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BG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27" i="7" l="1"/>
  <c r="X23" i="12"/>
  <c r="Y17" i="7"/>
  <c r="X19" i="12"/>
  <c r="Y15" i="7"/>
  <c r="X15" i="7"/>
  <c r="X11" i="12"/>
  <c r="X7" i="12"/>
  <c r="Y30" i="12"/>
  <c r="X29" i="12"/>
  <c r="Y26" i="12"/>
  <c r="Y22" i="12"/>
  <c r="Y20" i="12"/>
  <c r="Y18" i="10"/>
  <c r="X17" i="8"/>
  <c r="Y15" i="8"/>
  <c r="X15" i="8"/>
  <c r="X14" i="10"/>
  <c r="X12" i="12"/>
  <c r="X8" i="12"/>
  <c r="X6" i="12"/>
  <c r="Y32" i="13"/>
  <c r="X31" i="13"/>
  <c r="X30" i="10"/>
  <c r="X27" i="9"/>
  <c r="Y24" i="13"/>
  <c r="Y23" i="13"/>
  <c r="X21" i="10"/>
  <c r="Y20" i="13"/>
  <c r="Y19" i="10"/>
  <c r="Y17" i="9"/>
  <c r="Y15" i="9"/>
  <c r="X15" i="9"/>
  <c r="Y14" i="10"/>
  <c r="Y12" i="13"/>
  <c r="X12" i="10"/>
  <c r="Y11" i="10"/>
  <c r="Y10" i="10"/>
  <c r="Y8" i="13"/>
  <c r="X8" i="10"/>
  <c r="Y6" i="13"/>
  <c r="X5" i="10"/>
  <c r="X32" i="10"/>
  <c r="Y30" i="10"/>
  <c r="X28" i="10"/>
  <c r="X26" i="10"/>
  <c r="X25" i="10"/>
  <c r="X24" i="10"/>
  <c r="X22" i="10"/>
  <c r="X20" i="10"/>
  <c r="X18" i="10"/>
  <c r="X16" i="10"/>
  <c r="X13" i="10"/>
  <c r="X10" i="10"/>
  <c r="X9" i="10"/>
  <c r="Y7" i="10"/>
  <c r="Y6" i="10"/>
  <c r="X31" i="14"/>
  <c r="X31" i="17" s="1"/>
  <c r="X29" i="14"/>
  <c r="X24" i="14"/>
  <c r="X24" i="17" s="1"/>
  <c r="Y22" i="14"/>
  <c r="Y22" i="17" s="1"/>
  <c r="X22" i="14"/>
  <c r="X22" i="17" s="1"/>
  <c r="X17" i="11"/>
  <c r="Y15" i="11"/>
  <c r="X15" i="11"/>
  <c r="Y10" i="14"/>
  <c r="Y10" i="17" s="1"/>
  <c r="Y9" i="14"/>
  <c r="Y9" i="17" s="1"/>
  <c r="X9" i="14"/>
  <c r="X9" i="17" s="1"/>
  <c r="Y6" i="14"/>
  <c r="X5" i="14"/>
  <c r="Y32" i="12"/>
  <c r="X32" i="12"/>
  <c r="X30" i="12"/>
  <c r="Y28" i="12"/>
  <c r="X28" i="12"/>
  <c r="X26" i="12"/>
  <c r="Y24" i="12"/>
  <c r="X24" i="12"/>
  <c r="X22" i="12"/>
  <c r="X20" i="12"/>
  <c r="X18" i="12"/>
  <c r="Y12" i="12"/>
  <c r="X10" i="12"/>
  <c r="Y8" i="12"/>
  <c r="X32" i="13"/>
  <c r="Y31" i="13"/>
  <c r="Y30" i="13"/>
  <c r="X29" i="13"/>
  <c r="Y26" i="13"/>
  <c r="X26" i="13"/>
  <c r="X24" i="13"/>
  <c r="Y22" i="13"/>
  <c r="X22" i="13"/>
  <c r="X20" i="13"/>
  <c r="Y18" i="13"/>
  <c r="X18" i="13"/>
  <c r="X12" i="13"/>
  <c r="Y11" i="13"/>
  <c r="X10" i="13"/>
  <c r="X8" i="13"/>
  <c r="Y7" i="13"/>
  <c r="X6" i="13"/>
  <c r="Y32" i="14"/>
  <c r="Y32" i="17" s="1"/>
  <c r="X32" i="14"/>
  <c r="Y31" i="14"/>
  <c r="Y30" i="14"/>
  <c r="X30" i="14"/>
  <c r="Y28" i="14"/>
  <c r="X28" i="14"/>
  <c r="Y26" i="14"/>
  <c r="Y26" i="17" s="1"/>
  <c r="X26" i="14"/>
  <c r="Y25" i="14"/>
  <c r="Y25" i="17" s="1"/>
  <c r="X25" i="14"/>
  <c r="X25" i="17" s="1"/>
  <c r="Y24" i="14"/>
  <c r="Y24" i="17" s="1"/>
  <c r="Y23" i="14"/>
  <c r="Y23" i="17" s="1"/>
  <c r="X23" i="14"/>
  <c r="X23" i="17" s="1"/>
  <c r="X21" i="14"/>
  <c r="Y20" i="14"/>
  <c r="X20" i="14"/>
  <c r="Y19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Y8" i="14"/>
  <c r="X8" i="14"/>
  <c r="Y7" i="14"/>
  <c r="X6" i="14"/>
  <c r="X32" i="17"/>
  <c r="Y31" i="17"/>
  <c r="X26" i="17"/>
  <c r="Y27" i="18"/>
  <c r="X27" i="18"/>
  <c r="Y15" i="18"/>
  <c r="X15" i="18"/>
  <c r="X14" i="18"/>
  <c r="X14" i="24" s="1"/>
  <c r="Y14" i="18"/>
  <c r="Y14" i="23" s="1"/>
  <c r="Y4" i="18"/>
  <c r="Y3" i="18" s="1"/>
  <c r="Y16" i="23" s="1"/>
  <c r="Y15" i="23" s="1"/>
  <c r="X4" i="18"/>
  <c r="X3" i="18" s="1"/>
  <c r="Y26" i="23"/>
  <c r="X26" i="23"/>
  <c r="X24" i="23"/>
  <c r="Y22" i="23"/>
  <c r="X22" i="23"/>
  <c r="X20" i="23"/>
  <c r="Y15" i="19"/>
  <c r="X15" i="19"/>
  <c r="Y10" i="23"/>
  <c r="Y6" i="23"/>
  <c r="Y30" i="21"/>
  <c r="X30" i="24"/>
  <c r="Y29" i="21"/>
  <c r="X26" i="24"/>
  <c r="Y25" i="21"/>
  <c r="Y23" i="21"/>
  <c r="X22" i="24"/>
  <c r="Y21" i="21"/>
  <c r="Y19" i="21"/>
  <c r="Y17" i="20"/>
  <c r="Y13" i="21"/>
  <c r="X10" i="24"/>
  <c r="Y9" i="21"/>
  <c r="X6" i="24"/>
  <c r="Y5" i="21"/>
  <c r="Y31" i="21"/>
  <c r="X31" i="21"/>
  <c r="X30" i="21"/>
  <c r="X29" i="21"/>
  <c r="X25" i="21"/>
  <c r="X23" i="21"/>
  <c r="X21" i="21"/>
  <c r="X19" i="21"/>
  <c r="X13" i="21"/>
  <c r="Y11" i="21"/>
  <c r="X11" i="21"/>
  <c r="X9" i="21"/>
  <c r="Y7" i="21"/>
  <c r="X7" i="21"/>
  <c r="X5" i="21"/>
  <c r="X31" i="25"/>
  <c r="X31" i="28" s="1"/>
  <c r="X29" i="25"/>
  <c r="X27" i="22"/>
  <c r="Y24" i="25"/>
  <c r="Y24" i="28" s="1"/>
  <c r="Y22" i="25"/>
  <c r="Y22" i="28" s="1"/>
  <c r="Y21" i="25"/>
  <c r="X21" i="25"/>
  <c r="Y20" i="25"/>
  <c r="X17" i="22"/>
  <c r="Y18" i="25"/>
  <c r="Y15" i="22"/>
  <c r="X15" i="22"/>
  <c r="Y10" i="25"/>
  <c r="Y10" i="28" s="1"/>
  <c r="X10" i="25"/>
  <c r="X10" i="28" s="1"/>
  <c r="Y9" i="25"/>
  <c r="Y9" i="28" s="1"/>
  <c r="Y6" i="25"/>
  <c r="X6" i="25"/>
  <c r="Y32" i="23"/>
  <c r="Y31" i="23"/>
  <c r="X31" i="23"/>
  <c r="Y29" i="23"/>
  <c r="X29" i="23"/>
  <c r="Y28" i="23"/>
  <c r="Y25" i="23"/>
  <c r="X25" i="23"/>
  <c r="Y24" i="23"/>
  <c r="Y23" i="23"/>
  <c r="X23" i="23"/>
  <c r="Y21" i="23"/>
  <c r="X21" i="23"/>
  <c r="Y20" i="23"/>
  <c r="Y19" i="23"/>
  <c r="X19" i="23"/>
  <c r="Y13" i="23"/>
  <c r="X13" i="23"/>
  <c r="Y12" i="23"/>
  <c r="Y11" i="23"/>
  <c r="X11" i="23"/>
  <c r="Y9" i="23"/>
  <c r="X9" i="23"/>
  <c r="Y8" i="23"/>
  <c r="Y7" i="23"/>
  <c r="X7" i="23"/>
  <c r="Y5" i="23"/>
  <c r="X5" i="23"/>
  <c r="Y31" i="24"/>
  <c r="X31" i="24"/>
  <c r="Y30" i="24"/>
  <c r="Y29" i="24"/>
  <c r="X29" i="24"/>
  <c r="Y26" i="24"/>
  <c r="Y25" i="24"/>
  <c r="X25" i="24"/>
  <c r="Y23" i="24"/>
  <c r="X23" i="24"/>
  <c r="Y22" i="24"/>
  <c r="X21" i="24"/>
  <c r="Y19" i="24"/>
  <c r="X19" i="24"/>
  <c r="Y18" i="24"/>
  <c r="Y13" i="24"/>
  <c r="X13" i="24"/>
  <c r="Y11" i="24"/>
  <c r="X11" i="24"/>
  <c r="Y10" i="24"/>
  <c r="Y9" i="24"/>
  <c r="X9" i="24"/>
  <c r="Y7" i="24"/>
  <c r="X7" i="24"/>
  <c r="Y6" i="24"/>
  <c r="Y5" i="24"/>
  <c r="X5" i="24"/>
  <c r="Y32" i="25"/>
  <c r="Y32" i="28" s="1"/>
  <c r="X32" i="25"/>
  <c r="X32" i="28" s="1"/>
  <c r="Y31" i="25"/>
  <c r="Y31" i="28" s="1"/>
  <c r="Y30" i="25"/>
  <c r="X30" i="25"/>
  <c r="Y29" i="25"/>
  <c r="Y28" i="25"/>
  <c r="Y26" i="25"/>
  <c r="Y26" i="28" s="1"/>
  <c r="X26" i="25"/>
  <c r="X26" i="28" s="1"/>
  <c r="Y25" i="25"/>
  <c r="Y25" i="28" s="1"/>
  <c r="X25" i="25"/>
  <c r="X25" i="28" s="1"/>
  <c r="X24" i="25"/>
  <c r="Y23" i="25"/>
  <c r="Y23" i="28" s="1"/>
  <c r="X23" i="25"/>
  <c r="X23" i="28" s="1"/>
  <c r="X22" i="25"/>
  <c r="X22" i="28" s="1"/>
  <c r="Y19" i="25"/>
  <c r="X19" i="25"/>
  <c r="X18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9" i="25"/>
  <c r="X9" i="28" s="1"/>
  <c r="Y8" i="25"/>
  <c r="Y7" i="25"/>
  <c r="X7" i="25"/>
  <c r="X24" i="28"/>
  <c r="Y23" i="29"/>
  <c r="Y10" i="29" s="1"/>
  <c r="X23" i="29"/>
  <c r="Y19" i="29"/>
  <c r="X19" i="29"/>
  <c r="X6" i="29" s="1"/>
  <c r="Y18" i="29"/>
  <c r="Y5" i="29" s="1"/>
  <c r="X18" i="29"/>
  <c r="Y27" i="29"/>
  <c r="Y14" i="29" s="1"/>
  <c r="X27" i="29"/>
  <c r="Y26" i="29"/>
  <c r="X26" i="29"/>
  <c r="X24" i="29"/>
  <c r="X11" i="29" s="1"/>
  <c r="Y21" i="29"/>
  <c r="Y8" i="29" s="1"/>
  <c r="X21" i="29"/>
  <c r="X8" i="29" s="1"/>
  <c r="X20" i="29"/>
  <c r="X7" i="29" s="1"/>
  <c r="X14" i="29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X5" i="34"/>
  <c r="X3" i="34" s="1"/>
  <c r="Y5" i="34"/>
  <c r="Y3" i="34" s="1"/>
  <c r="Y5" i="35"/>
  <c r="Y3" i="35" s="1"/>
  <c r="Y5" i="36"/>
  <c r="Y3" i="36" s="1"/>
  <c r="X5" i="37"/>
  <c r="X172" i="42"/>
  <c r="Y167" i="42"/>
  <c r="X154" i="42"/>
  <c r="Y149" i="42"/>
  <c r="X136" i="42"/>
  <c r="Y131" i="42"/>
  <c r="X117" i="42"/>
  <c r="Y112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7" i="42"/>
  <c r="Y116" i="42"/>
  <c r="Y115" i="42"/>
  <c r="X115" i="42"/>
  <c r="Y114" i="42"/>
  <c r="X114" i="42"/>
  <c r="Y113" i="42"/>
  <c r="X113" i="42"/>
  <c r="X112" i="42"/>
  <c r="Y97" i="42"/>
  <c r="Y96" i="42"/>
  <c r="X96" i="42"/>
  <c r="Y95" i="42"/>
  <c r="X95" i="42"/>
  <c r="Y94" i="42"/>
  <c r="X94" i="42"/>
  <c r="X93" i="42"/>
  <c r="Y92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64" i="44"/>
  <c r="X164" i="44"/>
  <c r="X162" i="44"/>
  <c r="X146" i="44"/>
  <c r="Y146" i="44"/>
  <c r="Y144" i="44"/>
  <c r="Y128" i="44"/>
  <c r="X128" i="44"/>
  <c r="X125" i="44"/>
  <c r="Y125" i="44"/>
  <c r="Y109" i="44"/>
  <c r="X109" i="44"/>
  <c r="Y106" i="44"/>
  <c r="X106" i="44"/>
  <c r="Y85" i="44"/>
  <c r="X85" i="44"/>
  <c r="X82" i="44"/>
  <c r="X66" i="44"/>
  <c r="Y66" i="44"/>
  <c r="X63" i="44"/>
  <c r="Y63" i="44"/>
  <c r="X47" i="44"/>
  <c r="Y47" i="44"/>
  <c r="Y44" i="44"/>
  <c r="X44" i="44"/>
  <c r="X28" i="44"/>
  <c r="Y28" i="44"/>
  <c r="Y25" i="44"/>
  <c r="Y7" i="44"/>
  <c r="X7" i="44"/>
  <c r="X4" i="44"/>
  <c r="Y4" i="44"/>
  <c r="X177" i="46"/>
  <c r="Y174" i="46"/>
  <c r="X173" i="46"/>
  <c r="Y170" i="46"/>
  <c r="X169" i="46"/>
  <c r="Y166" i="46"/>
  <c r="Y164" i="45"/>
  <c r="Y162" i="45"/>
  <c r="X162" i="45"/>
  <c r="Y157" i="46"/>
  <c r="X156" i="46"/>
  <c r="Y153" i="46"/>
  <c r="X152" i="46"/>
  <c r="Y149" i="46"/>
  <c r="X148" i="46"/>
  <c r="Y146" i="45"/>
  <c r="Y146" i="46" s="1"/>
  <c r="X146" i="45"/>
  <c r="X146" i="46" s="1"/>
  <c r="X144" i="45"/>
  <c r="Y140" i="46"/>
  <c r="X139" i="46"/>
  <c r="Y136" i="46"/>
  <c r="X135" i="46"/>
  <c r="Y132" i="46"/>
  <c r="X131" i="46"/>
  <c r="X128" i="45"/>
  <c r="Y128" i="45"/>
  <c r="Y125" i="45"/>
  <c r="X122" i="46"/>
  <c r="X118" i="46"/>
  <c r="Y109" i="45"/>
  <c r="Y109" i="46" s="1"/>
  <c r="X109" i="45"/>
  <c r="X109" i="46" s="1"/>
  <c r="X106" i="45"/>
  <c r="Y106" i="45"/>
  <c r="Y106" i="46" s="1"/>
  <c r="Y85" i="45"/>
  <c r="X85" i="45"/>
  <c r="X82" i="45"/>
  <c r="Y82" i="45"/>
  <c r="Y77" i="46"/>
  <c r="Y73" i="46"/>
  <c r="Y69" i="46"/>
  <c r="Y66" i="45"/>
  <c r="X66" i="45"/>
  <c r="X63" i="45"/>
  <c r="X63" i="46" s="1"/>
  <c r="Y60" i="46"/>
  <c r="Y56" i="46"/>
  <c r="Y52" i="46"/>
  <c r="Y47" i="45"/>
  <c r="Y47" i="46" s="1"/>
  <c r="X47" i="45"/>
  <c r="X47" i="46" s="1"/>
  <c r="X44" i="45"/>
  <c r="X44" i="46" s="1"/>
  <c r="Y44" i="45"/>
  <c r="Y39" i="46"/>
  <c r="Y35" i="46"/>
  <c r="Y31" i="46"/>
  <c r="Y28" i="45"/>
  <c r="X28" i="45"/>
  <c r="Y27" i="46"/>
  <c r="X25" i="45"/>
  <c r="X21" i="46"/>
  <c r="X17" i="46"/>
  <c r="X13" i="46"/>
  <c r="X9" i="46"/>
  <c r="Y7" i="45"/>
  <c r="X7" i="45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Y159" i="46"/>
  <c r="X159" i="46"/>
  <c r="X158" i="46"/>
  <c r="Y156" i="46"/>
  <c r="Y155" i="46"/>
  <c r="X155" i="46"/>
  <c r="X154" i="46"/>
  <c r="Y152" i="46"/>
  <c r="Y151" i="46"/>
  <c r="X151" i="46"/>
  <c r="X150" i="46"/>
  <c r="Y148" i="46"/>
  <c r="Y147" i="46"/>
  <c r="X147" i="46"/>
  <c r="X141" i="46"/>
  <c r="X140" i="46"/>
  <c r="Y139" i="46"/>
  <c r="Y138" i="46"/>
  <c r="X138" i="46"/>
  <c r="X137" i="46"/>
  <c r="Y135" i="46"/>
  <c r="Y134" i="46"/>
  <c r="X134" i="46"/>
  <c r="X133" i="46"/>
  <c r="X132" i="46"/>
  <c r="Y131" i="46"/>
  <c r="Y130" i="46"/>
  <c r="X130" i="46"/>
  <c r="Y129" i="46"/>
  <c r="X129" i="46"/>
  <c r="Y127" i="46"/>
  <c r="Y126" i="46"/>
  <c r="X126" i="46"/>
  <c r="Y122" i="46"/>
  <c r="Y121" i="46"/>
  <c r="X121" i="46"/>
  <c r="X120" i="46"/>
  <c r="Y119" i="46"/>
  <c r="X119" i="46"/>
  <c r="Y118" i="46"/>
  <c r="Y117" i="46"/>
  <c r="X117" i="46"/>
  <c r="Y116" i="46"/>
  <c r="X116" i="46"/>
  <c r="Y115" i="46"/>
  <c r="Y114" i="46"/>
  <c r="X114" i="46"/>
  <c r="Y113" i="46"/>
  <c r="X113" i="46"/>
  <c r="Y112" i="46"/>
  <c r="X112" i="46"/>
  <c r="Y111" i="46"/>
  <c r="Y110" i="46"/>
  <c r="X110" i="46"/>
  <c r="Y108" i="46"/>
  <c r="X108" i="46"/>
  <c r="Y107" i="46"/>
  <c r="Y103" i="46"/>
  <c r="X103" i="46"/>
  <c r="Y102" i="46"/>
  <c r="X102" i="46"/>
  <c r="Y101" i="46"/>
  <c r="X101" i="46"/>
  <c r="Y100" i="46"/>
  <c r="X100" i="46"/>
  <c r="Y99" i="46"/>
  <c r="X99" i="46"/>
  <c r="Y98" i="46"/>
  <c r="X98" i="46"/>
  <c r="Y97" i="46"/>
  <c r="X97" i="46"/>
  <c r="Y96" i="46"/>
  <c r="X96" i="46"/>
  <c r="Y95" i="46"/>
  <c r="X95" i="46"/>
  <c r="Y94" i="46"/>
  <c r="X94" i="46"/>
  <c r="Y93" i="46"/>
  <c r="X93" i="46"/>
  <c r="Y92" i="46"/>
  <c r="X92" i="46"/>
  <c r="Y91" i="46"/>
  <c r="X91" i="46"/>
  <c r="Y90" i="46"/>
  <c r="X90" i="46"/>
  <c r="Y89" i="46"/>
  <c r="X89" i="46"/>
  <c r="Y88" i="46"/>
  <c r="X88" i="46"/>
  <c r="Y87" i="46"/>
  <c r="X87" i="46"/>
  <c r="Y86" i="46"/>
  <c r="X86" i="46"/>
  <c r="Y84" i="46"/>
  <c r="X84" i="46"/>
  <c r="X83" i="46"/>
  <c r="Y79" i="46"/>
  <c r="X79" i="46"/>
  <c r="Y78" i="46"/>
  <c r="X78" i="46"/>
  <c r="Y76" i="46"/>
  <c r="X76" i="46"/>
  <c r="Y75" i="46"/>
  <c r="X75" i="46"/>
  <c r="Y74" i="46"/>
  <c r="X74" i="46"/>
  <c r="Y72" i="46"/>
  <c r="X72" i="46"/>
  <c r="Y71" i="46"/>
  <c r="X71" i="46"/>
  <c r="Y70" i="46"/>
  <c r="X70" i="46"/>
  <c r="Y68" i="46"/>
  <c r="X68" i="46"/>
  <c r="Y67" i="46"/>
  <c r="X67" i="46"/>
  <c r="X65" i="46"/>
  <c r="Y64" i="46"/>
  <c r="X64" i="46"/>
  <c r="X60" i="46"/>
  <c r="Y59" i="46"/>
  <c r="X59" i="46"/>
  <c r="Y58" i="46"/>
  <c r="X58" i="46"/>
  <c r="Y57" i="46"/>
  <c r="X57" i="46"/>
  <c r="X56" i="46"/>
  <c r="Y55" i="46"/>
  <c r="X55" i="46"/>
  <c r="Y54" i="46"/>
  <c r="X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X45" i="46"/>
  <c r="Y41" i="46"/>
  <c r="X41" i="46"/>
  <c r="Y40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20" i="46"/>
  <c r="X20" i="46"/>
  <c r="Y19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Y161" i="47" s="1"/>
  <c r="X162" i="47"/>
  <c r="X161" i="47" s="1"/>
  <c r="Y146" i="47"/>
  <c r="X146" i="47"/>
  <c r="Y144" i="47"/>
  <c r="Y143" i="47" s="1"/>
  <c r="X144" i="47"/>
  <c r="X143" i="47" s="1"/>
  <c r="Y128" i="47"/>
  <c r="X128" i="47"/>
  <c r="Y125" i="47"/>
  <c r="Y124" i="47" s="1"/>
  <c r="X125" i="47"/>
  <c r="X124" i="47" s="1"/>
  <c r="Y109" i="47"/>
  <c r="X109" i="47"/>
  <c r="Y106" i="47"/>
  <c r="X106" i="47"/>
  <c r="X105" i="47" s="1"/>
  <c r="Y85" i="47"/>
  <c r="X85" i="47"/>
  <c r="Y82" i="47"/>
  <c r="Y81" i="47" s="1"/>
  <c r="X82" i="47"/>
  <c r="X81" i="47" s="1"/>
  <c r="Y66" i="47"/>
  <c r="X66" i="47"/>
  <c r="Y63" i="47"/>
  <c r="X63" i="47"/>
  <c r="Y47" i="47"/>
  <c r="X47" i="47"/>
  <c r="Y44" i="47"/>
  <c r="Y43" i="47" s="1"/>
  <c r="X44" i="47"/>
  <c r="X43" i="47" s="1"/>
  <c r="Y28" i="47"/>
  <c r="X28" i="47"/>
  <c r="Y25" i="47"/>
  <c r="Y24" i="47" s="1"/>
  <c r="X25" i="47"/>
  <c r="X24" i="47" s="1"/>
  <c r="Y7" i="47"/>
  <c r="X7" i="47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198" i="66" s="1"/>
  <c r="Y197" i="66" s="1"/>
  <c r="X48" i="49"/>
  <c r="X47" i="49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Y164" i="50"/>
  <c r="X164" i="50"/>
  <c r="Y162" i="50"/>
  <c r="X162" i="50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Y66" i="50"/>
  <c r="X66" i="50"/>
  <c r="Y47" i="50"/>
  <c r="X47" i="50"/>
  <c r="X44" i="50"/>
  <c r="Y28" i="50"/>
  <c r="X28" i="50"/>
  <c r="Y25" i="50"/>
  <c r="Y24" i="50" s="1"/>
  <c r="X25" i="50"/>
  <c r="X24" i="50" s="1"/>
  <c r="Y7" i="50"/>
  <c r="X7" i="50"/>
  <c r="X4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X106" i="54"/>
  <c r="Y106" i="54"/>
  <c r="X85" i="54"/>
  <c r="Y85" i="54"/>
  <c r="Y82" i="54"/>
  <c r="X82" i="54"/>
  <c r="Y66" i="54"/>
  <c r="X66" i="54"/>
  <c r="Y63" i="54"/>
  <c r="X63" i="54"/>
  <c r="X47" i="54"/>
  <c r="Y47" i="54"/>
  <c r="Y44" i="54"/>
  <c r="X44" i="54"/>
  <c r="Y28" i="54"/>
  <c r="X28" i="54"/>
  <c r="Y25" i="54"/>
  <c r="X25" i="54"/>
  <c r="Y7" i="54"/>
  <c r="X7" i="54"/>
  <c r="Y4" i="54"/>
  <c r="X4" i="54"/>
  <c r="X175" i="56"/>
  <c r="X171" i="56"/>
  <c r="X167" i="56"/>
  <c r="Y164" i="55"/>
  <c r="X164" i="55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5" i="55"/>
  <c r="X125" i="55"/>
  <c r="X120" i="56"/>
  <c r="X116" i="56"/>
  <c r="X112" i="56"/>
  <c r="X109" i="55"/>
  <c r="Y109" i="55"/>
  <c r="Y106" i="55"/>
  <c r="Y106" i="56" s="1"/>
  <c r="X103" i="56"/>
  <c r="X99" i="56"/>
  <c r="X95" i="56"/>
  <c r="X91" i="56"/>
  <c r="X87" i="56"/>
  <c r="Y85" i="55"/>
  <c r="X85" i="55"/>
  <c r="X78" i="56"/>
  <c r="X74" i="56"/>
  <c r="X70" i="56"/>
  <c r="Y66" i="55"/>
  <c r="X66" i="55"/>
  <c r="Y63" i="55"/>
  <c r="X63" i="55"/>
  <c r="Y47" i="55"/>
  <c r="Y47" i="56" s="1"/>
  <c r="X47" i="55"/>
  <c r="X47" i="56" s="1"/>
  <c r="Y44" i="55"/>
  <c r="X44" i="55"/>
  <c r="X44" i="56" s="1"/>
  <c r="Y28" i="55"/>
  <c r="Y28" i="56" s="1"/>
  <c r="X28" i="55"/>
  <c r="Y25" i="55"/>
  <c r="X25" i="55"/>
  <c r="Y7" i="55"/>
  <c r="X7" i="55"/>
  <c r="Y4" i="55"/>
  <c r="X4" i="55"/>
  <c r="X4" i="56" s="1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28" i="58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82" i="60"/>
  <c r="Y81" i="60" s="1"/>
  <c r="X82" i="60"/>
  <c r="X81" i="60" s="1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X4" i="60"/>
  <c r="X3" i="60" s="1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407" i="64"/>
  <c r="Y389" i="64"/>
  <c r="X389" i="64"/>
  <c r="Y386" i="64"/>
  <c r="Y385" i="64" s="1"/>
  <c r="X386" i="64"/>
  <c r="X385" i="64" s="1"/>
  <c r="X383" i="64"/>
  <c r="Y379" i="64"/>
  <c r="Y378" i="64"/>
  <c r="Y375" i="64"/>
  <c r="X375" i="64"/>
  <c r="X371" i="64"/>
  <c r="Y370" i="64"/>
  <c r="Y347" i="64"/>
  <c r="Y366" i="64"/>
  <c r="Y344" i="64"/>
  <c r="X380" i="64"/>
  <c r="X374" i="64"/>
  <c r="Y369" i="64"/>
  <c r="Y326" i="64"/>
  <c r="X326" i="64"/>
  <c r="Y323" i="64"/>
  <c r="X323" i="64"/>
  <c r="Y303" i="64"/>
  <c r="X303" i="64"/>
  <c r="Y240" i="64"/>
  <c r="X240" i="64"/>
  <c r="Y237" i="64"/>
  <c r="Y236" i="64" s="1"/>
  <c r="X237" i="64"/>
  <c r="X236" i="64" s="1"/>
  <c r="X216" i="64"/>
  <c r="Y216" i="64"/>
  <c r="Y195" i="64"/>
  <c r="X195" i="64"/>
  <c r="Y177" i="64"/>
  <c r="X177" i="64"/>
  <c r="X174" i="64"/>
  <c r="X173" i="64" s="1"/>
  <c r="Y174" i="64"/>
  <c r="Y173" i="64" s="1"/>
  <c r="Y135" i="64"/>
  <c r="X135" i="64"/>
  <c r="Y132" i="64"/>
  <c r="Y114" i="64"/>
  <c r="X114" i="64"/>
  <c r="Y111" i="64"/>
  <c r="X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X371" i="65"/>
  <c r="X370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Y194" i="65"/>
  <c r="X194" i="65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73" i="66"/>
  <c r="X273" i="66"/>
  <c r="Y216" i="66"/>
  <c r="X216" i="66"/>
  <c r="X213" i="66"/>
  <c r="X212" i="66" s="1"/>
  <c r="Y213" i="66"/>
  <c r="Y212" i="66" s="1"/>
  <c r="Y194" i="66"/>
  <c r="X194" i="66"/>
  <c r="X175" i="66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X99" i="66"/>
  <c r="Y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212" i="67" s="1"/>
  <c r="X194" i="67"/>
  <c r="Y194" i="67"/>
  <c r="Y179" i="67"/>
  <c r="Y178" i="67" s="1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Y433" i="68"/>
  <c r="Y432" i="68" s="1"/>
  <c r="X433" i="68"/>
  <c r="X432" i="68" s="1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39" i="68"/>
  <c r="X239" i="68"/>
  <c r="Y215" i="68"/>
  <c r="X215" i="68"/>
  <c r="Y194" i="68"/>
  <c r="X194" i="68"/>
  <c r="Y191" i="68"/>
  <c r="Y190" i="68" s="1"/>
  <c r="X191" i="68"/>
  <c r="X190" i="68" s="1"/>
  <c r="X146" i="68"/>
  <c r="Y143" i="68"/>
  <c r="Y122" i="68"/>
  <c r="X122" i="68"/>
  <c r="Y119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X405" i="69"/>
  <c r="X404" i="69" s="1"/>
  <c r="X386" i="69"/>
  <c r="Y367" i="69"/>
  <c r="Y351" i="69"/>
  <c r="X351" i="69"/>
  <c r="X348" i="69"/>
  <c r="X347" i="69" s="1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X330" i="69"/>
  <c r="Y291" i="69"/>
  <c r="Y273" i="69"/>
  <c r="X273" i="69"/>
  <c r="Y216" i="69"/>
  <c r="X216" i="69"/>
  <c r="X213" i="69"/>
  <c r="X212" i="69" s="1"/>
  <c r="Y213" i="69"/>
  <c r="Y212" i="69" s="1"/>
  <c r="Y194" i="69"/>
  <c r="X194" i="69"/>
  <c r="Y179" i="69"/>
  <c r="Y178" i="69" s="1"/>
  <c r="X175" i="69"/>
  <c r="Y175" i="69"/>
  <c r="Y159" i="69"/>
  <c r="X159" i="69"/>
  <c r="Y156" i="69"/>
  <c r="Y155" i="69" s="1"/>
  <c r="X156" i="69"/>
  <c r="X155" i="69" s="1"/>
  <c r="Y121" i="69"/>
  <c r="X121" i="69"/>
  <c r="X118" i="69"/>
  <c r="Y153" i="69"/>
  <c r="Y150" i="69"/>
  <c r="X150" i="69"/>
  <c r="Y149" i="69"/>
  <c r="Y146" i="69"/>
  <c r="X146" i="69"/>
  <c r="Y145" i="69"/>
  <c r="Y142" i="69"/>
  <c r="X142" i="69"/>
  <c r="Y141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Y367" i="70"/>
  <c r="X367" i="70"/>
  <c r="Y351" i="70"/>
  <c r="X351" i="70"/>
  <c r="X348" i="70"/>
  <c r="X347" i="70" s="1"/>
  <c r="Y348" i="70"/>
  <c r="Y347" i="70" s="1"/>
  <c r="X313" i="70"/>
  <c r="Y313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X213" i="70"/>
  <c r="X212" i="70" s="1"/>
  <c r="X194" i="70"/>
  <c r="Y194" i="70"/>
  <c r="Y175" i="70"/>
  <c r="X175" i="70"/>
  <c r="Y159" i="70"/>
  <c r="X159" i="70"/>
  <c r="Y156" i="70"/>
  <c r="Y155" i="70" s="1"/>
  <c r="X156" i="70"/>
  <c r="X155" i="70" s="1"/>
  <c r="X121" i="70"/>
  <c r="Y121" i="70"/>
  <c r="Y118" i="70"/>
  <c r="X118" i="70"/>
  <c r="X151" i="70"/>
  <c r="Y150" i="70"/>
  <c r="X147" i="70"/>
  <c r="Y146" i="70"/>
  <c r="X143" i="70"/>
  <c r="Y142" i="70"/>
  <c r="Y102" i="70"/>
  <c r="X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X334" i="71"/>
  <c r="X333" i="71" s="1"/>
  <c r="Y334" i="71"/>
  <c r="Y333" i="71" s="1"/>
  <c r="X330" i="71"/>
  <c r="Y329" i="71"/>
  <c r="X326" i="71"/>
  <c r="Y325" i="71"/>
  <c r="X322" i="71"/>
  <c r="Y321" i="71"/>
  <c r="X300" i="71"/>
  <c r="Y300" i="71"/>
  <c r="Y317" i="71"/>
  <c r="Y298" i="71"/>
  <c r="X298" i="71"/>
  <c r="X316" i="71" s="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X191" i="71"/>
  <c r="X190" i="71" s="1"/>
  <c r="Y188" i="71"/>
  <c r="X188" i="71"/>
  <c r="Y170" i="71"/>
  <c r="X170" i="71"/>
  <c r="Y154" i="71"/>
  <c r="X154" i="71"/>
  <c r="Y152" i="71"/>
  <c r="Y151" i="71" s="1"/>
  <c r="X152" i="71"/>
  <c r="X151" i="71" s="1"/>
  <c r="Y146" i="71"/>
  <c r="Y142" i="71"/>
  <c r="X139" i="71"/>
  <c r="Y138" i="71"/>
  <c r="X118" i="71"/>
  <c r="Y116" i="71"/>
  <c r="X116" i="71"/>
  <c r="X147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Y334" i="72"/>
  <c r="Y333" i="72" s="1"/>
  <c r="X334" i="72"/>
  <c r="X333" i="72" s="1"/>
  <c r="X325" i="72"/>
  <c r="X324" i="72"/>
  <c r="X321" i="72"/>
  <c r="X320" i="72"/>
  <c r="Y300" i="72"/>
  <c r="X300" i="72"/>
  <c r="Y320" i="72"/>
  <c r="Y282" i="72"/>
  <c r="X282" i="72"/>
  <c r="X280" i="72"/>
  <c r="Y280" i="72"/>
  <c r="Y262" i="72"/>
  <c r="X262" i="72"/>
  <c r="Y208" i="72"/>
  <c r="X208" i="72"/>
  <c r="Y206" i="72"/>
  <c r="Y205" i="72" s="1"/>
  <c r="X206" i="72"/>
  <c r="Y188" i="72"/>
  <c r="X188" i="72"/>
  <c r="Y170" i="72"/>
  <c r="X170" i="72"/>
  <c r="Y154" i="72"/>
  <c r="X154" i="72"/>
  <c r="Y152" i="72"/>
  <c r="Y151" i="72" s="1"/>
  <c r="X152" i="72"/>
  <c r="X118" i="72"/>
  <c r="Y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104" i="6"/>
  <c r="Y92" i="6"/>
  <c r="X92" i="6"/>
  <c r="Y89" i="6"/>
  <c r="X89" i="6"/>
  <c r="X114" i="6"/>
  <c r="Y30" i="6"/>
  <c r="X21" i="6"/>
  <c r="Y19" i="6"/>
  <c r="Y113" i="6"/>
  <c r="Y143" i="6" s="1"/>
  <c r="Y17" i="6"/>
  <c r="Y159" i="6" s="1"/>
  <c r="Y12" i="6"/>
  <c r="Y13" i="6" s="1"/>
  <c r="Y371" i="66" l="1"/>
  <c r="Y370" i="66" s="1"/>
  <c r="Y7" i="56"/>
  <c r="X198" i="65"/>
  <c r="X197" i="65" s="1"/>
  <c r="X179" i="70"/>
  <c r="X178" i="70" s="1"/>
  <c r="X191" i="72"/>
  <c r="X190" i="72" s="1"/>
  <c r="X390" i="65"/>
  <c r="X389" i="65" s="1"/>
  <c r="Y371" i="70"/>
  <c r="Y370" i="70" s="1"/>
  <c r="X97" i="72"/>
  <c r="X7" i="56"/>
  <c r="Y198" i="65"/>
  <c r="Y197" i="65" s="1"/>
  <c r="Y193" i="65" s="1"/>
  <c r="Y390" i="67"/>
  <c r="Y389" i="67" s="1"/>
  <c r="X164" i="56"/>
  <c r="X219" i="68"/>
  <c r="X218" i="68" s="1"/>
  <c r="Y47" i="49"/>
  <c r="X81" i="49"/>
  <c r="Y322" i="64"/>
  <c r="Y390" i="69"/>
  <c r="Y389" i="69" s="1"/>
  <c r="Y66" i="46"/>
  <c r="X390" i="69"/>
  <c r="X389" i="69" s="1"/>
  <c r="X385" i="69" s="1"/>
  <c r="X85" i="56"/>
  <c r="X199" i="64"/>
  <c r="X198" i="64" s="1"/>
  <c r="Y355" i="72"/>
  <c r="Y354" i="72" s="1"/>
  <c r="X198" i="67"/>
  <c r="X197" i="67" s="1"/>
  <c r="X179" i="66"/>
  <c r="X178" i="66" s="1"/>
  <c r="X27" i="13"/>
  <c r="X179" i="65"/>
  <c r="X178" i="65" s="1"/>
  <c r="X174" i="65" s="1"/>
  <c r="Y179" i="65"/>
  <c r="Y178" i="65" s="1"/>
  <c r="Y174" i="65" s="1"/>
  <c r="Y173" i="72"/>
  <c r="Y172" i="72" s="1"/>
  <c r="Y191" i="72"/>
  <c r="Y190" i="72" s="1"/>
  <c r="Y198" i="70"/>
  <c r="Y197" i="70" s="1"/>
  <c r="Y193" i="70" s="1"/>
  <c r="X198" i="66"/>
  <c r="X197" i="66" s="1"/>
  <c r="X193" i="66" s="1"/>
  <c r="Y118" i="68"/>
  <c r="Y173" i="71"/>
  <c r="Y172" i="71" s="1"/>
  <c r="X173" i="72"/>
  <c r="X172" i="72" s="1"/>
  <c r="X169" i="72" s="1"/>
  <c r="Y140" i="66"/>
  <c r="X390" i="67"/>
  <c r="X389" i="67" s="1"/>
  <c r="X371" i="66"/>
  <c r="X370" i="66" s="1"/>
  <c r="X366" i="66" s="1"/>
  <c r="X66" i="56"/>
  <c r="X390" i="70"/>
  <c r="X389" i="70" s="1"/>
  <c r="Y373" i="71"/>
  <c r="Y372" i="71" s="1"/>
  <c r="X25" i="29"/>
  <c r="Y461" i="68"/>
  <c r="Y460" i="68" s="1"/>
  <c r="X16" i="17"/>
  <c r="X7" i="46"/>
  <c r="Y164" i="46"/>
  <c r="Y14" i="24"/>
  <c r="X220" i="64"/>
  <c r="X219" i="64" s="1"/>
  <c r="X371" i="69"/>
  <c r="X370" i="69" s="1"/>
  <c r="Y411" i="64"/>
  <c r="Y410" i="64" s="1"/>
  <c r="X373" i="71"/>
  <c r="X372" i="71" s="1"/>
  <c r="Y243" i="68"/>
  <c r="Y242" i="68" s="1"/>
  <c r="Y238" i="68" s="1"/>
  <c r="X373" i="72"/>
  <c r="X372" i="72" s="1"/>
  <c r="Y371" i="69"/>
  <c r="Y370" i="69" s="1"/>
  <c r="X28" i="56"/>
  <c r="X461" i="68"/>
  <c r="X460" i="68" s="1"/>
  <c r="X456" i="68" s="1"/>
  <c r="X198" i="69"/>
  <c r="X197" i="69" s="1"/>
  <c r="Y220" i="64"/>
  <c r="Y219" i="64" s="1"/>
  <c r="X371" i="70"/>
  <c r="X370" i="70" s="1"/>
  <c r="X16" i="28"/>
  <c r="X124" i="44"/>
  <c r="Y3" i="55"/>
  <c r="X161" i="54"/>
  <c r="X355" i="72"/>
  <c r="X354" i="72" s="1"/>
  <c r="X351" i="72" s="1"/>
  <c r="Y98" i="65"/>
  <c r="X118" i="68"/>
  <c r="Y85" i="56"/>
  <c r="Y4" i="56"/>
  <c r="Y43" i="54"/>
  <c r="Y81" i="54"/>
  <c r="Y191" i="71"/>
  <c r="Y190" i="71" s="1"/>
  <c r="Y187" i="71" s="1"/>
  <c r="X432" i="64"/>
  <c r="X431" i="64" s="1"/>
  <c r="Y198" i="67"/>
  <c r="Y197" i="67" s="1"/>
  <c r="X279" i="72"/>
  <c r="X173" i="71"/>
  <c r="X172" i="71" s="1"/>
  <c r="X179" i="69"/>
  <c r="X178" i="69" s="1"/>
  <c r="X485" i="68"/>
  <c r="X484" i="68" s="1"/>
  <c r="X179" i="67"/>
  <c r="X178" i="67" s="1"/>
  <c r="Y371" i="67"/>
  <c r="Y370" i="67" s="1"/>
  <c r="X13" i="29"/>
  <c r="Y219" i="68"/>
  <c r="Y218" i="68" s="1"/>
  <c r="X198" i="70"/>
  <c r="X197" i="70" s="1"/>
  <c r="X193" i="70" s="1"/>
  <c r="Y390" i="70"/>
  <c r="Y389" i="70" s="1"/>
  <c r="Y385" i="70" s="1"/>
  <c r="X243" i="68"/>
  <c r="X242" i="68" s="1"/>
  <c r="X238" i="68" s="1"/>
  <c r="Y485" i="68"/>
  <c r="Y484" i="68" s="1"/>
  <c r="Y199" i="64"/>
  <c r="Y198" i="64" s="1"/>
  <c r="X43" i="45"/>
  <c r="X85" i="46"/>
  <c r="Y373" i="72"/>
  <c r="Y372" i="72" s="1"/>
  <c r="X371" i="67"/>
  <c r="X370" i="67" s="1"/>
  <c r="X355" i="71"/>
  <c r="X354" i="71" s="1"/>
  <c r="Y179" i="66"/>
  <c r="Y178" i="66" s="1"/>
  <c r="Y174" i="66" s="1"/>
  <c r="X390" i="66"/>
  <c r="X389" i="66" s="1"/>
  <c r="X62" i="58"/>
  <c r="Y66" i="56"/>
  <c r="Y85" i="46"/>
  <c r="Y355" i="71"/>
  <c r="Y354" i="71" s="1"/>
  <c r="Y351" i="71" s="1"/>
  <c r="Y117" i="70"/>
  <c r="X98" i="65"/>
  <c r="X117" i="65"/>
  <c r="Y62" i="58"/>
  <c r="Y193" i="69"/>
  <c r="Y193" i="66"/>
  <c r="X62" i="45"/>
  <c r="Y124" i="45"/>
  <c r="Y97" i="72"/>
  <c r="X309" i="66"/>
  <c r="X193" i="65"/>
  <c r="Y97" i="71"/>
  <c r="Y98" i="66"/>
  <c r="Y309" i="66"/>
  <c r="Y366" i="66"/>
  <c r="Y390" i="66"/>
  <c r="Y389" i="66" s="1"/>
  <c r="Y390" i="65"/>
  <c r="Y389" i="65" s="1"/>
  <c r="X24" i="59"/>
  <c r="Y62" i="59"/>
  <c r="Y164" i="56"/>
  <c r="X128" i="46"/>
  <c r="X117" i="69"/>
  <c r="X143" i="59"/>
  <c r="X3" i="55"/>
  <c r="Y161" i="49"/>
  <c r="Y62" i="48"/>
  <c r="Y43" i="44"/>
  <c r="Y456" i="68"/>
  <c r="Y124" i="55"/>
  <c r="X62" i="49"/>
  <c r="Y134" i="72"/>
  <c r="Y193" i="67"/>
  <c r="Y3" i="59"/>
  <c r="X81" i="58"/>
  <c r="Y136" i="72"/>
  <c r="X117" i="70"/>
  <c r="X174" i="70"/>
  <c r="Y371" i="65"/>
  <c r="Y370" i="65" s="1"/>
  <c r="Y432" i="64"/>
  <c r="Y431" i="64" s="1"/>
  <c r="X3" i="59"/>
  <c r="Y3" i="48"/>
  <c r="Y43" i="48"/>
  <c r="Y25" i="29"/>
  <c r="Y13" i="29"/>
  <c r="Y12" i="29" s="1"/>
  <c r="X442" i="72"/>
  <c r="X406" i="71"/>
  <c r="X144" i="62"/>
  <c r="X162" i="61"/>
  <c r="X25" i="61"/>
  <c r="Y260" i="72"/>
  <c r="Y260" i="71"/>
  <c r="Y144" i="53"/>
  <c r="Y4" i="53"/>
  <c r="Y82" i="52"/>
  <c r="Y162" i="51"/>
  <c r="Y351" i="72"/>
  <c r="X214" i="68"/>
  <c r="X174" i="67"/>
  <c r="X194" i="64"/>
  <c r="X43" i="58"/>
  <c r="Y3" i="49"/>
  <c r="X43" i="49"/>
  <c r="X143" i="49"/>
  <c r="Y28" i="46"/>
  <c r="X3" i="44"/>
  <c r="Y16" i="28"/>
  <c r="Y214" i="68"/>
  <c r="Y174" i="67"/>
  <c r="Y366" i="67"/>
  <c r="Y343" i="64"/>
  <c r="Y364" i="64" s="1"/>
  <c r="Y427" i="64"/>
  <c r="X63" i="56"/>
  <c r="Y105" i="54"/>
  <c r="Y43" i="49"/>
  <c r="Y143" i="49"/>
  <c r="X161" i="48"/>
  <c r="X105" i="44"/>
  <c r="X27" i="25"/>
  <c r="X27" i="28" s="1"/>
  <c r="Y24" i="54"/>
  <c r="Y62" i="54"/>
  <c r="X3" i="48"/>
  <c r="X43" i="48"/>
  <c r="Y161" i="48"/>
  <c r="Y81" i="45"/>
  <c r="Y105" i="44"/>
  <c r="Y24" i="58"/>
  <c r="X81" i="45"/>
  <c r="Y24" i="44"/>
  <c r="X332" i="70"/>
  <c r="X385" i="67"/>
  <c r="X174" i="66"/>
  <c r="Y124" i="58"/>
  <c r="Y105" i="55"/>
  <c r="Y109" i="56"/>
  <c r="Y81" i="49"/>
  <c r="X193" i="69"/>
  <c r="Y385" i="67"/>
  <c r="X366" i="65"/>
  <c r="Y215" i="64"/>
  <c r="Y406" i="64"/>
  <c r="Y43" i="59"/>
  <c r="Y81" i="58"/>
  <c r="X143" i="48"/>
  <c r="Y15" i="10"/>
  <c r="Y174" i="69"/>
  <c r="Y366" i="65"/>
  <c r="Y110" i="64"/>
  <c r="Y81" i="59"/>
  <c r="Y3" i="58"/>
  <c r="X105" i="58"/>
  <c r="X161" i="49"/>
  <c r="X24" i="48"/>
  <c r="X62" i="48"/>
  <c r="X174" i="69"/>
  <c r="X81" i="59"/>
  <c r="Y43" i="58"/>
  <c r="Y128" i="56"/>
  <c r="X28" i="46"/>
  <c r="X12" i="6"/>
  <c r="X13" i="6" s="1"/>
  <c r="X34" i="6"/>
  <c r="X98" i="6"/>
  <c r="X102" i="6"/>
  <c r="Y134" i="6"/>
  <c r="Y138" i="6"/>
  <c r="Y140" i="72"/>
  <c r="Y144" i="72"/>
  <c r="Y148" i="72"/>
  <c r="X30" i="6"/>
  <c r="Y98" i="6"/>
  <c r="Y119" i="6" s="1"/>
  <c r="Y102" i="6"/>
  <c r="Y156" i="6" s="1"/>
  <c r="X141" i="72"/>
  <c r="X145" i="72"/>
  <c r="X149" i="72"/>
  <c r="Y169" i="72"/>
  <c r="Y321" i="72"/>
  <c r="Y325" i="72"/>
  <c r="X23" i="6"/>
  <c r="X99" i="6"/>
  <c r="X120" i="6" s="1"/>
  <c r="Y145" i="72"/>
  <c r="Y149" i="72"/>
  <c r="X205" i="72"/>
  <c r="X317" i="72"/>
  <c r="X322" i="72"/>
  <c r="X326" i="72"/>
  <c r="Y22" i="6"/>
  <c r="Y23" i="6"/>
  <c r="Y99" i="6"/>
  <c r="Y129" i="6" s="1"/>
  <c r="Y115" i="6"/>
  <c r="Y145" i="6" s="1"/>
  <c r="X142" i="72"/>
  <c r="X146" i="72"/>
  <c r="Y279" i="72"/>
  <c r="Y317" i="72"/>
  <c r="Y322" i="72"/>
  <c r="Y326" i="72"/>
  <c r="X17" i="6"/>
  <c r="X160" i="6" s="1"/>
  <c r="X100" i="6"/>
  <c r="X121" i="6" s="1"/>
  <c r="Y136" i="6"/>
  <c r="Y138" i="72"/>
  <c r="Y142" i="72"/>
  <c r="Y146" i="72"/>
  <c r="X151" i="72"/>
  <c r="X318" i="72"/>
  <c r="X323" i="72"/>
  <c r="X327" i="72"/>
  <c r="Y21" i="6"/>
  <c r="Y9" i="26" s="1"/>
  <c r="Y100" i="6"/>
  <c r="Y154" i="6" s="1"/>
  <c r="X147" i="72"/>
  <c r="Y318" i="72"/>
  <c r="Y323" i="72"/>
  <c r="Y327" i="72"/>
  <c r="X101" i="6"/>
  <c r="Y143" i="72"/>
  <c r="Y147" i="72"/>
  <c r="Y34" i="6"/>
  <c r="Y28" i="6" s="1"/>
  <c r="Y101" i="6"/>
  <c r="Y131" i="6" s="1"/>
  <c r="Y112" i="6"/>
  <c r="Y142" i="6" s="1"/>
  <c r="X140" i="72"/>
  <c r="X144" i="72"/>
  <c r="X148" i="72"/>
  <c r="Y324" i="72"/>
  <c r="X105" i="54"/>
  <c r="Y330" i="72"/>
  <c r="X138" i="71"/>
  <c r="X142" i="71"/>
  <c r="X146" i="71"/>
  <c r="X135" i="71"/>
  <c r="X320" i="71"/>
  <c r="X324" i="71"/>
  <c r="X328" i="71"/>
  <c r="Y141" i="70"/>
  <c r="Y145" i="70"/>
  <c r="Y149" i="70"/>
  <c r="Y153" i="70"/>
  <c r="X331" i="70"/>
  <c r="X335" i="70"/>
  <c r="X339" i="70"/>
  <c r="X343" i="70"/>
  <c r="X141" i="69"/>
  <c r="X145" i="69"/>
  <c r="X149" i="69"/>
  <c r="X153" i="69"/>
  <c r="X331" i="69"/>
  <c r="X335" i="69"/>
  <c r="X339" i="69"/>
  <c r="X343" i="69"/>
  <c r="X170" i="68"/>
  <c r="Y174" i="68"/>
  <c r="Y178" i="68"/>
  <c r="Y182" i="68"/>
  <c r="Y186" i="68"/>
  <c r="Y410" i="68"/>
  <c r="Y415" i="68"/>
  <c r="Y419" i="68"/>
  <c r="Y423" i="68"/>
  <c r="Y427" i="68"/>
  <c r="X334" i="66"/>
  <c r="X338" i="66"/>
  <c r="X342" i="66"/>
  <c r="X138" i="65"/>
  <c r="X335" i="65"/>
  <c r="X339" i="65"/>
  <c r="X343" i="65"/>
  <c r="Y154" i="64"/>
  <c r="X159" i="64"/>
  <c r="X163" i="64"/>
  <c r="X167" i="64"/>
  <c r="X171" i="64"/>
  <c r="Y194" i="64"/>
  <c r="X369" i="64"/>
  <c r="X373" i="64"/>
  <c r="X377" i="64"/>
  <c r="X381" i="64"/>
  <c r="X109" i="56"/>
  <c r="X151" i="56"/>
  <c r="X155" i="56"/>
  <c r="X159" i="56"/>
  <c r="Y44" i="50"/>
  <c r="Y43" i="50" s="1"/>
  <c r="Y63" i="50"/>
  <c r="Y62" i="50" s="1"/>
  <c r="Y161" i="50"/>
  <c r="Y7" i="46"/>
  <c r="X331" i="72"/>
  <c r="X97" i="71"/>
  <c r="Y320" i="71"/>
  <c r="Y324" i="71"/>
  <c r="Y328" i="71"/>
  <c r="X142" i="70"/>
  <c r="X146" i="70"/>
  <c r="X150" i="70"/>
  <c r="Y213" i="70"/>
  <c r="Y212" i="70" s="1"/>
  <c r="Y331" i="70"/>
  <c r="Y335" i="70"/>
  <c r="Y339" i="70"/>
  <c r="Y343" i="70"/>
  <c r="Y331" i="69"/>
  <c r="Y335" i="69"/>
  <c r="Y339" i="69"/>
  <c r="Y343" i="69"/>
  <c r="Y386" i="69"/>
  <c r="Y385" i="69" s="1"/>
  <c r="X171" i="68"/>
  <c r="X175" i="68"/>
  <c r="X179" i="68"/>
  <c r="X183" i="68"/>
  <c r="X187" i="68"/>
  <c r="X411" i="68"/>
  <c r="X416" i="68"/>
  <c r="X420" i="68"/>
  <c r="X424" i="68"/>
  <c r="X428" i="68"/>
  <c r="X334" i="67"/>
  <c r="X338" i="67"/>
  <c r="X342" i="67"/>
  <c r="X142" i="66"/>
  <c r="X146" i="66"/>
  <c r="X150" i="66"/>
  <c r="Y334" i="66"/>
  <c r="Y338" i="66"/>
  <c r="Y342" i="66"/>
  <c r="Y138" i="65"/>
  <c r="Y339" i="65"/>
  <c r="Y343" i="65"/>
  <c r="X155" i="64"/>
  <c r="Y159" i="64"/>
  <c r="Y163" i="64"/>
  <c r="Y167" i="64"/>
  <c r="Y171" i="64"/>
  <c r="Y373" i="64"/>
  <c r="Y377" i="64"/>
  <c r="Y381" i="64"/>
  <c r="Y161" i="59"/>
  <c r="X143" i="58"/>
  <c r="Y161" i="58"/>
  <c r="X113" i="56"/>
  <c r="X117" i="56"/>
  <c r="X121" i="56"/>
  <c r="X3" i="50"/>
  <c r="Y331" i="72"/>
  <c r="X321" i="71"/>
  <c r="X325" i="71"/>
  <c r="X329" i="71"/>
  <c r="X138" i="70"/>
  <c r="X336" i="70"/>
  <c r="X340" i="70"/>
  <c r="X344" i="70"/>
  <c r="X336" i="69"/>
  <c r="X340" i="69"/>
  <c r="X344" i="69"/>
  <c r="Y171" i="68"/>
  <c r="Y175" i="68"/>
  <c r="Y179" i="68"/>
  <c r="Y183" i="68"/>
  <c r="Y187" i="68"/>
  <c r="Y411" i="68"/>
  <c r="Y416" i="68"/>
  <c r="Y420" i="68"/>
  <c r="Y424" i="68"/>
  <c r="Y428" i="68"/>
  <c r="Y334" i="67"/>
  <c r="Y338" i="67"/>
  <c r="Y342" i="67"/>
  <c r="Y142" i="66"/>
  <c r="Y146" i="66"/>
  <c r="Y150" i="66"/>
  <c r="X291" i="66"/>
  <c r="X290" i="66" s="1"/>
  <c r="X330" i="66"/>
  <c r="X331" i="65"/>
  <c r="X336" i="65"/>
  <c r="X340" i="65"/>
  <c r="X344" i="65"/>
  <c r="X386" i="65"/>
  <c r="X385" i="65" s="1"/>
  <c r="X110" i="64"/>
  <c r="Y155" i="64"/>
  <c r="X160" i="64"/>
  <c r="X164" i="64"/>
  <c r="X168" i="64"/>
  <c r="Y365" i="64"/>
  <c r="X370" i="64"/>
  <c r="X378" i="64"/>
  <c r="X382" i="64"/>
  <c r="Y82" i="55"/>
  <c r="Y82" i="56" s="1"/>
  <c r="X143" i="55"/>
  <c r="X88" i="56"/>
  <c r="X92" i="56"/>
  <c r="X96" i="56"/>
  <c r="Y3" i="50"/>
  <c r="X328" i="72"/>
  <c r="Y369" i="72"/>
  <c r="Y139" i="71"/>
  <c r="Y143" i="71"/>
  <c r="Y147" i="71"/>
  <c r="X317" i="71"/>
  <c r="Y336" i="70"/>
  <c r="Y340" i="70"/>
  <c r="Y344" i="70"/>
  <c r="Y294" i="69"/>
  <c r="X172" i="68"/>
  <c r="X176" i="68"/>
  <c r="X180" i="68"/>
  <c r="X184" i="68"/>
  <c r="X188" i="68"/>
  <c r="X360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30" i="66"/>
  <c r="Y331" i="65"/>
  <c r="Y336" i="65"/>
  <c r="Y340" i="65"/>
  <c r="Y344" i="65"/>
  <c r="Y386" i="65"/>
  <c r="Y385" i="65" s="1"/>
  <c r="X156" i="64"/>
  <c r="Y160" i="64"/>
  <c r="Y164" i="64"/>
  <c r="Y168" i="64"/>
  <c r="X366" i="64"/>
  <c r="Y374" i="64"/>
  <c r="Y382" i="64"/>
  <c r="X82" i="50"/>
  <c r="X81" i="50" s="1"/>
  <c r="X4" i="49"/>
  <c r="X3" i="49" s="1"/>
  <c r="Y328" i="72"/>
  <c r="X369" i="72"/>
  <c r="X140" i="71"/>
  <c r="X144" i="71"/>
  <c r="X148" i="71"/>
  <c r="X187" i="71"/>
  <c r="X279" i="71"/>
  <c r="Y143" i="70"/>
  <c r="Y147" i="70"/>
  <c r="Y151" i="70"/>
  <c r="X333" i="70"/>
  <c r="X337" i="70"/>
  <c r="X341" i="70"/>
  <c r="X345" i="70"/>
  <c r="X405" i="70"/>
  <c r="X404" i="70" s="1"/>
  <c r="X139" i="69"/>
  <c r="X143" i="69"/>
  <c r="X147" i="69"/>
  <c r="X151" i="69"/>
  <c r="X168" i="68"/>
  <c r="Y172" i="68"/>
  <c r="Y176" i="68"/>
  <c r="Y180" i="68"/>
  <c r="Y184" i="68"/>
  <c r="Y188" i="68"/>
  <c r="Y360" i="68"/>
  <c r="Y413" i="68"/>
  <c r="Y417" i="68"/>
  <c r="Y421" i="68"/>
  <c r="Y425" i="68"/>
  <c r="Y429" i="68"/>
  <c r="X481" i="68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X379" i="64"/>
  <c r="X329" i="72"/>
  <c r="Y140" i="71"/>
  <c r="Y144" i="71"/>
  <c r="Y148" i="71"/>
  <c r="Y322" i="71"/>
  <c r="Y326" i="71"/>
  <c r="Y330" i="71"/>
  <c r="X351" i="71"/>
  <c r="Y369" i="71"/>
  <c r="Y139" i="70"/>
  <c r="X144" i="70"/>
  <c r="X148" i="70"/>
  <c r="X152" i="70"/>
  <c r="Y139" i="69"/>
  <c r="Y143" i="69"/>
  <c r="Y147" i="69"/>
  <c r="Y151" i="69"/>
  <c r="X291" i="69"/>
  <c r="X367" i="69"/>
  <c r="X366" i="69" s="1"/>
  <c r="Y168" i="68"/>
  <c r="X173" i="68"/>
  <c r="X177" i="68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385" i="66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215" i="64"/>
  <c r="X322" i="64"/>
  <c r="X367" i="64"/>
  <c r="Y371" i="64"/>
  <c r="Y383" i="64"/>
  <c r="X427" i="64"/>
  <c r="X124" i="58"/>
  <c r="X130" i="56"/>
  <c r="X134" i="56"/>
  <c r="X138" i="56"/>
  <c r="Y329" i="72"/>
  <c r="X137" i="71"/>
  <c r="X141" i="71"/>
  <c r="X145" i="71"/>
  <c r="X149" i="71"/>
  <c r="X323" i="71"/>
  <c r="X327" i="71"/>
  <c r="X331" i="71"/>
  <c r="Y140" i="70"/>
  <c r="Y144" i="70"/>
  <c r="Y148" i="70"/>
  <c r="Y152" i="70"/>
  <c r="X140" i="69"/>
  <c r="X144" i="69"/>
  <c r="X148" i="69"/>
  <c r="X152" i="69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42" i="65"/>
  <c r="X146" i="65"/>
  <c r="X150" i="65"/>
  <c r="X290" i="65"/>
  <c r="X334" i="65"/>
  <c r="X338" i="65"/>
  <c r="X342" i="65"/>
  <c r="X158" i="64"/>
  <c r="X162" i="64"/>
  <c r="X166" i="64"/>
  <c r="X170" i="64"/>
  <c r="Y367" i="64"/>
  <c r="X372" i="64"/>
  <c r="X376" i="64"/>
  <c r="X448" i="64"/>
  <c r="Y143" i="58"/>
  <c r="X24" i="55"/>
  <c r="X144" i="56"/>
  <c r="X168" i="56"/>
  <c r="X172" i="56"/>
  <c r="X176" i="56"/>
  <c r="X24" i="49"/>
  <c r="X15" i="10"/>
  <c r="X330" i="72"/>
  <c r="Y137" i="71"/>
  <c r="Y141" i="71"/>
  <c r="Y145" i="71"/>
  <c r="Y149" i="71"/>
  <c r="Y323" i="71"/>
  <c r="Y327" i="71"/>
  <c r="Y331" i="71"/>
  <c r="X140" i="70"/>
  <c r="X145" i="70"/>
  <c r="X149" i="70"/>
  <c r="X153" i="70"/>
  <c r="Y334" i="70"/>
  <c r="Y338" i="70"/>
  <c r="Y342" i="70"/>
  <c r="Y144" i="69"/>
  <c r="Y148" i="69"/>
  <c r="Y152" i="69"/>
  <c r="Y334" i="69"/>
  <c r="Y338" i="69"/>
  <c r="Y342" i="69"/>
  <c r="Y169" i="68"/>
  <c r="X174" i="68"/>
  <c r="X178" i="68"/>
  <c r="X182" i="68"/>
  <c r="X186" i="68"/>
  <c r="X410" i="68"/>
  <c r="X415" i="68"/>
  <c r="X419" i="68"/>
  <c r="X423" i="68"/>
  <c r="X427" i="68"/>
  <c r="Y144" i="67"/>
  <c r="Y148" i="67"/>
  <c r="Y152" i="67"/>
  <c r="Y294" i="67"/>
  <c r="Y332" i="66"/>
  <c r="Y337" i="66"/>
  <c r="Y341" i="66"/>
  <c r="Y345" i="66"/>
  <c r="Y142" i="65"/>
  <c r="Y146" i="65"/>
  <c r="Y150" i="65"/>
  <c r="Y290" i="65"/>
  <c r="Y334" i="65"/>
  <c r="Y338" i="65"/>
  <c r="Y342" i="65"/>
  <c r="X154" i="64"/>
  <c r="Y158" i="64"/>
  <c r="Y162" i="64"/>
  <c r="Y166" i="64"/>
  <c r="Y170" i="64"/>
  <c r="X62" i="59"/>
  <c r="Y124" i="59"/>
  <c r="X161" i="58"/>
  <c r="Y161" i="54"/>
  <c r="X43" i="50"/>
  <c r="X63" i="50"/>
  <c r="X62" i="50" s="1"/>
  <c r="X161" i="50"/>
  <c r="Y24" i="49"/>
  <c r="Y3" i="44"/>
  <c r="X105" i="48"/>
  <c r="X124" i="48"/>
  <c r="Y120" i="46"/>
  <c r="Y150" i="46"/>
  <c r="Y154" i="46"/>
  <c r="Y158" i="46"/>
  <c r="X4" i="22"/>
  <c r="X4" i="25" s="1"/>
  <c r="X4" i="28" s="1"/>
  <c r="X30" i="23"/>
  <c r="X30" i="26" s="1"/>
  <c r="X20" i="25"/>
  <c r="X20" i="28" s="1"/>
  <c r="X18" i="14"/>
  <c r="X27" i="11"/>
  <c r="X27" i="14" s="1"/>
  <c r="Y19" i="12"/>
  <c r="Y19" i="15" s="1"/>
  <c r="Y23" i="12"/>
  <c r="Y23" i="15" s="1"/>
  <c r="Y105" i="48"/>
  <c r="X162" i="46"/>
  <c r="X10" i="46"/>
  <c r="X14" i="46"/>
  <c r="X18" i="46"/>
  <c r="X22" i="46"/>
  <c r="Y62" i="44"/>
  <c r="Y10" i="42"/>
  <c r="Y16" i="42"/>
  <c r="Y35" i="42"/>
  <c r="Y54" i="42"/>
  <c r="Y73" i="42"/>
  <c r="Y136" i="42"/>
  <c r="Y154" i="42"/>
  <c r="Y172" i="42"/>
  <c r="Y27" i="22"/>
  <c r="Y27" i="25" s="1"/>
  <c r="Y6" i="21"/>
  <c r="Y14" i="21"/>
  <c r="X26" i="21"/>
  <c r="X8" i="23"/>
  <c r="X8" i="26" s="1"/>
  <c r="X12" i="23"/>
  <c r="X12" i="26" s="1"/>
  <c r="Y17" i="18"/>
  <c r="Y17" i="24" s="1"/>
  <c r="Y19" i="13"/>
  <c r="Y19" i="16" s="1"/>
  <c r="X28" i="13"/>
  <c r="X4" i="11"/>
  <c r="Y27" i="11"/>
  <c r="X6" i="10"/>
  <c r="Y26" i="10"/>
  <c r="X19" i="13"/>
  <c r="X23" i="13"/>
  <c r="X23" i="16" s="1"/>
  <c r="Y7" i="12"/>
  <c r="Y7" i="15" s="1"/>
  <c r="Y11" i="12"/>
  <c r="Y11" i="15" s="1"/>
  <c r="X31" i="12"/>
  <c r="X4" i="47"/>
  <c r="X3" i="47" s="1"/>
  <c r="Y105" i="45"/>
  <c r="Y105" i="46" s="1"/>
  <c r="X66" i="46"/>
  <c r="X136" i="46"/>
  <c r="X166" i="46"/>
  <c r="X170" i="46"/>
  <c r="X174" i="46"/>
  <c r="X4" i="7"/>
  <c r="X3" i="7" s="1"/>
  <c r="Y4" i="47"/>
  <c r="X30" i="13"/>
  <c r="X29" i="10"/>
  <c r="X7" i="13"/>
  <c r="X7" i="16" s="1"/>
  <c r="X11" i="13"/>
  <c r="Y27" i="9"/>
  <c r="X21" i="12"/>
  <c r="X25" i="12"/>
  <c r="Y9" i="12"/>
  <c r="Y9" i="15" s="1"/>
  <c r="Y13" i="12"/>
  <c r="Y13" i="15" s="1"/>
  <c r="X62" i="47"/>
  <c r="X27" i="19"/>
  <c r="X27" i="23" s="1"/>
  <c r="X27" i="26" s="1"/>
  <c r="X32" i="23"/>
  <c r="X32" i="26" s="1"/>
  <c r="X17" i="18"/>
  <c r="X17" i="25" s="1"/>
  <c r="X17" i="28" s="1"/>
  <c r="Y10" i="13"/>
  <c r="Y10" i="16" s="1"/>
  <c r="X4" i="8"/>
  <c r="X9" i="12"/>
  <c r="X13" i="12"/>
  <c r="Y62" i="47"/>
  <c r="Y105" i="47"/>
  <c r="X24" i="45"/>
  <c r="X111" i="46"/>
  <c r="X115" i="46"/>
  <c r="Y133" i="46"/>
  <c r="Y137" i="46"/>
  <c r="Y141" i="46"/>
  <c r="X149" i="46"/>
  <c r="X153" i="46"/>
  <c r="X157" i="46"/>
  <c r="Y167" i="46"/>
  <c r="Y171" i="46"/>
  <c r="Y175" i="46"/>
  <c r="Y21" i="24"/>
  <c r="Y10" i="21"/>
  <c r="X22" i="21"/>
  <c r="X10" i="23"/>
  <c r="X10" i="26" s="1"/>
  <c r="X14" i="23"/>
  <c r="X14" i="26" s="1"/>
  <c r="Y22" i="10"/>
  <c r="X21" i="13"/>
  <c r="X25" i="13"/>
  <c r="X31" i="46"/>
  <c r="X35" i="46"/>
  <c r="X39" i="46"/>
  <c r="X69" i="46"/>
  <c r="X73" i="46"/>
  <c r="X77" i="46"/>
  <c r="X15" i="42"/>
  <c r="X51" i="42"/>
  <c r="X70" i="42"/>
  <c r="X89" i="42"/>
  <c r="X97" i="42"/>
  <c r="X116" i="42"/>
  <c r="X135" i="42"/>
  <c r="X153" i="42"/>
  <c r="X171" i="42"/>
  <c r="X8" i="25"/>
  <c r="X8" i="28" s="1"/>
  <c r="Y3" i="47"/>
  <c r="X4" i="20"/>
  <c r="X4" i="24" s="1"/>
  <c r="X4" i="27" s="1"/>
  <c r="X4" i="9"/>
  <c r="X9" i="13"/>
  <c r="X13" i="13"/>
  <c r="Y6" i="12"/>
  <c r="Y6" i="15" s="1"/>
  <c r="Y10" i="12"/>
  <c r="Y10" i="15" s="1"/>
  <c r="Y27" i="8"/>
  <c r="Y31" i="12"/>
  <c r="Y31" i="15" s="1"/>
  <c r="Y21" i="12"/>
  <c r="Y21" i="15" s="1"/>
  <c r="Y25" i="12"/>
  <c r="Y25" i="15" s="1"/>
  <c r="Y6" i="26"/>
  <c r="Y7" i="28"/>
  <c r="Y5" i="26"/>
  <c r="Y30" i="27"/>
  <c r="Y20" i="28"/>
  <c r="Y10" i="26"/>
  <c r="Y28" i="28"/>
  <c r="Y6" i="28"/>
  <c r="Y23" i="27"/>
  <c r="Y7" i="27"/>
  <c r="Y6" i="27"/>
  <c r="Y10" i="27"/>
  <c r="Y137" i="6"/>
  <c r="Y31" i="16"/>
  <c r="Y23" i="16"/>
  <c r="Y11" i="16"/>
  <c r="Y7" i="16"/>
  <c r="Y19" i="17"/>
  <c r="Y7" i="17"/>
  <c r="Y24" i="16"/>
  <c r="Y22" i="15"/>
  <c r="Y20" i="16"/>
  <c r="Y30" i="17"/>
  <c r="Y165" i="51"/>
  <c r="Y110" i="51"/>
  <c r="Y147" i="51"/>
  <c r="Y48" i="51"/>
  <c r="Y165" i="52"/>
  <c r="Y162" i="53"/>
  <c r="Y147" i="52"/>
  <c r="Y67" i="52"/>
  <c r="Y144" i="51"/>
  <c r="Y86" i="51"/>
  <c r="Y29" i="51"/>
  <c r="Y48" i="52"/>
  <c r="Y44" i="52"/>
  <c r="Y144" i="52"/>
  <c r="Y125" i="53"/>
  <c r="Y63" i="53"/>
  <c r="Y106" i="51"/>
  <c r="Y67" i="51"/>
  <c r="Y86" i="52"/>
  <c r="Y6" i="17"/>
  <c r="Y162" i="52"/>
  <c r="Y129" i="52"/>
  <c r="Y29" i="52"/>
  <c r="Y8" i="52"/>
  <c r="Y106" i="53"/>
  <c r="Y8" i="51"/>
  <c r="Y311" i="68"/>
  <c r="Y232" i="67"/>
  <c r="Y224" i="71"/>
  <c r="Y224" i="72"/>
  <c r="Y251" i="70"/>
  <c r="Y242" i="71"/>
  <c r="Y242" i="72"/>
  <c r="Y152" i="6"/>
  <c r="Y135" i="6"/>
  <c r="X30" i="28"/>
  <c r="X18" i="28"/>
  <c r="X6" i="28"/>
  <c r="X11" i="26"/>
  <c r="X25" i="27"/>
  <c r="X9" i="27"/>
  <c r="X19" i="27"/>
  <c r="X13" i="27"/>
  <c r="X9" i="26"/>
  <c r="X23" i="27"/>
  <c r="X7" i="27"/>
  <c r="X31" i="26"/>
  <c r="X11" i="27"/>
  <c r="X7" i="26"/>
  <c r="X21" i="27"/>
  <c r="X5" i="27"/>
  <c r="X129" i="61"/>
  <c r="X144" i="61"/>
  <c r="X86" i="61"/>
  <c r="X48" i="61"/>
  <c r="X165" i="62"/>
  <c r="X110" i="62"/>
  <c r="X165" i="61"/>
  <c r="X110" i="61"/>
  <c r="X147" i="62"/>
  <c r="X162" i="62"/>
  <c r="X67" i="62"/>
  <c r="X29" i="62"/>
  <c r="X8" i="62"/>
  <c r="X82" i="62"/>
  <c r="X67" i="61"/>
  <c r="X86" i="62"/>
  <c r="X48" i="62"/>
  <c r="X144" i="63"/>
  <c r="X162" i="63"/>
  <c r="X161" i="63" s="1"/>
  <c r="X462" i="65"/>
  <c r="X147" i="61"/>
  <c r="X82" i="63"/>
  <c r="X462" i="67"/>
  <c r="X424" i="67"/>
  <c r="X529" i="68"/>
  <c r="X553" i="68"/>
  <c r="X462" i="69"/>
  <c r="X442" i="71"/>
  <c r="X424" i="71"/>
  <c r="X424" i="72"/>
  <c r="X406" i="72"/>
  <c r="Y114" i="6"/>
  <c r="Y160" i="6"/>
  <c r="X135" i="72"/>
  <c r="X139" i="72"/>
  <c r="X143" i="72"/>
  <c r="X169" i="71"/>
  <c r="Y316" i="71"/>
  <c r="X385" i="70"/>
  <c r="X45" i="6"/>
  <c r="X79" i="6"/>
  <c r="X115" i="6"/>
  <c r="Y135" i="72"/>
  <c r="Y139" i="72"/>
  <c r="X187" i="72"/>
  <c r="X134" i="71"/>
  <c r="X115" i="71"/>
  <c r="X133" i="71" s="1"/>
  <c r="X369" i="71"/>
  <c r="Y45" i="6"/>
  <c r="Y79" i="6"/>
  <c r="Y161" i="6"/>
  <c r="X136" i="72"/>
  <c r="Y187" i="72"/>
  <c r="Y134" i="71"/>
  <c r="Y169" i="71"/>
  <c r="X366" i="70"/>
  <c r="Y366" i="69"/>
  <c r="X16" i="30"/>
  <c r="X17" i="30" s="1"/>
  <c r="X16" i="34"/>
  <c r="X17" i="34" s="1"/>
  <c r="X114" i="29"/>
  <c r="X127" i="29" s="1"/>
  <c r="X16" i="33"/>
  <c r="X18" i="6"/>
  <c r="X22" i="6"/>
  <c r="X112" i="6"/>
  <c r="X116" i="6"/>
  <c r="X136" i="71"/>
  <c r="Y318" i="71"/>
  <c r="Y366" i="70"/>
  <c r="Y16" i="31"/>
  <c r="Y16" i="35"/>
  <c r="Y16" i="36"/>
  <c r="Y17" i="36" s="1"/>
  <c r="Y16" i="34"/>
  <c r="Y17" i="34" s="1"/>
  <c r="Y16" i="30"/>
  <c r="Y17" i="30" s="1"/>
  <c r="Y18" i="6"/>
  <c r="Y116" i="6"/>
  <c r="Y158" i="6"/>
  <c r="Y162" i="6"/>
  <c r="Y167" i="6"/>
  <c r="X137" i="72"/>
  <c r="Y279" i="71"/>
  <c r="X318" i="71"/>
  <c r="X297" i="71"/>
  <c r="X315" i="71" s="1"/>
  <c r="X19" i="6"/>
  <c r="X104" i="6"/>
  <c r="X113" i="6"/>
  <c r="Y137" i="72"/>
  <c r="Y141" i="72"/>
  <c r="Y329" i="70"/>
  <c r="Y309" i="70"/>
  <c r="Y309" i="69"/>
  <c r="Y329" i="69"/>
  <c r="X134" i="72"/>
  <c r="X138" i="72"/>
  <c r="Y118" i="71"/>
  <c r="Y136" i="71" s="1"/>
  <c r="Y135" i="71"/>
  <c r="Y297" i="71"/>
  <c r="Y315" i="71" s="1"/>
  <c r="Y330" i="70"/>
  <c r="X309" i="67"/>
  <c r="X329" i="67"/>
  <c r="Y117" i="66"/>
  <c r="Y136" i="66" s="1"/>
  <c r="Y137" i="66"/>
  <c r="X115" i="72"/>
  <c r="X133" i="72" s="1"/>
  <c r="X298" i="72"/>
  <c r="X319" i="72"/>
  <c r="X319" i="71"/>
  <c r="X310" i="70"/>
  <c r="Y167" i="68"/>
  <c r="Y480" i="68"/>
  <c r="Y309" i="67"/>
  <c r="Y329" i="67"/>
  <c r="Y115" i="72"/>
  <c r="Y133" i="72" s="1"/>
  <c r="Y298" i="72"/>
  <c r="Y319" i="72"/>
  <c r="Y319" i="71"/>
  <c r="Y118" i="69"/>
  <c r="Y330" i="69"/>
  <c r="X99" i="70"/>
  <c r="X98" i="70" s="1"/>
  <c r="X136" i="70" s="1"/>
  <c r="X141" i="70"/>
  <c r="X310" i="69"/>
  <c r="X409" i="68"/>
  <c r="Y99" i="70"/>
  <c r="Y98" i="70" s="1"/>
  <c r="Y136" i="70" s="1"/>
  <c r="Y294" i="70"/>
  <c r="Y290" i="70" s="1"/>
  <c r="Y102" i="69"/>
  <c r="Y98" i="69" s="1"/>
  <c r="Y409" i="68"/>
  <c r="X140" i="67"/>
  <c r="X291" i="70"/>
  <c r="X290" i="70" s="1"/>
  <c r="X99" i="69"/>
  <c r="X98" i="69" s="1"/>
  <c r="X136" i="69" s="1"/>
  <c r="X294" i="69"/>
  <c r="Y140" i="67"/>
  <c r="X193" i="67"/>
  <c r="X366" i="67"/>
  <c r="Y117" i="65"/>
  <c r="Y136" i="65" s="1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29" i="66"/>
  <c r="X333" i="66"/>
  <c r="X137" i="65"/>
  <c r="X141" i="65"/>
  <c r="X309" i="65"/>
  <c r="Y131" i="64"/>
  <c r="Y118" i="67"/>
  <c r="Y330" i="67"/>
  <c r="Y138" i="66"/>
  <c r="Y329" i="66"/>
  <c r="Y333" i="66"/>
  <c r="Y137" i="65"/>
  <c r="Y141" i="65"/>
  <c r="Y309" i="65"/>
  <c r="Y328" i="65" s="1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2" i="56" s="1"/>
  <c r="Y63" i="56"/>
  <c r="Y161" i="55"/>
  <c r="Y162" i="56"/>
  <c r="X24" i="54"/>
  <c r="X24" i="56" s="1"/>
  <c r="X25" i="56"/>
  <c r="X62" i="57"/>
  <c r="X124" i="57"/>
  <c r="Y24" i="55"/>
  <c r="Y24" i="56" s="1"/>
  <c r="Y25" i="56"/>
  <c r="Y43" i="55"/>
  <c r="Y43" i="56" s="1"/>
  <c r="Y44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124" i="54"/>
  <c r="Y125" i="56"/>
  <c r="Y3" i="54"/>
  <c r="X62" i="55"/>
  <c r="X128" i="55"/>
  <c r="X128" i="56" s="1"/>
  <c r="X129" i="56"/>
  <c r="X43" i="55"/>
  <c r="X43" i="56" s="1"/>
  <c r="X82" i="55"/>
  <c r="X83" i="56"/>
  <c r="X162" i="55"/>
  <c r="X163" i="56"/>
  <c r="X62" i="54"/>
  <c r="X146" i="54"/>
  <c r="X143" i="54" s="1"/>
  <c r="X143" i="56" s="1"/>
  <c r="X147" i="56"/>
  <c r="Y109" i="49"/>
  <c r="Y105" i="49" s="1"/>
  <c r="Y110" i="52"/>
  <c r="Y62" i="49"/>
  <c r="X138" i="29"/>
  <c r="Y30" i="15"/>
  <c r="X105" i="49"/>
  <c r="X5" i="26"/>
  <c r="Y24" i="48"/>
  <c r="X125" i="50"/>
  <c r="X124" i="50" s="1"/>
  <c r="X124" i="49"/>
  <c r="X81" i="48"/>
  <c r="Y17" i="31"/>
  <c r="Y125" i="50"/>
  <c r="Y124" i="50" s="1"/>
  <c r="Y124" i="49"/>
  <c r="Y81" i="48"/>
  <c r="Y82" i="44"/>
  <c r="Y83" i="46"/>
  <c r="Y124" i="44"/>
  <c r="Y124" i="46" s="1"/>
  <c r="Y125" i="46"/>
  <c r="X144" i="44"/>
  <c r="X143" i="44" s="1"/>
  <c r="X145" i="46"/>
  <c r="X141" i="29"/>
  <c r="X105" i="45"/>
  <c r="X105" i="46" s="1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X143" i="46" s="1"/>
  <c r="X144" i="46"/>
  <c r="Y161" i="45"/>
  <c r="X62" i="44"/>
  <c r="X62" i="46" s="1"/>
  <c r="Y143" i="44"/>
  <c r="Y16" i="33"/>
  <c r="Y17" i="33" s="1"/>
  <c r="Y138" i="29"/>
  <c r="Y6" i="29"/>
  <c r="Y115" i="29"/>
  <c r="Y128" i="29" s="1"/>
  <c r="X21" i="26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0" i="29" s="1"/>
  <c r="X13" i="26"/>
  <c r="X29" i="26"/>
  <c r="Y145" i="46"/>
  <c r="Y144" i="45"/>
  <c r="Y111" i="29"/>
  <c r="Y124" i="29" s="1"/>
  <c r="Y117" i="29"/>
  <c r="Y130" i="29" s="1"/>
  <c r="X29" i="28"/>
  <c r="X29" i="27"/>
  <c r="Y7" i="26"/>
  <c r="X23" i="26"/>
  <c r="Y45" i="46"/>
  <c r="X125" i="45"/>
  <c r="X127" i="46"/>
  <c r="Y18" i="36"/>
  <c r="X18" i="34"/>
  <c r="Y18" i="30"/>
  <c r="X112" i="29"/>
  <c r="X125" i="29" s="1"/>
  <c r="X118" i="29"/>
  <c r="X7" i="28"/>
  <c r="Y25" i="45"/>
  <c r="Y43" i="45"/>
  <c r="Y43" i="46" s="1"/>
  <c r="X164" i="45"/>
  <c r="X165" i="46"/>
  <c r="X43" i="44"/>
  <c r="X43" i="46" s="1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24" i="15"/>
  <c r="Y128" i="46"/>
  <c r="X81" i="44"/>
  <c r="X81" i="46" s="1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X31" i="27"/>
  <c r="X19" i="26"/>
  <c r="X25" i="26"/>
  <c r="X21" i="28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127" i="29" s="1"/>
  <c r="Y22" i="16"/>
  <c r="Y30" i="16"/>
  <c r="Y20" i="29"/>
  <c r="Y7" i="29" s="1"/>
  <c r="Y24" i="29"/>
  <c r="Y12" i="26"/>
  <c r="X14" i="21"/>
  <c r="X27" i="20"/>
  <c r="X28" i="24"/>
  <c r="X28" i="27" s="1"/>
  <c r="X28" i="21"/>
  <c r="X32" i="24"/>
  <c r="X32" i="27" s="1"/>
  <c r="X32" i="21"/>
  <c r="Y30" i="23"/>
  <c r="Y27" i="19"/>
  <c r="Y27" i="23" s="1"/>
  <c r="Y12" i="15"/>
  <c r="Y4" i="11"/>
  <c r="Y17" i="11"/>
  <c r="Y17" i="14" s="1"/>
  <c r="Y17" i="17" s="1"/>
  <c r="Y18" i="14"/>
  <c r="Y18" i="17" s="1"/>
  <c r="Y17" i="8"/>
  <c r="Y17" i="12" s="1"/>
  <c r="Y17" i="15" s="1"/>
  <c r="X7" i="15"/>
  <c r="Y29" i="12"/>
  <c r="Y29" i="15" s="1"/>
  <c r="Y29" i="14"/>
  <c r="Y29" i="17" s="1"/>
  <c r="X12" i="29"/>
  <c r="X110" i="29"/>
  <c r="X123" i="29" s="1"/>
  <c r="Y20" i="26"/>
  <c r="Y22" i="21"/>
  <c r="X6" i="27"/>
  <c r="X10" i="27"/>
  <c r="X14" i="27"/>
  <c r="Y27" i="20"/>
  <c r="Y28" i="24"/>
  <c r="Y28" i="27" s="1"/>
  <c r="Y28" i="21"/>
  <c r="Y32" i="24"/>
  <c r="Y32" i="21"/>
  <c r="X17" i="19"/>
  <c r="X18" i="23"/>
  <c r="X18" i="26" s="1"/>
  <c r="X22" i="26"/>
  <c r="X26" i="26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Y110" i="29"/>
  <c r="Y123" i="29" s="1"/>
  <c r="X20" i="24"/>
  <c r="X20" i="27" s="1"/>
  <c r="X20" i="21"/>
  <c r="X24" i="24"/>
  <c r="X24" i="27" s="1"/>
  <c r="X24" i="21"/>
  <c r="Y17" i="19"/>
  <c r="Y17" i="21" s="1"/>
  <c r="Y18" i="23"/>
  <c r="Y6" i="16"/>
  <c r="Y28" i="15"/>
  <c r="Y28" i="26"/>
  <c r="Y4" i="22"/>
  <c r="Y5" i="25"/>
  <c r="Y17" i="22"/>
  <c r="X10" i="21"/>
  <c r="X18" i="21"/>
  <c r="X15" i="20"/>
  <c r="X15" i="21" s="1"/>
  <c r="X16" i="24"/>
  <c r="X16" i="21"/>
  <c r="Y20" i="24"/>
  <c r="Y20" i="27" s="1"/>
  <c r="Y20" i="21"/>
  <c r="Y24" i="24"/>
  <c r="Y24" i="21"/>
  <c r="Y4" i="19"/>
  <c r="Y18" i="16"/>
  <c r="Y26" i="16"/>
  <c r="Y18" i="21"/>
  <c r="Y15" i="20"/>
  <c r="Y15" i="21" s="1"/>
  <c r="Y16" i="24"/>
  <c r="Y16" i="21"/>
  <c r="X30" i="27"/>
  <c r="X6" i="23"/>
  <c r="X6" i="26" s="1"/>
  <c r="X4" i="19"/>
  <c r="Y20" i="15"/>
  <c r="Y23" i="10"/>
  <c r="X23" i="15"/>
  <c r="X5" i="25"/>
  <c r="X5" i="28" s="1"/>
  <c r="Y23" i="26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6" i="13" s="1"/>
  <c r="Y14" i="7"/>
  <c r="Y14" i="13" s="1"/>
  <c r="Y14" i="16" s="1"/>
  <c r="Y5" i="12"/>
  <c r="Y5" i="15" s="1"/>
  <c r="X6" i="21"/>
  <c r="Y26" i="21"/>
  <c r="Y4" i="20"/>
  <c r="Y8" i="24"/>
  <c r="Y8" i="21"/>
  <c r="Y12" i="24"/>
  <c r="Y12" i="27" s="1"/>
  <c r="Y12" i="21"/>
  <c r="X17" i="20"/>
  <c r="X22" i="27"/>
  <c r="X26" i="27"/>
  <c r="Y21" i="14"/>
  <c r="Y21" i="17" s="1"/>
  <c r="Y31" i="10"/>
  <c r="Y29" i="13"/>
  <c r="Y29" i="16" s="1"/>
  <c r="Y29" i="10"/>
  <c r="Y27" i="7"/>
  <c r="X7" i="10"/>
  <c r="X11" i="10"/>
  <c r="X19" i="10"/>
  <c r="X23" i="10"/>
  <c r="X31" i="10"/>
  <c r="X17" i="9"/>
  <c r="X27" i="8"/>
  <c r="X27" i="12" s="1"/>
  <c r="X17" i="7"/>
  <c r="X17" i="12" s="1"/>
  <c r="X28" i="25"/>
  <c r="X28" i="28" s="1"/>
  <c r="X18" i="24"/>
  <c r="X18" i="27" s="1"/>
  <c r="X16" i="23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7" i="17" s="1"/>
  <c r="X19" i="14"/>
  <c r="X5" i="13"/>
  <c r="Y328" i="66" l="1"/>
  <c r="Y19" i="27"/>
  <c r="Y20" i="6"/>
  <c r="Y8" i="27"/>
  <c r="Y11" i="26"/>
  <c r="Y5" i="28"/>
  <c r="Y128" i="6"/>
  <c r="X443" i="66"/>
  <c r="Y110" i="62"/>
  <c r="Y21" i="27"/>
  <c r="Y8" i="61"/>
  <c r="Y27" i="26"/>
  <c r="Y30" i="26"/>
  <c r="Y165" i="61"/>
  <c r="Y165" i="62"/>
  <c r="Y29" i="26"/>
  <c r="Y21" i="28"/>
  <c r="Y22" i="27"/>
  <c r="Y32" i="26"/>
  <c r="Y18" i="27"/>
  <c r="Y25" i="26"/>
  <c r="Y4" i="51"/>
  <c r="Y251" i="65"/>
  <c r="Y120" i="6"/>
  <c r="X106" i="63"/>
  <c r="X4" i="63"/>
  <c r="Y129" i="62"/>
  <c r="Y44" i="53"/>
  <c r="Y153" i="6"/>
  <c r="X4" i="12"/>
  <c r="X4" i="15" s="1"/>
  <c r="Y132" i="6"/>
  <c r="Y335" i="68"/>
  <c r="Y18" i="26"/>
  <c r="Y26" i="27"/>
  <c r="Y27" i="13"/>
  <c r="Y27" i="16" s="1"/>
  <c r="Y22" i="26"/>
  <c r="X4" i="21"/>
  <c r="Y11" i="27"/>
  <c r="Y18" i="28"/>
  <c r="Y166" i="6"/>
  <c r="Y232" i="69"/>
  <c r="X3" i="11"/>
  <c r="X125" i="62"/>
  <c r="X577" i="68"/>
  <c r="X576" i="68" s="1"/>
  <c r="X9" i="16"/>
  <c r="Y251" i="69"/>
  <c r="X25" i="63"/>
  <c r="X136" i="65"/>
  <c r="Y121" i="6"/>
  <c r="Y19" i="28"/>
  <c r="Y9" i="27"/>
  <c r="X3" i="9"/>
  <c r="X328" i="65"/>
  <c r="X290" i="69"/>
  <c r="Y81" i="55"/>
  <c r="Y81" i="56" s="1"/>
  <c r="Y251" i="66"/>
  <c r="Y122" i="6"/>
  <c r="X28" i="6"/>
  <c r="Y3" i="53"/>
  <c r="Y232" i="66"/>
  <c r="X25" i="62"/>
  <c r="X44" i="62"/>
  <c r="X63" i="62"/>
  <c r="X424" i="65"/>
  <c r="X17" i="33"/>
  <c r="X16" i="29"/>
  <c r="Y152" i="64"/>
  <c r="X480" i="68"/>
  <c r="X27" i="17"/>
  <c r="X328" i="66"/>
  <c r="X4" i="10"/>
  <c r="X461" i="69"/>
  <c r="Y169" i="6"/>
  <c r="Y130" i="6"/>
  <c r="Y48" i="61"/>
  <c r="Y428" i="66" s="1"/>
  <c r="Y427" i="66" s="1"/>
  <c r="Y8" i="26"/>
  <c r="X5" i="15"/>
  <c r="Y15" i="26"/>
  <c r="Y24" i="27"/>
  <c r="Y17" i="25"/>
  <c r="Y17" i="28" s="1"/>
  <c r="X24" i="46"/>
  <c r="Y142" i="68"/>
  <c r="Y166" i="68" s="1"/>
  <c r="X20" i="6"/>
  <c r="X162" i="6"/>
  <c r="X155" i="6"/>
  <c r="X153" i="6"/>
  <c r="X25" i="16"/>
  <c r="X5" i="16"/>
  <c r="X168" i="6"/>
  <c r="X25" i="15"/>
  <c r="X29" i="15"/>
  <c r="X159" i="6"/>
  <c r="X161" i="6"/>
  <c r="X21" i="16"/>
  <c r="X21" i="15"/>
  <c r="X152" i="6"/>
  <c r="Y270" i="66"/>
  <c r="X125" i="61"/>
  <c r="X44" i="63"/>
  <c r="X443" i="67"/>
  <c r="X156" i="6"/>
  <c r="X154" i="6"/>
  <c r="Y25" i="27"/>
  <c r="X4" i="13"/>
  <c r="X4" i="16" s="1"/>
  <c r="Y19" i="26"/>
  <c r="Y17" i="35"/>
  <c r="Y124" i="56"/>
  <c r="X119" i="6"/>
  <c r="Y48" i="62"/>
  <c r="Y86" i="61"/>
  <c r="Y16" i="26"/>
  <c r="Y14" i="27"/>
  <c r="Y5" i="27"/>
  <c r="Y161" i="56"/>
  <c r="Y155" i="6"/>
  <c r="Y86" i="62"/>
  <c r="Y67" i="61"/>
  <c r="Y129" i="61"/>
  <c r="Y30" i="28"/>
  <c r="Y13" i="27"/>
  <c r="Y29" i="28"/>
  <c r="X19" i="17"/>
  <c r="X11" i="16"/>
  <c r="Y31" i="26"/>
  <c r="Y29" i="61"/>
  <c r="Y8" i="28"/>
  <c r="Y24" i="26"/>
  <c r="Y17" i="23"/>
  <c r="Y17" i="26" s="1"/>
  <c r="X17" i="23"/>
  <c r="X17" i="26" s="1"/>
  <c r="X11" i="15"/>
  <c r="Y131" i="29"/>
  <c r="Y8" i="62"/>
  <c r="Y147" i="61"/>
  <c r="Y13" i="26"/>
  <c r="Y31" i="27"/>
  <c r="Y29" i="27"/>
  <c r="Y29" i="62"/>
  <c r="Y147" i="62"/>
  <c r="Y21" i="26"/>
  <c r="Y14" i="26"/>
  <c r="Y17" i="27"/>
  <c r="X17" i="15"/>
  <c r="X19" i="15"/>
  <c r="X27" i="16"/>
  <c r="X31" i="16"/>
  <c r="Y32" i="27"/>
  <c r="X3" i="22"/>
  <c r="Y26" i="26"/>
  <c r="Y27" i="28"/>
  <c r="X122" i="6"/>
  <c r="Y67" i="62"/>
  <c r="Y110" i="61"/>
  <c r="X27" i="15"/>
  <c r="X13" i="15"/>
  <c r="X4" i="14"/>
  <c r="X4" i="17" s="1"/>
  <c r="X13" i="16"/>
  <c r="X9" i="15"/>
  <c r="X31" i="15"/>
  <c r="X19" i="16"/>
  <c r="Y424" i="72"/>
  <c r="Y406" i="72"/>
  <c r="Y442" i="72"/>
  <c r="Y442" i="71"/>
  <c r="Y424" i="71"/>
  <c r="Y406" i="71"/>
  <c r="Y144" i="63"/>
  <c r="Y162" i="63"/>
  <c r="Y106" i="63"/>
  <c r="Y162" i="62"/>
  <c r="Y144" i="62"/>
  <c r="Y162" i="61"/>
  <c r="Y144" i="61"/>
  <c r="X130" i="6"/>
  <c r="X270" i="67"/>
  <c r="X232" i="67"/>
  <c r="X144" i="53"/>
  <c r="X63" i="52"/>
  <c r="X106" i="51"/>
  <c r="X128" i="29"/>
  <c r="X3" i="20"/>
  <c r="Y105" i="56"/>
  <c r="Y27" i="10"/>
  <c r="X406" i="64"/>
  <c r="X3" i="25"/>
  <c r="X18" i="31"/>
  <c r="Y16" i="12"/>
  <c r="Y15" i="12" s="1"/>
  <c r="Y15" i="15" s="1"/>
  <c r="X3" i="56"/>
  <c r="X137" i="70"/>
  <c r="X332" i="69"/>
  <c r="X424" i="66"/>
  <c r="Y334" i="68"/>
  <c r="Y279" i="64"/>
  <c r="Y332" i="69"/>
  <c r="Y290" i="69"/>
  <c r="X18" i="36"/>
  <c r="X18" i="37"/>
  <c r="X131" i="29"/>
  <c r="X124" i="55"/>
  <c r="X124" i="56" s="1"/>
  <c r="Y328" i="69"/>
  <c r="Y332" i="67"/>
  <c r="Y290" i="67"/>
  <c r="Y328" i="67" s="1"/>
  <c r="X18" i="35"/>
  <c r="Y162" i="46"/>
  <c r="Y140" i="69"/>
  <c r="X105" i="63"/>
  <c r="X512" i="64"/>
  <c r="X511" i="64" s="1"/>
  <c r="X63" i="63"/>
  <c r="X62" i="63" s="1"/>
  <c r="Y18" i="32"/>
  <c r="Y142" i="29"/>
  <c r="Y3" i="56"/>
  <c r="Y115" i="71"/>
  <c r="Y270" i="70"/>
  <c r="Y269" i="70" s="1"/>
  <c r="Y269" i="66"/>
  <c r="Y251" i="67"/>
  <c r="Y300" i="64"/>
  <c r="Y299" i="64" s="1"/>
  <c r="Y62" i="53"/>
  <c r="Y63" i="52"/>
  <c r="Y82" i="51"/>
  <c r="Y14" i="12"/>
  <c r="Y14" i="15" s="1"/>
  <c r="Y137" i="29"/>
  <c r="Y18" i="37"/>
  <c r="X491" i="64"/>
  <c r="Y443" i="65"/>
  <c r="Y106" i="62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81" i="51" s="1"/>
  <c r="Y291" i="68"/>
  <c r="Y290" i="68" s="1"/>
  <c r="Y146" i="51"/>
  <c r="Y143" i="51" s="1"/>
  <c r="Y227" i="71"/>
  <c r="Y226" i="71" s="1"/>
  <c r="Y223" i="71" s="1"/>
  <c r="Y82" i="61"/>
  <c r="X3" i="8"/>
  <c r="X3" i="10" s="1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25" i="63"/>
  <c r="Y24" i="63" s="1"/>
  <c r="Y491" i="64"/>
  <c r="Y447" i="65"/>
  <c r="Y446" i="65" s="1"/>
  <c r="Y28" i="62"/>
  <c r="Y66" i="62"/>
  <c r="Y447" i="67"/>
  <c r="Y446" i="67" s="1"/>
  <c r="Y4" i="61"/>
  <c r="Y128" i="6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25" i="51"/>
  <c r="X162" i="51"/>
  <c r="X129" i="51"/>
  <c r="X48" i="51"/>
  <c r="X165" i="52"/>
  <c r="X110" i="52"/>
  <c r="X162" i="53"/>
  <c r="X63" i="51"/>
  <c r="X25" i="51"/>
  <c r="X4" i="51"/>
  <c r="X147" i="52"/>
  <c r="X67" i="52"/>
  <c r="X29" i="52"/>
  <c r="X8" i="52"/>
  <c r="X67" i="51"/>
  <c r="X29" i="51"/>
  <c r="X8" i="51"/>
  <c r="X162" i="52"/>
  <c r="X129" i="52"/>
  <c r="X82" i="52"/>
  <c r="X44" i="52"/>
  <c r="X48" i="52"/>
  <c r="X86" i="51"/>
  <c r="X144" i="52"/>
  <c r="X144" i="51"/>
  <c r="X86" i="52"/>
  <c r="X106" i="52"/>
  <c r="X270" i="66"/>
  <c r="X311" i="68"/>
  <c r="X251" i="65"/>
  <c r="X335" i="68"/>
  <c r="X242" i="71"/>
  <c r="X242" i="72"/>
  <c r="X224" i="71"/>
  <c r="X224" i="72"/>
  <c r="X251" i="70"/>
  <c r="X260" i="71"/>
  <c r="X259" i="71" s="1"/>
  <c r="X260" i="72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427" i="71"/>
  <c r="Y426" i="71" s="1"/>
  <c r="Y3" i="8"/>
  <c r="Y4" i="12"/>
  <c r="Y4" i="15" s="1"/>
  <c r="X3" i="24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24" i="52" s="1"/>
  <c r="Y125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85" i="61"/>
  <c r="Y533" i="68"/>
  <c r="Y532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143" i="63"/>
  <c r="Y470" i="64"/>
  <c r="Y28" i="61"/>
  <c r="Y428" i="65"/>
  <c r="Y427" i="65" s="1"/>
  <c r="Y66" i="61"/>
  <c r="Y428" i="67"/>
  <c r="Y427" i="67" s="1"/>
  <c r="Y146" i="61"/>
  <c r="Y409" i="71"/>
  <c r="Y408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7" i="62"/>
  <c r="Y447" i="66"/>
  <c r="Y446" i="66" s="1"/>
  <c r="Y85" i="62"/>
  <c r="Y557" i="68"/>
  <c r="Y556" i="68" s="1"/>
  <c r="Y7" i="62"/>
  <c r="Y495" i="64"/>
  <c r="Y494" i="64" s="1"/>
  <c r="Y128" i="62"/>
  <c r="Y447" i="70"/>
  <c r="Y446" i="70" s="1"/>
  <c r="Y109" i="61"/>
  <c r="Y428" i="69"/>
  <c r="Y427" i="69" s="1"/>
  <c r="Y577" i="68" l="1"/>
  <c r="Y16" i="15"/>
  <c r="Y44" i="62"/>
  <c r="X423" i="70"/>
  <c r="Y250" i="67"/>
  <c r="Y442" i="65"/>
  <c r="Y62" i="52"/>
  <c r="Y231" i="65"/>
  <c r="X490" i="64"/>
  <c r="X125" i="52"/>
  <c r="X4" i="53"/>
  <c r="X3" i="53" s="1"/>
  <c r="X251" i="69"/>
  <c r="Y82" i="62"/>
  <c r="Y443" i="69"/>
  <c r="Y442" i="69" s="1"/>
  <c r="Y441" i="72"/>
  <c r="Y43" i="51"/>
  <c r="Y125" i="62"/>
  <c r="Y124" i="62" s="1"/>
  <c r="Y47" i="61"/>
  <c r="Y43" i="61" s="1"/>
  <c r="Y423" i="71"/>
  <c r="Y469" i="64"/>
  <c r="Y143" i="62"/>
  <c r="Y405" i="71"/>
  <c r="Y63" i="62"/>
  <c r="Y62" i="62" s="1"/>
  <c r="Y143" i="61"/>
  <c r="Y423" i="66"/>
  <c r="X3" i="29"/>
  <c r="Y105" i="62"/>
  <c r="X259" i="72"/>
  <c r="Y553" i="68"/>
  <c r="Y552" i="68" s="1"/>
  <c r="Y4" i="62"/>
  <c r="Y3" i="62" s="1"/>
  <c r="Y462" i="65"/>
  <c r="Y461" i="65" s="1"/>
  <c r="X423" i="66"/>
  <c r="Y125" i="61"/>
  <c r="Y124" i="61" s="1"/>
  <c r="Y82" i="63"/>
  <c r="Y81" i="63" s="1"/>
  <c r="Y105" i="63"/>
  <c r="Y424" i="69"/>
  <c r="Y423" i="69" s="1"/>
  <c r="Y441" i="71"/>
  <c r="Y25" i="61"/>
  <c r="Y24" i="61" s="1"/>
  <c r="Y63" i="61"/>
  <c r="Y62" i="61" s="1"/>
  <c r="Y576" i="68"/>
  <c r="Y443" i="70"/>
  <c r="Y442" i="70" s="1"/>
  <c r="Y278" i="64"/>
  <c r="Y462" i="67"/>
  <c r="Y461" i="67" s="1"/>
  <c r="Y424" i="65"/>
  <c r="Y423" i="65" s="1"/>
  <c r="Y443" i="67"/>
  <c r="Y442" i="67" s="1"/>
  <c r="Y529" i="68"/>
  <c r="Y528" i="68" s="1"/>
  <c r="Y25" i="62"/>
  <c r="Y24" i="62" s="1"/>
  <c r="Y4" i="63"/>
  <c r="Y3" i="63" s="1"/>
  <c r="Y443" i="66"/>
  <c r="Y442" i="66" s="1"/>
  <c r="Y24" i="51"/>
  <c r="Y423" i="70"/>
  <c r="X3" i="62"/>
  <c r="X442" i="69"/>
  <c r="X3" i="61"/>
  <c r="Y105" i="52"/>
  <c r="Y423" i="67"/>
  <c r="Y3" i="61"/>
  <c r="X3" i="17"/>
  <c r="X134" i="29"/>
  <c r="Y3" i="14"/>
  <c r="X3" i="12"/>
  <c r="Y133" i="71"/>
  <c r="X136" i="66"/>
  <c r="X232" i="70"/>
  <c r="X152" i="64"/>
  <c r="X3" i="28"/>
  <c r="X118" i="6"/>
  <c r="X3" i="23"/>
  <c r="X3" i="46"/>
  <c r="X3" i="27"/>
  <c r="X139" i="29"/>
  <c r="X3" i="16"/>
  <c r="Y3" i="25"/>
  <c r="Y124" i="52"/>
  <c r="X3" i="21"/>
  <c r="X270" i="69"/>
  <c r="X269" i="69" s="1"/>
  <c r="X232" i="65"/>
  <c r="X44" i="51"/>
  <c r="X161" i="53"/>
  <c r="Y286" i="68"/>
  <c r="X166" i="68"/>
  <c r="Y3" i="46"/>
  <c r="X334" i="68"/>
  <c r="X25" i="52"/>
  <c r="Y134" i="29"/>
  <c r="X62" i="61"/>
  <c r="Y3" i="12"/>
  <c r="Y3" i="23"/>
  <c r="X96" i="6"/>
  <c r="X57" i="6"/>
  <c r="X52" i="6"/>
  <c r="X55" i="6"/>
  <c r="X54" i="6"/>
  <c r="X58" i="6"/>
  <c r="X56" i="6"/>
  <c r="X279" i="64"/>
  <c r="X143" i="53"/>
  <c r="X82" i="53"/>
  <c r="X81" i="53" s="1"/>
  <c r="X28" i="51"/>
  <c r="X24" i="51" s="1"/>
  <c r="X236" i="65"/>
  <c r="X235" i="65" s="1"/>
  <c r="X66" i="51"/>
  <c r="X62" i="51" s="1"/>
  <c r="X236" i="67"/>
  <c r="X235" i="67" s="1"/>
  <c r="X231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124" i="52" s="1"/>
  <c r="X255" i="70"/>
  <c r="X254" i="70" s="1"/>
  <c r="X250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69" i="67"/>
  <c r="X258" i="64"/>
  <c r="X7" i="52"/>
  <c r="X283" i="64"/>
  <c r="X282" i="64" s="1"/>
  <c r="Y3" i="13"/>
  <c r="Y3" i="10"/>
  <c r="Y81" i="62"/>
  <c r="X105" i="62"/>
  <c r="Y81" i="61"/>
  <c r="X442" i="65"/>
  <c r="X442" i="70"/>
  <c r="Y62" i="51"/>
  <c r="X269" i="66"/>
  <c r="X251" i="67"/>
  <c r="X47" i="52"/>
  <c r="X43" i="52" s="1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105" i="51" s="1"/>
  <c r="X236" i="69"/>
  <c r="X235" i="69" s="1"/>
  <c r="X15" i="13"/>
  <c r="X15" i="16" s="1"/>
  <c r="X16" i="16"/>
  <c r="X109" i="52"/>
  <c r="X105" i="52" s="1"/>
  <c r="X255" i="69"/>
  <c r="X254" i="69" s="1"/>
  <c r="X47" i="51"/>
  <c r="X236" i="66"/>
  <c r="X235" i="66" s="1"/>
  <c r="X128" i="51"/>
  <c r="X124" i="51" s="1"/>
  <c r="X236" i="70"/>
  <c r="X235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250" i="65" s="1"/>
  <c r="X66" i="52"/>
  <c r="X62" i="52" s="1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231" i="70" l="1"/>
  <c r="X250" i="69"/>
  <c r="X231" i="65"/>
  <c r="X24" i="52"/>
  <c r="X43" i="51"/>
  <c r="X250" i="66"/>
  <c r="X3" i="52"/>
  <c r="Y3" i="26"/>
  <c r="X231" i="66"/>
  <c r="X3" i="15"/>
  <c r="Y3" i="15"/>
  <c r="Y3" i="27"/>
  <c r="Y139" i="29"/>
  <c r="Y133" i="29" s="1"/>
  <c r="Y3" i="28"/>
  <c r="X3" i="26"/>
  <c r="Y3" i="17"/>
  <c r="Y3" i="16"/>
  <c r="X133" i="29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N28" i="6" l="1"/>
  <c r="F28" i="6"/>
  <c r="B28" i="6"/>
  <c r="L28" i="6"/>
  <c r="T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131" i="64" s="1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343" i="64"/>
  <c r="W7" i="58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93" i="69" l="1"/>
  <c r="W174" i="69"/>
  <c r="W153" i="64"/>
  <c r="W81" i="54"/>
  <c r="W164" i="49"/>
  <c r="W161" i="49" s="1"/>
  <c r="W424" i="71"/>
  <c r="W144" i="63"/>
  <c r="W162" i="63"/>
  <c r="W162" i="61"/>
  <c r="W242" i="72"/>
  <c r="W260" i="72"/>
  <c r="W224" i="72"/>
  <c r="W224" i="71"/>
  <c r="W242" i="71"/>
  <c r="W162" i="53"/>
  <c r="W144" i="52"/>
  <c r="W162" i="51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06" i="72"/>
  <c r="W442" i="72"/>
  <c r="W144" i="62"/>
  <c r="W144" i="61"/>
  <c r="W406" i="71"/>
  <c r="W442" i="71"/>
  <c r="W12" i="15"/>
  <c r="W162" i="52"/>
  <c r="W260" i="71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69" i="4"/>
  <c r="B45" i="4"/>
  <c r="B52" i="4"/>
  <c r="B54" i="4"/>
  <c r="B8" i="4"/>
  <c r="B55" i="4"/>
  <c r="B61" i="4"/>
  <c r="B16" i="4"/>
  <c r="B60" i="4"/>
  <c r="B12" i="4"/>
  <c r="B64" i="4"/>
  <c r="B15" i="4"/>
  <c r="B30" i="4"/>
  <c r="B67" i="4"/>
  <c r="B13" i="4"/>
  <c r="B35" i="4"/>
  <c r="B37" i="4"/>
  <c r="B83" i="4"/>
  <c r="B77" i="4"/>
  <c r="B56" i="4"/>
  <c r="B81" i="4"/>
  <c r="B22" i="4"/>
  <c r="B40" i="4"/>
  <c r="B41" i="4"/>
  <c r="B36" i="4"/>
  <c r="B47" i="4"/>
  <c r="B78" i="4"/>
  <c r="B17" i="4"/>
  <c r="B57" i="4"/>
  <c r="B71" i="4"/>
  <c r="B44" i="4"/>
  <c r="B49" i="4"/>
  <c r="B20" i="4"/>
  <c r="B79" i="4"/>
  <c r="B59" i="4"/>
  <c r="B11" i="4"/>
  <c r="B33" i="4"/>
  <c r="B27" i="4"/>
  <c r="B23" i="4"/>
  <c r="B73" i="4"/>
  <c r="B14" i="4"/>
  <c r="B84" i="4"/>
  <c r="B10" i="4"/>
  <c r="B26" i="4"/>
  <c r="B65" i="4"/>
  <c r="B53" i="4"/>
  <c r="B25" i="4"/>
  <c r="B21" i="4"/>
  <c r="B38" i="4"/>
  <c r="B76" i="4"/>
  <c r="B24" i="4"/>
  <c r="B82" i="4"/>
  <c r="B29" i="4"/>
  <c r="B48" i="4"/>
  <c r="B80" i="4"/>
  <c r="B66" i="4"/>
  <c r="B70" i="4"/>
  <c r="B9" i="4"/>
  <c r="B4" i="4"/>
  <c r="B72" i="4"/>
  <c r="B28" i="4"/>
  <c r="B58" i="4"/>
  <c r="B46" i="4"/>
  <c r="B39" i="4"/>
  <c r="B68" i="4"/>
  <c r="B34" i="4"/>
  <c r="B7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F3" i="29" l="1"/>
  <c r="G16" i="29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0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3" l="1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K315" i="71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Q408" i="68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V3" i="25" l="1"/>
  <c r="O113" i="68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<sst xmlns="http://schemas.openxmlformats.org/spreadsheetml/2006/main" count="18216" uniqueCount="4948">
  <si>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</si>
  <si>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</si>
  <si>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</si>
  <si>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</si>
  <si>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</si>
  <si>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</si>
  <si>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</si>
  <si>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</si>
  <si>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</si>
  <si>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</si>
  <si>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</si>
  <si>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</si>
  <si>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</si>
  <si>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</si>
  <si>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</si>
  <si>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</si>
  <si>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</si>
  <si>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</si>
  <si>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</si>
  <si>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</si>
  <si>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</si>
  <si>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</si>
  <si>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</si>
  <si>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</si>
  <si>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</si>
  <si>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</si>
  <si>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</si>
  <si>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</si>
  <si>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</si>
  <si>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</si>
  <si>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</si>
  <si>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</si>
  <si>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</si>
  <si>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</si>
  <si>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</si>
  <si>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</si>
  <si>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</si>
  <si>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</si>
  <si>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</si>
  <si>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</si>
  <si>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</si>
  <si>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</si>
  <si>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</si>
  <si>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</si>
  <si>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</si>
  <si>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</si>
  <si>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</si>
  <si>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</si>
  <si>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</si>
  <si>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</si>
  <si>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</si>
  <si>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</si>
  <si>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</si>
  <si>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</si>
  <si>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</si>
  <si>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</si>
  <si>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</si>
  <si>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</si>
  <si>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</si>
  <si>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</si>
  <si>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</si>
  <si>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</si>
  <si>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</si>
  <si>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</si>
  <si>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</si>
  <si>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</si>
  <si>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</si>
  <si>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</si>
  <si>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</si>
  <si>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</si>
  <si>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</si>
  <si>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</si>
  <si>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</si>
  <si>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</si>
  <si>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</si>
  <si>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</si>
  <si>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</si>
  <si>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</si>
  <si>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</si>
  <si>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</si>
  <si>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</si>
  <si>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</si>
  <si>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</si>
  <si>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</si>
  <si>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</si>
  <si>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</si>
  <si>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</si>
  <si>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</si>
  <si>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</si>
  <si>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</si>
  <si>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</si>
  <si>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</si>
  <si>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</si>
  <si>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</si>
  <si>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</si>
  <si>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</si>
  <si>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</si>
  <si>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</si>
  <si>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</si>
  <si>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</si>
  <si>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</si>
  <si>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</si>
  <si>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</si>
  <si>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</si>
  <si>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</si>
  <si>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</si>
  <si>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</si>
  <si>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</si>
  <si>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</si>
  <si>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</si>
  <si>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</si>
  <si>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</si>
  <si>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</si>
  <si>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</si>
  <si>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</si>
  <si>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</si>
  <si>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</si>
  <si>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</si>
  <si>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</si>
  <si>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</si>
  <si>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</si>
  <si>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</si>
  <si>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</si>
  <si>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</si>
  <si>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</si>
  <si>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</si>
  <si>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</si>
  <si>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</si>
  <si>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</si>
  <si>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</si>
  <si>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</si>
  <si>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</si>
  <si>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</si>
  <si>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</si>
  <si>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</si>
  <si>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</si>
  <si>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</si>
  <si>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</si>
  <si>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</si>
  <si>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</si>
  <si>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</si>
  <si>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</si>
  <si>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</si>
  <si>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</si>
  <si>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</si>
  <si>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</si>
  <si>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</si>
  <si>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</si>
  <si>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</si>
  <si>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</si>
  <si>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</si>
  <si>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</si>
  <si>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</si>
  <si>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</si>
  <si>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</si>
  <si>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</si>
  <si>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</si>
  <si>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</si>
  <si>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</si>
  <si>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</si>
  <si>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</si>
  <si>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</si>
  <si>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</si>
  <si>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</si>
  <si>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</si>
  <si>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</si>
  <si>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</si>
  <si>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</si>
  <si>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</si>
  <si>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</si>
  <si>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</si>
  <si>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</si>
  <si>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</si>
  <si>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</si>
  <si>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</si>
  <si>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</si>
  <si>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</si>
  <si>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</si>
  <si>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</si>
  <si>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</si>
  <si>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</si>
  <si>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</si>
  <si>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</si>
  <si>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</si>
  <si>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</si>
  <si>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</si>
  <si>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</si>
  <si>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</si>
  <si>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</si>
  <si>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</si>
  <si>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</si>
  <si>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</si>
  <si>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</si>
  <si>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</si>
  <si>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</si>
  <si>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</si>
  <si>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</si>
  <si>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</si>
  <si>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</si>
  <si>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</si>
  <si>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</si>
  <si>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</si>
  <si>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</si>
  <si>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</si>
  <si>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</si>
  <si>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</si>
  <si>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</si>
  <si>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</si>
  <si>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</si>
  <si>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</si>
  <si>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</si>
  <si>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</si>
  <si>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</si>
  <si>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</si>
  <si>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</si>
  <si>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</si>
  <si>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BG</t>
  </si>
  <si>
    <t>Bulgaria</t>
  </si>
  <si>
    <t>Household consumption expenditure (M€2023)</t>
  </si>
  <si>
    <t>Household consumption expenditure per capita (€2023)</t>
  </si>
  <si>
    <t>Household consumption expenditure per household (€2023)</t>
  </si>
  <si>
    <t>BG - Residential sector summary</t>
  </si>
  <si>
    <t>Macro.Meuro2015.BG.ConsumptionExpenditure</t>
  </si>
  <si>
    <t>Macro.number.BG.Population</t>
  </si>
  <si>
    <t>NUM.number.BG.Res.HH</t>
  </si>
  <si>
    <t>SurfaceArea.ksqm.BG.Res.HH</t>
  </si>
  <si>
    <t>NUM.number.BG.Res.HHnew</t>
  </si>
  <si>
    <t>SurfaceArea.ksqm.BG.Res.HHnew</t>
  </si>
  <si>
    <t>HDD.Celsius.BG.Actual</t>
  </si>
  <si>
    <t>HDD.Celsius.BG.Mean</t>
  </si>
  <si>
    <t>HDD.ratio.BG.Relative</t>
  </si>
  <si>
    <t>FEC.ktoe.BG.ES.Res</t>
  </si>
  <si>
    <t>FEC.ktoe.BG.ES.Res.Solids</t>
  </si>
  <si>
    <t>FEC.ktoe.BG.ES.Res.LPG</t>
  </si>
  <si>
    <t>FEC.ktoe.BG.ES.Res.Oil</t>
  </si>
  <si>
    <t>FEC.ktoe.BG.ES.Res.NG</t>
  </si>
  <si>
    <t>FEC.ktoe.BG.ES.Res.Biomass_Waste</t>
  </si>
  <si>
    <t>FEC.ktoe.BG.ES.Res.Biogas</t>
  </si>
  <si>
    <t>FEC.ktoe.BG.ES.Res.LiqBio</t>
  </si>
  <si>
    <t>FEC.ktoe.BG.ES.Res.Solar</t>
  </si>
  <si>
    <t>FEC.ktoe.BG.ES.Res.Geo</t>
  </si>
  <si>
    <t>FEC.ktoe.BG.ES.Res.Ambient</t>
  </si>
  <si>
    <t>FEC.ktoe.BG.ES.Res.Steam_Distr</t>
  </si>
  <si>
    <t>FEC.ktoe.BG.ES.Res.Elec</t>
  </si>
  <si>
    <t>FEC.ktoe.BG.Res.HH</t>
  </si>
  <si>
    <t>FEC.ktoe.BG.Res.HH.Thermal</t>
  </si>
  <si>
    <t>FEC.ktoe.BG.Res.HH.Thermal.SH</t>
  </si>
  <si>
    <t>FEC.ktoe.BG.Res.HH.Thermal.SC</t>
  </si>
  <si>
    <t>FEC.ktoe.BG.Res.HH.Thermal.WH</t>
  </si>
  <si>
    <t>FEC.ktoe.BG.Res.HH.Thermal.CO</t>
  </si>
  <si>
    <t>FEC.ktoe.BG.Res.HH.Appl</t>
  </si>
  <si>
    <t>EMI.ktCO2.BG.ES.Res</t>
  </si>
  <si>
    <t>EMI.ktCO2.BG.ES.Res.Solids</t>
  </si>
  <si>
    <t>EMI.ktCO2.BG.ES.Res.LPG</t>
  </si>
  <si>
    <t>EMI.ktCO2.BG.ES.Res.Oil</t>
  </si>
  <si>
    <t>EMI.ktCO2.BG.ES.Res.NG</t>
  </si>
  <si>
    <t>EMI.ktCO2.BG.ES.Res.Biomass_Waste</t>
  </si>
  <si>
    <t>EMI.ktCO2.BG.ES.Res.Biogas</t>
  </si>
  <si>
    <t>EMI.ktCO2.BG.ES.Res.LiqBio</t>
  </si>
  <si>
    <t>EMI.ktCO2.BG.ES.Res.Solar</t>
  </si>
  <si>
    <t>EMI.ktCO2.BG.ES.Res.Geo</t>
  </si>
  <si>
    <t>EMI.ktCO2.BG.ES.Res.Ambient</t>
  </si>
  <si>
    <t>EMI.ktCO2.BG.ES.Res.Steam_Distr</t>
  </si>
  <si>
    <t>EMI.ktCO2.BG.ES.Res.Elec</t>
  </si>
  <si>
    <t>EMI.ktCO2.BG.Res.HH</t>
  </si>
  <si>
    <t>EMI.ktCO2.BG.Res.HH.Thermal</t>
  </si>
  <si>
    <t>EMI.ktCO2.BG.Res.HH.Thermal.SH</t>
  </si>
  <si>
    <t>EMI.ktCO2.BG.Res.HH.Thermal.SC</t>
  </si>
  <si>
    <t>EMI.ktCO2.BG.Res.HH.Thermal.WH</t>
  </si>
  <si>
    <t>EMI.ktCO2.BG.Res.HH.Thermal.CO</t>
  </si>
  <si>
    <t>EMI.ktCO2.BG.Res.HH.Appl</t>
  </si>
  <si>
    <t>FEC_per_household.kWh.BG.Res.HH</t>
  </si>
  <si>
    <t>FEC_per_household.kWh.BG.Res.HH.Thermal</t>
  </si>
  <si>
    <t>FEC_per_household.kWh.BG.Res.HH.Thermal.SH</t>
  </si>
  <si>
    <t>FEC_per_household.kWh.BG.Res.HH.Thermal.SC</t>
  </si>
  <si>
    <t>FEC_per_household.kWh.BG.Res.HH.Thermal.WH</t>
  </si>
  <si>
    <t>FEC_per_household.kWh.BG.Res.HH.Thermal.CO</t>
  </si>
  <si>
    <t>FEC_per_household.kWh.BG.Res.HH.Appl</t>
  </si>
  <si>
    <t>TES_per_household.kWh.BG.Res.HH.Thermal</t>
  </si>
  <si>
    <t>TES_per_household.kWh.BG.Res.HH.Thermal.SH</t>
  </si>
  <si>
    <t>TES_per_household.kWh.BG.Res.HH.Thermal.SC</t>
  </si>
  <si>
    <t>TES_per_household.kWh.BG.Res.HH.Thermal.WH</t>
  </si>
  <si>
    <t>TES_per_household.kWh.BG.Res.HH.Thermal.CO</t>
  </si>
  <si>
    <t>EMI_per_household.kgCO2.BG.Res.HH</t>
  </si>
  <si>
    <t>EMI_per_household.kgCO2.BG.Res.HH.Thermal</t>
  </si>
  <si>
    <t>EMI_per_household.kgCO2.BG.Res.HH.Thermal.SH</t>
  </si>
  <si>
    <t>EMI_per_household.kgCO2.BG.Res.HH.Thermal.SC</t>
  </si>
  <si>
    <t>EMI_per_household.kgCO2.BG.Res.HH.Thermal.WH</t>
  </si>
  <si>
    <t>EMI_per_household.kgCO2.BG.Res.HH.Thermal.CO</t>
  </si>
  <si>
    <t>EMI_per_household.kgCO2.BG.Res.HH.Appl</t>
  </si>
  <si>
    <t>Eff.ratio.BG.Res.HH.Thermal</t>
  </si>
  <si>
    <t>Eff.ratio.BG.Res.HH.Thermal.SH</t>
  </si>
  <si>
    <t>Eff.ratio.BG.Res.HH.Thermal.SC</t>
  </si>
  <si>
    <t>Eff.ratio.BG.Res.HH.Thermal.WH</t>
  </si>
  <si>
    <t>Eff.ratio.BG.Res.HH.Thermal.CO</t>
  </si>
  <si>
    <t>FEC_per_sqm.kWh.BG.Res.HH</t>
  </si>
  <si>
    <t>FEC_per_sqm.kWh.BG.Res.HH.Thermal</t>
  </si>
  <si>
    <t>FEC_per_sqm.kWh.BG.Res.HH.Thermal.SH</t>
  </si>
  <si>
    <t>FEC_per_sqm.kWh.BG.Res.HH.Thermal.SC</t>
  </si>
  <si>
    <t>FEC_per_sqm.kWh.BG.Res.HH.Thermal.WH</t>
  </si>
  <si>
    <t>FEC_per_sqm.kWh.BG.Res.HH.Thermal.CO</t>
  </si>
  <si>
    <t>FEC_per_sqm.kWh.BG.Res.HH.Appl</t>
  </si>
  <si>
    <t>TES_per_sqm.kWh.BG.Res.HH.Thermal</t>
  </si>
  <si>
    <t>TES_per_sqm.kWh.BG.Res.HH.Thermal.SH</t>
  </si>
  <si>
    <t>TES_per_sqm.kWh.BG.Res.HH.Thermal.SC</t>
  </si>
  <si>
    <t>TES_per_sqm.kWh.BG.Res.HH.Thermal.WH</t>
  </si>
  <si>
    <t>TES_per_sqm.kWh.BG.Res.HH.Thermal.CO</t>
  </si>
  <si>
    <t>EMI_per_sqm.kgCO2.BG.Res.HH</t>
  </si>
  <si>
    <t>EMI_per_sqm.kgCO2.BG.Res.HH.Thermal</t>
  </si>
  <si>
    <t>EMI_per_sqm.kgCO2.BG.Res.HH.Thermal.SH</t>
  </si>
  <si>
    <t>EMI_per_sqm.kgCO2.BG.Res.HH.Thermal.SC</t>
  </si>
  <si>
    <t>EMI_per_sqm.kgCO2.BG.Res.HH.Thermal.WH</t>
  </si>
  <si>
    <t>EMI_per_sqm.kgCO2.BG.Res.HH.Thermal.CO</t>
  </si>
  <si>
    <t>EMI_per_sqm.kgCO2.BG.Res.HH.Appl</t>
  </si>
  <si>
    <t>FEC_per_capita.kWh.BG.Res.HH</t>
  </si>
  <si>
    <t>FEC_per_capita.kWh.BG.Res.HH.Thermal</t>
  </si>
  <si>
    <t>FEC_per_capita.kWh.BG.Res.HH.Thermal.SH</t>
  </si>
  <si>
    <t>FEC_per_capita.kWh.BG.Res.HH.Thermal.SC</t>
  </si>
  <si>
    <t>FEC_per_capita.kWh.BG.Res.HH.Thermal.WH</t>
  </si>
  <si>
    <t>FEC_per_capita.kWh.BG.Res.HH.Thermal.CO</t>
  </si>
  <si>
    <t>FEC_per_capita.kWh.BG.Res.HH.Appl</t>
  </si>
  <si>
    <t>TES_per_capita.kWh.BG.Res.HH.Thermal</t>
  </si>
  <si>
    <t>TES_per_capita.kWh.BG.Res.HH.Thermal.SH</t>
  </si>
  <si>
    <t>TES_per_capita.kWh.BG.Res.HH.Thermal.SC</t>
  </si>
  <si>
    <t>TES_per_capita.kWh.BG.Res.HH.Thermal.WH</t>
  </si>
  <si>
    <t>TES_per_capita.kWh.BG.Res.HH.Thermal.CO</t>
  </si>
  <si>
    <t>EMI_per_capita.kgCO2.BG.Res.HH</t>
  </si>
  <si>
    <t>EMI_per_capita.kgCO2.BG.Res.HH.Thermal</t>
  </si>
  <si>
    <t>EMI_per_capita.kgCO2.BG.Res.HH.Thermal.SH</t>
  </si>
  <si>
    <t>EMI_per_capita.kgCO2.BG.Res.HH.Thermal.SC</t>
  </si>
  <si>
    <t>EMI_per_capita.kgCO2.BG.Res.HH.Thermal.WH</t>
  </si>
  <si>
    <t>EMI_per_capita.kgCO2.BG.Res.HH.Thermal.CO</t>
  </si>
  <si>
    <t>EMI_per_capita.kgCO2.BG.Res.HH.Appl</t>
  </si>
  <si>
    <t>BG - Number of households</t>
  </si>
  <si>
    <t>NUM.number.BG.Res.HH.Thermal</t>
  </si>
  <si>
    <t>NUM.number.BG.Res.HH.Thermal.SH</t>
  </si>
  <si>
    <t>NUM.number.BG.Res.HH.Thermal.SH.Solids</t>
  </si>
  <si>
    <t>NUM.number.BG.Res.HH.Thermal.SH.LPG</t>
  </si>
  <si>
    <t>NUM.number.BG.Res.HH.Thermal.SH.Oil</t>
  </si>
  <si>
    <t>NUM.number.BG.Res.HH.Thermal.SH.Gas</t>
  </si>
  <si>
    <t>NUM.number.BG.Res.HH.Thermal.SH.Biomass</t>
  </si>
  <si>
    <t>NUM.number.BG.Res.HH.Thermal.SH.Geo</t>
  </si>
  <si>
    <t>NUM.number.BG.Res.HH.Thermal.SH.DistrHeat</t>
  </si>
  <si>
    <t>NUM.number.BG.Res.HH.Thermal.SH.AdvElc</t>
  </si>
  <si>
    <t>NUM.number.BG.Res.HH.Thermal.SH.ConvElc</t>
  </si>
  <si>
    <t>NUM.number.BG.Res.HH.Thermal.SC</t>
  </si>
  <si>
    <t>NUM.number.BG.Res.HH.Thermal.SC.AC</t>
  </si>
  <si>
    <t>NUM.number.BG.Res.HH.Thermal.WH</t>
  </si>
  <si>
    <t>NUM.number.BG.Res.HH.Thermal.WH.Solids</t>
  </si>
  <si>
    <t>NUM.number.BG.Res.HH.Thermal.WH.LPG</t>
  </si>
  <si>
    <t>NUM.number.BG.Res.HH.Thermal.WH.Oil</t>
  </si>
  <si>
    <t>NUM.number.BG.Res.HH.Thermal.WH.Gas</t>
  </si>
  <si>
    <t>NUM.number.BG.Res.HH.Thermal.WH.Biomass</t>
  </si>
  <si>
    <t>NUM.number.BG.Res.HH.Thermal.WH.Geo</t>
  </si>
  <si>
    <t>NUM.number.BG.Res.HH.Thermal.WH.DistrHeat</t>
  </si>
  <si>
    <t>NUM.number.BG.Res.HH.Thermal.WH.Elc</t>
  </si>
  <si>
    <t>NUM.number.BG.Res.HH.Thermal.WH.Solar</t>
  </si>
  <si>
    <t>NUM.number.BG.Res.HH.Thermal.CO</t>
  </si>
  <si>
    <t>NUM.number.BG.Res.HH.Thermal.CO.Solids</t>
  </si>
  <si>
    <t>NUM.number.BG.Res.HH.Thermal.CO.LPG</t>
  </si>
  <si>
    <t>NUM.number.BG.Res.HH.Thermal.CO.Gas</t>
  </si>
  <si>
    <t>NUM.number.BG.Res.HH.Thermal.CO.Biomass</t>
  </si>
  <si>
    <t>NUM.number.BG.Res.HH.Thermal.CO.Elc</t>
  </si>
  <si>
    <t>BG - Final energy consumption</t>
  </si>
  <si>
    <t>FEC.ktoe.BG.Res.HH.Thermal.SH.Solids.Solids</t>
  </si>
  <si>
    <t>FEC.ktoe.BG.Res.HH.Thermal.SH.LPG.LPG</t>
  </si>
  <si>
    <t>FEC.ktoe.BG.Res.HH.Thermal.SH.Oil.Oil_LiqBio</t>
  </si>
  <si>
    <t>FEC.ktoe.BG.Res.HH.Thermal.SH.Gas.NG_Biogas</t>
  </si>
  <si>
    <t>FEC.ktoe.BG.Res.HH.Thermal.SH.Biomass.Biomass_Waste</t>
  </si>
  <si>
    <t>FEC.ktoe.BG.Res.HH.Thermal.SH.Geo.Geo</t>
  </si>
  <si>
    <t>FEC.ktoe.BG.Res.HH.Thermal.SH.DistrHeat.Steam_Distr</t>
  </si>
  <si>
    <t>FEC.ktoe.BG.Res.HH.Thermal.SH.AdvElc.Elec</t>
  </si>
  <si>
    <t>FEC.ktoe.BG.Res.HH.Thermal.SH.ConvElc.Elec</t>
  </si>
  <si>
    <t>FEC.ktoe.BG.Res.HH.Thermal.SH.TotalCirculation.Elec</t>
  </si>
  <si>
    <t>FEC.ktoe.BG.Res.HH.Thermal.SC.AC.Elec</t>
  </si>
  <si>
    <t>FEC.ktoe.BG.Res.HH.Thermal.WH.Solids.Solids</t>
  </si>
  <si>
    <t>FEC.ktoe.BG.Res.HH.Thermal.WH.LPG.LPG</t>
  </si>
  <si>
    <t>FEC.ktoe.BG.Res.HH.Thermal.WH.Oil.Oil_LiqBio</t>
  </si>
  <si>
    <t>FEC.ktoe.BG.Res.HH.Thermal.WH.Gas.NG_Biogas</t>
  </si>
  <si>
    <t>FEC.ktoe.BG.Res.HH.Thermal.WH.Biomass.Biomass_Waste</t>
  </si>
  <si>
    <t>FEC.ktoe.BG.Res.HH.Thermal.WH.Geo.Geo</t>
  </si>
  <si>
    <t>FEC.ktoe.BG.Res.HH.Thermal.WH.DistrHeat.Steam_Distr</t>
  </si>
  <si>
    <t>FEC.ktoe.BG.Res.HH.Thermal.WH.Elc.Elec</t>
  </si>
  <si>
    <t>FEC.ktoe.BG.Res.HH.Thermal.WH.TotalSolar.Solar</t>
  </si>
  <si>
    <t>FEC.ktoe.BG.Res.HH.Thermal.CO.Solids.Solids</t>
  </si>
  <si>
    <t>FEC.ktoe.BG.Res.HH.Thermal.CO.LPG.LPG</t>
  </si>
  <si>
    <t>FEC.ktoe.BG.Res.HH.Thermal.CO.Gas.NG_Biogas</t>
  </si>
  <si>
    <t>FEC.ktoe.BG.Res.HH.Thermal.CO.Biomass.Biomass_Waste</t>
  </si>
  <si>
    <t>FEC.ktoe.BG.Res.HH.Thermal.CO.Elc.Elec</t>
  </si>
  <si>
    <t>BG - Thermal energy service</t>
  </si>
  <si>
    <t>TES.ktoe.BG.Res.HH.Thermal</t>
  </si>
  <si>
    <t>TES.ktoe.BG.Res.HH.Thermal.SH</t>
  </si>
  <si>
    <t>TES.ktoe.BG.Res.HH.Thermal.SH.Solids.Solids</t>
  </si>
  <si>
    <t>TES.ktoe.BG.Res.HH.Thermal.SH.LPG.LPG</t>
  </si>
  <si>
    <t>TES.ktoe.BG.Res.HH.Thermal.SH.Oil.Oil_LiqBio</t>
  </si>
  <si>
    <t>TES.ktoe.BG.Res.HH.Thermal.SH.Gas.NG_Biogas</t>
  </si>
  <si>
    <t>TES.ktoe.BG.Res.HH.Thermal.SH.Biomass.Biomass_Waste</t>
  </si>
  <si>
    <t>TES.ktoe.BG.Res.HH.Thermal.SH.Geo.Geo</t>
  </si>
  <si>
    <t>TES.ktoe.BG.Res.HH.Thermal.SH.DistrHeat.Steam_Distr</t>
  </si>
  <si>
    <t>TES.ktoe.BG.Res.HH.Thermal.SH.AdvElc.Elec</t>
  </si>
  <si>
    <t>TES.ktoe.BG.Res.HH.Thermal.SH.ConvElc.Elec</t>
  </si>
  <si>
    <t>TES.ktoe.BG.Res.HH.Thermal.SH.TotalCirculation.Elec</t>
  </si>
  <si>
    <t>TES.ktoe.BG.Res.HH.Thermal.SC</t>
  </si>
  <si>
    <t>TES.ktoe.BG.Res.HH.Thermal.SC.AC.Elec</t>
  </si>
  <si>
    <t>TES.ktoe.BG.Res.HH.Thermal.WH</t>
  </si>
  <si>
    <t>TES.ktoe.BG.Res.HH.Thermal.WH.Solids.Solids</t>
  </si>
  <si>
    <t>TES.ktoe.BG.Res.HH.Thermal.WH.LPG.LPG</t>
  </si>
  <si>
    <t>TES.ktoe.BG.Res.HH.Thermal.WH.Oil.Oil_LiqBio</t>
  </si>
  <si>
    <t>TES.ktoe.BG.Res.HH.Thermal.WH.Gas.NG_Biogas</t>
  </si>
  <si>
    <t>TES.ktoe.BG.Res.HH.Thermal.WH.Biomass.Biomass_Waste</t>
  </si>
  <si>
    <t>TES.ktoe.BG.Res.HH.Thermal.WH.Geo.Geo</t>
  </si>
  <si>
    <t>TES.ktoe.BG.Res.HH.Thermal.WH.DistrHeat.Steam_Distr</t>
  </si>
  <si>
    <t>TES.ktoe.BG.Res.HH.Thermal.WH.Elc.Elec</t>
  </si>
  <si>
    <t>TES.ktoe.BG.Res.HH.Thermal.WH.TotalSolar.Solar</t>
  </si>
  <si>
    <t>TES.ktoe.BG.Res.HH.Thermal.CO</t>
  </si>
  <si>
    <t>TES.ktoe.BG.Res.HH.Thermal.CO.Solids.Solids</t>
  </si>
  <si>
    <t>TES.ktoe.BG.Res.HH.Thermal.CO.LPG.LPG</t>
  </si>
  <si>
    <t>TES.ktoe.BG.Res.HH.Thermal.CO.Gas.NG_Biogas</t>
  </si>
  <si>
    <t>TES.ktoe.BG.Res.HH.Thermal.CO.Biomass.Biomass_Waste</t>
  </si>
  <si>
    <t>TES.ktoe.BG.Res.HH.Thermal.CO.Elc.Elec</t>
  </si>
  <si>
    <t>BG - System efficiency indicator of total stock</t>
  </si>
  <si>
    <t>Eff.ratio.BG.Res.HH.Thermal.SH.Solids.Solids</t>
  </si>
  <si>
    <t>Eff.ratio.BG.Res.HH.Thermal.SH.LPG.LPG</t>
  </si>
  <si>
    <t>Eff.ratio.BG.Res.HH.Thermal.SH.Oil.Oil_LiqBio</t>
  </si>
  <si>
    <t>Eff.ratio.BG.Res.HH.Thermal.SH.Gas.NG_Biogas</t>
  </si>
  <si>
    <t>Eff.ratio.BG.Res.HH.Thermal.SH.Biomass.Biomass_Waste</t>
  </si>
  <si>
    <t>Eff.ratio.BG.Res.HH.Thermal.SH.Geo.Geo</t>
  </si>
  <si>
    <t>Eff.ratio.BG.Res.HH.Thermal.SH.DistrHeat.Steam_Distr</t>
  </si>
  <si>
    <t>Eff.ratio.BG.Res.HH.Thermal.SH.AdvElc.Elec</t>
  </si>
  <si>
    <t>Eff.ratio.BG.Res.HH.Thermal.SH.ConvElc.Elec</t>
  </si>
  <si>
    <t>Eff.ratio.BG.Res.HH.Thermal.SH.TotalCirculation.Elec</t>
  </si>
  <si>
    <t>Eff.ratio.BG.Res.HH.Thermal.SC.AC.Elec</t>
  </si>
  <si>
    <t>Eff.ratio.BG.Res.HH.Thermal.WH.Solids.Solids</t>
  </si>
  <si>
    <t>Eff.ratio.BG.Res.HH.Thermal.WH.LPG.LPG</t>
  </si>
  <si>
    <t>Eff.ratio.BG.Res.HH.Thermal.WH.Oil.Oil_LiqBio</t>
  </si>
  <si>
    <t>Eff.ratio.BG.Res.HH.Thermal.WH.Gas.NG_Biogas</t>
  </si>
  <si>
    <t>Eff.ratio.BG.Res.HH.Thermal.WH.Biomass.Biomass_Waste</t>
  </si>
  <si>
    <t>Eff.ratio.BG.Res.HH.Thermal.WH.Geo.Geo</t>
  </si>
  <si>
    <t>Eff.ratio.BG.Res.HH.Thermal.WH.DistrHeat.Steam_Distr</t>
  </si>
  <si>
    <t>Eff.ratio.BG.Res.HH.Thermal.WH.Elc.Elec</t>
  </si>
  <si>
    <t>Eff.ratio.BG.Res.HH.Thermal.WH.TotalSolar.Solar</t>
  </si>
  <si>
    <t>Eff.ratio.BG.Res.HH.Thermal.CO.Solids.Solids</t>
  </si>
  <si>
    <t>Eff.ratio.BG.Res.HH.Thermal.CO.LPG.LPG</t>
  </si>
  <si>
    <t>Eff.ratio.BG.Res.HH.Thermal.CO.Gas.NG_Biogas</t>
  </si>
  <si>
    <t>Eff.ratio.BG.Res.HH.Thermal.CO.Biomass.Biomass_Waste</t>
  </si>
  <si>
    <t>Eff.ratio.BG.Res.HH.Thermal.CO.Elc.Elec</t>
  </si>
  <si>
    <t>BG - CO2 emissions</t>
  </si>
  <si>
    <t>EMI.ktCO2.BG.Res.HH.Thermal.SH.Solids.Solids</t>
  </si>
  <si>
    <t>EMI.ktCO2.BG.Res.HH.Thermal.SH.LPG.LPG</t>
  </si>
  <si>
    <t>EMI.ktCO2.BG.Res.HH.Thermal.SH.Oil.Oil_LiqBio</t>
  </si>
  <si>
    <t>EMI.ktCO2.BG.Res.HH.Thermal.SH.Gas.NG_Biogas</t>
  </si>
  <si>
    <t>EMI.ktCO2.BG.Res.HH.Thermal.SH.Biomass.Biomass_Waste</t>
  </si>
  <si>
    <t>EMI.ktCO2.BG.Res.HH.Thermal.SH.Geo.Geo</t>
  </si>
  <si>
    <t>EMI.ktCO2.BG.Res.HH.Thermal.SH.DistrHeat.Steam_Distr</t>
  </si>
  <si>
    <t>EMI.ktCO2.BG.Res.HH.Thermal.SH.AdvElc.Elec</t>
  </si>
  <si>
    <t>EMI.ktCO2.BG.Res.HH.Thermal.SH.ConvElc.Elec</t>
  </si>
  <si>
    <t>EMI.ktCO2.BG.Res.HH.Thermal.SH.TotalCirculation.Elec</t>
  </si>
  <si>
    <t>EMI.ktCO2.BG.Res.HH.Thermal.SC.AC.Elec</t>
  </si>
  <si>
    <t>EMI.ktCO2.BG.Res.HH.Thermal.WH.Solids.Solids</t>
  </si>
  <si>
    <t>EMI.ktCO2.BG.Res.HH.Thermal.WH.LPG.LPG</t>
  </si>
  <si>
    <t>EMI.ktCO2.BG.Res.HH.Thermal.WH.Oil.Oil_LiqBio</t>
  </si>
  <si>
    <t>EMI.ktCO2.BG.Res.HH.Thermal.WH.Gas.NG_Biogas</t>
  </si>
  <si>
    <t>EMI.ktCO2.BG.Res.HH.Thermal.WH.Biomass.Biomass_Waste</t>
  </si>
  <si>
    <t>EMI.ktCO2.BG.Res.HH.Thermal.WH.Geo.Geo</t>
  </si>
  <si>
    <t>EMI.ktCO2.BG.Res.HH.Thermal.WH.DistrHeat.Steam_Distr</t>
  </si>
  <si>
    <t>EMI.ktCO2.BG.Res.HH.Thermal.WH.Elc.Elec</t>
  </si>
  <si>
    <t>EMI.ktCO2.BG.Res.HH.Thermal.WH.TotalSolar.Solar</t>
  </si>
  <si>
    <t>EMI.ktCO2.BG.Res.HH.Thermal.CO.Solids.Solids</t>
  </si>
  <si>
    <t>EMI.ktCO2.BG.Res.HH.Thermal.CO.LPG.LPG</t>
  </si>
  <si>
    <t>EMI.ktCO2.BG.Res.HH.Thermal.CO.Gas.NG_Biogas</t>
  </si>
  <si>
    <t>EMI.ktCO2.BG.Res.HH.Thermal.CO.Biomass.Biomass_Waste</t>
  </si>
  <si>
    <t>EMI.ktCO2.BG.Res.HH.Thermal.CO.Elc.Elec</t>
  </si>
  <si>
    <t>BG - Final energy consumption per household</t>
  </si>
  <si>
    <t>FEC_per_household.kWh.BG.Res.HH.Thermal.SH.Solids.Solids</t>
  </si>
  <si>
    <t>FEC_per_household.kWh.BG.Res.HH.Thermal.SH.LPG.LPG</t>
  </si>
  <si>
    <t>FEC_per_household.kWh.BG.Res.HH.Thermal.SH.Oil.Oil_LiqBio</t>
  </si>
  <si>
    <t>FEC_per_household.kWh.BG.Res.HH.Thermal.SH.Gas.NG_Biogas</t>
  </si>
  <si>
    <t>FEC_per_household.kWh.BG.Res.HH.Thermal.SH.Biomass.Biomass_Waste</t>
  </si>
  <si>
    <t>FEC_per_household.kWh.BG.Res.HH.Thermal.SH.Geo.Geo</t>
  </si>
  <si>
    <t>FEC_per_household.kWh.BG.Res.HH.Thermal.SH.DistrHeat.Steam_Distr</t>
  </si>
  <si>
    <t>FEC_per_household.kWh.BG.Res.HH.Thermal.SH.AdvElc.Elec</t>
  </si>
  <si>
    <t>FEC_per_household.kWh.BG.Res.HH.Thermal.SH.ConvElc.Elec</t>
  </si>
  <si>
    <t>FEC_per_household.kWh.BG.Res.HH.Thermal.SH.TotalCirculation.Elec</t>
  </si>
  <si>
    <t>FEC_per_household.kWh.BG.Res.HH.Thermal.SC.AC.Elec</t>
  </si>
  <si>
    <t>FEC_per_household.kWh.BG.Res.HH.Thermal.WH.Solids.Solids</t>
  </si>
  <si>
    <t>FEC_per_household.kWh.BG.Res.HH.Thermal.WH.LPG.LPG</t>
  </si>
  <si>
    <t>FEC_per_household.kWh.BG.Res.HH.Thermal.WH.Oil.Oil_LiqBio</t>
  </si>
  <si>
    <t>FEC_per_household.kWh.BG.Res.HH.Thermal.WH.Gas.NG_Biogas</t>
  </si>
  <si>
    <t>FEC_per_household.kWh.BG.Res.HH.Thermal.WH.Biomass.Biomass_Waste</t>
  </si>
  <si>
    <t>FEC_per_household.kWh.BG.Res.HH.Thermal.WH.Geo.Geo</t>
  </si>
  <si>
    <t>FEC_per_household.kWh.BG.Res.HH.Thermal.WH.DistrHeat.Steam_Distr</t>
  </si>
  <si>
    <t>FEC_per_household.kWh.BG.Res.HH.Thermal.WH.Elc.Elec</t>
  </si>
  <si>
    <t>FEC_per_household.kWh.BG.Res.HH.Thermal.WH.TotalSolar.Solar</t>
  </si>
  <si>
    <t>FEC_per_household.kWh.BG.Res.HH.Thermal.CO.Solids.Solids</t>
  </si>
  <si>
    <t>FEC_per_household.kWh.BG.Res.HH.Thermal.CO.LPG.LPG</t>
  </si>
  <si>
    <t>FEC_per_household.kWh.BG.Res.HH.Thermal.CO.Gas.NG_Biogas</t>
  </si>
  <si>
    <t>FEC_per_household.kWh.BG.Res.HH.Thermal.CO.Biomass.Biomass_Waste</t>
  </si>
  <si>
    <t>FEC_per_household.kWh.BG.Res.HH.Thermal.CO.Elc.Elec</t>
  </si>
  <si>
    <t>BG - Thermal energy service per household</t>
  </si>
  <si>
    <t>TES_per_household.kWh.BG.Res.HH.Thermal.SH.Solids.Solids</t>
  </si>
  <si>
    <t>TES_per_household.kWh.BG.Res.HH.Thermal.SH.LPG.LPG</t>
  </si>
  <si>
    <t>TES_per_household.kWh.BG.Res.HH.Thermal.SH.Oil.Oil_LiqBio</t>
  </si>
  <si>
    <t>TES_per_household.kWh.BG.Res.HH.Thermal.SH.Gas.NG_Biogas</t>
  </si>
  <si>
    <t>TES_per_household.kWh.BG.Res.HH.Thermal.SH.Biomass.Biomass_Waste</t>
  </si>
  <si>
    <t>TES_per_household.kWh.BG.Res.HH.Thermal.SH.Geo.Geo</t>
  </si>
  <si>
    <t>TES_per_household.kWh.BG.Res.HH.Thermal.SH.DistrHeat.Steam_Distr</t>
  </si>
  <si>
    <t>TES_per_household.kWh.BG.Res.HH.Thermal.SH.AdvElc.Elec</t>
  </si>
  <si>
    <t>TES_per_household.kWh.BG.Res.HH.Thermal.SH.ConvElc.Elec</t>
  </si>
  <si>
    <t>TES_per_household.kWh.BG.Res.HH.Thermal.SH.TotalCirculation.Elec</t>
  </si>
  <si>
    <t>TES_per_household.kWh.BG.Res.HH.Thermal.SC.AC.Elec</t>
  </si>
  <si>
    <t>TES_per_household.kWh.BG.Res.HH.Thermal.WH.Solids.Solids</t>
  </si>
  <si>
    <t>TES_per_household.kWh.BG.Res.HH.Thermal.WH.LPG.LPG</t>
  </si>
  <si>
    <t>TES_per_household.kWh.BG.Res.HH.Thermal.WH.Oil.Oil_LiqBio</t>
  </si>
  <si>
    <t>TES_per_household.kWh.BG.Res.HH.Thermal.WH.Gas.NG_Biogas</t>
  </si>
  <si>
    <t>TES_per_household.kWh.BG.Res.HH.Thermal.WH.Biomass.Biomass_Waste</t>
  </si>
  <si>
    <t>TES_per_household.kWh.BG.Res.HH.Thermal.WH.Geo.Geo</t>
  </si>
  <si>
    <t>TES_per_household.kWh.BG.Res.HH.Thermal.WH.DistrHeat.Steam_Distr</t>
  </si>
  <si>
    <t>TES_per_household.kWh.BG.Res.HH.Thermal.WH.Elc.Elec</t>
  </si>
  <si>
    <t>TES_per_household.kWh.BG.Res.HH.Thermal.WH.TotalSolar.Solar</t>
  </si>
  <si>
    <t>TES_per_household.kWh.BG.Res.HH.Thermal.CO.Solids.Solids</t>
  </si>
  <si>
    <t>TES_per_household.kWh.BG.Res.HH.Thermal.CO.LPG.LPG</t>
  </si>
  <si>
    <t>TES_per_household.kWh.BG.Res.HH.Thermal.CO.Gas.NG_Biogas</t>
  </si>
  <si>
    <t>TES_per_household.kWh.BG.Res.HH.Thermal.CO.Biomass.Biomass_Waste</t>
  </si>
  <si>
    <t>TES_per_household.kWh.BG.Res.HH.Thermal.CO.Elc.Elec</t>
  </si>
  <si>
    <t>BG - CO2 emissions per household</t>
  </si>
  <si>
    <t>EMI_per_household.kgCO2.BG.Res.HH.Thermal.SH.Solids.Solids</t>
  </si>
  <si>
    <t>EMI_per_household.kgCO2.BG.Res.HH.Thermal.SH.LPG.LPG</t>
  </si>
  <si>
    <t>EMI_per_household.kgCO2.BG.Res.HH.Thermal.SH.Oil.Oil_LiqBio</t>
  </si>
  <si>
    <t>EMI_per_household.kgCO2.BG.Res.HH.Thermal.SH.Gas.NG_Biogas</t>
  </si>
  <si>
    <t>EMI_per_household.kgCO2.BG.Res.HH.Thermal.SH.Biomass.Biomass_Waste</t>
  </si>
  <si>
    <t>EMI_per_household.kgCO2.BG.Res.HH.Thermal.SH.Geo.Geo</t>
  </si>
  <si>
    <t>EMI_per_household.kgCO2.BG.Res.HH.Thermal.SH.DistrHeat.Steam_Distr</t>
  </si>
  <si>
    <t>EMI_per_household.kgCO2.BG.Res.HH.Thermal.SH.AdvElc.Elec</t>
  </si>
  <si>
    <t>EMI_per_household.kgCO2.BG.Res.HH.Thermal.SH.ConvElc.Elec</t>
  </si>
  <si>
    <t>EMI_per_household.kgCO2.BG.Res.HH.Thermal.SH.TotalCirculation.Elec</t>
  </si>
  <si>
    <t>EMI_per_household.kgCO2.BG.Res.HH.Thermal.SC.AC.Elec</t>
  </si>
  <si>
    <t>EMI_per_household.kgCO2.BG.Res.HH.Thermal.WH.Solids.Solids</t>
  </si>
  <si>
    <t>EMI_per_household.kgCO2.BG.Res.HH.Thermal.WH.LPG.LPG</t>
  </si>
  <si>
    <t>EMI_per_household.kgCO2.BG.Res.HH.Thermal.WH.Oil.Oil_LiqBio</t>
  </si>
  <si>
    <t>EMI_per_household.kgCO2.BG.Res.HH.Thermal.WH.Gas.NG_Biogas</t>
  </si>
  <si>
    <t>EMI_per_household.kgCO2.BG.Res.HH.Thermal.WH.Biomass.Biomass_Waste</t>
  </si>
  <si>
    <t>EMI_per_household.kgCO2.BG.Res.HH.Thermal.WH.Geo.Geo</t>
  </si>
  <si>
    <t>EMI_per_household.kgCO2.BG.Res.HH.Thermal.WH.DistrHeat.Steam_Distr</t>
  </si>
  <si>
    <t>EMI_per_household.kgCO2.BG.Res.HH.Thermal.WH.Elc.Elec</t>
  </si>
  <si>
    <t>EMI_per_household.kgCO2.BG.Res.HH.Thermal.WH.TotalSolar.Solar</t>
  </si>
  <si>
    <t>EMI_per_household.kgCO2.BG.Res.HH.Thermal.CO.Solids.Solids</t>
  </si>
  <si>
    <t>EMI_per_household.kgCO2.BG.Res.HH.Thermal.CO.LPG.LPG</t>
  </si>
  <si>
    <t>EMI_per_household.kgCO2.BG.Res.HH.Thermal.CO.Gas.NG_Biogas</t>
  </si>
  <si>
    <t>EMI_per_household.kgCO2.BG.Res.HH.Thermal.CO.Biomass.Biomass_Waste</t>
  </si>
  <si>
    <t>EMI_per_household.kgCO2.BG.Res.HH.Thermal.CO.Elc.Elec</t>
  </si>
  <si>
    <t>BG - Final energy consumption per surface area</t>
  </si>
  <si>
    <t>FEC_per_sqm.kWh.BG.Res.HH.Thermal.SH.Solids.Solids</t>
  </si>
  <si>
    <t>FEC_per_sqm.kWh.BG.Res.HH.Thermal.SH.LPG.LPG</t>
  </si>
  <si>
    <t>FEC_per_sqm.kWh.BG.Res.HH.Thermal.SH.Oil.Oil_LiqBio</t>
  </si>
  <si>
    <t>FEC_per_sqm.kWh.BG.Res.HH.Thermal.SH.Gas.NG_Biogas</t>
  </si>
  <si>
    <t>FEC_per_sqm.kWh.BG.Res.HH.Thermal.SH.Biomass.Biomass_Waste</t>
  </si>
  <si>
    <t>FEC_per_sqm.kWh.BG.Res.HH.Thermal.SH.Geo.Geo</t>
  </si>
  <si>
    <t>FEC_per_sqm.kWh.BG.Res.HH.Thermal.SH.DistrHeat.Steam_Distr</t>
  </si>
  <si>
    <t>FEC_per_sqm.kWh.BG.Res.HH.Thermal.SH.AdvElc.Elec</t>
  </si>
  <si>
    <t>FEC_per_sqm.kWh.BG.Res.HH.Thermal.SH.ConvElc.Elec</t>
  </si>
  <si>
    <t>FEC_per_sqm.kWh.BG.Res.HH.Thermal.SH.TotalCirculation.Elec</t>
  </si>
  <si>
    <t>FEC_per_sqm.kWh.BG.Res.HH.Thermal.SC.AC.Elec</t>
  </si>
  <si>
    <t>FEC_per_sqm.kWh.BG.Res.HH.Thermal.WH.Solids.Solids</t>
  </si>
  <si>
    <t>FEC_per_sqm.kWh.BG.Res.HH.Thermal.WH.LPG.LPG</t>
  </si>
  <si>
    <t>FEC_per_sqm.kWh.BG.Res.HH.Thermal.WH.Oil.Oil_LiqBio</t>
  </si>
  <si>
    <t>FEC_per_sqm.kWh.BG.Res.HH.Thermal.WH.Gas.NG_Biogas</t>
  </si>
  <si>
    <t>FEC_per_sqm.kWh.BG.Res.HH.Thermal.WH.Biomass.Biomass_Waste</t>
  </si>
  <si>
    <t>FEC_per_sqm.kWh.BG.Res.HH.Thermal.WH.Geo.Geo</t>
  </si>
  <si>
    <t>FEC_per_sqm.kWh.BG.Res.HH.Thermal.WH.DistrHeat.Steam_Distr</t>
  </si>
  <si>
    <t>FEC_per_sqm.kWh.BG.Res.HH.Thermal.WH.Elc.Elec</t>
  </si>
  <si>
    <t>FEC_per_sqm.kWh.BG.Res.HH.Thermal.WH.TotalSolar.Solar</t>
  </si>
  <si>
    <t>FEC_per_sqm.kWh.BG.Res.HH.Thermal.CO.Solids.Solids</t>
  </si>
  <si>
    <t>FEC_per_sqm.kWh.BG.Res.HH.Thermal.CO.LPG.LPG</t>
  </si>
  <si>
    <t>FEC_per_sqm.kWh.BG.Res.HH.Thermal.CO.Gas.NG_Biogas</t>
  </si>
  <si>
    <t>FEC_per_sqm.kWh.BG.Res.HH.Thermal.CO.Biomass.Biomass_Waste</t>
  </si>
  <si>
    <t>FEC_per_sqm.kWh.BG.Res.HH.Thermal.CO.Elc.Elec</t>
  </si>
  <si>
    <t>BG - Thermal energy service per surface area</t>
  </si>
  <si>
    <t>TES_per_sqm.kWh.BG.Res.HH.Thermal.SH.Solids.Solids</t>
  </si>
  <si>
    <t>TES_per_sqm.kWh.BG.Res.HH.Thermal.SH.LPG.LPG</t>
  </si>
  <si>
    <t>TES_per_sqm.kWh.BG.Res.HH.Thermal.SH.Oil.Oil_LiqBio</t>
  </si>
  <si>
    <t>TES_per_sqm.kWh.BG.Res.HH.Thermal.SH.Gas.NG_Biogas</t>
  </si>
  <si>
    <t>TES_per_sqm.kWh.BG.Res.HH.Thermal.SH.Biomass.Biomass_Waste</t>
  </si>
  <si>
    <t>TES_per_sqm.kWh.BG.Res.HH.Thermal.SH.Geo.Geo</t>
  </si>
  <si>
    <t>TES_per_sqm.kWh.BG.Res.HH.Thermal.SH.DistrHeat.Steam_Distr</t>
  </si>
  <si>
    <t>TES_per_sqm.kWh.BG.Res.HH.Thermal.SH.AdvElc.Elec</t>
  </si>
  <si>
    <t>TES_per_sqm.kWh.BG.Res.HH.Thermal.SH.ConvElc.Elec</t>
  </si>
  <si>
    <t>TES_per_sqm.kWh.BG.Res.HH.Thermal.SH.TotalCirculation.Elec</t>
  </si>
  <si>
    <t>TES_per_sqm.kWh.BG.Res.HH.Thermal.SC.AC.Elec</t>
  </si>
  <si>
    <t>TES_per_sqm.kWh.BG.Res.HH.Thermal.WH.Solids.Solids</t>
  </si>
  <si>
    <t>TES_per_sqm.kWh.BG.Res.HH.Thermal.WH.LPG.LPG</t>
  </si>
  <si>
    <t>TES_per_sqm.kWh.BG.Res.HH.Thermal.WH.Oil.Oil_LiqBio</t>
  </si>
  <si>
    <t>TES_per_sqm.kWh.BG.Res.HH.Thermal.WH.Gas.NG_Biogas</t>
  </si>
  <si>
    <t>TES_per_sqm.kWh.BG.Res.HH.Thermal.WH.Biomass.Biomass_Waste</t>
  </si>
  <si>
    <t>TES_per_sqm.kWh.BG.Res.HH.Thermal.WH.Geo.Geo</t>
  </si>
  <si>
    <t>TES_per_sqm.kWh.BG.Res.HH.Thermal.WH.DistrHeat.Steam_Distr</t>
  </si>
  <si>
    <t>TES_per_sqm.kWh.BG.Res.HH.Thermal.WH.Elc.Elec</t>
  </si>
  <si>
    <t>TES_per_sqm.kWh.BG.Res.HH.Thermal.WH.TotalSolar.Solar</t>
  </si>
  <si>
    <t>TES_per_sqm.kWh.BG.Res.HH.Thermal.CO.Solids.Solids</t>
  </si>
  <si>
    <t>TES_per_sqm.kWh.BG.Res.HH.Thermal.CO.LPG.LPG</t>
  </si>
  <si>
    <t>TES_per_sqm.kWh.BG.Res.HH.Thermal.CO.Gas.NG_Biogas</t>
  </si>
  <si>
    <t>TES_per_sqm.kWh.BG.Res.HH.Thermal.CO.Biomass.Biomass_Waste</t>
  </si>
  <si>
    <t>TES_per_sqm.kWh.BG.Res.HH.Thermal.CO.Elc.Elec</t>
  </si>
  <si>
    <t>BG - CO2 emissions per surface area</t>
  </si>
  <si>
    <t>EMI_per_sqm.kgCO2.BG.Res.HH.Thermal.SH.Solids.Solids</t>
  </si>
  <si>
    <t>EMI_per_sqm.kgCO2.BG.Res.HH.Thermal.SH.LPG.LPG</t>
  </si>
  <si>
    <t>EMI_per_sqm.kgCO2.BG.Res.HH.Thermal.SH.Oil.Oil_LiqBio</t>
  </si>
  <si>
    <t>EMI_per_sqm.kgCO2.BG.Res.HH.Thermal.SH.Gas.NG_Biogas</t>
  </si>
  <si>
    <t>EMI_per_sqm.kgCO2.BG.Res.HH.Thermal.SH.Biomass.Biomass_Waste</t>
  </si>
  <si>
    <t>EMI_per_sqm.kgCO2.BG.Res.HH.Thermal.SH.Geo.Geo</t>
  </si>
  <si>
    <t>EMI_per_sqm.kgCO2.BG.Res.HH.Thermal.SH.DistrHeat.Steam_Distr</t>
  </si>
  <si>
    <t>EMI_per_sqm.kgCO2.BG.Res.HH.Thermal.SH.AdvElc.Elec</t>
  </si>
  <si>
    <t>EMI_per_sqm.kgCO2.BG.Res.HH.Thermal.SH.ConvElc.Elec</t>
  </si>
  <si>
    <t>EMI_per_sqm.kgCO2.BG.Res.HH.Thermal.SH.TotalCirculation.Elec</t>
  </si>
  <si>
    <t>EMI_per_sqm.kgCO2.BG.Res.HH.Thermal.SC.AC.Elec</t>
  </si>
  <si>
    <t>EMI_per_sqm.kgCO2.BG.Res.HH.Thermal.WH.Solids.Solids</t>
  </si>
  <si>
    <t>EMI_per_sqm.kgCO2.BG.Res.HH.Thermal.WH.LPG.LPG</t>
  </si>
  <si>
    <t>EMI_per_sqm.kgCO2.BG.Res.HH.Thermal.WH.Oil.Oil_LiqBio</t>
  </si>
  <si>
    <t>EMI_per_sqm.kgCO2.BG.Res.HH.Thermal.WH.Gas.NG_Biogas</t>
  </si>
  <si>
    <t>EMI_per_sqm.kgCO2.BG.Res.HH.Thermal.WH.Biomass.Biomass_Waste</t>
  </si>
  <si>
    <t>EMI_per_sqm.kgCO2.BG.Res.HH.Thermal.WH.Geo.Geo</t>
  </si>
  <si>
    <t>EMI_per_sqm.kgCO2.BG.Res.HH.Thermal.WH.DistrHeat.Steam_Distr</t>
  </si>
  <si>
    <t>EMI_per_sqm.kgCO2.BG.Res.HH.Thermal.WH.Elc.Elec</t>
  </si>
  <si>
    <t>EMI_per_sqm.kgCO2.BG.Res.HH.Thermal.WH.TotalSolar.Solar</t>
  </si>
  <si>
    <t>EMI_per_sqm.kgCO2.BG.Res.HH.Thermal.CO.Solids.Solids</t>
  </si>
  <si>
    <t>EMI_per_sqm.kgCO2.BG.Res.HH.Thermal.CO.LPG.LPG</t>
  </si>
  <si>
    <t>EMI_per_sqm.kgCO2.BG.Res.HH.Thermal.CO.Gas.NG_Biogas</t>
  </si>
  <si>
    <t>EMI_per_sqm.kgCO2.BG.Res.HH.Thermal.CO.Biomass.Biomass_Waste</t>
  </si>
  <si>
    <t>EMI_per_sqm.kgCO2.BG.Res.HH.Thermal.CO.Elc.Elec</t>
  </si>
  <si>
    <t>BG - Number of new and renovated households</t>
  </si>
  <si>
    <t>NUM.number.BG.Res.HHnew.Thermal</t>
  </si>
  <si>
    <t>NUM.number.BG.Res.HHnew.Thermal.SH</t>
  </si>
  <si>
    <t>NUM.number.BG.Res.HHnew.Thermal.SH.Solids</t>
  </si>
  <si>
    <t>NUM.number.BG.Res.HHnew.Thermal.SH.LPG</t>
  </si>
  <si>
    <t>NUM.number.BG.Res.HHnew.Thermal.SH.Oil</t>
  </si>
  <si>
    <t>NUM.number.BG.Res.HHnew.Thermal.SH.Gas</t>
  </si>
  <si>
    <t>NUM.number.BG.Res.HHnew.Thermal.SH.Biomass</t>
  </si>
  <si>
    <t>NUM.number.BG.Res.HHnew.Thermal.SH.Geo</t>
  </si>
  <si>
    <t>NUM.number.BG.Res.HHnew.Thermal.SH.DistrHeat</t>
  </si>
  <si>
    <t>NUM.number.BG.Res.HHnew.Thermal.SH.AdvElc</t>
  </si>
  <si>
    <t>NUM.number.BG.Res.HHnew.Thermal.SH.ConvElc</t>
  </si>
  <si>
    <t>NUM.number.BG.Res.HHnew.Thermal.SC</t>
  </si>
  <si>
    <t>NUM.number.BG.Res.HHnew.Thermal.SC.AC</t>
  </si>
  <si>
    <t>NUM.number.BG.Res.HHnew.Thermal.WH</t>
  </si>
  <si>
    <t>NUM.number.BG.Res.HHnew.Thermal.WH.Solids</t>
  </si>
  <si>
    <t>NUM.number.BG.Res.HHnew.Thermal.WH.LPG</t>
  </si>
  <si>
    <t>NUM.number.BG.Res.HHnew.Thermal.WH.Oil</t>
  </si>
  <si>
    <t>NUM.number.BG.Res.HHnew.Thermal.WH.Gas</t>
  </si>
  <si>
    <t>NUM.number.BG.Res.HHnew.Thermal.WH.Biomass</t>
  </si>
  <si>
    <t>NUM.number.BG.Res.HHnew.Thermal.WH.Geo</t>
  </si>
  <si>
    <t>NUM.number.BG.Res.HHnew.Thermal.WH.DistrHeat</t>
  </si>
  <si>
    <t>NUM.number.BG.Res.HHnew.Thermal.WH.Elc</t>
  </si>
  <si>
    <t>NUM.number.BG.Res.HHnew.Thermal.WH.Solar</t>
  </si>
  <si>
    <t>NUM.number.BG.Res.HHnew.Thermal.CO</t>
  </si>
  <si>
    <t>NUM.number.BG.Res.HHnew.Thermal.CO.Solids</t>
  </si>
  <si>
    <t>NUM.number.BG.Res.HHnew.Thermal.CO.LPG</t>
  </si>
  <si>
    <t>NUM.number.BG.Res.HHnew.Thermal.CO.Gas</t>
  </si>
  <si>
    <t>NUM.number.BG.Res.HHnew.Thermal.CO.Biomass</t>
  </si>
  <si>
    <t>NUM.number.BG.Res.HHnew.Thermal.CO.Elc</t>
  </si>
  <si>
    <t>BG - Final energy consumption in new and renovated households</t>
  </si>
  <si>
    <t>FEC.ktoe.BG.Res.HHnew.Thermal</t>
  </si>
  <si>
    <t>FEC.ktoe.BG.Res.HHnew.Thermal.SH</t>
  </si>
  <si>
    <t>FEC.ktoe.BG.Res.HHnew.Thermal.SH.Solids.Solids</t>
  </si>
  <si>
    <t>FEC.ktoe.BG.Res.HHnew.Thermal.SH.LPG.LPG</t>
  </si>
  <si>
    <t>FEC.ktoe.BG.Res.HHnew.Thermal.SH.Oil.Oil_LiqBio</t>
  </si>
  <si>
    <t>FEC.ktoe.BG.Res.HHnew.Thermal.SH.Gas.NG_Biogas</t>
  </si>
  <si>
    <t>FEC.ktoe.BG.Res.HHnew.Thermal.SH.Biomass.Biomass_Waste</t>
  </si>
  <si>
    <t>FEC.ktoe.BG.Res.HHnew.Thermal.SH.Geo.Geo</t>
  </si>
  <si>
    <t>FEC.ktoe.BG.Res.HHnew.Thermal.SH.DistrHeat.Steam_Distr</t>
  </si>
  <si>
    <t>FEC.ktoe.BG.Res.HHnew.Thermal.SH.AdvElc.Elec</t>
  </si>
  <si>
    <t>FEC.ktoe.BG.Res.HHnew.Thermal.SH.ConvElc.Elec</t>
  </si>
  <si>
    <t>FEC.ktoe.BG.Res.HHnew.Thermal.SH.TotalCirculation.Elec</t>
  </si>
  <si>
    <t>FEC.ktoe.BG.Res.HHnew.Thermal.SC</t>
  </si>
  <si>
    <t>FEC.ktoe.BG.Res.HHnew.Thermal.SC.AC.Elec</t>
  </si>
  <si>
    <t>FEC.ktoe.BG.Res.HHnew.Thermal.WH</t>
  </si>
  <si>
    <t>FEC.ktoe.BG.Res.HHnew.Thermal.WH.Solids.Solids</t>
  </si>
  <si>
    <t>FEC.ktoe.BG.Res.HHnew.Thermal.WH.LPG.LPG</t>
  </si>
  <si>
    <t>FEC.ktoe.BG.Res.HHnew.Thermal.WH.Oil.Oil_LiqBio</t>
  </si>
  <si>
    <t>FEC.ktoe.BG.Res.HHnew.Thermal.WH.Gas.NG_Biogas</t>
  </si>
  <si>
    <t>FEC.ktoe.BG.Res.HHnew.Thermal.WH.Biomass.Biomass_Waste</t>
  </si>
  <si>
    <t>FEC.ktoe.BG.Res.HHnew.Thermal.WH.Geo.Geo</t>
  </si>
  <si>
    <t>FEC.ktoe.BG.Res.HHnew.Thermal.WH.DistrHeat.Steam_Distr</t>
  </si>
  <si>
    <t>FEC.ktoe.BG.Res.HHnew.Thermal.WH.Elc.Elec</t>
  </si>
  <si>
    <t>FEC.ktoe.BG.Res.HHnew.Thermal.WH.TotalSolar.Solar</t>
  </si>
  <si>
    <t>FEC.ktoe.BG.Res.HHnew.Thermal.CO</t>
  </si>
  <si>
    <t>FEC.ktoe.BG.Res.HHnew.Thermal.CO.Solids.Solids</t>
  </si>
  <si>
    <t>FEC.ktoe.BG.Res.HHnew.Thermal.CO.LPG.LPG</t>
  </si>
  <si>
    <t>FEC.ktoe.BG.Res.HHnew.Thermal.CO.Gas.NG_Biogas</t>
  </si>
  <si>
    <t>FEC.ktoe.BG.Res.HHnew.Thermal.CO.Biomass.Biomass_Waste</t>
  </si>
  <si>
    <t>FEC.ktoe.BG.Res.HHnew.Thermal.CO.Elc.Elec</t>
  </si>
  <si>
    <t>BG - Thermal energy service in new and renovated households</t>
  </si>
  <si>
    <t>TES.ktoe.BG.Res.HHnew.Thermal</t>
  </si>
  <si>
    <t>TES.ktoe.BG.Res.HHnew.Thermal.SH</t>
  </si>
  <si>
    <t>TES.ktoe.BG.Res.HHnew.Thermal.SH.Solids.Solids</t>
  </si>
  <si>
    <t>TES.ktoe.BG.Res.HHnew.Thermal.SH.LPG.LPG</t>
  </si>
  <si>
    <t>TES.ktoe.BG.Res.HHnew.Thermal.SH.Oil.Oil_LiqBio</t>
  </si>
  <si>
    <t>TES.ktoe.BG.Res.HHnew.Thermal.SH.Gas.NG_Biogas</t>
  </si>
  <si>
    <t>TES.ktoe.BG.Res.HHnew.Thermal.SH.Biomass.Biomass_Waste</t>
  </si>
  <si>
    <t>TES.ktoe.BG.Res.HHnew.Thermal.SH.Geo.Geo</t>
  </si>
  <si>
    <t>TES.ktoe.BG.Res.HHnew.Thermal.SH.DistrHeat.Steam_Distr</t>
  </si>
  <si>
    <t>TES.ktoe.BG.Res.HHnew.Thermal.SH.AdvElc.Elec</t>
  </si>
  <si>
    <t>TES.ktoe.BG.Res.HHnew.Thermal.SH.ConvElc.Elec</t>
  </si>
  <si>
    <t>TES.ktoe.BG.Res.HHnew.Thermal.SH.TotalCirculation.Elec</t>
  </si>
  <si>
    <t>TES.ktoe.BG.Res.HHnew.Thermal.SC</t>
  </si>
  <si>
    <t>TES.ktoe.BG.Res.HHnew.Thermal.SC.AC.Elec</t>
  </si>
  <si>
    <t>TES.ktoe.BG.Res.HHnew.Thermal.WH</t>
  </si>
  <si>
    <t>TES.ktoe.BG.Res.HHnew.Thermal.WH.Solids.Solids</t>
  </si>
  <si>
    <t>TES.ktoe.BG.Res.HHnew.Thermal.WH.LPG.LPG</t>
  </si>
  <si>
    <t>TES.ktoe.BG.Res.HHnew.Thermal.WH.Oil.Oil_LiqBio</t>
  </si>
  <si>
    <t>TES.ktoe.BG.Res.HHnew.Thermal.WH.Gas.NG_Biogas</t>
  </si>
  <si>
    <t>TES.ktoe.BG.Res.HHnew.Thermal.WH.Biomass.Biomass_Waste</t>
  </si>
  <si>
    <t>TES.ktoe.BG.Res.HHnew.Thermal.WH.Geo.Geo</t>
  </si>
  <si>
    <t>TES.ktoe.BG.Res.HHnew.Thermal.WH.DistrHeat.Steam_Distr</t>
  </si>
  <si>
    <t>TES.ktoe.BG.Res.HHnew.Thermal.WH.Elc.Elec</t>
  </si>
  <si>
    <t>TES.ktoe.BG.Res.HHnew.Thermal.WH.TotalSolar.Solar</t>
  </si>
  <si>
    <t>TES.ktoe.BG.Res.HHnew.Thermal.CO</t>
  </si>
  <si>
    <t>TES.ktoe.BG.Res.HHnew.Thermal.CO.Solids.Solids</t>
  </si>
  <si>
    <t>TES.ktoe.BG.Res.HHnew.Thermal.CO.LPG.LPG</t>
  </si>
  <si>
    <t>TES.ktoe.BG.Res.HHnew.Thermal.CO.Gas.NG_Biogas</t>
  </si>
  <si>
    <t>TES.ktoe.BG.Res.HHnew.Thermal.CO.Biomass.Biomass_Waste</t>
  </si>
  <si>
    <t>TES.ktoe.BG.Res.HHnew.Thermal.CO.Elc.Elec</t>
  </si>
  <si>
    <t>BG - System efficiency indicator of new and renovated households</t>
  </si>
  <si>
    <t>Eff.ratio.BG.Res.HHnew.Thermal</t>
  </si>
  <si>
    <t>Eff.ratio.BG.Res.HHnew.Thermal.SH</t>
  </si>
  <si>
    <t>Eff.ratio.BG.Res.HHnew.Thermal.SH.Solids.Solids</t>
  </si>
  <si>
    <t>Eff.ratio.BG.Res.HHnew.Thermal.SH.LPG.LPG</t>
  </si>
  <si>
    <t>Eff.ratio.BG.Res.HHnew.Thermal.SH.Oil.Oil_LiqBio</t>
  </si>
  <si>
    <t>Eff.ratio.BG.Res.HHnew.Thermal.SH.Gas.NG_Biogas</t>
  </si>
  <si>
    <t>Eff.ratio.BG.Res.HHnew.Thermal.SH.Biomass.Biomass_Waste</t>
  </si>
  <si>
    <t>Eff.ratio.BG.Res.HHnew.Thermal.SH.Geo.Geo</t>
  </si>
  <si>
    <t>Eff.ratio.BG.Res.HHnew.Thermal.SH.DistrHeat.Steam_Distr</t>
  </si>
  <si>
    <t>Eff.ratio.BG.Res.HHnew.Thermal.SH.AdvElc.Elec</t>
  </si>
  <si>
    <t>Eff.ratio.BG.Res.HHnew.Thermal.SH.ConvElc.Elec</t>
  </si>
  <si>
    <t>Eff.ratio.BG.Res.HHnew.Thermal.SH.TotalCirculation.Elec</t>
  </si>
  <si>
    <t>Eff.ratio.BG.Res.HHnew.Thermal.SC</t>
  </si>
  <si>
    <t>Eff.ratio.BG.Res.HHnew.Thermal.SC.AC.Elec</t>
  </si>
  <si>
    <t>Eff.ratio.BG.Res.HHnew.Thermal.WH</t>
  </si>
  <si>
    <t>Eff.ratio.BG.Res.HHnew.Thermal.WH.Solids.Solids</t>
  </si>
  <si>
    <t>Eff.ratio.BG.Res.HHnew.Thermal.WH.LPG.LPG</t>
  </si>
  <si>
    <t>Eff.ratio.BG.Res.HHnew.Thermal.WH.Oil.Oil_LiqBio</t>
  </si>
  <si>
    <t>Eff.ratio.BG.Res.HHnew.Thermal.WH.Gas.NG_Biogas</t>
  </si>
  <si>
    <t>Eff.ratio.BG.Res.HHnew.Thermal.WH.Biomass.Biomass_Waste</t>
  </si>
  <si>
    <t>Eff.ratio.BG.Res.HHnew.Thermal.WH.Geo.Geo</t>
  </si>
  <si>
    <t>Eff.ratio.BG.Res.HHnew.Thermal.WH.DistrHeat.Steam_Distr</t>
  </si>
  <si>
    <t>Eff.ratio.BG.Res.HHnew.Thermal.WH.Elc.Elec</t>
  </si>
  <si>
    <t>Eff.ratio.BG.Res.HHnew.Thermal.WH.TotalSolar.Solar</t>
  </si>
  <si>
    <t>Eff.ratio.BG.Res.HHnew.Thermal.CO</t>
  </si>
  <si>
    <t>Eff.ratio.BG.Res.HHnew.Thermal.CO.Solids.Solids</t>
  </si>
  <si>
    <t>Eff.ratio.BG.Res.HHnew.Thermal.CO.LPG.LPG</t>
  </si>
  <si>
    <t>Eff.ratio.BG.Res.HHnew.Thermal.CO.Gas.NG_Biogas</t>
  </si>
  <si>
    <t>Eff.ratio.BG.Res.HHnew.Thermal.CO.Biomass.Biomass_Waste</t>
  </si>
  <si>
    <t>Eff.ratio.BG.Res.HHnew.Thermal.CO.Elc.Elec</t>
  </si>
  <si>
    <t>BG - CO2 emissions in new and renovated households</t>
  </si>
  <si>
    <t>EMI.ktCO2.BG.Res.HHnew.Thermal</t>
  </si>
  <si>
    <t>EMI.ktCO2.BG.Res.HHnew.Thermal.SH</t>
  </si>
  <si>
    <t>EMI.ktCO2.BG.Res.HHnew.Thermal.SH.Solids.Solids</t>
  </si>
  <si>
    <t>EMI.ktCO2.BG.Res.HHnew.Thermal.SH.LPG.LPG</t>
  </si>
  <si>
    <t>EMI.ktCO2.BG.Res.HHnew.Thermal.SH.Oil.Oil_LiqBio</t>
  </si>
  <si>
    <t>EMI.ktCO2.BG.Res.HHnew.Thermal.SH.Gas.NG_Biogas</t>
  </si>
  <si>
    <t>EMI.ktCO2.BG.Res.HHnew.Thermal.SH.Biomass.Biomass_Waste</t>
  </si>
  <si>
    <t>EMI.ktCO2.BG.Res.HHnew.Thermal.SH.Geo.Geo</t>
  </si>
  <si>
    <t>EMI.ktCO2.BG.Res.HHnew.Thermal.SH.DistrHeat.Steam_Distr</t>
  </si>
  <si>
    <t>EMI.ktCO2.BG.Res.HHnew.Thermal.SH.AdvElc.Elec</t>
  </si>
  <si>
    <t>EMI.ktCO2.BG.Res.HHnew.Thermal.SH.ConvElc.Elec</t>
  </si>
  <si>
    <t>EMI.ktCO2.BG.Res.HHnew.Thermal.SH.TotalCirculation.Elec</t>
  </si>
  <si>
    <t>EMI.ktCO2.BG.Res.HHnew.Thermal.SC</t>
  </si>
  <si>
    <t>EMI.ktCO2.BG.Res.HHnew.Thermal.SC.AC.Elec</t>
  </si>
  <si>
    <t>EMI.ktCO2.BG.Res.HHnew.Thermal.WH</t>
  </si>
  <si>
    <t>EMI.ktCO2.BG.Res.HHnew.Thermal.WH.Solids.Solids</t>
  </si>
  <si>
    <t>EMI.ktCO2.BG.Res.HHnew.Thermal.WH.LPG.LPG</t>
  </si>
  <si>
    <t>EMI.ktCO2.BG.Res.HHnew.Thermal.WH.Oil.Oil_LiqBio</t>
  </si>
  <si>
    <t>EMI.ktCO2.BG.Res.HHnew.Thermal.WH.Gas.NG_Biogas</t>
  </si>
  <si>
    <t>EMI.ktCO2.BG.Res.HHnew.Thermal.WH.Biomass.Biomass_Waste</t>
  </si>
  <si>
    <t>EMI.ktCO2.BG.Res.HHnew.Thermal.WH.Geo.Geo</t>
  </si>
  <si>
    <t>EMI.ktCO2.BG.Res.HHnew.Thermal.WH.DistrHeat.Steam_Distr</t>
  </si>
  <si>
    <t>EMI.ktCO2.BG.Res.HHnew.Thermal.WH.Elc.Elec</t>
  </si>
  <si>
    <t>EMI.ktCO2.BG.Res.HHnew.Thermal.WH.TotalSolar.Solar</t>
  </si>
  <si>
    <t>EMI.ktCO2.BG.Res.HHnew.Thermal.CO</t>
  </si>
  <si>
    <t>EMI.ktCO2.BG.Res.HHnew.Thermal.CO.Solids.Solids</t>
  </si>
  <si>
    <t>EMI.ktCO2.BG.Res.HHnew.Thermal.CO.LPG.LPG</t>
  </si>
  <si>
    <t>EMI.ktCO2.BG.Res.HHnew.Thermal.CO.Gas.NG_Biogas</t>
  </si>
  <si>
    <t>EMI.ktCO2.BG.Res.HHnew.Thermal.CO.Biomass.Biomass_Waste</t>
  </si>
  <si>
    <t>EMI.ktCO2.BG.Res.HHnew.Thermal.CO.Elc.Elec</t>
  </si>
  <si>
    <t>BG - Final energy consumption of new and renovated households (per household)</t>
  </si>
  <si>
    <t>FEC_per_household.kWh.BG.Res.HHnew.Thermal</t>
  </si>
  <si>
    <t>FEC_per_household.kWh.BG.Res.HHnew.Thermal.SH</t>
  </si>
  <si>
    <t>FEC_per_household.kWh.BG.Res.HHnew.Thermal.SH.Solids.Solids</t>
  </si>
  <si>
    <t>FEC_per_household.kWh.BG.Res.HHnew.Thermal.SH.LPG.LPG</t>
  </si>
  <si>
    <t>FEC_per_household.kWh.BG.Res.HHnew.Thermal.SH.Oil.Oil_LiqBio</t>
  </si>
  <si>
    <t>FEC_per_household.kWh.BG.Res.HHnew.Thermal.SH.Gas.NG_Biogas</t>
  </si>
  <si>
    <t>FEC_per_household.kWh.BG.Res.HHnew.Thermal.SH.Biomass.Biomass_Waste</t>
  </si>
  <si>
    <t>FEC_per_household.kWh.BG.Res.HHnew.Thermal.SH.Geo.Geo</t>
  </si>
  <si>
    <t>FEC_per_household.kWh.BG.Res.HHnew.Thermal.SH.DistrHeat.Steam_Distr</t>
  </si>
  <si>
    <t>FEC_per_household.kWh.BG.Res.HHnew.Thermal.SH.AdvElc.Elec</t>
  </si>
  <si>
    <t>FEC_per_household.kWh.BG.Res.HHnew.Thermal.SH.ConvElc.Elec</t>
  </si>
  <si>
    <t>FEC_per_household.kWh.BG.Res.HHnew.Thermal.SH.TotalCirculation.Elec</t>
  </si>
  <si>
    <t>FEC_per_household.kWh.BG.Res.HHnew.Thermal.SC</t>
  </si>
  <si>
    <t>FEC_per_household.kWh.BG.Res.HHnew.Thermal.SC.AC.Elec</t>
  </si>
  <si>
    <t>FEC_per_household.kWh.BG.Res.HHnew.Thermal.WH</t>
  </si>
  <si>
    <t>FEC_per_household.kWh.BG.Res.HHnew.Thermal.WH.Solids.Solids</t>
  </si>
  <si>
    <t>FEC_per_household.kWh.BG.Res.HHnew.Thermal.WH.LPG.LPG</t>
  </si>
  <si>
    <t>FEC_per_household.kWh.BG.Res.HHnew.Thermal.WH.Oil.Oil_LiqBio</t>
  </si>
  <si>
    <t>FEC_per_household.kWh.BG.Res.HHnew.Thermal.WH.Gas.NG_Biogas</t>
  </si>
  <si>
    <t>FEC_per_household.kWh.BG.Res.HHnew.Thermal.WH.Biomass.Biomass_Waste</t>
  </si>
  <si>
    <t>FEC_per_household.kWh.BG.Res.HHnew.Thermal.WH.Geo.Geo</t>
  </si>
  <si>
    <t>FEC_per_household.kWh.BG.Res.HHnew.Thermal.WH.DistrHeat.Steam_Distr</t>
  </si>
  <si>
    <t>FEC_per_household.kWh.BG.Res.HHnew.Thermal.WH.Elc.Elec</t>
  </si>
  <si>
    <t>FEC_per_household.kWh.BG.Res.HHnew.Thermal.WH.TotalSolar.Solar</t>
  </si>
  <si>
    <t>FEC_per_household.kWh.BG.Res.HHnew.Thermal.CO</t>
  </si>
  <si>
    <t>FEC_per_household.kWh.BG.Res.HHnew.Thermal.CO.Solids.Solids</t>
  </si>
  <si>
    <t>FEC_per_household.kWh.BG.Res.HHnew.Thermal.CO.LPG.LPG</t>
  </si>
  <si>
    <t>FEC_per_household.kWh.BG.Res.HHnew.Thermal.CO.Gas.NG_Biogas</t>
  </si>
  <si>
    <t>FEC_per_household.kWh.BG.Res.HHnew.Thermal.CO.Biomass.Biomass_Waste</t>
  </si>
  <si>
    <t>FEC_per_household.kWh.BG.Res.HHnew.Thermal.CO.Elc.Elec</t>
  </si>
  <si>
    <t>BG - Thermal energy service of new and renovated households (per household)</t>
  </si>
  <si>
    <t>TES_per_household.kWh.BG.Res.HHnew.Thermal</t>
  </si>
  <si>
    <t>TES_per_household.kWh.BG.Res.HHnew.Thermal.SH</t>
  </si>
  <si>
    <t>TES_per_household.kWh.BG.Res.HHnew.Thermal.SH.Solids.Solids</t>
  </si>
  <si>
    <t>TES_per_household.kWh.BG.Res.HHnew.Thermal.SH.LPG.LPG</t>
  </si>
  <si>
    <t>TES_per_household.kWh.BG.Res.HHnew.Thermal.SH.Oil.Oil_LiqBio</t>
  </si>
  <si>
    <t>TES_per_household.kWh.BG.Res.HHnew.Thermal.SH.Gas.NG_Biogas</t>
  </si>
  <si>
    <t>TES_per_household.kWh.BG.Res.HHnew.Thermal.SH.Biomass.Biomass_Waste</t>
  </si>
  <si>
    <t>TES_per_household.kWh.BG.Res.HHnew.Thermal.SH.Geo.Geo</t>
  </si>
  <si>
    <t>TES_per_household.kWh.BG.Res.HHnew.Thermal.SH.DistrHeat.Steam_Distr</t>
  </si>
  <si>
    <t>TES_per_household.kWh.BG.Res.HHnew.Thermal.SH.AdvElc.Elec</t>
  </si>
  <si>
    <t>TES_per_household.kWh.BG.Res.HHnew.Thermal.SH.ConvElc.Elec</t>
  </si>
  <si>
    <t>TES_per_household.kWh.BG.Res.HHnew.Thermal.SH.TotalCirculation.Elec</t>
  </si>
  <si>
    <t>TES_per_household.kWh.BG.Res.HHnew.Thermal.SC</t>
  </si>
  <si>
    <t>TES_per_household.kWh.BG.Res.HHnew.Thermal.SC.AC.Elec</t>
  </si>
  <si>
    <t>TES_per_household.kWh.BG.Res.HHnew.Thermal.WH</t>
  </si>
  <si>
    <t>TES_per_household.kWh.BG.Res.HHnew.Thermal.WH.Solids.Solids</t>
  </si>
  <si>
    <t>TES_per_household.kWh.BG.Res.HHnew.Thermal.WH.LPG.LPG</t>
  </si>
  <si>
    <t>TES_per_household.kWh.BG.Res.HHnew.Thermal.WH.Oil.Oil_LiqBio</t>
  </si>
  <si>
    <t>TES_per_household.kWh.BG.Res.HHnew.Thermal.WH.Gas.NG_Biogas</t>
  </si>
  <si>
    <t>TES_per_household.kWh.BG.Res.HHnew.Thermal.WH.Biomass.Biomass_Waste</t>
  </si>
  <si>
    <t>TES_per_household.kWh.BG.Res.HHnew.Thermal.WH.Geo.Geo</t>
  </si>
  <si>
    <t>TES_per_household.kWh.BG.Res.HHnew.Thermal.WH.DistrHeat.Steam_Distr</t>
  </si>
  <si>
    <t>TES_per_household.kWh.BG.Res.HHnew.Thermal.WH.Elc.Elec</t>
  </si>
  <si>
    <t>TES_per_household.kWh.BG.Res.HHnew.Thermal.WH.TotalSolar.Solar</t>
  </si>
  <si>
    <t>TES_per_household.kWh.BG.Res.HHnew.Thermal.CO</t>
  </si>
  <si>
    <t>TES_per_household.kWh.BG.Res.HHnew.Thermal.CO.Solids.Solids</t>
  </si>
  <si>
    <t>TES_per_household.kWh.BG.Res.HHnew.Thermal.CO.LPG.LPG</t>
  </si>
  <si>
    <t>TES_per_household.kWh.BG.Res.HHnew.Thermal.CO.Gas.NG_Biogas</t>
  </si>
  <si>
    <t>TES_per_household.kWh.BG.Res.HHnew.Thermal.CO.Biomass.Biomass_Waste</t>
  </si>
  <si>
    <t>TES_per_household.kWh.BG.Res.HHnew.Thermal.CO.Elc.Elec</t>
  </si>
  <si>
    <t>BG - CO2 emissions in new and renovated households (per household)</t>
  </si>
  <si>
    <t>EMI_per_household.kgCO2.BG.Res.HHnew.Thermal</t>
  </si>
  <si>
    <t>EMI_per_household.kgCO2.BG.Res.HHnew.Thermal.SH</t>
  </si>
  <si>
    <t>EMI_per_household.kgCO2.BG.Res.HHnew.Thermal.SH.Solids.Solids</t>
  </si>
  <si>
    <t>EMI_per_household.kgCO2.BG.Res.HHnew.Thermal.SH.LPG.LPG</t>
  </si>
  <si>
    <t>EMI_per_household.kgCO2.BG.Res.HHnew.Thermal.SH.Oil.Oil_LiqBio</t>
  </si>
  <si>
    <t>EMI_per_household.kgCO2.BG.Res.HHnew.Thermal.SH.Gas.NG_Biogas</t>
  </si>
  <si>
    <t>EMI_per_household.kgCO2.BG.Res.HHnew.Thermal.SH.Biomass.Biomass_Waste</t>
  </si>
  <si>
    <t>EMI_per_household.kgCO2.BG.Res.HHnew.Thermal.SH.Geo.Geo</t>
  </si>
  <si>
    <t>EMI_per_household.kgCO2.BG.Res.HHnew.Thermal.SH.DistrHeat.Steam_Distr</t>
  </si>
  <si>
    <t>EMI_per_household.kgCO2.BG.Res.HHnew.Thermal.SH.AdvElc.Elec</t>
  </si>
  <si>
    <t>EMI_per_household.kgCO2.BG.Res.HHnew.Thermal.SH.ConvElc.Elec</t>
  </si>
  <si>
    <t>EMI_per_household.kgCO2.BG.Res.HHnew.Thermal.SH.TotalCirculation.Elec</t>
  </si>
  <si>
    <t>EMI_per_household.kgCO2.BG.Res.HHnew.Thermal.SC</t>
  </si>
  <si>
    <t>EMI_per_household.kgCO2.BG.Res.HHnew.Thermal.SC.AC.Elec</t>
  </si>
  <si>
    <t>EMI_per_household.kgCO2.BG.Res.HHnew.Thermal.WH</t>
  </si>
  <si>
    <t>EMI_per_household.kgCO2.BG.Res.HHnew.Thermal.WH.Solids.Solids</t>
  </si>
  <si>
    <t>EMI_per_household.kgCO2.BG.Res.HHnew.Thermal.WH.LPG.LPG</t>
  </si>
  <si>
    <t>EMI_per_household.kgCO2.BG.Res.HHnew.Thermal.WH.Oil.Oil_LiqBio</t>
  </si>
  <si>
    <t>EMI_per_household.kgCO2.BG.Res.HHnew.Thermal.WH.Gas.NG_Biogas</t>
  </si>
  <si>
    <t>EMI_per_household.kgCO2.BG.Res.HHnew.Thermal.WH.Biomass.Biomass_Waste</t>
  </si>
  <si>
    <t>EMI_per_household.kgCO2.BG.Res.HHnew.Thermal.WH.Geo.Geo</t>
  </si>
  <si>
    <t>EMI_per_household.kgCO2.BG.Res.HHnew.Thermal.WH.DistrHeat.Steam_Distr</t>
  </si>
  <si>
    <t>EMI_per_household.kgCO2.BG.Res.HHnew.Thermal.WH.Elc.Elec</t>
  </si>
  <si>
    <t>EMI_per_household.kgCO2.BG.Res.HHnew.Thermal.WH.TotalSolar.Solar</t>
  </si>
  <si>
    <t>EMI_per_household.kgCO2.BG.Res.HHnew.Thermal.CO</t>
  </si>
  <si>
    <t>EMI_per_household.kgCO2.BG.Res.HHnew.Thermal.CO.Solids.Solids</t>
  </si>
  <si>
    <t>EMI_per_household.kgCO2.BG.Res.HHnew.Thermal.CO.LPG.LPG</t>
  </si>
  <si>
    <t>EMI_per_household.kgCO2.BG.Res.HHnew.Thermal.CO.Gas.NG_Biogas</t>
  </si>
  <si>
    <t>EMI_per_household.kgCO2.BG.Res.HHnew.Thermal.CO.Biomass.Biomass_Waste</t>
  </si>
  <si>
    <t>EMI_per_household.kgCO2.BG.Res.HHnew.Thermal.CO.Elc.Elec</t>
  </si>
  <si>
    <t>BG - Final energy consumption in new and renovated households per surface area</t>
  </si>
  <si>
    <t>FEC_per_sqm.kWh.BG.Res.HHnew.Thermal</t>
  </si>
  <si>
    <t>FEC_per_sqm.kWh.BG.Res.HHnew.Thermal.SH</t>
  </si>
  <si>
    <t>FEC_per_sqm.kWh.BG.Res.HHnew.Thermal.SH.Solids.Solids</t>
  </si>
  <si>
    <t>FEC_per_sqm.kWh.BG.Res.HHnew.Thermal.SH.LPG.LPG</t>
  </si>
  <si>
    <t>FEC_per_sqm.kWh.BG.Res.HHnew.Thermal.SH.Oil.Oil_LiqBio</t>
  </si>
  <si>
    <t>FEC_per_sqm.kWh.BG.Res.HHnew.Thermal.SH.Gas.NG_Biogas</t>
  </si>
  <si>
    <t>FEC_per_sqm.kWh.BG.Res.HHnew.Thermal.SH.Biomass.Biomass_Waste</t>
  </si>
  <si>
    <t>FEC_per_sqm.kWh.BG.Res.HHnew.Thermal.SH.Geo.Geo</t>
  </si>
  <si>
    <t>FEC_per_sqm.kWh.BG.Res.HHnew.Thermal.SH.DistrHeat.Steam_Distr</t>
  </si>
  <si>
    <t>FEC_per_sqm.kWh.BG.Res.HHnew.Thermal.SH.AdvElc.Elec</t>
  </si>
  <si>
    <t>FEC_per_sqm.kWh.BG.Res.HHnew.Thermal.SH.ConvElc.Elec</t>
  </si>
  <si>
    <t>FEC_per_sqm.kWh.BG.Res.HHnew.Thermal.SH.TotalCirculation.Elec</t>
  </si>
  <si>
    <t>FEC_per_sqm.kWh.BG.Res.HHnew.Thermal.SC</t>
  </si>
  <si>
    <t>FEC_per_sqm.kWh.BG.Res.HHnew.Thermal.SC.AC.Elec</t>
  </si>
  <si>
    <t>FEC_per_sqm.kWh.BG.Res.HHnew.Thermal.WH</t>
  </si>
  <si>
    <t>FEC_per_sqm.kWh.BG.Res.HHnew.Thermal.WH.Solids.Solids</t>
  </si>
  <si>
    <t>FEC_per_sqm.kWh.BG.Res.HHnew.Thermal.WH.LPG.LPG</t>
  </si>
  <si>
    <t>FEC_per_sqm.kWh.BG.Res.HHnew.Thermal.WH.Oil.Oil_LiqBio</t>
  </si>
  <si>
    <t>FEC_per_sqm.kWh.BG.Res.HHnew.Thermal.WH.Gas.NG_Biogas</t>
  </si>
  <si>
    <t>FEC_per_sqm.kWh.BG.Res.HHnew.Thermal.WH.Biomass.Biomass_Waste</t>
  </si>
  <si>
    <t>FEC_per_sqm.kWh.BG.Res.HHnew.Thermal.WH.Geo.Geo</t>
  </si>
  <si>
    <t>FEC_per_sqm.kWh.BG.Res.HHnew.Thermal.WH.DistrHeat.Steam_Distr</t>
  </si>
  <si>
    <t>FEC_per_sqm.kWh.BG.Res.HHnew.Thermal.WH.Elc.Elec</t>
  </si>
  <si>
    <t>FEC_per_sqm.kWh.BG.Res.HHnew.Thermal.WH.TotalSolar.Solar</t>
  </si>
  <si>
    <t>FEC_per_sqm.kWh.BG.Res.HHnew.Thermal.CO</t>
  </si>
  <si>
    <t>FEC_per_sqm.kWh.BG.Res.HHnew.Thermal.CO.Solids.Solids</t>
  </si>
  <si>
    <t>FEC_per_sqm.kWh.BG.Res.HHnew.Thermal.CO.LPG.LPG</t>
  </si>
  <si>
    <t>FEC_per_sqm.kWh.BG.Res.HHnew.Thermal.CO.Gas.NG_Biogas</t>
  </si>
  <si>
    <t>FEC_per_sqm.kWh.BG.Res.HHnew.Thermal.CO.Biomass.Biomass_Waste</t>
  </si>
  <si>
    <t>FEC_per_sqm.kWh.BG.Res.HHnew.Thermal.CO.Elc.Elec</t>
  </si>
  <si>
    <t>BG - Thermal energy service in new and renovated households per surface area</t>
  </si>
  <si>
    <t>TES_per_sqm.kWh.BG.Res.HHnew.Thermal</t>
  </si>
  <si>
    <t>TES_per_sqm.kWh.BG.Res.HHnew.Thermal.SH</t>
  </si>
  <si>
    <t>TES_per_sqm.kWh.BG.Res.HHnew.Thermal.SH.Solids.Solids</t>
  </si>
  <si>
    <t>TES_per_sqm.kWh.BG.Res.HHnew.Thermal.SH.LPG.LPG</t>
  </si>
  <si>
    <t>TES_per_sqm.kWh.BG.Res.HHnew.Thermal.SH.Oil.Oil_LiqBio</t>
  </si>
  <si>
    <t>TES_per_sqm.kWh.BG.Res.HHnew.Thermal.SH.Gas.NG_Biogas</t>
  </si>
  <si>
    <t>TES_per_sqm.kWh.BG.Res.HHnew.Thermal.SH.Biomass.Biomass_Waste</t>
  </si>
  <si>
    <t>TES_per_sqm.kWh.BG.Res.HHnew.Thermal.SH.Geo.Geo</t>
  </si>
  <si>
    <t>TES_per_sqm.kWh.BG.Res.HHnew.Thermal.SH.DistrHeat.Steam_Distr</t>
  </si>
  <si>
    <t>TES_per_sqm.kWh.BG.Res.HHnew.Thermal.SH.AdvElc.Elec</t>
  </si>
  <si>
    <t>TES_per_sqm.kWh.BG.Res.HHnew.Thermal.SH.ConvElc.Elec</t>
  </si>
  <si>
    <t>TES_per_sqm.kWh.BG.Res.HHnew.Thermal.SH.TotalCirculation.Elec</t>
  </si>
  <si>
    <t>TES_per_sqm.kWh.BG.Res.HHnew.Thermal.SC</t>
  </si>
  <si>
    <t>TES_per_sqm.kWh.BG.Res.HHnew.Thermal.SC.AC.Elec</t>
  </si>
  <si>
    <t>TES_per_sqm.kWh.BG.Res.HHnew.Thermal.WH</t>
  </si>
  <si>
    <t>TES_per_sqm.kWh.BG.Res.HHnew.Thermal.WH.Solids.Solids</t>
  </si>
  <si>
    <t>TES_per_sqm.kWh.BG.Res.HHnew.Thermal.WH.LPG.LPG</t>
  </si>
  <si>
    <t>TES_per_sqm.kWh.BG.Res.HHnew.Thermal.WH.Oil.Oil_LiqBio</t>
  </si>
  <si>
    <t>TES_per_sqm.kWh.BG.Res.HHnew.Thermal.WH.Gas.NG_Biogas</t>
  </si>
  <si>
    <t>TES_per_sqm.kWh.BG.Res.HHnew.Thermal.WH.Biomass.Biomass_Waste</t>
  </si>
  <si>
    <t>TES_per_sqm.kWh.BG.Res.HHnew.Thermal.WH.Geo.Geo</t>
  </si>
  <si>
    <t>TES_per_sqm.kWh.BG.Res.HHnew.Thermal.WH.DistrHeat.Steam_Distr</t>
  </si>
  <si>
    <t>TES_per_sqm.kWh.BG.Res.HHnew.Thermal.WH.Elc.Elec</t>
  </si>
  <si>
    <t>TES_per_sqm.kWh.BG.Res.HHnew.Thermal.WH.TotalSolar.Solar</t>
  </si>
  <si>
    <t>TES_per_sqm.kWh.BG.Res.HHnew.Thermal.CO</t>
  </si>
  <si>
    <t>TES_per_sqm.kWh.BG.Res.HHnew.Thermal.CO.Solids.Solids</t>
  </si>
  <si>
    <t>TES_per_sqm.kWh.BG.Res.HHnew.Thermal.CO.LPG.LPG</t>
  </si>
  <si>
    <t>TES_per_sqm.kWh.BG.Res.HHnew.Thermal.CO.Gas.NG_Biogas</t>
  </si>
  <si>
    <t>TES_per_sqm.kWh.BG.Res.HHnew.Thermal.CO.Biomass.Biomass_Waste</t>
  </si>
  <si>
    <t>TES_per_sqm.kWh.BG.Res.HHnew.Thermal.CO.Elc.Elec</t>
  </si>
  <si>
    <t>BG - CO2 emissions in new and renovated households per surface area</t>
  </si>
  <si>
    <t>EMI_per_sqm.kgCO2.BG.Res.HHnew.Thermal</t>
  </si>
  <si>
    <t>EMI_per_sqm.kgCO2.BG.Res.HHnew.Thermal.SH</t>
  </si>
  <si>
    <t>EMI_per_sqm.kgCO2.BG.Res.HHnew.Thermal.SH.Solids.Solids</t>
  </si>
  <si>
    <t>EMI_per_sqm.kgCO2.BG.Res.HHnew.Thermal.SH.LPG.LPG</t>
  </si>
  <si>
    <t>EMI_per_sqm.kgCO2.BG.Res.HHnew.Thermal.SH.Oil.Oil_LiqBio</t>
  </si>
  <si>
    <t>EMI_per_sqm.kgCO2.BG.Res.HHnew.Thermal.SH.Gas.NG_Biogas</t>
  </si>
  <si>
    <t>EMI_per_sqm.kgCO2.BG.Res.HHnew.Thermal.SH.Biomass.Biomass_Waste</t>
  </si>
  <si>
    <t>EMI_per_sqm.kgCO2.BG.Res.HHnew.Thermal.SH.Geo.Geo</t>
  </si>
  <si>
    <t>EMI_per_sqm.kgCO2.BG.Res.HHnew.Thermal.SH.DistrHeat.Steam_Distr</t>
  </si>
  <si>
    <t>EMI_per_sqm.kgCO2.BG.Res.HHnew.Thermal.SH.AdvElc.Elec</t>
  </si>
  <si>
    <t>EMI_per_sqm.kgCO2.BG.Res.HHnew.Thermal.SH.ConvElc.Elec</t>
  </si>
  <si>
    <t>EMI_per_sqm.kgCO2.BG.Res.HHnew.Thermal.SH.TotalCirculation.Elec</t>
  </si>
  <si>
    <t>EMI_per_sqm.kgCO2.BG.Res.HHnew.Thermal.SC</t>
  </si>
  <si>
    <t>EMI_per_sqm.kgCO2.BG.Res.HHnew.Thermal.SC.AC.Elec</t>
  </si>
  <si>
    <t>EMI_per_sqm.kgCO2.BG.Res.HHnew.Thermal.WH</t>
  </si>
  <si>
    <t>EMI_per_sqm.kgCO2.BG.Res.HHnew.Thermal.WH.Solids.Solids</t>
  </si>
  <si>
    <t>EMI_per_sqm.kgCO2.BG.Res.HHnew.Thermal.WH.LPG.LPG</t>
  </si>
  <si>
    <t>EMI_per_sqm.kgCO2.BG.Res.HHnew.Thermal.WH.Oil.Oil_LiqBio</t>
  </si>
  <si>
    <t>EMI_per_sqm.kgCO2.BG.Res.HHnew.Thermal.WH.Gas.NG_Biogas</t>
  </si>
  <si>
    <t>EMI_per_sqm.kgCO2.BG.Res.HHnew.Thermal.WH.Biomass.Biomass_Waste</t>
  </si>
  <si>
    <t>EMI_per_sqm.kgCO2.BG.Res.HHnew.Thermal.WH.Geo.Geo</t>
  </si>
  <si>
    <t>EMI_per_sqm.kgCO2.BG.Res.HHnew.Thermal.WH.DistrHeat.Steam_Distr</t>
  </si>
  <si>
    <t>EMI_per_sqm.kgCO2.BG.Res.HHnew.Thermal.WH.Elc.Elec</t>
  </si>
  <si>
    <t>EMI_per_sqm.kgCO2.BG.Res.HHnew.Thermal.WH.TotalSolar.Solar</t>
  </si>
  <si>
    <t>EMI_per_sqm.kgCO2.BG.Res.HHnew.Thermal.CO</t>
  </si>
  <si>
    <t>EMI_per_sqm.kgCO2.BG.Res.HHnew.Thermal.CO.Solids.Solids</t>
  </si>
  <si>
    <t>EMI_per_sqm.kgCO2.BG.Res.HHnew.Thermal.CO.LPG.LPG</t>
  </si>
  <si>
    <t>EMI_per_sqm.kgCO2.BG.Res.HHnew.Thermal.CO.Gas.NG_Biogas</t>
  </si>
  <si>
    <t>EMI_per_sqm.kgCO2.BG.Res.HHnew.Thermal.CO.Biomass.Biomass_Waste</t>
  </si>
  <si>
    <t>EMI_per_sqm.kgCO2.BG.Res.HHnew.Thermal.CO.Elc.Elec</t>
  </si>
  <si>
    <t>FEC.ktoe.BG.Res.HH.Appl.RF</t>
  </si>
  <si>
    <t>FEC.ktoe.BG.Res.HH.Appl.WM</t>
  </si>
  <si>
    <t>FEC.ktoe.BG.Res.HH.Appl.DR</t>
  </si>
  <si>
    <t>FEC.ktoe.BG.Res.HH.Appl.DW</t>
  </si>
  <si>
    <t>FEC.ktoe.BG.Res.HH.Appl.TV</t>
  </si>
  <si>
    <t>FEC.ktoe.BG.Res.HH.Appl.IT</t>
  </si>
  <si>
    <t>FEC.ktoe.BG.Res.HH.Appl.LI</t>
  </si>
  <si>
    <t>FEC.ktoe.BG.Res.HH.Appl.OA</t>
  </si>
  <si>
    <t>Size.MW.BG.Res.HH.Appl</t>
  </si>
  <si>
    <t>Size.MW.BG.Res.HH.Appl.RF</t>
  </si>
  <si>
    <t>Size.MW.BG.Res.HH.Appl.WM</t>
  </si>
  <si>
    <t>Size.MW.BG.Res.HH.Appl.DR</t>
  </si>
  <si>
    <t>Size.MW.BG.Res.HH.Appl.DW</t>
  </si>
  <si>
    <t>Size.MW.BG.Res.HH.Appl.TV</t>
  </si>
  <si>
    <t>Size.MW.BG.Res.HH.Appl.IT</t>
  </si>
  <si>
    <t>Size.MW.BG.Res.HH.Appl.LI</t>
  </si>
  <si>
    <t>Size.MW.BG.Res.HH.Appl.OA</t>
  </si>
  <si>
    <t>NUM.number.BG.Res.HH.Appl.RF</t>
  </si>
  <si>
    <t>NUM.number.BG.Res.HH.Appl.WM</t>
  </si>
  <si>
    <t>NUM.number.BG.Res.HH.Appl.DR</t>
  </si>
  <si>
    <t>NUM.number.BG.Res.HH.Appl.DW</t>
  </si>
  <si>
    <t>NUM.number.BG.Res.HH.Appl.TV</t>
  </si>
  <si>
    <t>NUM.number.BG.Res.HH.Appl.IT</t>
  </si>
  <si>
    <t>NUM.number.BG.Res.HH.Appl.LI</t>
  </si>
  <si>
    <t>NUM.number.BG.Res.HH.Appl.OA</t>
  </si>
  <si>
    <t>NUM.number.BG.Res.HH.Applnew.RF</t>
  </si>
  <si>
    <t>NUM.number.BG.Res.HH.Applnew.WM</t>
  </si>
  <si>
    <t>NUM.number.BG.Res.HH.Applnew.DR</t>
  </si>
  <si>
    <t>NUM.number.BG.Res.HH.Applnew.DW</t>
  </si>
  <si>
    <t>NUM.number.BG.Res.HH.Applnew.TV</t>
  </si>
  <si>
    <t>NUM.number.BG.Res.HH.Applnew.IT</t>
  </si>
  <si>
    <t>NUM.number.BG.Res.HH.Applnew.LI</t>
  </si>
  <si>
    <t>NUM.number.BG.Res.HH.Applnew.OA</t>
  </si>
  <si>
    <t>NUM.number.BG.Res.HH.Applrepl.RF</t>
  </si>
  <si>
    <t>NUM.number.BG.Res.HH.Applrepl.WM</t>
  </si>
  <si>
    <t>NUM.number.BG.Res.HH.Applrepl.DR</t>
  </si>
  <si>
    <t>NUM.number.BG.Res.HH.Applrepl.DW</t>
  </si>
  <si>
    <t>NUM.number.BG.Res.HH.Applrepl.TV</t>
  </si>
  <si>
    <t>NUM.number.BG.Res.HH.Applrepl.IT</t>
  </si>
  <si>
    <t>NUM.number.BG.Res.HH.Applrepl.LI</t>
  </si>
  <si>
    <t>NUM.number.BG.Res.HH.Applrepl.OA</t>
  </si>
  <si>
    <t>Op.hours.BG.Res.HH.Appl.RF</t>
  </si>
  <si>
    <t>Op.hours.BG.Res.HH.Appl.WM</t>
  </si>
  <si>
    <t>Op.hours.BG.Res.HH.Appl.DR</t>
  </si>
  <si>
    <t>Op.hours.BG.Res.HH.Appl.DW</t>
  </si>
  <si>
    <t>Op.hours.BG.Res.HH.Appl.TV</t>
  </si>
  <si>
    <t>Op.hours.BG.Res.HH.Appl.IT</t>
  </si>
  <si>
    <t>Op.hours.BG.Res.HH.Appl.LI</t>
  </si>
  <si>
    <t>Op.hours.BG.Res.HH.Appl.OA</t>
  </si>
  <si>
    <t>Size_per_appl.W.BG.Res.HH.Appl.RF</t>
  </si>
  <si>
    <t>Size_per_appl.W.BG.Res.HH.Appl.WM</t>
  </si>
  <si>
    <t>Size_per_appl.W.BG.Res.HH.Appl.DR</t>
  </si>
  <si>
    <t>Size_per_appl.W.BG.Res.HH.Appl.DW</t>
  </si>
  <si>
    <t>Size_per_appl.W.BG.Res.HH.Appl.TV</t>
  </si>
  <si>
    <t>Size_per_appl.W.BG.Res.HH.Appl.IT</t>
  </si>
  <si>
    <t>Size_per_appl.W.BG.Res.HH.Appl.LI</t>
  </si>
  <si>
    <t>Size_per_appl.W.BG.Res.HH.Appl.OA</t>
  </si>
  <si>
    <t>Size_per_appl.W.BG.Res.HH.Applnew.RF</t>
  </si>
  <si>
    <t>Size_per_appl.W.BG.Res.HH.Applnew.WM</t>
  </si>
  <si>
    <t>Size_per_appl.W.BG.Res.HH.Applnew.DR</t>
  </si>
  <si>
    <t>Size_per_appl.W.BG.Res.HH.Applnew.DW</t>
  </si>
  <si>
    <t>Size_per_appl.W.BG.Res.HH.Applnew.TV</t>
  </si>
  <si>
    <t>Size_per_appl.W.BG.Res.HH.Applnew.IT</t>
  </si>
  <si>
    <t>Size_per_appl.W.BG.Res.HH.Applnew.LI</t>
  </si>
  <si>
    <t>Size_per_appl.W.BG.Res.HH.Applnew.OA</t>
  </si>
  <si>
    <t>NUM.number_per_household.BG.Res.HH.Appl.RF</t>
  </si>
  <si>
    <t>NUM.number_per_household.BG.Res.HH.Appl.WM</t>
  </si>
  <si>
    <t>NUM.number_per_household.BG.Res.HH.Appl.DR</t>
  </si>
  <si>
    <t>NUM.number_per_household.BG.Res.HH.Appl.DW</t>
  </si>
  <si>
    <t>NUM.number_per_household.BG.Res.HH.Appl.TV</t>
  </si>
  <si>
    <t>NUM.number_per_household.BG.Res.HH.Appl.IT</t>
  </si>
  <si>
    <t>NUM.number_per_household.BG.Res.HH.Appl.LI</t>
  </si>
  <si>
    <t>NUM.number_per_household.BG.Res.HH.Appl.OA</t>
  </si>
  <si>
    <t>Size_per_household.W.BG.Res.HH.Appl.RF</t>
  </si>
  <si>
    <t>Size_per_household.W.BG.Res.HH.Appl.WM</t>
  </si>
  <si>
    <t>Size_per_household.W.BG.Res.HH.Appl.DR</t>
  </si>
  <si>
    <t>Size_per_household.W.BG.Res.HH.Appl.DW</t>
  </si>
  <si>
    <t>Size_per_household.W.BG.Res.HH.Appl.TV</t>
  </si>
  <si>
    <t>Size_per_household.W.BG.Res.HH.Appl.IT</t>
  </si>
  <si>
    <t>Size_per_household.W.BG.Res.HH.Appl.LI</t>
  </si>
  <si>
    <t>Size_per_household.W.BG.Res.HH.Appl.OA</t>
  </si>
  <si>
    <t>FEC_per_household.kWh.BG.Res.HH.Appl.RF</t>
  </si>
  <si>
    <t>FEC_per_household.kWh.BG.Res.HH.Appl.WM</t>
  </si>
  <si>
    <t>FEC_per_household.kWh.BG.Res.HH.Appl.DR</t>
  </si>
  <si>
    <t>FEC_per_household.kWh.BG.Res.HH.Appl.DW</t>
  </si>
  <si>
    <t>FEC_per_household.kWh.BG.Res.HH.Appl.TV</t>
  </si>
  <si>
    <t>FEC_per_household.kWh.BG.Res.HH.Appl.IT</t>
  </si>
  <si>
    <t>FEC_per_household.kWh.BG.Res.HH.Appl.LI</t>
  </si>
  <si>
    <t>FEC_per_household.kWh.BG.Res.HH.Appl.OA</t>
  </si>
  <si>
    <t>Lumens_per_household.lumen.BG.Res.HH.Appl.LI</t>
  </si>
  <si>
    <t>BG - Number of households (detailed structure)</t>
  </si>
  <si>
    <t>NUM.number.BG.Res.HH.Thermal.SH.Solids.SH</t>
  </si>
  <si>
    <t>NUM.number.BG.Res.HH.Thermal.SH.Solids.SC.AC</t>
  </si>
  <si>
    <t>NUM.number.BG.Res.HH.Thermal.SH.Solids.WH.Solids.NoSolar</t>
  </si>
  <si>
    <t>NUM.number.BG.Res.HH.Thermal.SH.Solids.WH.LPG.NoSolar</t>
  </si>
  <si>
    <t>NUM.number.BG.Res.HH.Thermal.SH.Solids.WH.LPG.Solar</t>
  </si>
  <si>
    <t>NUM.number.BG.Res.HH.Thermal.SH.Solids.WH.Elc.NoSolar</t>
  </si>
  <si>
    <t>NUM.number.BG.Res.HH.Thermal.SH.Solids.WH.Elc.Solar</t>
  </si>
  <si>
    <t>NUM.number.BG.Res.HH.Thermal.SH.Solids.CO.Solids</t>
  </si>
  <si>
    <t>NUM.number.BG.Res.HH.Thermal.SH.Solids.CO.LPG</t>
  </si>
  <si>
    <t>NUM.number.BG.Res.HH.Thermal.SH.Solids.CO.Elc</t>
  </si>
  <si>
    <t>NUM.number.BG.Res.HH.Thermal.SH.LPG.SH</t>
  </si>
  <si>
    <t>NUM.number.BG.Res.HH.Thermal.SH.LPG.SC.AC</t>
  </si>
  <si>
    <t>NUM.number.BG.Res.HH.Thermal.SH.LPG.WH.LPG.NoSolar</t>
  </si>
  <si>
    <t>NUM.number.BG.Res.HH.Thermal.SH.LPG.WH.LPG.Solar</t>
  </si>
  <si>
    <t>NUM.number.BG.Res.HH.Thermal.SH.LPG.WH.Elc.NoSolar</t>
  </si>
  <si>
    <t>NUM.number.BG.Res.HH.Thermal.SH.LPG.WH.Elc.Solar</t>
  </si>
  <si>
    <t>NUM.number.BG.Res.HH.Thermal.SH.LPG.CO.LPG</t>
  </si>
  <si>
    <t>NUM.number.BG.Res.HH.Thermal.SH.LPG.CO.Elc</t>
  </si>
  <si>
    <t>NUM.number.BG.Res.HH.Thermal.SH.Oil.SH</t>
  </si>
  <si>
    <t>NUM.number.BG.Res.HH.Thermal.SH.Oil.SC.AC</t>
  </si>
  <si>
    <t>NUM.number.BG.Res.HH.Thermal.SH.Oil.WH.Oil.NoSolar</t>
  </si>
  <si>
    <t>NUM.number.BG.Res.HH.Thermal.SH.Oil.WH.Oil.Solar</t>
  </si>
  <si>
    <t>NUM.number.BG.Res.HH.Thermal.SH.Oil.WH.Elc.NoSolar</t>
  </si>
  <si>
    <t>NUM.number.BG.Res.HH.Thermal.SH.Oil.WH.Elc.Solar</t>
  </si>
  <si>
    <t>NUM.number.BG.Res.HH.Thermal.SH.Oil.CO.LPG</t>
  </si>
  <si>
    <t>NUM.number.BG.Res.HH.Thermal.SH.Oil.CO.Elc</t>
  </si>
  <si>
    <t>NUM.number.BG.Res.HH.Thermal.SH.Gas.SH</t>
  </si>
  <si>
    <t>NUM.number.BG.Res.HH.Thermal.SH.Gas.SC.AC</t>
  </si>
  <si>
    <t>NUM.number.BG.Res.HH.Thermal.SH.Gas.WH.Gas.NoSolar</t>
  </si>
  <si>
    <t>NUM.number.BG.Res.HH.Thermal.SH.Gas.WH.Gas.Solar</t>
  </si>
  <si>
    <t>NUM.number.BG.Res.HH.Thermal.SH.Gas.WH.Elc.NoSolar</t>
  </si>
  <si>
    <t>NUM.number.BG.Res.HH.Thermal.SH.Gas.WH.Elc.Solar</t>
  </si>
  <si>
    <t>NUM.number.BG.Res.HH.Thermal.SH.Gas.CO.Gas</t>
  </si>
  <si>
    <t>NUM.number.BG.Res.HH.Thermal.SH.Gas.CO.Elc</t>
  </si>
  <si>
    <t>NUM.number.BG.Res.HH.Thermal.SH.Biomass.SH</t>
  </si>
  <si>
    <t>NUM.number.BG.Res.HH.Thermal.SH.Biomass.SC.AC</t>
  </si>
  <si>
    <t>NUM.number.BG.Res.HH.Thermal.SH.Biomass.WH.Biomass.NoSolar</t>
  </si>
  <si>
    <t>NUM.number.BG.Res.HH.Thermal.SH.Biomass.WH.Biomass.Solar</t>
  </si>
  <si>
    <t>NUM.number.BG.Res.HH.Thermal.SH.Biomass.WH.LPG.NoSolar</t>
  </si>
  <si>
    <t>NUM.number.BG.Res.HH.Thermal.SH.Biomass.WH.LPG.Solar</t>
  </si>
  <si>
    <t>NUM.number.BG.Res.HH.Thermal.SH.Biomass.WH.Elc.NoSolar</t>
  </si>
  <si>
    <t>NUM.number.BG.Res.HH.Thermal.SH.Biomass.WH.Elc.Solar</t>
  </si>
  <si>
    <t>NUM.number.BG.Res.HH.Thermal.SH.Biomass.CO.Biomass</t>
  </si>
  <si>
    <t>NUM.number.BG.Res.HH.Thermal.SH.Biomass.CO.LPG</t>
  </si>
  <si>
    <t>NUM.number.BG.Res.HH.Thermal.SH.Biomass.CO.Elc</t>
  </si>
  <si>
    <t>NUM.number.BG.Res.HH.Thermal.SH.Geo.SH</t>
  </si>
  <si>
    <t>NUM.number.BG.Res.HH.Thermal.SH.Geo.SC.AC</t>
  </si>
  <si>
    <t>NUM.number.BG.Res.HH.Thermal.SH.Geo.WH.Geo.NoSolar</t>
  </si>
  <si>
    <t>NUM.number.BG.Res.HH.Thermal.SH.Geo.WH.Geo.Solar</t>
  </si>
  <si>
    <t>NUM.number.BG.Res.HH.Thermal.SH.Geo.WH.Elc.NoSolar</t>
  </si>
  <si>
    <t>NUM.number.BG.Res.HH.Thermal.SH.Geo.WH.Elc.Solar</t>
  </si>
  <si>
    <t>NUM.number.BG.Res.HH.Thermal.SH.Geo.CO.LPG</t>
  </si>
  <si>
    <t>NUM.number.BG.Res.HH.Thermal.SH.Geo.CO.Elc</t>
  </si>
  <si>
    <t>NUM.number.BG.Res.HH.Thermal.SH.DistrHeat.SH</t>
  </si>
  <si>
    <t>NUM.number.BG.Res.HH.Thermal.SH.DistrHeat.SC.AC</t>
  </si>
  <si>
    <t>NUM.number.BG.Res.HH.Thermal.SH.DistrHeat.WH.DistrHeat.NoSolar</t>
  </si>
  <si>
    <t>NUM.number.BG.Res.HH.Thermal.SH.DistrHeat.WH.DistrHeat.Solar</t>
  </si>
  <si>
    <t>NUM.number.BG.Res.HH.Thermal.SH.DistrHeat.WH.Elc.NoSolar</t>
  </si>
  <si>
    <t>NUM.number.BG.Res.HH.Thermal.SH.DistrHeat.WH.Elc.Solar</t>
  </si>
  <si>
    <t>NUM.number.BG.Res.HH.Thermal.SH.DistrHeat.CO.LPG</t>
  </si>
  <si>
    <t>NUM.number.BG.Res.HH.Thermal.SH.DistrHeat.CO.Elc</t>
  </si>
  <si>
    <t>NUM.number.BG.Res.HH.Thermal.SH.AdvElc.SH</t>
  </si>
  <si>
    <t>NUM.number.BG.Res.HH.Thermal.SH.AdvElc.SC.AC</t>
  </si>
  <si>
    <t>NUM.number.BG.Res.HH.Thermal.SH.AdvElc.WH.LPG.NoSolar</t>
  </si>
  <si>
    <t>NUM.number.BG.Res.HH.Thermal.SH.AdvElc.WH.LPG.Solar</t>
  </si>
  <si>
    <t>NUM.number.BG.Res.HH.Thermal.SH.AdvElc.WH.Elc.NoSolar</t>
  </si>
  <si>
    <t>NUM.number.BG.Res.HH.Thermal.SH.AdvElc.WH.Elc.Solar</t>
  </si>
  <si>
    <t>NUM.number.BG.Res.HH.Thermal.SH.AdvElc.CO.LPG</t>
  </si>
  <si>
    <t>NUM.number.BG.Res.HH.Thermal.SH.AdvElc.CO.Elc</t>
  </si>
  <si>
    <t>NUM.number.BG.Res.HH.Thermal.SH.ConvElc.SH</t>
  </si>
  <si>
    <t>NUM.number.BG.Res.HH.Thermal.SH.ConvElc.SC.AC</t>
  </si>
  <si>
    <t>NUM.number.BG.Res.HH.Thermal.SH.ConvElc.WH.LPG.NoSolar</t>
  </si>
  <si>
    <t>NUM.number.BG.Res.HH.Thermal.SH.ConvElc.WH.LPG.Solar</t>
  </si>
  <si>
    <t>NUM.number.BG.Res.HH.Thermal.SH.ConvElc.WH.Elc.NoSolar</t>
  </si>
  <si>
    <t>NUM.number.BG.Res.HH.Thermal.SH.ConvElc.WH.Elc.Solar</t>
  </si>
  <si>
    <t>NUM.number.BG.Res.HH.Thermal.SH.ConvElc.CO.LPG</t>
  </si>
  <si>
    <t>NUM.number.BG.Res.HH.Thermal.SH.ConvElc.CO.Elc</t>
  </si>
  <si>
    <t>BG - Retired equipment (detailed structure)</t>
  </si>
  <si>
    <t>NUM.number.BG.Res.HH.ThermalOut.SH.Solids</t>
  </si>
  <si>
    <t>NUM.number.BG.Res.HH.ThermalOut.SH.Solids.SH</t>
  </si>
  <si>
    <t>NUM.number.BG.Res.HH.ThermalOut.SH.Solids.SC.AC</t>
  </si>
  <si>
    <t>NUM.number.BG.Res.HH.ThermalOut.SH.Solids.WH.Solids.NoSolar</t>
  </si>
  <si>
    <t>NUM.number.BG.Res.HH.ThermalOut.SH.Solids.WH.LPG.NoSolar</t>
  </si>
  <si>
    <t>NUM.number.BG.Res.HH.ThermalOut.SH.Solids.WH.LPG.Solar</t>
  </si>
  <si>
    <t>NUM.number.BG.Res.HH.ThermalOut.SH.Solids.WH.Elc.NoSolar</t>
  </si>
  <si>
    <t>NUM.number.BG.Res.HH.ThermalOut.SH.Solids.WH.Elc.Solar</t>
  </si>
  <si>
    <t>NUM.number.BG.Res.HH.ThermalOut.SH.Solids.CO.Solids</t>
  </si>
  <si>
    <t>NUM.number.BG.Res.HH.ThermalOut.SH.Solids.CO.LPG</t>
  </si>
  <si>
    <t>NUM.number.BG.Res.HH.ThermalOut.SH.Solids.CO.Elc</t>
  </si>
  <si>
    <t>NUM.number.BG.Res.HH.ThermalOut.SH.LPG</t>
  </si>
  <si>
    <t>NUM.number.BG.Res.HH.ThermalOut.SH.LPG.SH</t>
  </si>
  <si>
    <t>NUM.number.BG.Res.HH.ThermalOut.SH.LPG.SC.AC</t>
  </si>
  <si>
    <t>NUM.number.BG.Res.HH.ThermalOut.SH.LPG.WH.LPG.NoSolar</t>
  </si>
  <si>
    <t>NUM.number.BG.Res.HH.ThermalOut.SH.LPG.WH.LPG.Solar</t>
  </si>
  <si>
    <t>NUM.number.BG.Res.HH.ThermalOut.SH.LPG.WH.Elc.NoSolar</t>
  </si>
  <si>
    <t>NUM.number.BG.Res.HH.ThermalOut.SH.LPG.WH.Elc.Solar</t>
  </si>
  <si>
    <t>NUM.number.BG.Res.HH.ThermalOut.SH.LPG.CO.LPG</t>
  </si>
  <si>
    <t>NUM.number.BG.Res.HH.ThermalOut.SH.LPG.CO.Elc</t>
  </si>
  <si>
    <t>NUM.number.BG.Res.HH.ThermalOut.SH.Oil</t>
  </si>
  <si>
    <t>NUM.number.BG.Res.HH.ThermalOut.SH.Oil.SH</t>
  </si>
  <si>
    <t>NUM.number.BG.Res.HH.ThermalOut.SH.Oil.SC.AC</t>
  </si>
  <si>
    <t>NUM.number.BG.Res.HH.ThermalOut.SH.Oil.WH.Oil.NoSolar</t>
  </si>
  <si>
    <t>NUM.number.BG.Res.HH.ThermalOut.SH.Oil.WH.Oil.Solar</t>
  </si>
  <si>
    <t>NUM.number.BG.Res.HH.ThermalOut.SH.Oil.WH.Elc.NoSolar</t>
  </si>
  <si>
    <t>NUM.number.BG.Res.HH.ThermalOut.SH.Oil.WH.Elc.Solar</t>
  </si>
  <si>
    <t>NUM.number.BG.Res.HH.ThermalOut.SH.Oil.CO.LPG</t>
  </si>
  <si>
    <t>NUM.number.BG.Res.HH.ThermalOut.SH.Oil.CO.Elc</t>
  </si>
  <si>
    <t>NUM.number.BG.Res.HH.ThermalOut.SH.Gas</t>
  </si>
  <si>
    <t>NUM.number.BG.Res.HH.ThermalOut.SH.Gas.SH</t>
  </si>
  <si>
    <t>NUM.number.BG.Res.HH.ThermalOut.SH.Gas.SC.AC</t>
  </si>
  <si>
    <t>NUM.number.BG.Res.HH.ThermalOut.SH.Gas.WH.Gas.NoSolar</t>
  </si>
  <si>
    <t>NUM.number.BG.Res.HH.ThermalOut.SH.Gas.WH.Gas.Solar</t>
  </si>
  <si>
    <t>NUM.number.BG.Res.HH.ThermalOut.SH.Gas.WH.Elc.NoSolar</t>
  </si>
  <si>
    <t>NUM.number.BG.Res.HH.ThermalOut.SH.Gas.WH.Elc.Solar</t>
  </si>
  <si>
    <t>NUM.number.BG.Res.HH.ThermalOut.SH.Gas.CO.Gas</t>
  </si>
  <si>
    <t>NUM.number.BG.Res.HH.ThermalOut.SH.Gas.CO.Elc</t>
  </si>
  <si>
    <t>NUM.number.BG.Res.HH.ThermalOut.SH.Biomass</t>
  </si>
  <si>
    <t>NUM.number.BG.Res.HH.ThermalOut.SH.Biomass.SH</t>
  </si>
  <si>
    <t>NUM.number.BG.Res.HH.ThermalOut.SH.Biomass.SC.AC</t>
  </si>
  <si>
    <t>NUM.number.BG.Res.HH.ThermalOut.SH.Biomass.WH.Biomass.NoSolar</t>
  </si>
  <si>
    <t>NUM.number.BG.Res.HH.ThermalOut.SH.Biomass.WH.Biomass.Solar</t>
  </si>
  <si>
    <t>NUM.number.BG.Res.HH.ThermalOut.SH.Biomass.WH.LPG.NoSolar</t>
  </si>
  <si>
    <t>NUM.number.BG.Res.HH.ThermalOut.SH.Biomass.WH.LPG.Solar</t>
  </si>
  <si>
    <t>NUM.number.BG.Res.HH.ThermalOut.SH.Biomass.WH.Elc.NoSolar</t>
  </si>
  <si>
    <t>NUM.number.BG.Res.HH.ThermalOut.SH.Biomass.WH.Elc.Solar</t>
  </si>
  <si>
    <t>NUM.number.BG.Res.HH.ThermalOut.SH.Biomass.CO.Biomass</t>
  </si>
  <si>
    <t>NUM.number.BG.Res.HH.ThermalOut.SH.Biomass.CO.LPG</t>
  </si>
  <si>
    <t>NUM.number.BG.Res.HH.ThermalOut.SH.Biomass.CO.Elc</t>
  </si>
  <si>
    <t>NUM.number.BG.Res.HH.ThermalOut.SH.Geo</t>
  </si>
  <si>
    <t>NUM.number.BG.Res.HH.ThermalOut.SH.Geo.SH</t>
  </si>
  <si>
    <t>NUM.number.BG.Res.HH.ThermalOut.SH.Geo.SC.AC</t>
  </si>
  <si>
    <t>NUM.number.BG.Res.HH.ThermalOut.SH.Geo.WH.Geo.NoSolar</t>
  </si>
  <si>
    <t>NUM.number.BG.Res.HH.ThermalOut.SH.Geo.WH.Geo.Solar</t>
  </si>
  <si>
    <t>NUM.number.BG.Res.HH.ThermalOut.SH.Geo.WH.Elc.NoSolar</t>
  </si>
  <si>
    <t>NUM.number.BG.Res.HH.ThermalOut.SH.Geo.WH.Elc.Solar</t>
  </si>
  <si>
    <t>NUM.number.BG.Res.HH.ThermalOut.SH.Geo.CO.LPG</t>
  </si>
  <si>
    <t>NUM.number.BG.Res.HH.ThermalOut.SH.Geo.CO.Elc</t>
  </si>
  <si>
    <t>NUM.number.BG.Res.HH.ThermalOut.SH.DistrHeat</t>
  </si>
  <si>
    <t>NUM.number.BG.Res.HH.ThermalOut.SH.DistrHeat.SH</t>
  </si>
  <si>
    <t>NUM.number.BG.Res.HH.ThermalOut.SH.DistrHeat.SC.AC</t>
  </si>
  <si>
    <t>NUM.number.BG.Res.HH.ThermalOut.SH.DistrHeat.WH.DistrHeat.NoSolar</t>
  </si>
  <si>
    <t>NUM.number.BG.Res.HH.ThermalOut.SH.DistrHeat.WH.DistrHeat.Solar</t>
  </si>
  <si>
    <t>NUM.number.BG.Res.HH.ThermalOut.SH.DistrHeat.WH.Elc.NoSolar</t>
  </si>
  <si>
    <t>NUM.number.BG.Res.HH.ThermalOut.SH.DistrHeat.WH.Elc.Solar</t>
  </si>
  <si>
    <t>NUM.number.BG.Res.HH.ThermalOut.SH.DistrHeat.CO.LPG</t>
  </si>
  <si>
    <t>NUM.number.BG.Res.HH.ThermalOut.SH.DistrHeat.CO.Elc</t>
  </si>
  <si>
    <t>NUM.number.BG.Res.HH.ThermalOut.SH.AdvElc</t>
  </si>
  <si>
    <t>NUM.number.BG.Res.HH.ThermalOut.SH.AdvElc.SH</t>
  </si>
  <si>
    <t>NUM.number.BG.Res.HH.ThermalOut.SH.AdvElc.SC.AC</t>
  </si>
  <si>
    <t>NUM.number.BG.Res.HH.ThermalOut.SH.AdvElc.WH.LPG.NoSolar</t>
  </si>
  <si>
    <t>NUM.number.BG.Res.HH.ThermalOut.SH.AdvElc.WH.LPG.Solar</t>
  </si>
  <si>
    <t>NUM.number.BG.Res.HH.ThermalOut.SH.AdvElc.WH.Elc.NoSolar</t>
  </si>
  <si>
    <t>NUM.number.BG.Res.HH.ThermalOut.SH.AdvElc.WH.Elc.Solar</t>
  </si>
  <si>
    <t>NUM.number.BG.Res.HH.ThermalOut.SH.AdvElc.CO.LPG</t>
  </si>
  <si>
    <t>NUM.number.BG.Res.HH.ThermalOut.SH.AdvElc.CO.Elc</t>
  </si>
  <si>
    <t>NUM.number.BG.Res.HH.ThermalOut.SH.ConvElc</t>
  </si>
  <si>
    <t>NUM.number.BG.Res.HH.ThermalOut.SH.ConvElc.SH</t>
  </si>
  <si>
    <t>NUM.number.BG.Res.HH.ThermalOut.SH.ConvElc.SC.AC</t>
  </si>
  <si>
    <t>NUM.number.BG.Res.HH.ThermalOut.SH.ConvElc.WH.LPG.NoSolar</t>
  </si>
  <si>
    <t>NUM.number.BG.Res.HH.ThermalOut.SH.ConvElc.WH.LPG.Solar</t>
  </si>
  <si>
    <t>NUM.number.BG.Res.HH.ThermalOut.SH.ConvElc.WH.Elc.NoSolar</t>
  </si>
  <si>
    <t>NUM.number.BG.Res.HH.ThermalOut.SH.ConvElc.WH.Elc.Solar</t>
  </si>
  <si>
    <t>NUM.number.BG.Res.HH.ThermalOut.SH.ConvElc.CO.LPG</t>
  </si>
  <si>
    <t>NUM.number.BG.Res.HH.ThermalOut.SH.ConvElc.CO.Elc</t>
  </si>
  <si>
    <t>BG - New equipment installations (detailed structure)</t>
  </si>
  <si>
    <t>NUM.number.BG.Res.HH.ThermalNew.SH.Solids</t>
  </si>
  <si>
    <t>NUM.number.BG.Res.HH.ThermalNew.SH.Solids.SH</t>
  </si>
  <si>
    <t>NUM.number.BG.Res.HH.ThermalNew.SH.Solids.SC.AC</t>
  </si>
  <si>
    <t>NUM.number.BG.Res.HH.ThermalNew.SH.Solids.WH.Solids.NoSolar</t>
  </si>
  <si>
    <t>NUM.number.BG.Res.HH.ThermalNew.SH.Solids.WH.LPG.NoSolar</t>
  </si>
  <si>
    <t>NUM.number.BG.Res.HH.ThermalNew.SH.Solids.WH.LPG.Solar</t>
  </si>
  <si>
    <t>NUM.number.BG.Res.HH.ThermalNew.SH.Solids.WH.Elc.NoSolar</t>
  </si>
  <si>
    <t>NUM.number.BG.Res.HH.ThermalNew.SH.Solids.WH.Elc.Solar</t>
  </si>
  <si>
    <t>NUM.number.BG.Res.HH.ThermalNew.SH.Solids.CO.Solids</t>
  </si>
  <si>
    <t>NUM.number.BG.Res.HH.ThermalNew.SH.Solids.CO.LPG</t>
  </si>
  <si>
    <t>NUM.number.BG.Res.HH.ThermalNew.SH.Solids.CO.Elc</t>
  </si>
  <si>
    <t>NUM.number.BG.Res.HH.ThermalNew.SH.LPG</t>
  </si>
  <si>
    <t>NUM.number.BG.Res.HH.ThermalNew.SH.LPG.SH</t>
  </si>
  <si>
    <t>NUM.number.BG.Res.HH.ThermalNew.SH.LPG.SC.AC</t>
  </si>
  <si>
    <t>NUM.number.BG.Res.HH.ThermalNew.SH.LPG.WH.LPG.NoSolar</t>
  </si>
  <si>
    <t>NUM.number.BG.Res.HH.ThermalNew.SH.LPG.WH.LPG.Solar</t>
  </si>
  <si>
    <t>NUM.number.BG.Res.HH.ThermalNew.SH.LPG.WH.Elc.NoSolar</t>
  </si>
  <si>
    <t>NUM.number.BG.Res.HH.ThermalNew.SH.LPG.WH.Elc.Solar</t>
  </si>
  <si>
    <t>NUM.number.BG.Res.HH.ThermalNew.SH.LPG.CO.LPG</t>
  </si>
  <si>
    <t>NUM.number.BG.Res.HH.ThermalNew.SH.LPG.CO.Elc</t>
  </si>
  <si>
    <t>NUM.number.BG.Res.HH.ThermalNew.SH.Oil</t>
  </si>
  <si>
    <t>NUM.number.BG.Res.HH.ThermalNew.SH.Oil.SH</t>
  </si>
  <si>
    <t>NUM.number.BG.Res.HH.ThermalNew.SH.Oil.SC.AC</t>
  </si>
  <si>
    <t>NUM.number.BG.Res.HH.ThermalNew.SH.Oil.WH.Oil.NoSolar</t>
  </si>
  <si>
    <t>NUM.number.BG.Res.HH.ThermalNew.SH.Oil.WH.Oil.Solar</t>
  </si>
  <si>
    <t>NUM.number.BG.Res.HH.ThermalNew.SH.Oil.WH.Elc.NoSolar</t>
  </si>
  <si>
    <t>NUM.number.BG.Res.HH.ThermalNew.SH.Oil.WH.Elc.Solar</t>
  </si>
  <si>
    <t>NUM.number.BG.Res.HH.ThermalNew.SH.Oil.CO.LPG</t>
  </si>
  <si>
    <t>NUM.number.BG.Res.HH.ThermalNew.SH.Oil.CO.Elc</t>
  </si>
  <si>
    <t>NUM.number.BG.Res.HH.ThermalNew.SH.Gas</t>
  </si>
  <si>
    <t>NUM.number.BG.Res.HH.ThermalNew.SH.Gas.SH</t>
  </si>
  <si>
    <t>NUM.number.BG.Res.HH.ThermalNew.SH.Gas.SC.AC</t>
  </si>
  <si>
    <t>NUM.number.BG.Res.HH.ThermalNew.SH.Gas.WH.Gas.NoSolar</t>
  </si>
  <si>
    <t>NUM.number.BG.Res.HH.ThermalNew.SH.Gas.WH.Gas.Solar</t>
  </si>
  <si>
    <t>NUM.number.BG.Res.HH.ThermalNew.SH.Gas.WH.Elc.NoSolar</t>
  </si>
  <si>
    <t>NUM.number.BG.Res.HH.ThermalNew.SH.Gas.WH.Elc.Solar</t>
  </si>
  <si>
    <t>NUM.number.BG.Res.HH.ThermalNew.SH.Gas.CO.Gas</t>
  </si>
  <si>
    <t>NUM.number.BG.Res.HH.ThermalNew.SH.Gas.CO.Elc</t>
  </si>
  <si>
    <t>NUM.number.BG.Res.HH.ThermalNew.SH.Biomass</t>
  </si>
  <si>
    <t>NUM.number.BG.Res.HH.ThermalNew.SH.Biomass.SH</t>
  </si>
  <si>
    <t>NUM.number.BG.Res.HH.ThermalNew.SH.Biomass.SC.AC</t>
  </si>
  <si>
    <t>NUM.number.BG.Res.HH.ThermalNew.SH.Biomass.WH.Biomass.NoSolar</t>
  </si>
  <si>
    <t>NUM.number.BG.Res.HH.ThermalNew.SH.Biomass.WH.Biomass.Solar</t>
  </si>
  <si>
    <t>NUM.number.BG.Res.HH.ThermalNew.SH.Biomass.WH.LPG.NoSolar</t>
  </si>
  <si>
    <t>NUM.number.BG.Res.HH.ThermalNew.SH.Biomass.WH.LPG.Solar</t>
  </si>
  <si>
    <t>NUM.number.BG.Res.HH.ThermalNew.SH.Biomass.WH.Elc.NoSolar</t>
  </si>
  <si>
    <t>NUM.number.BG.Res.HH.ThermalNew.SH.Biomass.WH.Elc.Solar</t>
  </si>
  <si>
    <t>NUM.number.BG.Res.HH.ThermalNew.SH.Biomass.CO.Biomass</t>
  </si>
  <si>
    <t>NUM.number.BG.Res.HH.ThermalNew.SH.Biomass.CO.LPG</t>
  </si>
  <si>
    <t>NUM.number.BG.Res.HH.ThermalNew.SH.Biomass.CO.Elc</t>
  </si>
  <si>
    <t>NUM.number.BG.Res.HH.ThermalNew.SH.Geo</t>
  </si>
  <si>
    <t>NUM.number.BG.Res.HH.ThermalNew.SH.Geo.SH</t>
  </si>
  <si>
    <t>NUM.number.BG.Res.HH.ThermalNew.SH.Geo.SC.AC</t>
  </si>
  <si>
    <t>NUM.number.BG.Res.HH.ThermalNew.SH.Geo.WH.Geo.NoSolar</t>
  </si>
  <si>
    <t>NUM.number.BG.Res.HH.ThermalNew.SH.Geo.WH.Geo.Solar</t>
  </si>
  <si>
    <t>NUM.number.BG.Res.HH.ThermalNew.SH.Geo.WH.Elc.NoSolar</t>
  </si>
  <si>
    <t>NUM.number.BG.Res.HH.ThermalNew.SH.Geo.WH.Elc.Solar</t>
  </si>
  <si>
    <t>NUM.number.BG.Res.HH.ThermalNew.SH.Geo.CO.LPG</t>
  </si>
  <si>
    <t>NUM.number.BG.Res.HH.ThermalNew.SH.Geo.CO.Elc</t>
  </si>
  <si>
    <t>NUM.number.BG.Res.HH.ThermalNew.SH.DistrHeat</t>
  </si>
  <si>
    <t>NUM.number.BG.Res.HH.ThermalNew.SH.DistrHeat.SH</t>
  </si>
  <si>
    <t>NUM.number.BG.Res.HH.ThermalNew.SH.DistrHeat.SC.AC</t>
  </si>
  <si>
    <t>NUM.number.BG.Res.HH.ThermalNew.SH.DistrHeat.WH.DistrHeat.NoSolar</t>
  </si>
  <si>
    <t>NUM.number.BG.Res.HH.ThermalNew.SH.DistrHeat.WH.DistrHeat.Solar</t>
  </si>
  <si>
    <t>NUM.number.BG.Res.HH.ThermalNew.SH.DistrHeat.WH.Elc.NoSolar</t>
  </si>
  <si>
    <t>NUM.number.BG.Res.HH.ThermalNew.SH.DistrHeat.WH.Elc.Solar</t>
  </si>
  <si>
    <t>NUM.number.BG.Res.HH.ThermalNew.SH.DistrHeat.CO.LPG</t>
  </si>
  <si>
    <t>NUM.number.BG.Res.HH.ThermalNew.SH.DistrHeat.CO.Elc</t>
  </si>
  <si>
    <t>NUM.number.BG.Res.HH.ThermalNew.SH.AdvElc</t>
  </si>
  <si>
    <t>NUM.number.BG.Res.HH.ThermalNew.SH.AdvElc.SH</t>
  </si>
  <si>
    <t>NUM.number.BG.Res.HH.ThermalNew.SH.AdvElc.SC.AC</t>
  </si>
  <si>
    <t>NUM.number.BG.Res.HH.ThermalNew.SH.AdvElc.WH.LPG.NoSolar</t>
  </si>
  <si>
    <t>NUM.number.BG.Res.HH.ThermalNew.SH.AdvElc.WH.LPG.Solar</t>
  </si>
  <si>
    <t>NUM.number.BG.Res.HH.ThermalNew.SH.AdvElc.WH.Elc.NoSolar</t>
  </si>
  <si>
    <t>NUM.number.BG.Res.HH.ThermalNew.SH.AdvElc.WH.Elc.Solar</t>
  </si>
  <si>
    <t>NUM.number.BG.Res.HH.ThermalNew.SH.AdvElc.CO.LPG</t>
  </si>
  <si>
    <t>NUM.number.BG.Res.HH.ThermalNew.SH.AdvElc.CO.Elc</t>
  </si>
  <si>
    <t>NUM.number.BG.Res.HH.ThermalNew.SH.ConvElc</t>
  </si>
  <si>
    <t>NUM.number.BG.Res.HH.ThermalNew.SH.ConvElc.SH</t>
  </si>
  <si>
    <t>NUM.number.BG.Res.HH.ThermalNew.SH.ConvElc.SC.AC</t>
  </si>
  <si>
    <t>NUM.number.BG.Res.HH.ThermalNew.SH.ConvElc.WH.LPG.NoSolar</t>
  </si>
  <si>
    <t>NUM.number.BG.Res.HH.ThermalNew.SH.ConvElc.WH.LPG.Solar</t>
  </si>
  <si>
    <t>NUM.number.BG.Res.HH.ThermalNew.SH.ConvElc.WH.Elc.NoSolar</t>
  </si>
  <si>
    <t>NUM.number.BG.Res.HH.ThermalNew.SH.ConvElc.WH.Elc.Solar</t>
  </si>
  <si>
    <t>NUM.number.BG.Res.HH.ThermalNew.SH.ConvElc.CO.LPG</t>
  </si>
  <si>
    <t>NUM.number.BG.Res.HH.ThermalNew.SH.ConvElc.CO.Elc</t>
  </si>
  <si>
    <t>BG - New equipment installations in new and renovated households (detailed structure)</t>
  </si>
  <si>
    <t>NUM.number.BG.Res.HHnew.ThermalNew.SH.Solids</t>
  </si>
  <si>
    <t>NUM.number.BG.Res.HHnew.ThermalNew.SH.Solids.SH</t>
  </si>
  <si>
    <t>NUM.number.BG.Res.HHnew.ThermalNew.SH.Solids.SC.AC</t>
  </si>
  <si>
    <t>NUM.number.BG.Res.HHnew.ThermalNew.SH.Solids.WH.Solids.NoSolar</t>
  </si>
  <si>
    <t>NUM.number.BG.Res.HHnew.ThermalNew.SH.Solids.WH.LPG.NoSolar</t>
  </si>
  <si>
    <t>NUM.number.BG.Res.HHnew.ThermalNew.SH.Solids.WH.LPG.Solar</t>
  </si>
  <si>
    <t>NUM.number.BG.Res.HHnew.ThermalNew.SH.Solids.WH.Elc.NoSolar</t>
  </si>
  <si>
    <t>NUM.number.BG.Res.HHnew.ThermalNew.SH.Solids.WH.Elc.Solar</t>
  </si>
  <si>
    <t>NUM.number.BG.Res.HHnew.ThermalNew.SH.Solids.CO.Solids</t>
  </si>
  <si>
    <t>NUM.number.BG.Res.HHnew.ThermalNew.SH.Solids.CO.LPG</t>
  </si>
  <si>
    <t>NUM.number.BG.Res.HHnew.ThermalNew.SH.Solids.CO.Elc</t>
  </si>
  <si>
    <t>NUM.number.BG.Res.HHnew.ThermalNew.SH.LPG</t>
  </si>
  <si>
    <t>NUM.number.BG.Res.HHnew.ThermalNew.SH.LPG.SH</t>
  </si>
  <si>
    <t>NUM.number.BG.Res.HHnew.ThermalNew.SH.LPG.SC.AC</t>
  </si>
  <si>
    <t>NUM.number.BG.Res.HHnew.ThermalNew.SH.LPG.WH.LPG.NoSolar</t>
  </si>
  <si>
    <t>NUM.number.BG.Res.HHnew.ThermalNew.SH.LPG.WH.LPG.Solar</t>
  </si>
  <si>
    <t>NUM.number.BG.Res.HHnew.ThermalNew.SH.LPG.WH.Elc.NoSolar</t>
  </si>
  <si>
    <t>NUM.number.BG.Res.HHnew.ThermalNew.SH.LPG.WH.Elc.Solar</t>
  </si>
  <si>
    <t>NUM.number.BG.Res.HHnew.ThermalNew.SH.LPG.CO.LPG</t>
  </si>
  <si>
    <t>NUM.number.BG.Res.HHnew.ThermalNew.SH.LPG.CO.Elc</t>
  </si>
  <si>
    <t>NUM.number.BG.Res.HHnew.ThermalNew.SH.Oil</t>
  </si>
  <si>
    <t>NUM.number.BG.Res.HHnew.ThermalNew.SH.Oil.SH</t>
  </si>
  <si>
    <t>NUM.number.BG.Res.HHnew.ThermalNew.SH.Oil.SC.AC</t>
  </si>
  <si>
    <t>NUM.number.BG.Res.HHnew.ThermalNew.SH.Oil.WH.Oil.NoSolar</t>
  </si>
  <si>
    <t>NUM.number.BG.Res.HHnew.ThermalNew.SH.Oil.WH.Oil.Solar</t>
  </si>
  <si>
    <t>NUM.number.BG.Res.HHnew.ThermalNew.SH.Oil.WH.Elc.NoSolar</t>
  </si>
  <si>
    <t>NUM.number.BG.Res.HHnew.ThermalNew.SH.Oil.WH.Elc.Solar</t>
  </si>
  <si>
    <t>NUM.number.BG.Res.HHnew.ThermalNew.SH.Oil.CO.LPG</t>
  </si>
  <si>
    <t>NUM.number.BG.Res.HHnew.ThermalNew.SH.Oil.CO.Elc</t>
  </si>
  <si>
    <t>NUM.number.BG.Res.HHnew.ThermalNew.SH.Gas</t>
  </si>
  <si>
    <t>NUM.number.BG.Res.HHnew.ThermalNew.SH.Gas.SH</t>
  </si>
  <si>
    <t>NUM.number.BG.Res.HHnew.ThermalNew.SH.Gas.SC.AC</t>
  </si>
  <si>
    <t>NUM.number.BG.Res.HHnew.ThermalNew.SH.Gas.WH.Gas.NoSolar</t>
  </si>
  <si>
    <t>NUM.number.BG.Res.HHnew.ThermalNew.SH.Gas.WH.Gas.Solar</t>
  </si>
  <si>
    <t>NUM.number.BG.Res.HHnew.ThermalNew.SH.Gas.WH.Elc.NoSolar</t>
  </si>
  <si>
    <t>NUM.number.BG.Res.HHnew.ThermalNew.SH.Gas.WH.Elc.Solar</t>
  </si>
  <si>
    <t>NUM.number.BG.Res.HHnew.ThermalNew.SH.Gas.CO.Gas</t>
  </si>
  <si>
    <t>NUM.number.BG.Res.HHnew.ThermalNew.SH.Gas.CO.Elc</t>
  </si>
  <si>
    <t>NUM.number.BG.Res.HHnew.ThermalNew.SH.Biomass</t>
  </si>
  <si>
    <t>NUM.number.BG.Res.HHnew.ThermalNew.SH.Biomass.SH</t>
  </si>
  <si>
    <t>NUM.number.BG.Res.HHnew.ThermalNew.SH.Biomass.SC.AC</t>
  </si>
  <si>
    <t>NUM.number.BG.Res.HHnew.ThermalNew.SH.Biomass.WH.Biomass.NoSolar</t>
  </si>
  <si>
    <t>NUM.number.BG.Res.HHnew.ThermalNew.SH.Biomass.WH.Biomass.Solar</t>
  </si>
  <si>
    <t>NUM.number.BG.Res.HHnew.ThermalNew.SH.Biomass.WH.LPG.NoSolar</t>
  </si>
  <si>
    <t>NUM.number.BG.Res.HHnew.ThermalNew.SH.Biomass.WH.LPG.Solar</t>
  </si>
  <si>
    <t>NUM.number.BG.Res.HHnew.ThermalNew.SH.Biomass.WH.Elc.NoSolar</t>
  </si>
  <si>
    <t>NUM.number.BG.Res.HHnew.ThermalNew.SH.Biomass.WH.Elc.Solar</t>
  </si>
  <si>
    <t>NUM.number.BG.Res.HHnew.ThermalNew.SH.Biomass.CO.Biomass</t>
  </si>
  <si>
    <t>NUM.number.BG.Res.HHnew.ThermalNew.SH.Biomass.CO.LPG</t>
  </si>
  <si>
    <t>NUM.number.BG.Res.HHnew.ThermalNew.SH.Biomass.CO.Elc</t>
  </si>
  <si>
    <t>NUM.number.BG.Res.HHnew.ThermalNew.SH.Geo</t>
  </si>
  <si>
    <t>NUM.number.BG.Res.HHnew.ThermalNew.SH.Geo.SH</t>
  </si>
  <si>
    <t>NUM.number.BG.Res.HHnew.ThermalNew.SH.Geo.SC.AC</t>
  </si>
  <si>
    <t>NUM.number.BG.Res.HHnew.ThermalNew.SH.Geo.WH.Geo.NoSolar</t>
  </si>
  <si>
    <t>NUM.number.BG.Res.HHnew.ThermalNew.SH.Geo.WH.Geo.Solar</t>
  </si>
  <si>
    <t>NUM.number.BG.Res.HHnew.ThermalNew.SH.Geo.WH.Elc.NoSolar</t>
  </si>
  <si>
    <t>NUM.number.BG.Res.HHnew.ThermalNew.SH.Geo.WH.Elc.Solar</t>
  </si>
  <si>
    <t>NUM.number.BG.Res.HHnew.ThermalNew.SH.Geo.CO.LPG</t>
  </si>
  <si>
    <t>NUM.number.BG.Res.HHnew.ThermalNew.SH.Geo.CO.Elc</t>
  </si>
  <si>
    <t>NUM.number.BG.Res.HHnew.ThermalNew.SH.DistrHeat</t>
  </si>
  <si>
    <t>NUM.number.BG.Res.HHnew.ThermalNew.SH.DistrHeat.SH</t>
  </si>
  <si>
    <t>NUM.number.BG.Res.HHnew.ThermalNew.SH.DistrHeat.SC.AC</t>
  </si>
  <si>
    <t>NUM.number.BG.Res.HHnew.ThermalNew.SH.DistrHeat.WH.DistrHeat.NoSolar</t>
  </si>
  <si>
    <t>NUM.number.BG.Res.HHnew.ThermalNew.SH.DistrHeat.WH.DistrHeat.Solar</t>
  </si>
  <si>
    <t>NUM.number.BG.Res.HHnew.ThermalNew.SH.DistrHeat.WH.Elc.NoSolar</t>
  </si>
  <si>
    <t>NUM.number.BG.Res.HHnew.ThermalNew.SH.DistrHeat.WH.Elc.Solar</t>
  </si>
  <si>
    <t>NUM.number.BG.Res.HHnew.ThermalNew.SH.DistrHeat.CO.LPG</t>
  </si>
  <si>
    <t>NUM.number.BG.Res.HHnew.ThermalNew.SH.DistrHeat.CO.Elc</t>
  </si>
  <si>
    <t>NUM.number.BG.Res.HHnew.ThermalNew.SH.AdvElc</t>
  </si>
  <si>
    <t>NUM.number.BG.Res.HHnew.ThermalNew.SH.AdvElc.SH</t>
  </si>
  <si>
    <t>NUM.number.BG.Res.HHnew.ThermalNew.SH.AdvElc.SC.AC</t>
  </si>
  <si>
    <t>NUM.number.BG.Res.HHnew.ThermalNew.SH.AdvElc.WH.LPG.NoSolar</t>
  </si>
  <si>
    <t>NUM.number.BG.Res.HHnew.ThermalNew.SH.AdvElc.WH.LPG.Solar</t>
  </si>
  <si>
    <t>NUM.number.BG.Res.HHnew.ThermalNew.SH.AdvElc.WH.Elc.NoSolar</t>
  </si>
  <si>
    <t>NUM.number.BG.Res.HHnew.ThermalNew.SH.AdvElc.WH.Elc.Solar</t>
  </si>
  <si>
    <t>NUM.number.BG.Res.HHnew.ThermalNew.SH.AdvElc.CO.LPG</t>
  </si>
  <si>
    <t>NUM.number.BG.Res.HHnew.ThermalNew.SH.AdvElc.CO.Elc</t>
  </si>
  <si>
    <t>NUM.number.BG.Res.HHnew.ThermalNew.SH.ConvElc</t>
  </si>
  <si>
    <t>NUM.number.BG.Res.HHnew.ThermalNew.SH.ConvElc.SH</t>
  </si>
  <si>
    <t>NUM.number.BG.Res.HHnew.ThermalNew.SH.ConvElc.SC.AC</t>
  </si>
  <si>
    <t>NUM.number.BG.Res.HHnew.ThermalNew.SH.ConvElc.WH.LPG.NoSolar</t>
  </si>
  <si>
    <t>NUM.number.BG.Res.HHnew.ThermalNew.SH.ConvElc.WH.LPG.Solar</t>
  </si>
  <si>
    <t>NUM.number.BG.Res.HHnew.ThermalNew.SH.ConvElc.WH.Elc.NoSolar</t>
  </si>
  <si>
    <t>NUM.number.BG.Res.HHnew.ThermalNew.SH.ConvElc.WH.Elc.Solar</t>
  </si>
  <si>
    <t>NUM.number.BG.Res.HHnew.ThermalNew.SH.ConvElc.CO.LPG</t>
  </si>
  <si>
    <t>NUM.number.BG.Res.HHnew.ThermalNew.SH.ConvElc.CO.Elc</t>
  </si>
  <si>
    <t>BG - New equipment installations via replacement (detailed structure)</t>
  </si>
  <si>
    <t>NUM.number.BG.Res.HH.ThermalRepl.SH.Solids</t>
  </si>
  <si>
    <t>NUM.number.BG.Res.HH.ThermalRepl.SH.Solids.SH</t>
  </si>
  <si>
    <t>NUM.number.BG.Res.HH.ThermalRepl.SH.Solids.SC.AC</t>
  </si>
  <si>
    <t>NUM.number.BG.Res.HH.ThermalRepl.SH.Solids.WH.Solids.NoSolar</t>
  </si>
  <si>
    <t>NUM.number.BG.Res.HH.ThermalRepl.SH.Solids.WH.LPG.NoSolar</t>
  </si>
  <si>
    <t>NUM.number.BG.Res.HH.ThermalRepl.SH.Solids.WH.LPG.Solar</t>
  </si>
  <si>
    <t>NUM.number.BG.Res.HH.ThermalRepl.SH.Solids.WH.Elc.NoSolar</t>
  </si>
  <si>
    <t>NUM.number.BG.Res.HH.ThermalRepl.SH.Solids.WH.Elc.Solar</t>
  </si>
  <si>
    <t>NUM.number.BG.Res.HH.ThermalRepl.SH.Solids.CO.Solids</t>
  </si>
  <si>
    <t>NUM.number.BG.Res.HH.ThermalRepl.SH.Solids.CO.LPG</t>
  </si>
  <si>
    <t>NUM.number.BG.Res.HH.ThermalRepl.SH.Solids.CO.Elc</t>
  </si>
  <si>
    <t>NUM.number.BG.Res.HH.ThermalRepl.SH.LPG</t>
  </si>
  <si>
    <t>NUM.number.BG.Res.HH.ThermalRepl.SH.LPG.SH</t>
  </si>
  <si>
    <t>NUM.number.BG.Res.HH.ThermalRepl.SH.LPG.SC.AC</t>
  </si>
  <si>
    <t>NUM.number.BG.Res.HH.ThermalRepl.SH.LPG.WH.LPG.NoSolar</t>
  </si>
  <si>
    <t>NUM.number.BG.Res.HH.ThermalRepl.SH.LPG.WH.LPG.Solar</t>
  </si>
  <si>
    <t>NUM.number.BG.Res.HH.ThermalRepl.SH.LPG.WH.Elc.NoSolar</t>
  </si>
  <si>
    <t>NUM.number.BG.Res.HH.ThermalRepl.SH.LPG.WH.Elc.Solar</t>
  </si>
  <si>
    <t>NUM.number.BG.Res.HH.ThermalRepl.SH.LPG.CO.LPG</t>
  </si>
  <si>
    <t>NUM.number.BG.Res.HH.ThermalRepl.SH.LPG.CO.Elc</t>
  </si>
  <si>
    <t>NUM.number.BG.Res.HH.ThermalRepl.SH.Oil</t>
  </si>
  <si>
    <t>NUM.number.BG.Res.HH.ThermalRepl.SH.Oil.SH</t>
  </si>
  <si>
    <t>NUM.number.BG.Res.HH.ThermalRepl.SH.Oil.SC.AC</t>
  </si>
  <si>
    <t>NUM.number.BG.Res.HH.ThermalRepl.SH.Oil.WH.Oil.NoSolar</t>
  </si>
  <si>
    <t>NUM.number.BG.Res.HH.ThermalRepl.SH.Oil.WH.Oil.Solar</t>
  </si>
  <si>
    <t>NUM.number.BG.Res.HH.ThermalRepl.SH.Oil.WH.Elc.NoSolar</t>
  </si>
  <si>
    <t>NUM.number.BG.Res.HH.ThermalRepl.SH.Oil.WH.Elc.Solar</t>
  </si>
  <si>
    <t>NUM.number.BG.Res.HH.ThermalRepl.SH.Oil.CO.LPG</t>
  </si>
  <si>
    <t>NUM.number.BG.Res.HH.ThermalRepl.SH.Oil.CO.Elc</t>
  </si>
  <si>
    <t>NUM.number.BG.Res.HH.ThermalRepl.SH.Gas</t>
  </si>
  <si>
    <t>NUM.number.BG.Res.HH.ThermalRepl.SH.Gas.SH</t>
  </si>
  <si>
    <t>NUM.number.BG.Res.HH.ThermalRepl.SH.Gas.SC.AC</t>
  </si>
  <si>
    <t>NUM.number.BG.Res.HH.ThermalRepl.SH.Gas.WH.Gas.NoSolar</t>
  </si>
  <si>
    <t>NUM.number.BG.Res.HH.ThermalRepl.SH.Gas.WH.Gas.Solar</t>
  </si>
  <si>
    <t>NUM.number.BG.Res.HH.ThermalRepl.SH.Gas.WH.Elc.NoSolar</t>
  </si>
  <si>
    <t>NUM.number.BG.Res.HH.ThermalRepl.SH.Gas.WH.Elc.Solar</t>
  </si>
  <si>
    <t>NUM.number.BG.Res.HH.ThermalRepl.SH.Gas.CO.Gas</t>
  </si>
  <si>
    <t>NUM.number.BG.Res.HH.ThermalRepl.SH.Gas.CO.Elc</t>
  </si>
  <si>
    <t>NUM.number.BG.Res.HH.ThermalRepl.SH.Biomass</t>
  </si>
  <si>
    <t>NUM.number.BG.Res.HH.ThermalRepl.SH.Biomass.SH</t>
  </si>
  <si>
    <t>NUM.number.BG.Res.HH.ThermalRepl.SH.Biomass.SC.AC</t>
  </si>
  <si>
    <t>NUM.number.BG.Res.HH.ThermalRepl.SH.Biomass.WH.Biomass.NoSolar</t>
  </si>
  <si>
    <t>NUM.number.BG.Res.HH.ThermalRepl.SH.Biomass.WH.Biomass.Solar</t>
  </si>
  <si>
    <t>NUM.number.BG.Res.HH.ThermalRepl.SH.Biomass.WH.LPG.NoSolar</t>
  </si>
  <si>
    <t>NUM.number.BG.Res.HH.ThermalRepl.SH.Biomass.WH.LPG.Solar</t>
  </si>
  <si>
    <t>NUM.number.BG.Res.HH.ThermalRepl.SH.Biomass.WH.Elc.NoSolar</t>
  </si>
  <si>
    <t>NUM.number.BG.Res.HH.ThermalRepl.SH.Biomass.WH.Elc.Solar</t>
  </si>
  <si>
    <t>NUM.number.BG.Res.HH.ThermalRepl.SH.Biomass.CO.Biomass</t>
  </si>
  <si>
    <t>NUM.number.BG.Res.HH.ThermalRepl.SH.Biomass.CO.LPG</t>
  </si>
  <si>
    <t>NUM.number.BG.Res.HH.ThermalRepl.SH.Biomass.CO.Elc</t>
  </si>
  <si>
    <t>NUM.number.BG.Res.HH.ThermalRepl.SH.Geo</t>
  </si>
  <si>
    <t>NUM.number.BG.Res.HH.ThermalRepl.SH.Geo.SH</t>
  </si>
  <si>
    <t>NUM.number.BG.Res.HH.ThermalRepl.SH.Geo.SC.AC</t>
  </si>
  <si>
    <t>NUM.number.BG.Res.HH.ThermalRepl.SH.Geo.WH.Geo.NoSolar</t>
  </si>
  <si>
    <t>NUM.number.BG.Res.HH.ThermalRepl.SH.Geo.WH.Geo.Solar</t>
  </si>
  <si>
    <t>NUM.number.BG.Res.HH.ThermalRepl.SH.Geo.WH.Elc.NoSolar</t>
  </si>
  <si>
    <t>NUM.number.BG.Res.HH.ThermalRepl.SH.Geo.WH.Elc.Solar</t>
  </si>
  <si>
    <t>NUM.number.BG.Res.HH.ThermalRepl.SH.Geo.CO.LPG</t>
  </si>
  <si>
    <t>NUM.number.BG.Res.HH.ThermalRepl.SH.Geo.CO.Elc</t>
  </si>
  <si>
    <t>NUM.number.BG.Res.HH.ThermalRepl.SH.DistrHeat</t>
  </si>
  <si>
    <t>NUM.number.BG.Res.HH.ThermalRepl.SH.DistrHeat.SH</t>
  </si>
  <si>
    <t>NUM.number.BG.Res.HH.ThermalRepl.SH.DistrHeat.SC.AC</t>
  </si>
  <si>
    <t>NUM.number.BG.Res.HH.ThermalRepl.SH.DistrHeat.WH.DistrHeat.NoSolar</t>
  </si>
  <si>
    <t>NUM.number.BG.Res.HH.ThermalRepl.SH.DistrHeat.WH.DistrHeat.Solar</t>
  </si>
  <si>
    <t>NUM.number.BG.Res.HH.ThermalRepl.SH.DistrHeat.WH.Elc.NoSolar</t>
  </si>
  <si>
    <t>NUM.number.BG.Res.HH.ThermalRepl.SH.DistrHeat.WH.Elc.Solar</t>
  </si>
  <si>
    <t>NUM.number.BG.Res.HH.ThermalRepl.SH.DistrHeat.CO.LPG</t>
  </si>
  <si>
    <t>NUM.number.BG.Res.HH.ThermalRepl.SH.DistrHeat.CO.Elc</t>
  </si>
  <si>
    <t>NUM.number.BG.Res.HH.ThermalRepl.SH.AdvElc</t>
  </si>
  <si>
    <t>NUM.number.BG.Res.HH.ThermalRepl.SH.AdvElc.SH</t>
  </si>
  <si>
    <t>NUM.number.BG.Res.HH.ThermalRepl.SH.AdvElc.SC.AC</t>
  </si>
  <si>
    <t>NUM.number.BG.Res.HH.ThermalRepl.SH.AdvElc.WH.LPG.NoSolar</t>
  </si>
  <si>
    <t>NUM.number.BG.Res.HH.ThermalRepl.SH.AdvElc.WH.LPG.Solar</t>
  </si>
  <si>
    <t>NUM.number.BG.Res.HH.ThermalRepl.SH.AdvElc.WH.Elc.NoSolar</t>
  </si>
  <si>
    <t>NUM.number.BG.Res.HH.ThermalRepl.SH.AdvElc.WH.Elc.Solar</t>
  </si>
  <si>
    <t>NUM.number.BG.Res.HH.ThermalRepl.SH.AdvElc.CO.LPG</t>
  </si>
  <si>
    <t>NUM.number.BG.Res.HH.ThermalRepl.SH.AdvElc.CO.Elc</t>
  </si>
  <si>
    <t>NUM.number.BG.Res.HH.ThermalRepl.SH.ConvElc</t>
  </si>
  <si>
    <t>NUM.number.BG.Res.HH.ThermalRepl.SH.ConvElc.SH</t>
  </si>
  <si>
    <t>NUM.number.BG.Res.HH.ThermalRepl.SH.ConvElc.SC.AC</t>
  </si>
  <si>
    <t>NUM.number.BG.Res.HH.ThermalRepl.SH.ConvElc.WH.LPG.NoSolar</t>
  </si>
  <si>
    <t>NUM.number.BG.Res.HH.ThermalRepl.SH.ConvElc.WH.LPG.Solar</t>
  </si>
  <si>
    <t>NUM.number.BG.Res.HH.ThermalRepl.SH.ConvElc.WH.Elc.NoSolar</t>
  </si>
  <si>
    <t>NUM.number.BG.Res.HH.ThermalRepl.SH.ConvElc.WH.Elc.Solar</t>
  </si>
  <si>
    <t>NUM.number.BG.Res.HH.ThermalRepl.SH.ConvElc.CO.LPG</t>
  </si>
  <si>
    <t>NUM.number.BG.Res.HH.ThermalRepl.SH.ConvElc.CO.Elc</t>
  </si>
  <si>
    <t>BG - Equipment installations in 2021 - vintage structure</t>
  </si>
  <si>
    <t>VIN.number.BG.Res.HH.Thermal.SH.Solids</t>
  </si>
  <si>
    <t>VIN.number.BG.Res.HH.Thermal.SH.Solids.SH</t>
  </si>
  <si>
    <t>VIN.number.BG.Res.HH.Thermal.SH.Solids.SC.AC</t>
  </si>
  <si>
    <t>VIN.number.BG.Res.HH.Thermal.SH.Solids.WH.Solids.NoSolar</t>
  </si>
  <si>
    <t>VIN.number.BG.Res.HH.Thermal.SH.Solids.WH.LPG.NoSolar</t>
  </si>
  <si>
    <t>VIN.number.BG.Res.HH.Thermal.SH.Solids.WH.LPG.Solar</t>
  </si>
  <si>
    <t>VIN.number.BG.Res.HH.Thermal.SH.Solids.WH.Elc.NoSolar</t>
  </si>
  <si>
    <t>VIN.number.BG.Res.HH.Thermal.SH.Solids.WH.Elc.Solar</t>
  </si>
  <si>
    <t>VIN.number.BG.Res.HH.Thermal.SH.Solids.CO.Solids</t>
  </si>
  <si>
    <t>VIN.number.BG.Res.HH.Thermal.SH.Solids.CO.LPG</t>
  </si>
  <si>
    <t>VIN.number.BG.Res.HH.Thermal.SH.Solids.CO.Elc</t>
  </si>
  <si>
    <t>VIN.number.BG.Res.HH.Thermal.SH.LPG</t>
  </si>
  <si>
    <t>VIN.number.BG.Res.HH.Thermal.SH.LPG.SH</t>
  </si>
  <si>
    <t>VIN.number.BG.Res.HH.Thermal.SH.LPG.SC.AC</t>
  </si>
  <si>
    <t>VIN.number.BG.Res.HH.Thermal.SH.LPG.WH.LPG.NoSolar</t>
  </si>
  <si>
    <t>VIN.number.BG.Res.HH.Thermal.SH.LPG.WH.LPG.Solar</t>
  </si>
  <si>
    <t>VIN.number.BG.Res.HH.Thermal.SH.LPG.WH.Elc.NoSolar</t>
  </si>
  <si>
    <t>VIN.number.BG.Res.HH.Thermal.SH.LPG.WH.Elc.Solar</t>
  </si>
  <si>
    <t>VIN.number.BG.Res.HH.Thermal.SH.LPG.CO.LPG</t>
  </si>
  <si>
    <t>VIN.number.BG.Res.HH.Thermal.SH.LPG.CO.Elc</t>
  </si>
  <si>
    <t>VIN.number.BG.Res.HH.Thermal.SH.Oil</t>
  </si>
  <si>
    <t>VIN.number.BG.Res.HH.Thermal.SH.Oil.SH</t>
  </si>
  <si>
    <t>VIN.number.BG.Res.HH.Thermal.SH.Oil.SC.AC</t>
  </si>
  <si>
    <t>VIN.number.BG.Res.HH.Thermal.SH.Oil.WH.Oil.NoSolar</t>
  </si>
  <si>
    <t>VIN.number.BG.Res.HH.Thermal.SH.Oil.WH.Oil.Solar</t>
  </si>
  <si>
    <t>VIN.number.BG.Res.HH.Thermal.SH.Oil.WH.Elc.NoSolar</t>
  </si>
  <si>
    <t>VIN.number.BG.Res.HH.Thermal.SH.Oil.WH.Elc.Solar</t>
  </si>
  <si>
    <t>VIN.number.BG.Res.HH.Thermal.SH.Oil.CO.LPG</t>
  </si>
  <si>
    <t>VIN.number.BG.Res.HH.Thermal.SH.Oil.CO.Elc</t>
  </si>
  <si>
    <t>VIN.number.BG.Res.HH.Thermal.SH.Gas</t>
  </si>
  <si>
    <t>VIN.number.BG.Res.HH.Thermal.SH.Gas.SH</t>
  </si>
  <si>
    <t>VIN.number.BG.Res.HH.Thermal.SH.Gas.SC.AC</t>
  </si>
  <si>
    <t>VIN.number.BG.Res.HH.Thermal.SH.Gas.WH.Gas.NoSolar</t>
  </si>
  <si>
    <t>VIN.number.BG.Res.HH.Thermal.SH.Gas.WH.Gas.Solar</t>
  </si>
  <si>
    <t>VIN.number.BG.Res.HH.Thermal.SH.Gas.WH.Elc.NoSolar</t>
  </si>
  <si>
    <t>VIN.number.BG.Res.HH.Thermal.SH.Gas.WH.Elc.Solar</t>
  </si>
  <si>
    <t>VIN.number.BG.Res.HH.Thermal.SH.Gas.CO.Gas</t>
  </si>
  <si>
    <t>VIN.number.BG.Res.HH.Thermal.SH.Gas.CO.Elc</t>
  </si>
  <si>
    <t>VIN.number.BG.Res.HH.Thermal.SH.Biomass</t>
  </si>
  <si>
    <t>VIN.number.BG.Res.HH.Thermal.SH.Biomass.SH</t>
  </si>
  <si>
    <t>VIN.number.BG.Res.HH.Thermal.SH.Biomass.SC.AC</t>
  </si>
  <si>
    <t>VIN.number.BG.Res.HH.Thermal.SH.Biomass.WH.Biomass.NoSolar</t>
  </si>
  <si>
    <t>VIN.number.BG.Res.HH.Thermal.SH.Biomass.WH.Biomass.Solar</t>
  </si>
  <si>
    <t>VIN.number.BG.Res.HH.Thermal.SH.Biomass.WH.LPG.NoSolar</t>
  </si>
  <si>
    <t>VIN.number.BG.Res.HH.Thermal.SH.Biomass.WH.LPG.Solar</t>
  </si>
  <si>
    <t>VIN.number.BG.Res.HH.Thermal.SH.Biomass.WH.Elc.NoSolar</t>
  </si>
  <si>
    <t>VIN.number.BG.Res.HH.Thermal.SH.Biomass.WH.Elc.Solar</t>
  </si>
  <si>
    <t>VIN.number.BG.Res.HH.Thermal.SH.Biomass.CO.Biomass</t>
  </si>
  <si>
    <t>VIN.number.BG.Res.HH.Thermal.SH.Biomass.CO.LPG</t>
  </si>
  <si>
    <t>VIN.number.BG.Res.HH.Thermal.SH.Biomass.CO.Elc</t>
  </si>
  <si>
    <t>VIN.number.BG.Res.HH.Thermal.SH.Geo</t>
  </si>
  <si>
    <t>VIN.number.BG.Res.HH.Thermal.SH.Geo.SH</t>
  </si>
  <si>
    <t>VIN.number.BG.Res.HH.Thermal.SH.Geo.SC.AC</t>
  </si>
  <si>
    <t>VIN.number.BG.Res.HH.Thermal.SH.Geo.WH.Geo.NoSolar</t>
  </si>
  <si>
    <t>VIN.number.BG.Res.HH.Thermal.SH.Geo.WH.Geo.Solar</t>
  </si>
  <si>
    <t>VIN.number.BG.Res.HH.Thermal.SH.Geo.WH.Elc.NoSolar</t>
  </si>
  <si>
    <t>VIN.number.BG.Res.HH.Thermal.SH.Geo.WH.Elc.Solar</t>
  </si>
  <si>
    <t>VIN.number.BG.Res.HH.Thermal.SH.Geo.CO.LPG</t>
  </si>
  <si>
    <t>VIN.number.BG.Res.HH.Thermal.SH.Geo.CO.Elc</t>
  </si>
  <si>
    <t>VIN.number.BG.Res.HH.Thermal.SH.DistrHeat</t>
  </si>
  <si>
    <t>VIN.number.BG.Res.HH.Thermal.SH.DistrHeat.SH</t>
  </si>
  <si>
    <t>VIN.number.BG.Res.HH.Thermal.SH.DistrHeat.SC.AC</t>
  </si>
  <si>
    <t>VIN.number.BG.Res.HH.Thermal.SH.DistrHeat.WH.DistrHeat.NoSolar</t>
  </si>
  <si>
    <t>VIN.number.BG.Res.HH.Thermal.SH.DistrHeat.WH.DistrHeat.Solar</t>
  </si>
  <si>
    <t>VIN.number.BG.Res.HH.Thermal.SH.DistrHeat.WH.Elc.NoSolar</t>
  </si>
  <si>
    <t>VIN.number.BG.Res.HH.Thermal.SH.DistrHeat.WH.Elc.Solar</t>
  </si>
  <si>
    <t>VIN.number.BG.Res.HH.Thermal.SH.DistrHeat.CO.LPG</t>
  </si>
  <si>
    <t>VIN.number.BG.Res.HH.Thermal.SH.DistrHeat.CO.Elc</t>
  </si>
  <si>
    <t>VIN.number.BG.Res.HH.Thermal.SH.AdvElc</t>
  </si>
  <si>
    <t>VIN.number.BG.Res.HH.Thermal.SH.AdvElc.SH</t>
  </si>
  <si>
    <t>VIN.number.BG.Res.HH.Thermal.SH.AdvElc.SC.AC</t>
  </si>
  <si>
    <t>VIN.number.BG.Res.HH.Thermal.SH.AdvElc.WH.LPG.NoSolar</t>
  </si>
  <si>
    <t>VIN.number.BG.Res.HH.Thermal.SH.AdvElc.WH.LPG.Solar</t>
  </si>
  <si>
    <t>VIN.number.BG.Res.HH.Thermal.SH.AdvElc.WH.Elc.NoSolar</t>
  </si>
  <si>
    <t>VIN.number.BG.Res.HH.Thermal.SH.AdvElc.WH.Elc.Solar</t>
  </si>
  <si>
    <t>VIN.number.BG.Res.HH.Thermal.SH.AdvElc.CO.LPG</t>
  </si>
  <si>
    <t>VIN.number.BG.Res.HH.Thermal.SH.AdvElc.CO.Elc</t>
  </si>
  <si>
    <t>VIN.number.BG.Res.HH.Thermal.SH.ConvElc</t>
  </si>
  <si>
    <t>VIN.number.BG.Res.HH.Thermal.SH.ConvElc.SH</t>
  </si>
  <si>
    <t>VIN.number.BG.Res.HH.Thermal.SH.ConvElc.SC.AC</t>
  </si>
  <si>
    <t>VIN.number.BG.Res.HH.Thermal.SH.ConvElc.WH.LPG.NoSolar</t>
  </si>
  <si>
    <t>VIN.number.BG.Res.HH.Thermal.SH.ConvElc.WH.LPG.Solar</t>
  </si>
  <si>
    <t>VIN.number.BG.Res.HH.Thermal.SH.ConvElc.WH.Elc.NoSolar</t>
  </si>
  <si>
    <t>VIN.number.BG.Res.HH.Thermal.SH.ConvElc.WH.Elc.Solar</t>
  </si>
  <si>
    <t>VIN.number.BG.Res.HH.Thermal.SH.ConvElc.CO.LPG</t>
  </si>
  <si>
    <t>VIN.number.BG.Res.HH.Thermal.SH.ConvElc.CO.Elc</t>
  </si>
  <si>
    <t>BG - Final energy consumption (detailed structure)</t>
  </si>
  <si>
    <t>FEC.ktoe.BG.Res.HH.Thermal.SH.Solids</t>
  </si>
  <si>
    <t>FEC.ktoe.BG.Res.HH.Thermal.SH.Solids.SH</t>
  </si>
  <si>
    <t>FEC.ktoe.BG.Res.HH.Thermal.SH.Solids.SH.Solids</t>
  </si>
  <si>
    <t>FEC.ktoe.BG.Res.HH.Thermal.SH.Solids.SH.Elec</t>
  </si>
  <si>
    <t>FEC.ktoe.BG.Res.HH.Thermal.SH.Solids.SC</t>
  </si>
  <si>
    <t>FEC.ktoe.BG.Res.HH.Thermal.SH.Solids.SC.AC.Elec</t>
  </si>
  <si>
    <t>FEC.ktoe.BG.Res.HH.Thermal.SH.Solids.WH</t>
  </si>
  <si>
    <t>FEC.ktoe.BG.Res.HH.Thermal.SH.Solids.WH.Solids.NoSolar.Solids</t>
  </si>
  <si>
    <t>FEC.ktoe.BG.Res.HH.Thermal.SH.Solids.WH.LPG.NoSolar.LPG</t>
  </si>
  <si>
    <t>FEC.ktoe.BG.Res.HH.Thermal.SH.Solids.WH.LPG.Solar</t>
  </si>
  <si>
    <t>FEC.ktoe.BG.Res.HH.Thermal.SH.Solids.WH.LPG.Solar.LPG</t>
  </si>
  <si>
    <t>FEC.ktoe.BG.Res.HH.Thermal.SH.Solids.WH.LPG.Solar.Solar</t>
  </si>
  <si>
    <t>FEC.ktoe.BG.Res.HH.Thermal.SH.Solids.WH.Elc.NoSolar.Elec</t>
  </si>
  <si>
    <t>FEC.ktoe.BG.Res.HH.Thermal.SH.Solids.WH.Elc.Solar</t>
  </si>
  <si>
    <t>FEC.ktoe.BG.Res.HH.Thermal.SH.Solids.WH.Elc.Solar.Elec</t>
  </si>
  <si>
    <t>FEC.ktoe.BG.Res.HH.Thermal.SH.Solids.WH.Elc.Solar.Solar</t>
  </si>
  <si>
    <t>FEC.ktoe.BG.Res.HH.Thermal.SH.Solids.CO</t>
  </si>
  <si>
    <t>FEC.ktoe.BG.Res.HH.Thermal.SH.Solids.CO.Solids.Solids</t>
  </si>
  <si>
    <t>FEC.ktoe.BG.Res.HH.Thermal.SH.Solids.CO.LPG.LPG</t>
  </si>
  <si>
    <t>FEC.ktoe.BG.Res.HH.Thermal.SH.Solids.CO.Elc.Elec</t>
  </si>
  <si>
    <t>FEC.ktoe.BG.Res.HH.Thermal.SH.LPG</t>
  </si>
  <si>
    <t>FEC.ktoe.BG.Res.HH.Thermal.SH.LPG.SH</t>
  </si>
  <si>
    <t>FEC.ktoe.BG.Res.HH.Thermal.SH.LPG.SH.LPG</t>
  </si>
  <si>
    <t>FEC.ktoe.BG.Res.HH.Thermal.SH.LPG.SH.Elec</t>
  </si>
  <si>
    <t>FEC.ktoe.BG.Res.HH.Thermal.SH.LPG.SC</t>
  </si>
  <si>
    <t>FEC.ktoe.BG.Res.HH.Thermal.SH.LPG.SC.AC.Elec</t>
  </si>
  <si>
    <t>FEC.ktoe.BG.Res.HH.Thermal.SH.LPG.WH</t>
  </si>
  <si>
    <t>FEC.ktoe.BG.Res.HH.Thermal.SH.LPG.WH.LPG.NoSolar.LPG</t>
  </si>
  <si>
    <t>FEC.ktoe.BG.Res.HH.Thermal.SH.LPG.WH.LPG.Solar</t>
  </si>
  <si>
    <t>FEC.ktoe.BG.Res.HH.Thermal.SH.LPG.WH.LPG.Solar.LPG</t>
  </si>
  <si>
    <t>FEC.ktoe.BG.Res.HH.Thermal.SH.LPG.WH.LPG.Solar.Solar</t>
  </si>
  <si>
    <t>FEC.ktoe.BG.Res.HH.Thermal.SH.LPG.WH.Elc.NoSolar.Elec</t>
  </si>
  <si>
    <t>FEC.ktoe.BG.Res.HH.Thermal.SH.LPG.WH.Elc.Solar</t>
  </si>
  <si>
    <t>FEC.ktoe.BG.Res.HH.Thermal.SH.LPG.WH.Elc.Solar.Elec</t>
  </si>
  <si>
    <t>FEC.ktoe.BG.Res.HH.Thermal.SH.LPG.WH.Elc.Solar.Solar</t>
  </si>
  <si>
    <t>FEC.ktoe.BG.Res.HH.Thermal.SH.LPG.CO</t>
  </si>
  <si>
    <t>FEC.ktoe.BG.Res.HH.Thermal.SH.LPG.CO.LPG.LPG</t>
  </si>
  <si>
    <t>FEC.ktoe.BG.Res.HH.Thermal.SH.LPG.CO.Elc.Elec</t>
  </si>
  <si>
    <t>FEC.ktoe.BG.Res.HH.Thermal.SH.Oil</t>
  </si>
  <si>
    <t>FEC.ktoe.BG.Res.HH.Thermal.SH.Oil.SH</t>
  </si>
  <si>
    <t>FEC.ktoe.BG.Res.HH.Thermal.SH.Oil.SH.Oil</t>
  </si>
  <si>
    <t>FEC.ktoe.BG.Res.HH.Thermal.SH.Oil.SH.Elec</t>
  </si>
  <si>
    <t>FEC.ktoe.BG.Res.HH.Thermal.SH.Oil.SC</t>
  </si>
  <si>
    <t>FEC.ktoe.BG.Res.HH.Thermal.SH.Oil.SC.AC.Elec</t>
  </si>
  <si>
    <t>FEC.ktoe.BG.Res.HH.Thermal.SH.Oil.WH</t>
  </si>
  <si>
    <t>FEC.ktoe.BG.Res.HH.Thermal.SH.Oil.WH.Oil.NoSolar.Oil</t>
  </si>
  <si>
    <t>FEC.ktoe.BG.Res.HH.Thermal.SH.Oil.WH.Oil.Solar</t>
  </si>
  <si>
    <t>FEC.ktoe.BG.Res.HH.Thermal.SH.Oil.WH.Oil.Solar.Oil</t>
  </si>
  <si>
    <t>FEC.ktoe.BG.Res.HH.Thermal.SH.Oil.WH.Oil.Solar.Solar</t>
  </si>
  <si>
    <t>FEC.ktoe.BG.Res.HH.Thermal.SH.Oil.WH.Elc.NoSolar.Elec</t>
  </si>
  <si>
    <t>FEC.ktoe.BG.Res.HH.Thermal.SH.Oil.WH.Elc.Solar</t>
  </si>
  <si>
    <t>FEC.ktoe.BG.Res.HH.Thermal.SH.Oil.WH.Elc.Solar.Elec</t>
  </si>
  <si>
    <t>FEC.ktoe.BG.Res.HH.Thermal.SH.Oil.WH.Elc.Solar.Solar</t>
  </si>
  <si>
    <t>FEC.ktoe.BG.Res.HH.Thermal.SH.Oil.CO</t>
  </si>
  <si>
    <t>FEC.ktoe.BG.Res.HH.Thermal.SH.Oil.CO.LPG.LPG</t>
  </si>
  <si>
    <t>FEC.ktoe.BG.Res.HH.Thermal.SH.Oil.CO.Elc.Elec</t>
  </si>
  <si>
    <t>FEC.ktoe.BG.Res.HH.Thermal.SH.Gas</t>
  </si>
  <si>
    <t>FEC.ktoe.BG.Res.HH.Thermal.SH.Gas.SH</t>
  </si>
  <si>
    <t>FEC.ktoe.BG.Res.HH.Thermal.SH.Gas.SH.Gas</t>
  </si>
  <si>
    <t>FEC.ktoe.BG.Res.HH.Thermal.SH.Gas.SH.Elec</t>
  </si>
  <si>
    <t>FEC.ktoe.BG.Res.HH.Thermal.SH.Gas.SC</t>
  </si>
  <si>
    <t>FEC.ktoe.BG.Res.HH.Thermal.SH.Gas.SC.AC.Elec</t>
  </si>
  <si>
    <t>FEC.ktoe.BG.Res.HH.Thermal.SH.Gas.WH</t>
  </si>
  <si>
    <t>FEC.ktoe.BG.Res.HH.Thermal.SH.Gas.WH.Gas.NoSolar.Gas</t>
  </si>
  <si>
    <t>FEC.ktoe.BG.Res.HH.Thermal.SH.Gas.WH.Gas.Solar</t>
  </si>
  <si>
    <t>FEC.ktoe.BG.Res.HH.Thermal.SH.Gas.WH.Gas.Solar.Gas</t>
  </si>
  <si>
    <t>FEC.ktoe.BG.Res.HH.Thermal.SH.Gas.WH.Gas.Solar.Solar</t>
  </si>
  <si>
    <t>FEC.ktoe.BG.Res.HH.Thermal.SH.Gas.WH.Elc.NoSolar.Elec</t>
  </si>
  <si>
    <t>FEC.ktoe.BG.Res.HH.Thermal.SH.Gas.WH.Elc.Solar</t>
  </si>
  <si>
    <t>FEC.ktoe.BG.Res.HH.Thermal.SH.Gas.WH.Elc.Solar.Elec</t>
  </si>
  <si>
    <t>FEC.ktoe.BG.Res.HH.Thermal.SH.Gas.WH.Elc.Solar.Solar</t>
  </si>
  <si>
    <t>FEC.ktoe.BG.Res.HH.Thermal.SH.Gas.CO</t>
  </si>
  <si>
    <t>FEC.ktoe.BG.Res.HH.Thermal.SH.Gas.CO.Gas.Gas</t>
  </si>
  <si>
    <t>FEC.ktoe.BG.Res.HH.Thermal.SH.Gas.CO.Elc.Elec</t>
  </si>
  <si>
    <t>FEC.ktoe.BG.Res.HH.Thermal.SH.Biomass</t>
  </si>
  <si>
    <t>FEC.ktoe.BG.Res.HH.Thermal.SH.Biomass.SH</t>
  </si>
  <si>
    <t>FEC.ktoe.BG.Res.HH.Thermal.SH.Biomass.SH.Biomass</t>
  </si>
  <si>
    <t>FEC.ktoe.BG.Res.HH.Thermal.SH.Biomass.SH.Elec</t>
  </si>
  <si>
    <t>FEC.ktoe.BG.Res.HH.Thermal.SH.Biomass.SC</t>
  </si>
  <si>
    <t>FEC.ktoe.BG.Res.HH.Thermal.SH.Biomass.SC.AC.Elec</t>
  </si>
  <si>
    <t>FEC.ktoe.BG.Res.HH.Thermal.SH.Biomass.WH</t>
  </si>
  <si>
    <t>FEC.ktoe.BG.Res.HH.Thermal.SH.Biomass.WH.Biomass.NoSolar.Biomass</t>
  </si>
  <si>
    <t>FEC.ktoe.BG.Res.HH.Thermal.SH.Biomass.WH.Biomass.Solar</t>
  </si>
  <si>
    <t>FEC.ktoe.BG.Res.HH.Thermal.SH.Biomass.WH.Biomass.Solar.Biomass</t>
  </si>
  <si>
    <t>FEC.ktoe.BG.Res.HH.Thermal.SH.Biomass.WH.Biomass.Solar.Solar</t>
  </si>
  <si>
    <t>FEC.ktoe.BG.Res.HH.Thermal.SH.Biomass.WH.LPG.NoSolar.LPG</t>
  </si>
  <si>
    <t>FEC.ktoe.BG.Res.HH.Thermal.SH.Biomass.WH.LPG.Solar</t>
  </si>
  <si>
    <t>FEC.ktoe.BG.Res.HH.Thermal.SH.Biomass.WH.LPG.Solar.LPG</t>
  </si>
  <si>
    <t>FEC.ktoe.BG.Res.HH.Thermal.SH.Biomass.WH.LPG.Solar.Solar</t>
  </si>
  <si>
    <t>FEC.ktoe.BG.Res.HH.Thermal.SH.Biomass.WH.Elc.NoSolar.Elec</t>
  </si>
  <si>
    <t>FEC.ktoe.BG.Res.HH.Thermal.SH.Biomass.WH.Elc.Solar</t>
  </si>
  <si>
    <t>FEC.ktoe.BG.Res.HH.Thermal.SH.Biomass.WH.Elc.Solar.Elec</t>
  </si>
  <si>
    <t>FEC.ktoe.BG.Res.HH.Thermal.SH.Biomass.WH.Elc.Solar.Solar</t>
  </si>
  <si>
    <t>FEC.ktoe.BG.Res.HH.Thermal.SH.Biomass.CO</t>
  </si>
  <si>
    <t>FEC.ktoe.BG.Res.HH.Thermal.SH.Biomass.CO.Biomass.Biomass</t>
  </si>
  <si>
    <t>FEC.ktoe.BG.Res.HH.Thermal.SH.Biomass.CO.LPG.LPG</t>
  </si>
  <si>
    <t>FEC.ktoe.BG.Res.HH.Thermal.SH.Biomass.CO.Elc.Elec</t>
  </si>
  <si>
    <t>FEC.ktoe.BG.Res.HH.Thermal.SH.Geo</t>
  </si>
  <si>
    <t>FEC.ktoe.BG.Res.HH.Thermal.SH.Geo.SH</t>
  </si>
  <si>
    <t>FEC.ktoe.BG.Res.HH.Thermal.SH.Geo.SH.Geo</t>
  </si>
  <si>
    <t>FEC.ktoe.BG.Res.HH.Thermal.SH.Geo.SH.Elec</t>
  </si>
  <si>
    <t>FEC.ktoe.BG.Res.HH.Thermal.SH.Geo.SC</t>
  </si>
  <si>
    <t>FEC.ktoe.BG.Res.HH.Thermal.SH.Geo.SC.AC.Elec</t>
  </si>
  <si>
    <t>FEC.ktoe.BG.Res.HH.Thermal.SH.Geo.WH</t>
  </si>
  <si>
    <t>FEC.ktoe.BG.Res.HH.Thermal.SH.Geo.WH.Geo.NoSolar.Geo</t>
  </si>
  <si>
    <t>FEC.ktoe.BG.Res.HH.Thermal.SH.Geo.WH.Geo.Solar</t>
  </si>
  <si>
    <t>FEC.ktoe.BG.Res.HH.Thermal.SH.Geo.WH.Geo.Solar.Geo</t>
  </si>
  <si>
    <t>FEC.ktoe.BG.Res.HH.Thermal.SH.Geo.WH.Geo.Solar.Solar</t>
  </si>
  <si>
    <t>FEC.ktoe.BG.Res.HH.Thermal.SH.Geo.WH.Elc.NoSolar.Elec</t>
  </si>
  <si>
    <t>FEC.ktoe.BG.Res.HH.Thermal.SH.Geo.WH.Elc.Solar</t>
  </si>
  <si>
    <t>FEC.ktoe.BG.Res.HH.Thermal.SH.Geo.WH.Elc.Solar.Elec</t>
  </si>
  <si>
    <t>FEC.ktoe.BG.Res.HH.Thermal.SH.Geo.WH.Elc.Solar.Solar</t>
  </si>
  <si>
    <t>FEC.ktoe.BG.Res.HH.Thermal.SH.Geo.CO</t>
  </si>
  <si>
    <t>FEC.ktoe.BG.Res.HH.Thermal.SH.Geo.CO.LPG.LPG</t>
  </si>
  <si>
    <t>FEC.ktoe.BG.Res.HH.Thermal.SH.Geo.CO.Elc.Elec</t>
  </si>
  <si>
    <t>FEC.ktoe.BG.Res.HH.Thermal.SH.DistrHeat</t>
  </si>
  <si>
    <t>FEC.ktoe.BG.Res.HH.Thermal.SH.DistrHeat.SH</t>
  </si>
  <si>
    <t>FEC.ktoe.BG.Res.HH.Thermal.SH.DistrHeat.SH.Steam_Distr</t>
  </si>
  <si>
    <t>FEC.ktoe.BG.Res.HH.Thermal.SH.DistrHeat.SH.Elec</t>
  </si>
  <si>
    <t>FEC.ktoe.BG.Res.HH.Thermal.SH.DistrHeat.SC</t>
  </si>
  <si>
    <t>FEC.ktoe.BG.Res.HH.Thermal.SH.DistrHeat.SC.AC.Elec</t>
  </si>
  <si>
    <t>FEC.ktoe.BG.Res.HH.Thermal.SH.DistrHeat.WH</t>
  </si>
  <si>
    <t>FEC.ktoe.BG.Res.HH.Thermal.SH.DistrHeat.WH.DistrHeat.NoSolar.Steam_Distr</t>
  </si>
  <si>
    <t>FEC.ktoe.BG.Res.HH.Thermal.SH.DistrHeat.WH.DistrHeat.Solar</t>
  </si>
  <si>
    <t>FEC.ktoe.BG.Res.HH.Thermal.SH.DistrHeat.WH.DistrHeat.Solar.Steam_Distr</t>
  </si>
  <si>
    <t>FEC.ktoe.BG.Res.HH.Thermal.SH.DistrHeat.WH.DistrHeat.Solar.Solar</t>
  </si>
  <si>
    <t>FEC.ktoe.BG.Res.HH.Thermal.SH.DistrHeat.WH.Elc.NoSolar.Elec</t>
  </si>
  <si>
    <t>FEC.ktoe.BG.Res.HH.Thermal.SH.DistrHeat.WH.Elc.Solar</t>
  </si>
  <si>
    <t>FEC.ktoe.BG.Res.HH.Thermal.SH.DistrHeat.WH.Elc.Solar.Elec</t>
  </si>
  <si>
    <t>FEC.ktoe.BG.Res.HH.Thermal.SH.DistrHeat.WH.Elc.Solar.Solar</t>
  </si>
  <si>
    <t>FEC.ktoe.BG.Res.HH.Thermal.SH.DistrHeat.CO</t>
  </si>
  <si>
    <t>FEC.ktoe.BG.Res.HH.Thermal.SH.DistrHeat.CO.LPG.LPG</t>
  </si>
  <si>
    <t>FEC.ktoe.BG.Res.HH.Thermal.SH.DistrHeat.CO.Elc.Elec</t>
  </si>
  <si>
    <t>FEC.ktoe.BG.Res.HH.Thermal.SH.AdvElc</t>
  </si>
  <si>
    <t>FEC.ktoe.BG.Res.HH.Thermal.SH.AdvElc.SH</t>
  </si>
  <si>
    <t>FEC.ktoe.BG.Res.HH.Thermal.SH.AdvElc.SH.Elec</t>
  </si>
  <si>
    <t>FEC.ktoe.BG.Res.HH.Thermal.SH.AdvElc.SC</t>
  </si>
  <si>
    <t>FEC.ktoe.BG.Res.HH.Thermal.SH.AdvElc.SC.AC.Elec</t>
  </si>
  <si>
    <t>FEC.ktoe.BG.Res.HH.Thermal.SH.AdvElc.WH</t>
  </si>
  <si>
    <t>FEC.ktoe.BG.Res.HH.Thermal.SH.AdvElc.WH.LPG.NoSolar.LPG</t>
  </si>
  <si>
    <t>FEC.ktoe.BG.Res.HH.Thermal.SH.AdvElc.WH.LPG.Solar</t>
  </si>
  <si>
    <t>FEC.ktoe.BG.Res.HH.Thermal.SH.AdvElc.WH.LPG.Solar.LPG</t>
  </si>
  <si>
    <t>FEC.ktoe.BG.Res.HH.Thermal.SH.AdvElc.WH.LPG.Solar.Solar</t>
  </si>
  <si>
    <t>FEC.ktoe.BG.Res.HH.Thermal.SH.AdvElc.WH.Elc.NoSolar.Elec</t>
  </si>
  <si>
    <t>FEC.ktoe.BG.Res.HH.Thermal.SH.AdvElc.WH.Elc.Solar</t>
  </si>
  <si>
    <t>FEC.ktoe.BG.Res.HH.Thermal.SH.AdvElc.WH.Elc.Solar.Elec</t>
  </si>
  <si>
    <t>FEC.ktoe.BG.Res.HH.Thermal.SH.AdvElc.WH.Elc.Solar.Solar</t>
  </si>
  <si>
    <t>FEC.ktoe.BG.Res.HH.Thermal.SH.AdvElc.CO</t>
  </si>
  <si>
    <t>FEC.ktoe.BG.Res.HH.Thermal.SH.AdvElc.CO.LPG.LPG</t>
  </si>
  <si>
    <t>FEC.ktoe.BG.Res.HH.Thermal.SH.AdvElc.CO.Elc.Elec</t>
  </si>
  <si>
    <t>FEC.ktoe.BG.Res.HH.Thermal.SH.ConvElc</t>
  </si>
  <si>
    <t>FEC.ktoe.BG.Res.HH.Thermal.SH.ConvElc.SH</t>
  </si>
  <si>
    <t>FEC.ktoe.BG.Res.HH.Thermal.SH.ConvElc.SH.Elec</t>
  </si>
  <si>
    <t>FEC.ktoe.BG.Res.HH.Thermal.SH.ConvElc.SC</t>
  </si>
  <si>
    <t>FEC.ktoe.BG.Res.HH.Thermal.SH.ConvElc.SC.AC.Elec</t>
  </si>
  <si>
    <t>FEC.ktoe.BG.Res.HH.Thermal.SH.ConvElc.WH</t>
  </si>
  <si>
    <t>FEC.ktoe.BG.Res.HH.Thermal.SH.ConvElc.WH.LPG.NoSolar.LPG</t>
  </si>
  <si>
    <t>FEC.ktoe.BG.Res.HH.Thermal.SH.ConvElc.WH.LPG.Solar</t>
  </si>
  <si>
    <t>FEC.ktoe.BG.Res.HH.Thermal.SH.ConvElc.WH.LPG.Solar.LPG</t>
  </si>
  <si>
    <t>FEC.ktoe.BG.Res.HH.Thermal.SH.ConvElc.WH.LPG.Solar.Solar</t>
  </si>
  <si>
    <t>FEC.ktoe.BG.Res.HH.Thermal.SH.ConvElc.WH.Elc.NoSolar.Elec</t>
  </si>
  <si>
    <t>FEC.ktoe.BG.Res.HH.Thermal.SH.ConvElc.WH.Elc.Solar</t>
  </si>
  <si>
    <t>FEC.ktoe.BG.Res.HH.Thermal.SH.ConvElc.WH.Elc.Solar.Elec</t>
  </si>
  <si>
    <t>FEC.ktoe.BG.Res.HH.Thermal.SH.ConvElc.WH.Elc.Solar.Solar</t>
  </si>
  <si>
    <t>FEC.ktoe.BG.Res.HH.Thermal.SH.ConvElc.CO</t>
  </si>
  <si>
    <t>FEC.ktoe.BG.Res.HH.Thermal.SH.ConvElc.CO.LPG.LPG</t>
  </si>
  <si>
    <t>FEC.ktoe.BG.Res.HH.Thermal.SH.ConvElc.CO.Elc.Elec</t>
  </si>
  <si>
    <t>BG - Thermal energy service (detailed structure)</t>
  </si>
  <si>
    <t>TES.ktoe.BG.Res.HH.Thermal.SH.Solids</t>
  </si>
  <si>
    <t>TES.ktoe.BG.Res.HH.Thermal.SH.Solids.SH</t>
  </si>
  <si>
    <t>TES.ktoe.BG.Res.HH.Thermal.SH.Solids.SH.Solids</t>
  </si>
  <si>
    <t>TES.ktoe.BG.Res.HH.Thermal.SH.Solids.SH.Elec</t>
  </si>
  <si>
    <t>TES.ktoe.BG.Res.HH.Thermal.SH.Solids.SC</t>
  </si>
  <si>
    <t>TES.ktoe.BG.Res.HH.Thermal.SH.Solids.SC.AC.Elec</t>
  </si>
  <si>
    <t>TES.ktoe.BG.Res.HH.Thermal.SH.Solids.WH</t>
  </si>
  <si>
    <t>TES.ktoe.BG.Res.HH.Thermal.SH.Solids.WH.Solids.NoSolar.Solids</t>
  </si>
  <si>
    <t>TES.ktoe.BG.Res.HH.Thermal.SH.Solids.WH.LPG.NoSolar.LPG</t>
  </si>
  <si>
    <t>TES.ktoe.BG.Res.HH.Thermal.SH.Solids.WH.LPG.Solar</t>
  </si>
  <si>
    <t>TES.ktoe.BG.Res.HH.Thermal.SH.Solids.WH.LPG.Solar.LPG</t>
  </si>
  <si>
    <t>TES.ktoe.BG.Res.HH.Thermal.SH.Solids.WH.LPG.Solar.Solar</t>
  </si>
  <si>
    <t>TES.ktoe.BG.Res.HH.Thermal.SH.Solids.WH.Elc.NoSolar.Elec</t>
  </si>
  <si>
    <t>TES.ktoe.BG.Res.HH.Thermal.SH.Solids.WH.Elc.Solar</t>
  </si>
  <si>
    <t>TES.ktoe.BG.Res.HH.Thermal.SH.Solids.WH.Elc.Solar.Elec</t>
  </si>
  <si>
    <t>TES.ktoe.BG.Res.HH.Thermal.SH.Solids.WH.Elc.Solar.Solar</t>
  </si>
  <si>
    <t>TES.ktoe.BG.Res.HH.Thermal.SH.Solids.CO</t>
  </si>
  <si>
    <t>TES.ktoe.BG.Res.HH.Thermal.SH.Solids.CO.Solids.Solids</t>
  </si>
  <si>
    <t>TES.ktoe.BG.Res.HH.Thermal.SH.Solids.CO.LPG.LPG</t>
  </si>
  <si>
    <t>TES.ktoe.BG.Res.HH.Thermal.SH.Solids.CO.Elc.Elec</t>
  </si>
  <si>
    <t>TES.ktoe.BG.Res.HH.Thermal.SH.LPG</t>
  </si>
  <si>
    <t>TES.ktoe.BG.Res.HH.Thermal.SH.LPG.SH</t>
  </si>
  <si>
    <t>TES.ktoe.BG.Res.HH.Thermal.SH.LPG.SH.LPG</t>
  </si>
  <si>
    <t>TES.ktoe.BG.Res.HH.Thermal.SH.LPG.SH.Elec</t>
  </si>
  <si>
    <t>TES.ktoe.BG.Res.HH.Thermal.SH.LPG.SC</t>
  </si>
  <si>
    <t>TES.ktoe.BG.Res.HH.Thermal.SH.LPG.SC.AC.Elec</t>
  </si>
  <si>
    <t>TES.ktoe.BG.Res.HH.Thermal.SH.LPG.WH</t>
  </si>
  <si>
    <t>TES.ktoe.BG.Res.HH.Thermal.SH.LPG.WH.LPG.NoSolar.LPG</t>
  </si>
  <si>
    <t>TES.ktoe.BG.Res.HH.Thermal.SH.LPG.WH.LPG.Solar</t>
  </si>
  <si>
    <t>TES.ktoe.BG.Res.HH.Thermal.SH.LPG.WH.LPG.Solar.LPG</t>
  </si>
  <si>
    <t>TES.ktoe.BG.Res.HH.Thermal.SH.LPG.WH.LPG.Solar.Solar</t>
  </si>
  <si>
    <t>TES.ktoe.BG.Res.HH.Thermal.SH.LPG.WH.Elc.NoSolar.Elec</t>
  </si>
  <si>
    <t>TES.ktoe.BG.Res.HH.Thermal.SH.LPG.WH.Elc.Solar</t>
  </si>
  <si>
    <t>TES.ktoe.BG.Res.HH.Thermal.SH.LPG.WH.Elc.Solar.Elec</t>
  </si>
  <si>
    <t>TES.ktoe.BG.Res.HH.Thermal.SH.LPG.WH.Elc.Solar.Solar</t>
  </si>
  <si>
    <t>TES.ktoe.BG.Res.HH.Thermal.SH.LPG.CO</t>
  </si>
  <si>
    <t>TES.ktoe.BG.Res.HH.Thermal.SH.LPG.CO.LPG.LPG</t>
  </si>
  <si>
    <t>TES.ktoe.BG.Res.HH.Thermal.SH.LPG.CO.Elc.Elec</t>
  </si>
  <si>
    <t>TES.ktoe.BG.Res.HH.Thermal.SH.Oil</t>
  </si>
  <si>
    <t>TES.ktoe.BG.Res.HH.Thermal.SH.Oil.SH</t>
  </si>
  <si>
    <t>TES.ktoe.BG.Res.HH.Thermal.SH.Oil.SH.Oil</t>
  </si>
  <si>
    <t>TES.ktoe.BG.Res.HH.Thermal.SH.Oil.SH.Elec</t>
  </si>
  <si>
    <t>TES.ktoe.BG.Res.HH.Thermal.SH.Oil.SC</t>
  </si>
  <si>
    <t>TES.ktoe.BG.Res.HH.Thermal.SH.Oil.SC.AC.Elec</t>
  </si>
  <si>
    <t>TES.ktoe.BG.Res.HH.Thermal.SH.Oil.WH</t>
  </si>
  <si>
    <t>TES.ktoe.BG.Res.HH.Thermal.SH.Oil.WH.Oil.NoSolar.Oil</t>
  </si>
  <si>
    <t>TES.ktoe.BG.Res.HH.Thermal.SH.Oil.WH.Oil.Solar</t>
  </si>
  <si>
    <t>TES.ktoe.BG.Res.HH.Thermal.SH.Oil.WH.Oil.Solar.Oil</t>
  </si>
  <si>
    <t>TES.ktoe.BG.Res.HH.Thermal.SH.Oil.WH.Oil.Solar.Solar</t>
  </si>
  <si>
    <t>TES.ktoe.BG.Res.HH.Thermal.SH.Oil.WH.Elc.NoSolar.Elec</t>
  </si>
  <si>
    <t>TES.ktoe.BG.Res.HH.Thermal.SH.Oil.WH.Elc.Solar</t>
  </si>
  <si>
    <t>TES.ktoe.BG.Res.HH.Thermal.SH.Oil.WH.Elc.Solar.Elec</t>
  </si>
  <si>
    <t>TES.ktoe.BG.Res.HH.Thermal.SH.Oil.WH.Elc.Solar.Solar</t>
  </si>
  <si>
    <t>TES.ktoe.BG.Res.HH.Thermal.SH.Oil.CO</t>
  </si>
  <si>
    <t>TES.ktoe.BG.Res.HH.Thermal.SH.Oil.CO.LPG.LPG</t>
  </si>
  <si>
    <t>TES.ktoe.BG.Res.HH.Thermal.SH.Oil.CO.Elc.Elec</t>
  </si>
  <si>
    <t>TES.ktoe.BG.Res.HH.Thermal.SH.Gas</t>
  </si>
  <si>
    <t>TES.ktoe.BG.Res.HH.Thermal.SH.Gas.SH</t>
  </si>
  <si>
    <t>TES.ktoe.BG.Res.HH.Thermal.SH.Gas.SH.Gas</t>
  </si>
  <si>
    <t>TES.ktoe.BG.Res.HH.Thermal.SH.Gas.SH.Elec</t>
  </si>
  <si>
    <t>TES.ktoe.BG.Res.HH.Thermal.SH.Gas.SC</t>
  </si>
  <si>
    <t>TES.ktoe.BG.Res.HH.Thermal.SH.Gas.SC.AC.Elec</t>
  </si>
  <si>
    <t>TES.ktoe.BG.Res.HH.Thermal.SH.Gas.WH</t>
  </si>
  <si>
    <t>TES.ktoe.BG.Res.HH.Thermal.SH.Gas.WH.Gas.NoSolar.Gas</t>
  </si>
  <si>
    <t>TES.ktoe.BG.Res.HH.Thermal.SH.Gas.WH.Gas.Solar</t>
  </si>
  <si>
    <t>TES.ktoe.BG.Res.HH.Thermal.SH.Gas.WH.Gas.Solar.Gas</t>
  </si>
  <si>
    <t>TES.ktoe.BG.Res.HH.Thermal.SH.Gas.WH.Gas.Solar.Solar</t>
  </si>
  <si>
    <t>TES.ktoe.BG.Res.HH.Thermal.SH.Gas.WH.Elc.NoSolar.Elec</t>
  </si>
  <si>
    <t>TES.ktoe.BG.Res.HH.Thermal.SH.Gas.WH.Elc.Solar</t>
  </si>
  <si>
    <t>TES.ktoe.BG.Res.HH.Thermal.SH.Gas.WH.Elc.Solar.Elec</t>
  </si>
  <si>
    <t>TES.ktoe.BG.Res.HH.Thermal.SH.Gas.WH.Elc.Solar.Solar</t>
  </si>
  <si>
    <t>TES.ktoe.BG.Res.HH.Thermal.SH.Gas.CO</t>
  </si>
  <si>
    <t>TES.ktoe.BG.Res.HH.Thermal.SH.Gas.CO.Gas.Gas</t>
  </si>
  <si>
    <t>TES.ktoe.BG.Res.HH.Thermal.SH.Gas.CO.Elc.Elec</t>
  </si>
  <si>
    <t>TES.ktoe.BG.Res.HH.Thermal.SH.Biomass</t>
  </si>
  <si>
    <t>TES.ktoe.BG.Res.HH.Thermal.SH.Biomass.SH</t>
  </si>
  <si>
    <t>TES.ktoe.BG.Res.HH.Thermal.SH.Biomass.SH.Biomass</t>
  </si>
  <si>
    <t>TES.ktoe.BG.Res.HH.Thermal.SH.Biomass.SH.Elec</t>
  </si>
  <si>
    <t>TES.ktoe.BG.Res.HH.Thermal.SH.Biomass.SC</t>
  </si>
  <si>
    <t>TES.ktoe.BG.Res.HH.Thermal.SH.Biomass.SC.AC.Elec</t>
  </si>
  <si>
    <t>TES.ktoe.BG.Res.HH.Thermal.SH.Biomass.WH</t>
  </si>
  <si>
    <t>TES.ktoe.BG.Res.HH.Thermal.SH.Biomass.WH.Biomass.NoSolar.Biomass</t>
  </si>
  <si>
    <t>TES.ktoe.BG.Res.HH.Thermal.SH.Biomass.WH.Biomass.Solar</t>
  </si>
  <si>
    <t>TES.ktoe.BG.Res.HH.Thermal.SH.Biomass.WH.Biomass.Solar.Biomass</t>
  </si>
  <si>
    <t>TES.ktoe.BG.Res.HH.Thermal.SH.Biomass.WH.Biomass.Solar.Solar</t>
  </si>
  <si>
    <t>TES.ktoe.BG.Res.HH.Thermal.SH.Biomass.WH.LPG.NoSolar.LPG</t>
  </si>
  <si>
    <t>TES.ktoe.BG.Res.HH.Thermal.SH.Biomass.WH.LPG.Solar</t>
  </si>
  <si>
    <t>TES.ktoe.BG.Res.HH.Thermal.SH.Biomass.WH.LPG.Solar.LPG</t>
  </si>
  <si>
    <t>TES.ktoe.BG.Res.HH.Thermal.SH.Biomass.WH.LPG.Solar.Solar</t>
  </si>
  <si>
    <t>TES.ktoe.BG.Res.HH.Thermal.SH.Biomass.WH.Elc.NoSolar.Elec</t>
  </si>
  <si>
    <t>TES.ktoe.BG.Res.HH.Thermal.SH.Biomass.WH.Elc.Solar</t>
  </si>
  <si>
    <t>TES.ktoe.BG.Res.HH.Thermal.SH.Biomass.WH.Elc.Solar.Elec</t>
  </si>
  <si>
    <t>TES.ktoe.BG.Res.HH.Thermal.SH.Biomass.WH.Elc.Solar.Solar</t>
  </si>
  <si>
    <t>TES.ktoe.BG.Res.HH.Thermal.SH.Biomass.CO</t>
  </si>
  <si>
    <t>TES.ktoe.BG.Res.HH.Thermal.SH.Biomass.CO.Biomass.Biomass</t>
  </si>
  <si>
    <t>TES.ktoe.BG.Res.HH.Thermal.SH.Biomass.CO.LPG.LPG</t>
  </si>
  <si>
    <t>TES.ktoe.BG.Res.HH.Thermal.SH.Biomass.CO.Elc.Elec</t>
  </si>
  <si>
    <t>TES.ktoe.BG.Res.HH.Thermal.SH.Geo</t>
  </si>
  <si>
    <t>TES.ktoe.BG.Res.HH.Thermal.SH.Geo.SH</t>
  </si>
  <si>
    <t>TES.ktoe.BG.Res.HH.Thermal.SH.Geo.SH.Geo</t>
  </si>
  <si>
    <t>TES.ktoe.BG.Res.HH.Thermal.SH.Geo.SH.Elec</t>
  </si>
  <si>
    <t>TES.ktoe.BG.Res.HH.Thermal.SH.Geo.SC</t>
  </si>
  <si>
    <t>TES.ktoe.BG.Res.HH.Thermal.SH.Geo.SC.AC.Elec</t>
  </si>
  <si>
    <t>TES.ktoe.BG.Res.HH.Thermal.SH.Geo.WH</t>
  </si>
  <si>
    <t>TES.ktoe.BG.Res.HH.Thermal.SH.Geo.WH.Geo.NoSolar.Geo</t>
  </si>
  <si>
    <t>TES.ktoe.BG.Res.HH.Thermal.SH.Geo.WH.Geo.Solar</t>
  </si>
  <si>
    <t>TES.ktoe.BG.Res.HH.Thermal.SH.Geo.WH.Geo.Solar.Geo</t>
  </si>
  <si>
    <t>TES.ktoe.BG.Res.HH.Thermal.SH.Geo.WH.Geo.Solar.Solar</t>
  </si>
  <si>
    <t>TES.ktoe.BG.Res.HH.Thermal.SH.Geo.WH.Elc.NoSolar.Elec</t>
  </si>
  <si>
    <t>TES.ktoe.BG.Res.HH.Thermal.SH.Geo.WH.Elc.Solar</t>
  </si>
  <si>
    <t>TES.ktoe.BG.Res.HH.Thermal.SH.Geo.WH.Elc.Solar.Elec</t>
  </si>
  <si>
    <t>TES.ktoe.BG.Res.HH.Thermal.SH.Geo.WH.Elc.Solar.Solar</t>
  </si>
  <si>
    <t>TES.ktoe.BG.Res.HH.Thermal.SH.Geo.CO</t>
  </si>
  <si>
    <t>TES.ktoe.BG.Res.HH.Thermal.SH.Geo.CO.LPG.LPG</t>
  </si>
  <si>
    <t>TES.ktoe.BG.Res.HH.Thermal.SH.Geo.CO.Elc.Elec</t>
  </si>
  <si>
    <t>TES.ktoe.BG.Res.HH.Thermal.SH.DistrHeat</t>
  </si>
  <si>
    <t>TES.ktoe.BG.Res.HH.Thermal.SH.DistrHeat.SH</t>
  </si>
  <si>
    <t>TES.ktoe.BG.Res.HH.Thermal.SH.DistrHeat.SH.Steam_Distr</t>
  </si>
  <si>
    <t>TES.ktoe.BG.Res.HH.Thermal.SH.DistrHeat.SH.Elec</t>
  </si>
  <si>
    <t>TES.ktoe.BG.Res.HH.Thermal.SH.DistrHeat.SC</t>
  </si>
  <si>
    <t>TES.ktoe.BG.Res.HH.Thermal.SH.DistrHeat.SC.AC.Elec</t>
  </si>
  <si>
    <t>TES.ktoe.BG.Res.HH.Thermal.SH.DistrHeat.WH</t>
  </si>
  <si>
    <t>TES.ktoe.BG.Res.HH.Thermal.SH.DistrHeat.WH.DistrHeat.NoSolar.Steam_Distr</t>
  </si>
  <si>
    <t>TES.ktoe.BG.Res.HH.Thermal.SH.DistrHeat.WH.DistrHeat.Solar</t>
  </si>
  <si>
    <t>TES.ktoe.BG.Res.HH.Thermal.SH.DistrHeat.WH.DistrHeat.Solar.Steam_Distr</t>
  </si>
  <si>
    <t>TES.ktoe.BG.Res.HH.Thermal.SH.DistrHeat.WH.DistrHeat.Solar.Solar</t>
  </si>
  <si>
    <t>TES.ktoe.BG.Res.HH.Thermal.SH.DistrHeat.WH.Elc.NoSolar.Elec</t>
  </si>
  <si>
    <t>TES.ktoe.BG.Res.HH.Thermal.SH.DistrHeat.WH.Elc.Solar</t>
  </si>
  <si>
    <t>TES.ktoe.BG.Res.HH.Thermal.SH.DistrHeat.WH.Elc.Solar.Elec</t>
  </si>
  <si>
    <t>TES.ktoe.BG.Res.HH.Thermal.SH.DistrHeat.WH.Elc.Solar.Solar</t>
  </si>
  <si>
    <t>TES.ktoe.BG.Res.HH.Thermal.SH.DistrHeat.CO</t>
  </si>
  <si>
    <t>TES.ktoe.BG.Res.HH.Thermal.SH.DistrHeat.CO.LPG.LPG</t>
  </si>
  <si>
    <t>TES.ktoe.BG.Res.HH.Thermal.SH.DistrHeat.CO.Elc.Elec</t>
  </si>
  <si>
    <t>TES.ktoe.BG.Res.HH.Thermal.SH.AdvElc</t>
  </si>
  <si>
    <t>TES.ktoe.BG.Res.HH.Thermal.SH.AdvElc.SH</t>
  </si>
  <si>
    <t>TES.ktoe.BG.Res.HH.Thermal.SH.AdvElc.SH.Elec</t>
  </si>
  <si>
    <t>TES.ktoe.BG.Res.HH.Thermal.SH.AdvElc.SC</t>
  </si>
  <si>
    <t>TES.ktoe.BG.Res.HH.Thermal.SH.AdvElc.SC.AC.Elec</t>
  </si>
  <si>
    <t>TES.ktoe.BG.Res.HH.Thermal.SH.AdvElc.WH</t>
  </si>
  <si>
    <t>TES.ktoe.BG.Res.HH.Thermal.SH.AdvElc.WH.LPG.NoSolar.LPG</t>
  </si>
  <si>
    <t>TES.ktoe.BG.Res.HH.Thermal.SH.AdvElc.WH.LPG.Solar</t>
  </si>
  <si>
    <t>TES.ktoe.BG.Res.HH.Thermal.SH.AdvElc.WH.LPG.Solar.LPG</t>
  </si>
  <si>
    <t>TES.ktoe.BG.Res.HH.Thermal.SH.AdvElc.WH.LPG.Solar.Solar</t>
  </si>
  <si>
    <t>TES.ktoe.BG.Res.HH.Thermal.SH.AdvElc.WH.Elc.NoSolar.Elec</t>
  </si>
  <si>
    <t>TES.ktoe.BG.Res.HH.Thermal.SH.AdvElc.WH.Elc.Solar</t>
  </si>
  <si>
    <t>TES.ktoe.BG.Res.HH.Thermal.SH.AdvElc.WH.Elc.Solar.Elec</t>
  </si>
  <si>
    <t>TES.ktoe.BG.Res.HH.Thermal.SH.AdvElc.WH.Elc.Solar.Solar</t>
  </si>
  <si>
    <t>TES.ktoe.BG.Res.HH.Thermal.SH.AdvElc.CO</t>
  </si>
  <si>
    <t>TES.ktoe.BG.Res.HH.Thermal.SH.AdvElc.CO.LPG.LPG</t>
  </si>
  <si>
    <t>TES.ktoe.BG.Res.HH.Thermal.SH.AdvElc.CO.Elc.Elec</t>
  </si>
  <si>
    <t>TES.ktoe.BG.Res.HH.Thermal.SH.ConvElc</t>
  </si>
  <si>
    <t>TES.ktoe.BG.Res.HH.Thermal.SH.ConvElc.SH</t>
  </si>
  <si>
    <t>TES.ktoe.BG.Res.HH.Thermal.SH.ConvElc.SH.Elec</t>
  </si>
  <si>
    <t>TES.ktoe.BG.Res.HH.Thermal.SH.ConvElc.SC</t>
  </si>
  <si>
    <t>TES.ktoe.BG.Res.HH.Thermal.SH.ConvElc.SC.AC.Elec</t>
  </si>
  <si>
    <t>TES.ktoe.BG.Res.HH.Thermal.SH.ConvElc.WH</t>
  </si>
  <si>
    <t>TES.ktoe.BG.Res.HH.Thermal.SH.ConvElc.WH.LPG.NoSolar.LPG</t>
  </si>
  <si>
    <t>TES.ktoe.BG.Res.HH.Thermal.SH.ConvElc.WH.LPG.Solar</t>
  </si>
  <si>
    <t>TES.ktoe.BG.Res.HH.Thermal.SH.ConvElc.WH.LPG.Solar.LPG</t>
  </si>
  <si>
    <t>TES.ktoe.BG.Res.HH.Thermal.SH.ConvElc.WH.LPG.Solar.Solar</t>
  </si>
  <si>
    <t>TES.ktoe.BG.Res.HH.Thermal.SH.ConvElc.WH.Elc.NoSolar.Elec</t>
  </si>
  <si>
    <t>TES.ktoe.BG.Res.HH.Thermal.SH.ConvElc.WH.Elc.Solar</t>
  </si>
  <si>
    <t>TES.ktoe.BG.Res.HH.Thermal.SH.ConvElc.WH.Elc.Solar.Elec</t>
  </si>
  <si>
    <t>TES.ktoe.BG.Res.HH.Thermal.SH.ConvElc.WH.Elc.Solar.Solar</t>
  </si>
  <si>
    <t>TES.ktoe.BG.Res.HH.Thermal.SH.ConvElc.CO</t>
  </si>
  <si>
    <t>TES.ktoe.BG.Res.HH.Thermal.SH.ConvElc.CO.LPG.LPG</t>
  </si>
  <si>
    <t>TES.ktoe.BG.Res.HH.Thermal.SH.ConvElc.CO.Elc.Elec</t>
  </si>
  <si>
    <t>BG - System efficiency indicator (detailed structure)</t>
  </si>
  <si>
    <t>Eff.ratio.BG.Res.HH.Thermal.SH.Solids</t>
  </si>
  <si>
    <t>Eff.ratio.BG.Res.HH.Thermal.SH.Solids.SH</t>
  </si>
  <si>
    <t>Eff.ratio.BG.Res.HH.Thermal.SH.Solids.SH.Solids</t>
  </si>
  <si>
    <t>Eff.ratio.BG.Res.HH.Thermal.SH.Solids.SH.Elec</t>
  </si>
  <si>
    <t>Eff.ratio.BG.Res.HH.Thermal.SH.Solids.SC</t>
  </si>
  <si>
    <t>Eff.ratio.BG.Res.HH.Thermal.SH.Solids.SC.AC.Elec</t>
  </si>
  <si>
    <t>Eff.ratio.BG.Res.HH.Thermal.SH.Solids.WH</t>
  </si>
  <si>
    <t>Eff.ratio.BG.Res.HH.Thermal.SH.Solids.WH.Solids.NoSolar.Solids</t>
  </si>
  <si>
    <t>Eff.ratio.BG.Res.HH.Thermal.SH.Solids.WH.LPG.NoSolar.LPG</t>
  </si>
  <si>
    <t>Eff.ratio.BG.Res.HH.Thermal.SH.Solids.WH.LPG.Solar</t>
  </si>
  <si>
    <t>Eff.ratio.BG.Res.HH.Thermal.SH.Solids.WH.LPG.Solar.LPG</t>
  </si>
  <si>
    <t>Eff.ratio.BG.Res.HH.Thermal.SH.Solids.WH.LPG.Solar.Solar</t>
  </si>
  <si>
    <t>Eff.ratio.BG.Res.HH.Thermal.SH.Solids.WH.Elc.NoSolar.Elec</t>
  </si>
  <si>
    <t>Eff.ratio.BG.Res.HH.Thermal.SH.Solids.WH.Elc.Solar</t>
  </si>
  <si>
    <t>Eff.ratio.BG.Res.HH.Thermal.SH.Solids.WH.Elc.Solar.Elec</t>
  </si>
  <si>
    <t>Eff.ratio.BG.Res.HH.Thermal.SH.Solids.WH.Elc.Solar.Solar</t>
  </si>
  <si>
    <t>Eff.ratio.BG.Res.HH.Thermal.SH.Solids.CO</t>
  </si>
  <si>
    <t>Eff.ratio.BG.Res.HH.Thermal.SH.Solids.CO.Solids.Solids</t>
  </si>
  <si>
    <t>Eff.ratio.BG.Res.HH.Thermal.SH.Solids.CO.LPG.LPG</t>
  </si>
  <si>
    <t>Eff.ratio.BG.Res.HH.Thermal.SH.Solids.CO.Elc.Elec</t>
  </si>
  <si>
    <t>Eff.ratio.BG.Res.HH.Thermal.SH.LPG</t>
  </si>
  <si>
    <t>Eff.ratio.BG.Res.HH.Thermal.SH.LPG.SH</t>
  </si>
  <si>
    <t>Eff.ratio.BG.Res.HH.Thermal.SH.LPG.SH.LPG</t>
  </si>
  <si>
    <t>Eff.ratio.BG.Res.HH.Thermal.SH.LPG.SH.Elec</t>
  </si>
  <si>
    <t>Eff.ratio.BG.Res.HH.Thermal.SH.LPG.SC</t>
  </si>
  <si>
    <t>Eff.ratio.BG.Res.HH.Thermal.SH.LPG.SC.AC.Elec</t>
  </si>
  <si>
    <t>Eff.ratio.BG.Res.HH.Thermal.SH.LPG.WH</t>
  </si>
  <si>
    <t>Eff.ratio.BG.Res.HH.Thermal.SH.LPG.WH.LPG.NoSolar.LPG</t>
  </si>
  <si>
    <t>Eff.ratio.BG.Res.HH.Thermal.SH.LPG.WH.LPG.Solar</t>
  </si>
  <si>
    <t>Eff.ratio.BG.Res.HH.Thermal.SH.LPG.WH.LPG.Solar.LPG</t>
  </si>
  <si>
    <t>Eff.ratio.BG.Res.HH.Thermal.SH.LPG.WH.LPG.Solar.Solar</t>
  </si>
  <si>
    <t>Eff.ratio.BG.Res.HH.Thermal.SH.LPG.WH.Elc.NoSolar.Elec</t>
  </si>
  <si>
    <t>Eff.ratio.BG.Res.HH.Thermal.SH.LPG.WH.Elc.Solar</t>
  </si>
  <si>
    <t>Eff.ratio.BG.Res.HH.Thermal.SH.LPG.WH.Elc.Solar.Elec</t>
  </si>
  <si>
    <t>Eff.ratio.BG.Res.HH.Thermal.SH.LPG.WH.Elc.Solar.Solar</t>
  </si>
  <si>
    <t>Eff.ratio.BG.Res.HH.Thermal.SH.LPG.CO</t>
  </si>
  <si>
    <t>Eff.ratio.BG.Res.HH.Thermal.SH.LPG.CO.LPG.LPG</t>
  </si>
  <si>
    <t>Eff.ratio.BG.Res.HH.Thermal.SH.LPG.CO.Elc.Elec</t>
  </si>
  <si>
    <t>Eff.ratio.BG.Res.HH.Thermal.SH.Oil</t>
  </si>
  <si>
    <t>Eff.ratio.BG.Res.HH.Thermal.SH.Oil.SH</t>
  </si>
  <si>
    <t>Eff.ratio.BG.Res.HH.Thermal.SH.Oil.SH.Oil</t>
  </si>
  <si>
    <t>Eff.ratio.BG.Res.HH.Thermal.SH.Oil.SH.Elec</t>
  </si>
  <si>
    <t>Eff.ratio.BG.Res.HH.Thermal.SH.Oil.SC</t>
  </si>
  <si>
    <t>Eff.ratio.BG.Res.HH.Thermal.SH.Oil.SC.AC.Elec</t>
  </si>
  <si>
    <t>Eff.ratio.BG.Res.HH.Thermal.SH.Oil.WH</t>
  </si>
  <si>
    <t>Eff.ratio.BG.Res.HH.Thermal.SH.Oil.WH.Oil.NoSolar.Oil</t>
  </si>
  <si>
    <t>Eff.ratio.BG.Res.HH.Thermal.SH.Oil.WH.Oil.Solar</t>
  </si>
  <si>
    <t>Eff.ratio.BG.Res.HH.Thermal.SH.Oil.WH.Oil.Solar.Oil</t>
  </si>
  <si>
    <t>Eff.ratio.BG.Res.HH.Thermal.SH.Oil.WH.Oil.Solar.Solar</t>
  </si>
  <si>
    <t>Eff.ratio.BG.Res.HH.Thermal.SH.Oil.WH.Elc.NoSolar.Elec</t>
  </si>
  <si>
    <t>Eff.ratio.BG.Res.HH.Thermal.SH.Oil.WH.Elc.Solar</t>
  </si>
  <si>
    <t>Eff.ratio.BG.Res.HH.Thermal.SH.Oil.WH.Elc.Solar.Elec</t>
  </si>
  <si>
    <t>Eff.ratio.BG.Res.HH.Thermal.SH.Oil.WH.Elc.Solar.Solar</t>
  </si>
  <si>
    <t>Eff.ratio.BG.Res.HH.Thermal.SH.Oil.CO</t>
  </si>
  <si>
    <t>Eff.ratio.BG.Res.HH.Thermal.SH.Oil.CO.LPG.LPG</t>
  </si>
  <si>
    <t>Eff.ratio.BG.Res.HH.Thermal.SH.Oil.CO.Elc.Elec</t>
  </si>
  <si>
    <t>Eff.ratio.BG.Res.HH.Thermal.SH.Gas</t>
  </si>
  <si>
    <t>Eff.ratio.BG.Res.HH.Thermal.SH.Gas.SH</t>
  </si>
  <si>
    <t>Eff.ratio.BG.Res.HH.Thermal.SH.Gas.SH.Gas</t>
  </si>
  <si>
    <t>Eff.ratio.BG.Res.HH.Thermal.SH.Gas.SH.Elec</t>
  </si>
  <si>
    <t>Eff.ratio.BG.Res.HH.Thermal.SH.Gas.SC</t>
  </si>
  <si>
    <t>Eff.ratio.BG.Res.HH.Thermal.SH.Gas.SC.AC.Elec</t>
  </si>
  <si>
    <t>Eff.ratio.BG.Res.HH.Thermal.SH.Gas.WH</t>
  </si>
  <si>
    <t>Eff.ratio.BG.Res.HH.Thermal.SH.Gas.WH.Gas.NoSolar.Gas</t>
  </si>
  <si>
    <t>Eff.ratio.BG.Res.HH.Thermal.SH.Gas.WH.Gas.Solar</t>
  </si>
  <si>
    <t>Eff.ratio.BG.Res.HH.Thermal.SH.Gas.WH.Gas.Solar.Gas</t>
  </si>
  <si>
    <t>Eff.ratio.BG.Res.HH.Thermal.SH.Gas.WH.Gas.Solar.Solar</t>
  </si>
  <si>
    <t>Eff.ratio.BG.Res.HH.Thermal.SH.Gas.WH.Elc.NoSolar.Elec</t>
  </si>
  <si>
    <t>Eff.ratio.BG.Res.HH.Thermal.SH.Gas.WH.Elc.Solar</t>
  </si>
  <si>
    <t>Eff.ratio.BG.Res.HH.Thermal.SH.Gas.WH.Elc.Solar.Elec</t>
  </si>
  <si>
    <t>Eff.ratio.BG.Res.HH.Thermal.SH.Gas.WH.Elc.Solar.Solar</t>
  </si>
  <si>
    <t>Eff.ratio.BG.Res.HH.Thermal.SH.Gas.CO</t>
  </si>
  <si>
    <t>Eff.ratio.BG.Res.HH.Thermal.SH.Gas.CO.Gas.Gas</t>
  </si>
  <si>
    <t>Eff.ratio.BG.Res.HH.Thermal.SH.Gas.CO.Elc.Elec</t>
  </si>
  <si>
    <t>Eff.ratio.BG.Res.HH.Thermal.SH.Biomass</t>
  </si>
  <si>
    <t>Eff.ratio.BG.Res.HH.Thermal.SH.Biomass.SH</t>
  </si>
  <si>
    <t>Eff.ratio.BG.Res.HH.Thermal.SH.Biomass.SH.Biomass</t>
  </si>
  <si>
    <t>Eff.ratio.BG.Res.HH.Thermal.SH.Biomass.SH.Elec</t>
  </si>
  <si>
    <t>Eff.ratio.BG.Res.HH.Thermal.SH.Biomass.SC</t>
  </si>
  <si>
    <t>Eff.ratio.BG.Res.HH.Thermal.SH.Biomass.SC.AC.Elec</t>
  </si>
  <si>
    <t>Eff.ratio.BG.Res.HH.Thermal.SH.Biomass.WH</t>
  </si>
  <si>
    <t>Eff.ratio.BG.Res.HH.Thermal.SH.Biomass.WH.Biomass.NoSolar.Biomass</t>
  </si>
  <si>
    <t>Eff.ratio.BG.Res.HH.Thermal.SH.Biomass.WH.Biomass.Solar</t>
  </si>
  <si>
    <t>Eff.ratio.BG.Res.HH.Thermal.SH.Biomass.WH.Biomass.Solar.Biomass</t>
  </si>
  <si>
    <t>Eff.ratio.BG.Res.HH.Thermal.SH.Biomass.WH.Biomass.Solar.Solar</t>
  </si>
  <si>
    <t>Eff.ratio.BG.Res.HH.Thermal.SH.Biomass.WH.LPG.NoSolar.LPG</t>
  </si>
  <si>
    <t>Eff.ratio.BG.Res.HH.Thermal.SH.Biomass.WH.LPG.Solar</t>
  </si>
  <si>
    <t>Eff.ratio.BG.Res.HH.Thermal.SH.Biomass.WH.LPG.Solar.LPG</t>
  </si>
  <si>
    <t>Eff.ratio.BG.Res.HH.Thermal.SH.Biomass.WH.LPG.Solar.Solar</t>
  </si>
  <si>
    <t>Eff.ratio.BG.Res.HH.Thermal.SH.Biomass.WH.Elc.NoSolar.Elec</t>
  </si>
  <si>
    <t>Eff.ratio.BG.Res.HH.Thermal.SH.Biomass.WH.Elc.Solar</t>
  </si>
  <si>
    <t>Eff.ratio.BG.Res.HH.Thermal.SH.Biomass.WH.Elc.Solar.Elec</t>
  </si>
  <si>
    <t>Eff.ratio.BG.Res.HH.Thermal.SH.Biomass.WH.Elc.Solar.Solar</t>
  </si>
  <si>
    <t>Eff.ratio.BG.Res.HH.Thermal.SH.Biomass.CO</t>
  </si>
  <si>
    <t>Eff.ratio.BG.Res.HH.Thermal.SH.Biomass.CO.Biomass.Biomass</t>
  </si>
  <si>
    <t>Eff.ratio.BG.Res.HH.Thermal.SH.Biomass.CO.LPG.LPG</t>
  </si>
  <si>
    <t>Eff.ratio.BG.Res.HH.Thermal.SH.Biomass.CO.Elc.Elec</t>
  </si>
  <si>
    <t>Eff.ratio.BG.Res.HH.Thermal.SH.Geo</t>
  </si>
  <si>
    <t>Eff.ratio.BG.Res.HH.Thermal.SH.Geo.SH</t>
  </si>
  <si>
    <t>Eff.ratio.BG.Res.HH.Thermal.SH.Geo.SH.Geo</t>
  </si>
  <si>
    <t>Eff.ratio.BG.Res.HH.Thermal.SH.Geo.SH.Elec</t>
  </si>
  <si>
    <t>Eff.ratio.BG.Res.HH.Thermal.SH.Geo.SC</t>
  </si>
  <si>
    <t>Eff.ratio.BG.Res.HH.Thermal.SH.Geo.SC.AC.Elec</t>
  </si>
  <si>
    <t>Eff.ratio.BG.Res.HH.Thermal.SH.Geo.WH</t>
  </si>
  <si>
    <t>Eff.ratio.BG.Res.HH.Thermal.SH.Geo.WH.Geo.NoSolar.Geo</t>
  </si>
  <si>
    <t>Eff.ratio.BG.Res.HH.Thermal.SH.Geo.WH.Geo.Solar</t>
  </si>
  <si>
    <t>Eff.ratio.BG.Res.HH.Thermal.SH.Geo.WH.Geo.Solar.Geo</t>
  </si>
  <si>
    <t>Eff.ratio.BG.Res.HH.Thermal.SH.Geo.WH.Geo.Solar.Solar</t>
  </si>
  <si>
    <t>Eff.ratio.BG.Res.HH.Thermal.SH.Geo.WH.Elc.NoSolar.Elec</t>
  </si>
  <si>
    <t>Eff.ratio.BG.Res.HH.Thermal.SH.Geo.WH.Elc.Solar</t>
  </si>
  <si>
    <t>Eff.ratio.BG.Res.HH.Thermal.SH.Geo.WH.Elc.Solar.Elec</t>
  </si>
  <si>
    <t>Eff.ratio.BG.Res.HH.Thermal.SH.Geo.WH.Elc.Solar.Solar</t>
  </si>
  <si>
    <t>Eff.ratio.BG.Res.HH.Thermal.SH.Geo.CO</t>
  </si>
  <si>
    <t>Eff.ratio.BG.Res.HH.Thermal.SH.Geo.CO.LPG.LPG</t>
  </si>
  <si>
    <t>Eff.ratio.BG.Res.HH.Thermal.SH.Geo.CO.Elc.Elec</t>
  </si>
  <si>
    <t>Eff.ratio.BG.Res.HH.Thermal.SH.DistrHeat</t>
  </si>
  <si>
    <t>Eff.ratio.BG.Res.HH.Thermal.SH.DistrHeat.SH</t>
  </si>
  <si>
    <t>Eff.ratio.BG.Res.HH.Thermal.SH.DistrHeat.SH.Steam_Distr</t>
  </si>
  <si>
    <t>Eff.ratio.BG.Res.HH.Thermal.SH.DistrHeat.SH.Elec</t>
  </si>
  <si>
    <t>Eff.ratio.BG.Res.HH.Thermal.SH.DistrHeat.SC</t>
  </si>
  <si>
    <t>Eff.ratio.BG.Res.HH.Thermal.SH.DistrHeat.SC.AC.Elec</t>
  </si>
  <si>
    <t>Eff.ratio.BG.Res.HH.Thermal.SH.DistrHeat.WH</t>
  </si>
  <si>
    <t>Eff.ratio.BG.Res.HH.Thermal.SH.DistrHeat.WH.DistrHeat.NoSolar.Steam_Distr</t>
  </si>
  <si>
    <t>Eff.ratio.BG.Res.HH.Thermal.SH.DistrHeat.WH.DistrHeat.Solar</t>
  </si>
  <si>
    <t>Eff.ratio.BG.Res.HH.Thermal.SH.DistrHeat.WH.DistrHeat.Solar.Steam_Distr</t>
  </si>
  <si>
    <t>Eff.ratio.BG.Res.HH.Thermal.SH.DistrHeat.WH.DistrHeat.Solar.Solar</t>
  </si>
  <si>
    <t>Eff.ratio.BG.Res.HH.Thermal.SH.DistrHeat.WH.Elc.NoSolar.Elec</t>
  </si>
  <si>
    <t>Eff.ratio.BG.Res.HH.Thermal.SH.DistrHeat.WH.Elc.Solar</t>
  </si>
  <si>
    <t>Eff.ratio.BG.Res.HH.Thermal.SH.DistrHeat.WH.Elc.Solar.Elec</t>
  </si>
  <si>
    <t>Eff.ratio.BG.Res.HH.Thermal.SH.DistrHeat.WH.Elc.Solar.Solar</t>
  </si>
  <si>
    <t>Eff.ratio.BG.Res.HH.Thermal.SH.DistrHeat.CO</t>
  </si>
  <si>
    <t>Eff.ratio.BG.Res.HH.Thermal.SH.DistrHeat.CO.LPG.LPG</t>
  </si>
  <si>
    <t>Eff.ratio.BG.Res.HH.Thermal.SH.DistrHeat.CO.Elc.Elec</t>
  </si>
  <si>
    <t>Eff.ratio.BG.Res.HH.Thermal.SH.AdvElc</t>
  </si>
  <si>
    <t>Eff.ratio.BG.Res.HH.Thermal.SH.AdvElc.SH</t>
  </si>
  <si>
    <t>Eff.ratio.BG.Res.HH.Thermal.SH.AdvElc.SH.Elec</t>
  </si>
  <si>
    <t>Eff.ratio.BG.Res.HH.Thermal.SH.AdvElc.SC</t>
  </si>
  <si>
    <t>Eff.ratio.BG.Res.HH.Thermal.SH.AdvElc.SC.AC.Elec</t>
  </si>
  <si>
    <t>Eff.ratio.BG.Res.HH.Thermal.SH.AdvElc.WH</t>
  </si>
  <si>
    <t>Eff.ratio.BG.Res.HH.Thermal.SH.AdvElc.WH.LPG.NoSolar.LPG</t>
  </si>
  <si>
    <t>Eff.ratio.BG.Res.HH.Thermal.SH.AdvElc.WH.LPG.Solar</t>
  </si>
  <si>
    <t>Eff.ratio.BG.Res.HH.Thermal.SH.AdvElc.WH.LPG.Solar.LPG</t>
  </si>
  <si>
    <t>Eff.ratio.BG.Res.HH.Thermal.SH.AdvElc.WH.LPG.Solar.Solar</t>
  </si>
  <si>
    <t>Eff.ratio.BG.Res.HH.Thermal.SH.AdvElc.WH.Elc.NoSolar.Elec</t>
  </si>
  <si>
    <t>Eff.ratio.BG.Res.HH.Thermal.SH.AdvElc.WH.Elc.Solar</t>
  </si>
  <si>
    <t>Eff.ratio.BG.Res.HH.Thermal.SH.AdvElc.WH.Elc.Solar.Elec</t>
  </si>
  <si>
    <t>Eff.ratio.BG.Res.HH.Thermal.SH.AdvElc.WH.Elc.Solar.Solar</t>
  </si>
  <si>
    <t>Eff.ratio.BG.Res.HH.Thermal.SH.AdvElc.CO</t>
  </si>
  <si>
    <t>Eff.ratio.BG.Res.HH.Thermal.SH.AdvElc.CO.LPG.LPG</t>
  </si>
  <si>
    <t>Eff.ratio.BG.Res.HH.Thermal.SH.AdvElc.CO.Elc.Elec</t>
  </si>
  <si>
    <t>Eff.ratio.BG.Res.HH.Thermal.SH.ConvElc</t>
  </si>
  <si>
    <t>Eff.ratio.BG.Res.HH.Thermal.SH.ConvElc.SH</t>
  </si>
  <si>
    <t>Eff.ratio.BG.Res.HH.Thermal.SH.ConvElc.SH.Elec</t>
  </si>
  <si>
    <t>Eff.ratio.BG.Res.HH.Thermal.SH.ConvElc.SC</t>
  </si>
  <si>
    <t>Eff.ratio.BG.Res.HH.Thermal.SH.ConvElc.SC.AC.Elec</t>
  </si>
  <si>
    <t>Eff.ratio.BG.Res.HH.Thermal.SH.ConvElc.WH</t>
  </si>
  <si>
    <t>Eff.ratio.BG.Res.HH.Thermal.SH.ConvElc.WH.LPG.NoSolar.LPG</t>
  </si>
  <si>
    <t>Eff.ratio.BG.Res.HH.Thermal.SH.ConvElc.WH.LPG.Solar</t>
  </si>
  <si>
    <t>Eff.ratio.BG.Res.HH.Thermal.SH.ConvElc.WH.LPG.Solar.LPG</t>
  </si>
  <si>
    <t>Eff.ratio.BG.Res.HH.Thermal.SH.ConvElc.WH.LPG.Solar.Solar</t>
  </si>
  <si>
    <t>Eff.ratio.BG.Res.HH.Thermal.SH.ConvElc.WH.Elc.NoSolar.Elec</t>
  </si>
  <si>
    <t>Eff.ratio.BG.Res.HH.Thermal.SH.ConvElc.WH.Elc.Solar</t>
  </si>
  <si>
    <t>Eff.ratio.BG.Res.HH.Thermal.SH.ConvElc.WH.Elc.Solar.Elec</t>
  </si>
  <si>
    <t>Eff.ratio.BG.Res.HH.Thermal.SH.ConvElc.WH.Elc.Solar.Solar</t>
  </si>
  <si>
    <t>Eff.ratio.BG.Res.HH.Thermal.SH.ConvElc.CO</t>
  </si>
  <si>
    <t>Eff.ratio.BG.Res.HH.Thermal.SH.ConvElc.CO.LPG.LPG</t>
  </si>
  <si>
    <t>Eff.ratio.BG.Res.HH.Thermal.SH.ConvElc.CO.Elc.Elec</t>
  </si>
  <si>
    <t>BG - CO2 emissions (detailed structure)</t>
  </si>
  <si>
    <t>EMI.ktCO2.BG.Res.HH.Thermal.SH.Solids</t>
  </si>
  <si>
    <t>EMI.ktCO2.BG.Res.HH.Thermal.SH.Solids.SH</t>
  </si>
  <si>
    <t>EMI.ktCO2.BG.Res.HH.Thermal.SH.Solids.SH.Solids</t>
  </si>
  <si>
    <t>EMI.ktCO2.BG.Res.HH.Thermal.SH.Solids.SH.Elec</t>
  </si>
  <si>
    <t>EMI.ktCO2.BG.Res.HH.Thermal.SH.Solids.SC</t>
  </si>
  <si>
    <t>EMI.ktCO2.BG.Res.HH.Thermal.SH.Solids.SC.AC.Elec</t>
  </si>
  <si>
    <t>EMI.ktCO2.BG.Res.HH.Thermal.SH.Solids.WH</t>
  </si>
  <si>
    <t>EMI.ktCO2.BG.Res.HH.Thermal.SH.Solids.WH.Solids.NoSolar.Solids</t>
  </si>
  <si>
    <t>EMI.ktCO2.BG.Res.HH.Thermal.SH.Solids.WH.LPG.NoSolar.LPG</t>
  </si>
  <si>
    <t>EMI.ktCO2.BG.Res.HH.Thermal.SH.Solids.WH.LPG.Solar</t>
  </si>
  <si>
    <t>EMI.ktCO2.BG.Res.HH.Thermal.SH.Solids.WH.LPG.Solar.LPG</t>
  </si>
  <si>
    <t>EMI.ktCO2.BG.Res.HH.Thermal.SH.Solids.WH.LPG.Solar.Solar</t>
  </si>
  <si>
    <t>EMI.ktCO2.BG.Res.HH.Thermal.SH.Solids.WH.Elc.NoSolar.Elec</t>
  </si>
  <si>
    <t>EMI.ktCO2.BG.Res.HH.Thermal.SH.Solids.WH.Elc.Solar</t>
  </si>
  <si>
    <t>EMI.ktCO2.BG.Res.HH.Thermal.SH.Solids.WH.Elc.Solar.Elec</t>
  </si>
  <si>
    <t>EMI.ktCO2.BG.Res.HH.Thermal.SH.Solids.WH.Elc.Solar.Solar</t>
  </si>
  <si>
    <t>EMI.ktCO2.BG.Res.HH.Thermal.SH.Solids.CO</t>
  </si>
  <si>
    <t>EMI.ktCO2.BG.Res.HH.Thermal.SH.Solids.CO.Solids.Solids</t>
  </si>
  <si>
    <t>EMI.ktCO2.BG.Res.HH.Thermal.SH.Solids.CO.LPG.LPG</t>
  </si>
  <si>
    <t>EMI.ktCO2.BG.Res.HH.Thermal.SH.Solids.CO.Elc.Elec</t>
  </si>
  <si>
    <t>EMI.ktCO2.BG.Res.HH.Thermal.SH.LPG</t>
  </si>
  <si>
    <t>EMI.ktCO2.BG.Res.HH.Thermal.SH.LPG.SH</t>
  </si>
  <si>
    <t>EMI.ktCO2.BG.Res.HH.Thermal.SH.LPG.SH.LPG</t>
  </si>
  <si>
    <t>EMI.ktCO2.BG.Res.HH.Thermal.SH.LPG.SH.Elec</t>
  </si>
  <si>
    <t>EMI.ktCO2.BG.Res.HH.Thermal.SH.LPG.SC</t>
  </si>
  <si>
    <t>EMI.ktCO2.BG.Res.HH.Thermal.SH.LPG.SC.AC.Elec</t>
  </si>
  <si>
    <t>EMI.ktCO2.BG.Res.HH.Thermal.SH.LPG.WH</t>
  </si>
  <si>
    <t>EMI.ktCO2.BG.Res.HH.Thermal.SH.LPG.WH.LPG.NoSolar.LPG</t>
  </si>
  <si>
    <t>EMI.ktCO2.BG.Res.HH.Thermal.SH.LPG.WH.LPG.Solar</t>
  </si>
  <si>
    <t>EMI.ktCO2.BG.Res.HH.Thermal.SH.LPG.WH.LPG.Solar.LPG</t>
  </si>
  <si>
    <t>EMI.ktCO2.BG.Res.HH.Thermal.SH.LPG.WH.LPG.Solar.Solar</t>
  </si>
  <si>
    <t>EMI.ktCO2.BG.Res.HH.Thermal.SH.LPG.WH.Elc.NoSolar.Elec</t>
  </si>
  <si>
    <t>EMI.ktCO2.BG.Res.HH.Thermal.SH.LPG.WH.Elc.Solar</t>
  </si>
  <si>
    <t>EMI.ktCO2.BG.Res.HH.Thermal.SH.LPG.WH.Elc.Solar.Elec</t>
  </si>
  <si>
    <t>EMI.ktCO2.BG.Res.HH.Thermal.SH.LPG.WH.Elc.Solar.Solar</t>
  </si>
  <si>
    <t>EMI.ktCO2.BG.Res.HH.Thermal.SH.LPG.CO</t>
  </si>
  <si>
    <t>EMI.ktCO2.BG.Res.HH.Thermal.SH.LPG.CO.LPG.LPG</t>
  </si>
  <si>
    <t>EMI.ktCO2.BG.Res.HH.Thermal.SH.LPG.CO.Elc.Elec</t>
  </si>
  <si>
    <t>EMI.ktCO2.BG.Res.HH.Thermal.SH.Oil</t>
  </si>
  <si>
    <t>EMI.ktCO2.BG.Res.HH.Thermal.SH.Oil.SH</t>
  </si>
  <si>
    <t>EMI.ktCO2.BG.Res.HH.Thermal.SH.Oil.SH.Oil</t>
  </si>
  <si>
    <t>EMI.ktCO2.BG.Res.HH.Thermal.SH.Oil.SH.Elec</t>
  </si>
  <si>
    <t>EMI.ktCO2.BG.Res.HH.Thermal.SH.Oil.SC</t>
  </si>
  <si>
    <t>EMI.ktCO2.BG.Res.HH.Thermal.SH.Oil.SC.AC.Elec</t>
  </si>
  <si>
    <t>EMI.ktCO2.BG.Res.HH.Thermal.SH.Oil.WH</t>
  </si>
  <si>
    <t>EMI.ktCO2.BG.Res.HH.Thermal.SH.Oil.WH.Oil.NoSolar.Oil</t>
  </si>
  <si>
    <t>EMI.ktCO2.BG.Res.HH.Thermal.SH.Oil.WH.Oil.Solar</t>
  </si>
  <si>
    <t>EMI.ktCO2.BG.Res.HH.Thermal.SH.Oil.WH.Oil.Solar.Oil</t>
  </si>
  <si>
    <t>EMI.ktCO2.BG.Res.HH.Thermal.SH.Oil.WH.Oil.Solar.Solar</t>
  </si>
  <si>
    <t>EMI.ktCO2.BG.Res.HH.Thermal.SH.Oil.WH.Elc.NoSolar.Elec</t>
  </si>
  <si>
    <t>EMI.ktCO2.BG.Res.HH.Thermal.SH.Oil.WH.Elc.Solar</t>
  </si>
  <si>
    <t>EMI.ktCO2.BG.Res.HH.Thermal.SH.Oil.WH.Elc.Solar.Elec</t>
  </si>
  <si>
    <t>EMI.ktCO2.BG.Res.HH.Thermal.SH.Oil.WH.Elc.Solar.Solar</t>
  </si>
  <si>
    <t>EMI.ktCO2.BG.Res.HH.Thermal.SH.Oil.CO</t>
  </si>
  <si>
    <t>EMI.ktCO2.BG.Res.HH.Thermal.SH.Oil.CO.LPG.LPG</t>
  </si>
  <si>
    <t>EMI.ktCO2.BG.Res.HH.Thermal.SH.Oil.CO.Elc.Elec</t>
  </si>
  <si>
    <t>EMI.ktCO2.BG.Res.HH.Thermal.SH.Gas</t>
  </si>
  <si>
    <t>EMI.ktCO2.BG.Res.HH.Thermal.SH.Gas.SH</t>
  </si>
  <si>
    <t>EMI.ktCO2.BG.Res.HH.Thermal.SH.Gas.SH.Gas</t>
  </si>
  <si>
    <t>EMI.ktCO2.BG.Res.HH.Thermal.SH.Gas.SH.Elec</t>
  </si>
  <si>
    <t>EMI.ktCO2.BG.Res.HH.Thermal.SH.Gas.SC</t>
  </si>
  <si>
    <t>EMI.ktCO2.BG.Res.HH.Thermal.SH.Gas.SC.AC.Elec</t>
  </si>
  <si>
    <t>EMI.ktCO2.BG.Res.HH.Thermal.SH.Gas.WH</t>
  </si>
  <si>
    <t>EMI.ktCO2.BG.Res.HH.Thermal.SH.Gas.WH.Gas.NoSolar.Gas</t>
  </si>
  <si>
    <t>EMI.ktCO2.BG.Res.HH.Thermal.SH.Gas.WH.Gas.Solar</t>
  </si>
  <si>
    <t>EMI.ktCO2.BG.Res.HH.Thermal.SH.Gas.WH.Gas.Solar.Gas</t>
  </si>
  <si>
    <t>EMI.ktCO2.BG.Res.HH.Thermal.SH.Gas.WH.Gas.Solar.Solar</t>
  </si>
  <si>
    <t>EMI.ktCO2.BG.Res.HH.Thermal.SH.Gas.WH.Elc.NoSolar.Elec</t>
  </si>
  <si>
    <t>EMI.ktCO2.BG.Res.HH.Thermal.SH.Gas.WH.Elc.Solar</t>
  </si>
  <si>
    <t>EMI.ktCO2.BG.Res.HH.Thermal.SH.Gas.WH.Elc.Solar.Elec</t>
  </si>
  <si>
    <t>EMI.ktCO2.BG.Res.HH.Thermal.SH.Gas.WH.Elc.Solar.Solar</t>
  </si>
  <si>
    <t>EMI.ktCO2.BG.Res.HH.Thermal.SH.Gas.CO</t>
  </si>
  <si>
    <t>EMI.ktCO2.BG.Res.HH.Thermal.SH.Gas.CO.Gas.Gas</t>
  </si>
  <si>
    <t>EMI.ktCO2.BG.Res.HH.Thermal.SH.Gas.CO.Elc.Elec</t>
  </si>
  <si>
    <t>EMI.ktCO2.BG.Res.HH.Thermal.SH.Biomass</t>
  </si>
  <si>
    <t>EMI.ktCO2.BG.Res.HH.Thermal.SH.Biomass.SH</t>
  </si>
  <si>
    <t>EMI.ktCO2.BG.Res.HH.Thermal.SH.Biomass.SH.Biomass</t>
  </si>
  <si>
    <t>EMI.ktCO2.BG.Res.HH.Thermal.SH.Biomass.SH.Elec</t>
  </si>
  <si>
    <t>EMI.ktCO2.BG.Res.HH.Thermal.SH.Biomass.SC</t>
  </si>
  <si>
    <t>EMI.ktCO2.BG.Res.HH.Thermal.SH.Biomass.SC.AC.Elec</t>
  </si>
  <si>
    <t>EMI.ktCO2.BG.Res.HH.Thermal.SH.Biomass.WH</t>
  </si>
  <si>
    <t>EMI.ktCO2.BG.Res.HH.Thermal.SH.Biomass.WH.Biomass.NoSolar.Biomass</t>
  </si>
  <si>
    <t>EMI.ktCO2.BG.Res.HH.Thermal.SH.Biomass.WH.Biomass.Solar</t>
  </si>
  <si>
    <t>EMI.ktCO2.BG.Res.HH.Thermal.SH.Biomass.WH.Biomass.Solar.Biomass</t>
  </si>
  <si>
    <t>EMI.ktCO2.BG.Res.HH.Thermal.SH.Biomass.WH.Biomass.Solar.Solar</t>
  </si>
  <si>
    <t>EMI.ktCO2.BG.Res.HH.Thermal.SH.Biomass.WH.LPG.NoSolar.LPG</t>
  </si>
  <si>
    <t>EMI.ktCO2.BG.Res.HH.Thermal.SH.Biomass.WH.LPG.Solar</t>
  </si>
  <si>
    <t>EMI.ktCO2.BG.Res.HH.Thermal.SH.Biomass.WH.LPG.Solar.LPG</t>
  </si>
  <si>
    <t>EMI.ktCO2.BG.Res.HH.Thermal.SH.Biomass.WH.LPG.Solar.Solar</t>
  </si>
  <si>
    <t>EMI.ktCO2.BG.Res.HH.Thermal.SH.Biomass.WH.Elc.NoSolar.Elec</t>
  </si>
  <si>
    <t>EMI.ktCO2.BG.Res.HH.Thermal.SH.Biomass.WH.Elc.Solar</t>
  </si>
  <si>
    <t>EMI.ktCO2.BG.Res.HH.Thermal.SH.Biomass.WH.Elc.Solar.Elec</t>
  </si>
  <si>
    <t>EMI.ktCO2.BG.Res.HH.Thermal.SH.Biomass.WH.Elc.Solar.Solar</t>
  </si>
  <si>
    <t>EMI.ktCO2.BG.Res.HH.Thermal.SH.Biomass.CO</t>
  </si>
  <si>
    <t>EMI.ktCO2.BG.Res.HH.Thermal.SH.Biomass.CO.Biomass.Biomass</t>
  </si>
  <si>
    <t>EMI.ktCO2.BG.Res.HH.Thermal.SH.Biomass.CO.LPG.LPG</t>
  </si>
  <si>
    <t>EMI.ktCO2.BG.Res.HH.Thermal.SH.Biomass.CO.Elc.Elec</t>
  </si>
  <si>
    <t>EMI.ktCO2.BG.Res.HH.Thermal.SH.Geo</t>
  </si>
  <si>
    <t>EMI.ktCO2.BG.Res.HH.Thermal.SH.Geo.SH</t>
  </si>
  <si>
    <t>EMI.ktCO2.BG.Res.HH.Thermal.SH.Geo.SH.Geo</t>
  </si>
  <si>
    <t>EMI.ktCO2.BG.Res.HH.Thermal.SH.Geo.SH.Elec</t>
  </si>
  <si>
    <t>EMI.ktCO2.BG.Res.HH.Thermal.SH.Geo.SC</t>
  </si>
  <si>
    <t>EMI.ktCO2.BG.Res.HH.Thermal.SH.Geo.SC.AC.Elec</t>
  </si>
  <si>
    <t>EMI.ktCO2.BG.Res.HH.Thermal.SH.Geo.WH</t>
  </si>
  <si>
    <t>EMI.ktCO2.BG.Res.HH.Thermal.SH.Geo.WH.Geo.NoSolar.Geo</t>
  </si>
  <si>
    <t>EMI.ktCO2.BG.Res.HH.Thermal.SH.Geo.WH.Geo.Solar</t>
  </si>
  <si>
    <t>EMI.ktCO2.BG.Res.HH.Thermal.SH.Geo.WH.Geo.Solar.Geo</t>
  </si>
  <si>
    <t>EMI.ktCO2.BG.Res.HH.Thermal.SH.Geo.WH.Geo.Solar.Solar</t>
  </si>
  <si>
    <t>EMI.ktCO2.BG.Res.HH.Thermal.SH.Geo.WH.Elc.NoSolar.Elec</t>
  </si>
  <si>
    <t>EMI.ktCO2.BG.Res.HH.Thermal.SH.Geo.WH.Elc.Solar</t>
  </si>
  <si>
    <t>EMI.ktCO2.BG.Res.HH.Thermal.SH.Geo.WH.Elc.Solar.Elec</t>
  </si>
  <si>
    <t>EMI.ktCO2.BG.Res.HH.Thermal.SH.Geo.WH.Elc.Solar.Solar</t>
  </si>
  <si>
    <t>EMI.ktCO2.BG.Res.HH.Thermal.SH.Geo.CO</t>
  </si>
  <si>
    <t>EMI.ktCO2.BG.Res.HH.Thermal.SH.Geo.CO.LPG.LPG</t>
  </si>
  <si>
    <t>EMI.ktCO2.BG.Res.HH.Thermal.SH.Geo.CO.Elc.Elec</t>
  </si>
  <si>
    <t>EMI.ktCO2.BG.Res.HH.Thermal.SH.DistrHeat</t>
  </si>
  <si>
    <t>EMI.ktCO2.BG.Res.HH.Thermal.SH.DistrHeat.SH</t>
  </si>
  <si>
    <t>EMI.ktCO2.BG.Res.HH.Thermal.SH.DistrHeat.SH.Steam_Distr</t>
  </si>
  <si>
    <t>EMI.ktCO2.BG.Res.HH.Thermal.SH.DistrHeat.SH.Elec</t>
  </si>
  <si>
    <t>EMI.ktCO2.BG.Res.HH.Thermal.SH.DistrHeat.SC</t>
  </si>
  <si>
    <t>EMI.ktCO2.BG.Res.HH.Thermal.SH.DistrHeat.SC.AC.Elec</t>
  </si>
  <si>
    <t>EMI.ktCO2.BG.Res.HH.Thermal.SH.DistrHeat.WH</t>
  </si>
  <si>
    <t>EMI.ktCO2.BG.Res.HH.Thermal.SH.DistrHeat.WH.DistrHeat.NoSolar.Steam_Distr</t>
  </si>
  <si>
    <t>EMI.ktCO2.BG.Res.HH.Thermal.SH.DistrHeat.WH.DistrHeat.Solar</t>
  </si>
  <si>
    <t>EMI.ktCO2.BG.Res.HH.Thermal.SH.DistrHeat.WH.DistrHeat.Solar.Steam_Distr</t>
  </si>
  <si>
    <t>EMI.ktCO2.BG.Res.HH.Thermal.SH.DistrHeat.WH.DistrHeat.Solar.Solar</t>
  </si>
  <si>
    <t>EMI.ktCO2.BG.Res.HH.Thermal.SH.DistrHeat.WH.Elc.NoSolar.Elec</t>
  </si>
  <si>
    <t>EMI.ktCO2.BG.Res.HH.Thermal.SH.DistrHeat.WH.Elc.Solar</t>
  </si>
  <si>
    <t>EMI.ktCO2.BG.Res.HH.Thermal.SH.DistrHeat.WH.Elc.Solar.Elec</t>
  </si>
  <si>
    <t>EMI.ktCO2.BG.Res.HH.Thermal.SH.DistrHeat.WH.Elc.Solar.Solar</t>
  </si>
  <si>
    <t>EMI.ktCO2.BG.Res.HH.Thermal.SH.DistrHeat.CO</t>
  </si>
  <si>
    <t>EMI.ktCO2.BG.Res.HH.Thermal.SH.DistrHeat.CO.LPG.LPG</t>
  </si>
  <si>
    <t>EMI.ktCO2.BG.Res.HH.Thermal.SH.DistrHeat.CO.Elc.Elec</t>
  </si>
  <si>
    <t>EMI.ktCO2.BG.Res.HH.Thermal.SH.AdvElc</t>
  </si>
  <si>
    <t>EMI.ktCO2.BG.Res.HH.Thermal.SH.AdvElc.SH</t>
  </si>
  <si>
    <t>EMI.ktCO2.BG.Res.HH.Thermal.SH.AdvElc.SH.Elec</t>
  </si>
  <si>
    <t>EMI.ktCO2.BG.Res.HH.Thermal.SH.AdvElc.SC</t>
  </si>
  <si>
    <t>EMI.ktCO2.BG.Res.HH.Thermal.SH.AdvElc.SC.AC.Elec</t>
  </si>
  <si>
    <t>EMI.ktCO2.BG.Res.HH.Thermal.SH.AdvElc.WH</t>
  </si>
  <si>
    <t>EMI.ktCO2.BG.Res.HH.Thermal.SH.AdvElc.WH.LPG.NoSolar.LPG</t>
  </si>
  <si>
    <t>EMI.ktCO2.BG.Res.HH.Thermal.SH.AdvElc.WH.LPG.Solar</t>
  </si>
  <si>
    <t>EMI.ktCO2.BG.Res.HH.Thermal.SH.AdvElc.WH.LPG.Solar.LPG</t>
  </si>
  <si>
    <t>EMI.ktCO2.BG.Res.HH.Thermal.SH.AdvElc.WH.LPG.Solar.Solar</t>
  </si>
  <si>
    <t>EMI.ktCO2.BG.Res.HH.Thermal.SH.AdvElc.WH.Elc.NoSolar.Elec</t>
  </si>
  <si>
    <t>EMI.ktCO2.BG.Res.HH.Thermal.SH.AdvElc.WH.Elc.Solar</t>
  </si>
  <si>
    <t>EMI.ktCO2.BG.Res.HH.Thermal.SH.AdvElc.WH.Elc.Solar.Elec</t>
  </si>
  <si>
    <t>EMI.ktCO2.BG.Res.HH.Thermal.SH.AdvElc.WH.Elc.Solar.Solar</t>
  </si>
  <si>
    <t>EMI.ktCO2.BG.Res.HH.Thermal.SH.AdvElc.CO</t>
  </si>
  <si>
    <t>EMI.ktCO2.BG.Res.HH.Thermal.SH.AdvElc.CO.LPG.LPG</t>
  </si>
  <si>
    <t>EMI.ktCO2.BG.Res.HH.Thermal.SH.AdvElc.CO.Elc.Elec</t>
  </si>
  <si>
    <t>EMI.ktCO2.BG.Res.HH.Thermal.SH.ConvElc</t>
  </si>
  <si>
    <t>EMI.ktCO2.BG.Res.HH.Thermal.SH.ConvElc.SH</t>
  </si>
  <si>
    <t>EMI.ktCO2.BG.Res.HH.Thermal.SH.ConvElc.SH.Elec</t>
  </si>
  <si>
    <t>EMI.ktCO2.BG.Res.HH.Thermal.SH.ConvElc.SC</t>
  </si>
  <si>
    <t>EMI.ktCO2.BG.Res.HH.Thermal.SH.ConvElc.SC.AC.Elec</t>
  </si>
  <si>
    <t>EMI.ktCO2.BG.Res.HH.Thermal.SH.ConvElc.WH</t>
  </si>
  <si>
    <t>EMI.ktCO2.BG.Res.HH.Thermal.SH.ConvElc.WH.LPG.NoSolar.LPG</t>
  </si>
  <si>
    <t>EMI.ktCO2.BG.Res.HH.Thermal.SH.ConvElc.WH.LPG.Solar</t>
  </si>
  <si>
    <t>EMI.ktCO2.BG.Res.HH.Thermal.SH.ConvElc.WH.LPG.Solar.LPG</t>
  </si>
  <si>
    <t>EMI.ktCO2.BG.Res.HH.Thermal.SH.ConvElc.WH.LPG.Solar.Solar</t>
  </si>
  <si>
    <t>EMI.ktCO2.BG.Res.HH.Thermal.SH.ConvElc.WH.Elc.NoSolar.Elec</t>
  </si>
  <si>
    <t>EMI.ktCO2.BG.Res.HH.Thermal.SH.ConvElc.WH.Elc.Solar</t>
  </si>
  <si>
    <t>EMI.ktCO2.BG.Res.HH.Thermal.SH.ConvElc.WH.Elc.Solar.Elec</t>
  </si>
  <si>
    <t>EMI.ktCO2.BG.Res.HH.Thermal.SH.ConvElc.WH.Elc.Solar.Solar</t>
  </si>
  <si>
    <t>EMI.ktCO2.BG.Res.HH.Thermal.SH.ConvElc.CO</t>
  </si>
  <si>
    <t>EMI.ktCO2.BG.Res.HH.Thermal.SH.ConvElc.CO.LPG.LPG</t>
  </si>
  <si>
    <t>EMI.ktCO2.BG.Res.HH.Thermal.SH.ConvElc.CO.Elc.Elec</t>
  </si>
  <si>
    <t>BG - Final energy consumption per household (detailed structure)</t>
  </si>
  <si>
    <t>FEC_per_household.kWh.BG.Res.HH.Thermal.SH.Solids</t>
  </si>
  <si>
    <t>FEC_per_household.kWh.BG.Res.HH.Thermal.SH.Solids.SH</t>
  </si>
  <si>
    <t>FEC_per_household.kWh.BG.Res.HH.Thermal.SH.Solids.SH.Solids</t>
  </si>
  <si>
    <t>FEC_per_household.kWh.BG.Res.HH.Thermal.SH.Solids.SH.Elec</t>
  </si>
  <si>
    <t>FEC_per_household.kWh.BG.Res.HH.Thermal.SH.Solids.SC</t>
  </si>
  <si>
    <t>FEC_per_household.kWh.BG.Res.HH.Thermal.SH.Solids.SC.AC.Elec</t>
  </si>
  <si>
    <t>FEC_per_household.kWh.BG.Res.HH.Thermal.SH.Solids.WH</t>
  </si>
  <si>
    <t>FEC_per_household.kWh.BG.Res.HH.Thermal.SH.Solids.WH.Solids.NoSolar.Solids</t>
  </si>
  <si>
    <t>FEC_per_household.kWh.BG.Res.HH.Thermal.SH.Solids.WH.LPG.NoSolar.LPG</t>
  </si>
  <si>
    <t>FEC_per_household.kWh.BG.Res.HH.Thermal.SH.Solids.WH.LPG.Solar</t>
  </si>
  <si>
    <t>FEC_per_household.kWh.BG.Res.HH.Thermal.SH.Solids.WH.LPG.Solar.LPG</t>
  </si>
  <si>
    <t>FEC_per_household.kWh.BG.Res.HH.Thermal.SH.Solids.WH.LPG.Solar.Solar</t>
  </si>
  <si>
    <t>FEC_per_household.kWh.BG.Res.HH.Thermal.SH.Solids.WH.Elc.NoSolar.Elec</t>
  </si>
  <si>
    <t>FEC_per_household.kWh.BG.Res.HH.Thermal.SH.Solids.WH.Elc.Solar</t>
  </si>
  <si>
    <t>FEC_per_household.kWh.BG.Res.HH.Thermal.SH.Solids.WH.Elc.Solar.Elec</t>
  </si>
  <si>
    <t>FEC_per_household.kWh.BG.Res.HH.Thermal.SH.Solids.WH.Elc.Solar.Solar</t>
  </si>
  <si>
    <t>FEC_per_household.kWh.BG.Res.HH.Thermal.SH.Solids.CO</t>
  </si>
  <si>
    <t>FEC_per_household.kWh.BG.Res.HH.Thermal.SH.Solids.CO.Solids.Solids</t>
  </si>
  <si>
    <t>FEC_per_household.kWh.BG.Res.HH.Thermal.SH.Solids.CO.LPG.LPG</t>
  </si>
  <si>
    <t>FEC_per_household.kWh.BG.Res.HH.Thermal.SH.Solids.CO.Elc.Elec</t>
  </si>
  <si>
    <t>FEC_per_household.kWh.BG.Res.HH.Thermal.SH.LPG</t>
  </si>
  <si>
    <t>FEC_per_household.kWh.BG.Res.HH.Thermal.SH.LPG.SH</t>
  </si>
  <si>
    <t>FEC_per_household.kWh.BG.Res.HH.Thermal.SH.LPG.SH.LPG</t>
  </si>
  <si>
    <t>FEC_per_household.kWh.BG.Res.HH.Thermal.SH.LPG.SH.Elec</t>
  </si>
  <si>
    <t>FEC_per_household.kWh.BG.Res.HH.Thermal.SH.LPG.SC</t>
  </si>
  <si>
    <t>FEC_per_household.kWh.BG.Res.HH.Thermal.SH.LPG.SC.AC.Elec</t>
  </si>
  <si>
    <t>FEC_per_household.kWh.BG.Res.HH.Thermal.SH.LPG.WH</t>
  </si>
  <si>
    <t>FEC_per_household.kWh.BG.Res.HH.Thermal.SH.LPG.WH.LPG.NoSolar.LPG</t>
  </si>
  <si>
    <t>FEC_per_household.kWh.BG.Res.HH.Thermal.SH.LPG.WH.LPG.Solar</t>
  </si>
  <si>
    <t>FEC_per_household.kWh.BG.Res.HH.Thermal.SH.LPG.WH.LPG.Solar.LPG</t>
  </si>
  <si>
    <t>FEC_per_household.kWh.BG.Res.HH.Thermal.SH.LPG.WH.LPG.Solar.Solar</t>
  </si>
  <si>
    <t>FEC_per_household.kWh.BG.Res.HH.Thermal.SH.LPG.WH.Elc.NoSolar.Elec</t>
  </si>
  <si>
    <t>FEC_per_household.kWh.BG.Res.HH.Thermal.SH.LPG.WH.Elc.Solar</t>
  </si>
  <si>
    <t>FEC_per_household.kWh.BG.Res.HH.Thermal.SH.LPG.WH.Elc.Solar.Elec</t>
  </si>
  <si>
    <t>FEC_per_household.kWh.BG.Res.HH.Thermal.SH.LPG.WH.Elc.Solar.Solar</t>
  </si>
  <si>
    <t>FEC_per_household.kWh.BG.Res.HH.Thermal.SH.LPG.CO</t>
  </si>
  <si>
    <t>FEC_per_household.kWh.BG.Res.HH.Thermal.SH.LPG.CO.LPG.LPG</t>
  </si>
  <si>
    <t>FEC_per_household.kWh.BG.Res.HH.Thermal.SH.LPG.CO.Elc.Elec</t>
  </si>
  <si>
    <t>FEC_per_household.kWh.BG.Res.HH.Thermal.SH.Oil</t>
  </si>
  <si>
    <t>FEC_per_household.kWh.BG.Res.HH.Thermal.SH.Oil.SH</t>
  </si>
  <si>
    <t>FEC_per_household.kWh.BG.Res.HH.Thermal.SH.Oil.SH.Oil</t>
  </si>
  <si>
    <t>FEC_per_household.kWh.BG.Res.HH.Thermal.SH.Oil.SH.Elec</t>
  </si>
  <si>
    <t>FEC_per_household.kWh.BG.Res.HH.Thermal.SH.Oil.SC</t>
  </si>
  <si>
    <t>FEC_per_household.kWh.BG.Res.HH.Thermal.SH.Oil.SC.AC.Elec</t>
  </si>
  <si>
    <t>FEC_per_household.kWh.BG.Res.HH.Thermal.SH.Oil.WH</t>
  </si>
  <si>
    <t>FEC_per_household.kWh.BG.Res.HH.Thermal.SH.Oil.WH.Oil.NoSolar.Oil</t>
  </si>
  <si>
    <t>FEC_per_household.kWh.BG.Res.HH.Thermal.SH.Oil.WH.Oil.Solar</t>
  </si>
  <si>
    <t>FEC_per_household.kWh.BG.Res.HH.Thermal.SH.Oil.WH.Oil.Solar.Oil</t>
  </si>
  <si>
    <t>FEC_per_household.kWh.BG.Res.HH.Thermal.SH.Oil.WH.Oil.Solar.Solar</t>
  </si>
  <si>
    <t>FEC_per_household.kWh.BG.Res.HH.Thermal.SH.Oil.WH.Elc.NoSolar.Elec</t>
  </si>
  <si>
    <t>FEC_per_household.kWh.BG.Res.HH.Thermal.SH.Oil.WH.Elc.Solar</t>
  </si>
  <si>
    <t>FEC_per_household.kWh.BG.Res.HH.Thermal.SH.Oil.WH.Elc.Solar.Elec</t>
  </si>
  <si>
    <t>FEC_per_household.kWh.BG.Res.HH.Thermal.SH.Oil.WH.Elc.Solar.Solar</t>
  </si>
  <si>
    <t>FEC_per_household.kWh.BG.Res.HH.Thermal.SH.Oil.CO</t>
  </si>
  <si>
    <t>FEC_per_household.kWh.BG.Res.HH.Thermal.SH.Oil.CO.LPG.LPG</t>
  </si>
  <si>
    <t>FEC_per_household.kWh.BG.Res.HH.Thermal.SH.Oil.CO.Elc.Elec</t>
  </si>
  <si>
    <t>FEC_per_household.kWh.BG.Res.HH.Thermal.SH.Gas</t>
  </si>
  <si>
    <t>FEC_per_household.kWh.BG.Res.HH.Thermal.SH.Gas.SH</t>
  </si>
  <si>
    <t>FEC_per_household.kWh.BG.Res.HH.Thermal.SH.Gas.SH.Gas</t>
  </si>
  <si>
    <t>FEC_per_household.kWh.BG.Res.HH.Thermal.SH.Gas.SH.Elec</t>
  </si>
  <si>
    <t>FEC_per_household.kWh.BG.Res.HH.Thermal.SH.Gas.SC</t>
  </si>
  <si>
    <t>FEC_per_household.kWh.BG.Res.HH.Thermal.SH.Gas.SC.AC.Elec</t>
  </si>
  <si>
    <t>FEC_per_household.kWh.BG.Res.HH.Thermal.SH.Gas.WH</t>
  </si>
  <si>
    <t>FEC_per_household.kWh.BG.Res.HH.Thermal.SH.Gas.WH.Gas.NoSolar.Gas</t>
  </si>
  <si>
    <t>FEC_per_household.kWh.BG.Res.HH.Thermal.SH.Gas.WH.Gas.Solar</t>
  </si>
  <si>
    <t>FEC_per_household.kWh.BG.Res.HH.Thermal.SH.Gas.WH.Gas.Solar.Gas</t>
  </si>
  <si>
    <t>FEC_per_household.kWh.BG.Res.HH.Thermal.SH.Gas.WH.Gas.Solar.Solar</t>
  </si>
  <si>
    <t>FEC_per_household.kWh.BG.Res.HH.Thermal.SH.Gas.WH.Elc.NoSolar.Elec</t>
  </si>
  <si>
    <t>FEC_per_household.kWh.BG.Res.HH.Thermal.SH.Gas.WH.Elc.Solar</t>
  </si>
  <si>
    <t>FEC_per_household.kWh.BG.Res.HH.Thermal.SH.Gas.WH.Elc.Solar.Elec</t>
  </si>
  <si>
    <t>FEC_per_household.kWh.BG.Res.HH.Thermal.SH.Gas.WH.Elc.Solar.Solar</t>
  </si>
  <si>
    <t>FEC_per_household.kWh.BG.Res.HH.Thermal.SH.Gas.CO</t>
  </si>
  <si>
    <t>FEC_per_household.kWh.BG.Res.HH.Thermal.SH.Gas.CO.Gas.Gas</t>
  </si>
  <si>
    <t>FEC_per_household.kWh.BG.Res.HH.Thermal.SH.Gas.CO.Elc.Elec</t>
  </si>
  <si>
    <t>FEC_per_household.kWh.BG.Res.HH.Thermal.SH.Biomass</t>
  </si>
  <si>
    <t>FEC_per_household.kWh.BG.Res.HH.Thermal.SH.Biomass.SH</t>
  </si>
  <si>
    <t>FEC_per_household.kWh.BG.Res.HH.Thermal.SH.Biomass.SH.Biomass</t>
  </si>
  <si>
    <t>FEC_per_household.kWh.BG.Res.HH.Thermal.SH.Biomass.SH.Elec</t>
  </si>
  <si>
    <t>FEC_per_household.kWh.BG.Res.HH.Thermal.SH.Biomass.SC</t>
  </si>
  <si>
    <t>FEC_per_household.kWh.BG.Res.HH.Thermal.SH.Biomass.SC.AC.Elec</t>
  </si>
  <si>
    <t>FEC_per_household.kWh.BG.Res.HH.Thermal.SH.Biomass.WH</t>
  </si>
  <si>
    <t>FEC_per_household.kWh.BG.Res.HH.Thermal.SH.Biomass.WH.Biomass.NoSolar.Biomass</t>
  </si>
  <si>
    <t>FEC_per_household.kWh.BG.Res.HH.Thermal.SH.Biomass.WH.Biomass.Solar</t>
  </si>
  <si>
    <t>FEC_per_household.kWh.BG.Res.HH.Thermal.SH.Biomass.WH.Biomass.Solar.Biomass</t>
  </si>
  <si>
    <t>FEC_per_household.kWh.BG.Res.HH.Thermal.SH.Biomass.WH.Biomass.Solar.Solar</t>
  </si>
  <si>
    <t>FEC_per_household.kWh.BG.Res.HH.Thermal.SH.Biomass.WH.LPG.NoSolar.LPG</t>
  </si>
  <si>
    <t>FEC_per_household.kWh.BG.Res.HH.Thermal.SH.Biomass.WH.LPG.Solar</t>
  </si>
  <si>
    <t>FEC_per_household.kWh.BG.Res.HH.Thermal.SH.Biomass.WH.LPG.Solar.LPG</t>
  </si>
  <si>
    <t>FEC_per_household.kWh.BG.Res.HH.Thermal.SH.Biomass.WH.LPG.Solar.Solar</t>
  </si>
  <si>
    <t>FEC_per_household.kWh.BG.Res.HH.Thermal.SH.Biomass.WH.Elc.NoSolar.Elec</t>
  </si>
  <si>
    <t>FEC_per_household.kWh.BG.Res.HH.Thermal.SH.Biomass.WH.Elc.Solar</t>
  </si>
  <si>
    <t>FEC_per_household.kWh.BG.Res.HH.Thermal.SH.Biomass.WH.Elc.Solar.Elec</t>
  </si>
  <si>
    <t>FEC_per_household.kWh.BG.Res.HH.Thermal.SH.Biomass.WH.Elc.Solar.Solar</t>
  </si>
  <si>
    <t>FEC_per_household.kWh.BG.Res.HH.Thermal.SH.Biomass.CO</t>
  </si>
  <si>
    <t>FEC_per_household.kWh.BG.Res.HH.Thermal.SH.Biomass.CO.Biomass.Biomass</t>
  </si>
  <si>
    <t>FEC_per_household.kWh.BG.Res.HH.Thermal.SH.Biomass.CO.LPG.LPG</t>
  </si>
  <si>
    <t>FEC_per_household.kWh.BG.Res.HH.Thermal.SH.Biomass.CO.Elc.Elec</t>
  </si>
  <si>
    <t>FEC_per_household.kWh.BG.Res.HH.Thermal.SH.Geo</t>
  </si>
  <si>
    <t>FEC_per_household.kWh.BG.Res.HH.Thermal.SH.Geo.SH</t>
  </si>
  <si>
    <t>FEC_per_household.kWh.BG.Res.HH.Thermal.SH.Geo.SH.Geo</t>
  </si>
  <si>
    <t>FEC_per_household.kWh.BG.Res.HH.Thermal.SH.Geo.SH.Elec</t>
  </si>
  <si>
    <t>FEC_per_household.kWh.BG.Res.HH.Thermal.SH.Geo.SC</t>
  </si>
  <si>
    <t>FEC_per_household.kWh.BG.Res.HH.Thermal.SH.Geo.SC.AC.Elec</t>
  </si>
  <si>
    <t>FEC_per_household.kWh.BG.Res.HH.Thermal.SH.Geo.WH</t>
  </si>
  <si>
    <t>FEC_per_household.kWh.BG.Res.HH.Thermal.SH.Geo.WH.Geo.NoSolar.Geo</t>
  </si>
  <si>
    <t>FEC_per_household.kWh.BG.Res.HH.Thermal.SH.Geo.WH.Geo.Solar</t>
  </si>
  <si>
    <t>FEC_per_household.kWh.BG.Res.HH.Thermal.SH.Geo.WH.Geo.Solar.Geo</t>
  </si>
  <si>
    <t>FEC_per_household.kWh.BG.Res.HH.Thermal.SH.Geo.WH.Geo.Solar.Solar</t>
  </si>
  <si>
    <t>FEC_per_household.kWh.BG.Res.HH.Thermal.SH.Geo.WH.Elc.NoSolar.Elec</t>
  </si>
  <si>
    <t>FEC_per_household.kWh.BG.Res.HH.Thermal.SH.Geo.WH.Elc.Solar</t>
  </si>
  <si>
    <t>FEC_per_household.kWh.BG.Res.HH.Thermal.SH.Geo.WH.Elc.Solar.Elec</t>
  </si>
  <si>
    <t>FEC_per_household.kWh.BG.Res.HH.Thermal.SH.Geo.WH.Elc.Solar.Solar</t>
  </si>
  <si>
    <t>FEC_per_household.kWh.BG.Res.HH.Thermal.SH.Geo.CO</t>
  </si>
  <si>
    <t>FEC_per_household.kWh.BG.Res.HH.Thermal.SH.Geo.CO.LPG.LPG</t>
  </si>
  <si>
    <t>FEC_per_household.kWh.BG.Res.HH.Thermal.SH.Geo.CO.Elc.Elec</t>
  </si>
  <si>
    <t>FEC_per_household.kWh.BG.Res.HH.Thermal.SH.DistrHeat</t>
  </si>
  <si>
    <t>FEC_per_household.kWh.BG.Res.HH.Thermal.SH.DistrHeat.SH</t>
  </si>
  <si>
    <t>FEC_per_household.kWh.BG.Res.HH.Thermal.SH.DistrHeat.SH.Steam_Distr</t>
  </si>
  <si>
    <t>FEC_per_household.kWh.BG.Res.HH.Thermal.SH.DistrHeat.SH.Elec</t>
  </si>
  <si>
    <t>FEC_per_household.kWh.BG.Res.HH.Thermal.SH.DistrHeat.SC</t>
  </si>
  <si>
    <t>FEC_per_household.kWh.BG.Res.HH.Thermal.SH.DistrHeat.SC.AC.Elec</t>
  </si>
  <si>
    <t>FEC_per_household.kWh.BG.Res.HH.Thermal.SH.DistrHeat.WH</t>
  </si>
  <si>
    <t>FEC_per_household.kWh.BG.Res.HH.Thermal.SH.DistrHeat.WH.DistrHeat.NoSolar.Steam_Distr</t>
  </si>
  <si>
    <t>FEC_per_household.kWh.BG.Res.HH.Thermal.SH.DistrHeat.WH.DistrHeat.Solar</t>
  </si>
  <si>
    <t>FEC_per_household.kWh.BG.Res.HH.Thermal.SH.DistrHeat.WH.DistrHeat.Solar.Steam_Distr</t>
  </si>
  <si>
    <t>FEC_per_household.kWh.BG.Res.HH.Thermal.SH.DistrHeat.WH.DistrHeat.Solar.Solar</t>
  </si>
  <si>
    <t>FEC_per_household.kWh.BG.Res.HH.Thermal.SH.DistrHeat.WH.Elc.NoSolar.Elec</t>
  </si>
  <si>
    <t>FEC_per_household.kWh.BG.Res.HH.Thermal.SH.DistrHeat.WH.Elc.Solar</t>
  </si>
  <si>
    <t>FEC_per_household.kWh.BG.Res.HH.Thermal.SH.DistrHeat.WH.Elc.Solar.Elec</t>
  </si>
  <si>
    <t>FEC_per_household.kWh.BG.Res.HH.Thermal.SH.DistrHeat.WH.Elc.Solar.Solar</t>
  </si>
  <si>
    <t>FEC_per_household.kWh.BG.Res.HH.Thermal.SH.DistrHeat.CO</t>
  </si>
  <si>
    <t>FEC_per_household.kWh.BG.Res.HH.Thermal.SH.DistrHeat.CO.LPG.LPG</t>
  </si>
  <si>
    <t>FEC_per_household.kWh.BG.Res.HH.Thermal.SH.DistrHeat.CO.Elc.Elec</t>
  </si>
  <si>
    <t>FEC_per_household.kWh.BG.Res.HH.Thermal.SH.AdvElc</t>
  </si>
  <si>
    <t>FEC_per_household.kWh.BG.Res.HH.Thermal.SH.AdvElc.SH</t>
  </si>
  <si>
    <t>FEC_per_household.kWh.BG.Res.HH.Thermal.SH.AdvElc.SH.Elec</t>
  </si>
  <si>
    <t>FEC_per_household.kWh.BG.Res.HH.Thermal.SH.AdvElc.SC</t>
  </si>
  <si>
    <t>FEC_per_household.kWh.BG.Res.HH.Thermal.SH.AdvElc.SC.AC.Elec</t>
  </si>
  <si>
    <t>FEC_per_household.kWh.BG.Res.HH.Thermal.SH.AdvElc.WH</t>
  </si>
  <si>
    <t>FEC_per_household.kWh.BG.Res.HH.Thermal.SH.AdvElc.WH.LPG.NoSolar.LPG</t>
  </si>
  <si>
    <t>FEC_per_household.kWh.BG.Res.HH.Thermal.SH.AdvElc.WH.LPG.Solar</t>
  </si>
  <si>
    <t>FEC_per_household.kWh.BG.Res.HH.Thermal.SH.AdvElc.WH.LPG.Solar.LPG</t>
  </si>
  <si>
    <t>FEC_per_household.kWh.BG.Res.HH.Thermal.SH.AdvElc.WH.LPG.Solar.Solar</t>
  </si>
  <si>
    <t>FEC_per_household.kWh.BG.Res.HH.Thermal.SH.AdvElc.WH.Elc.NoSolar.Elec</t>
  </si>
  <si>
    <t>FEC_per_household.kWh.BG.Res.HH.Thermal.SH.AdvElc.WH.Elc.Solar</t>
  </si>
  <si>
    <t>FEC_per_household.kWh.BG.Res.HH.Thermal.SH.AdvElc.WH.Elc.Solar.Elec</t>
  </si>
  <si>
    <t>FEC_per_household.kWh.BG.Res.HH.Thermal.SH.AdvElc.WH.Elc.Solar.Solar</t>
  </si>
  <si>
    <t>FEC_per_household.kWh.BG.Res.HH.Thermal.SH.AdvElc.CO</t>
  </si>
  <si>
    <t>FEC_per_household.kWh.BG.Res.HH.Thermal.SH.AdvElc.CO.LPG.LPG</t>
  </si>
  <si>
    <t>FEC_per_household.kWh.BG.Res.HH.Thermal.SH.AdvElc.CO.Elc.Elec</t>
  </si>
  <si>
    <t>FEC_per_household.kWh.BG.Res.HH.Thermal.SH.ConvElc</t>
  </si>
  <si>
    <t>FEC_per_household.kWh.BG.Res.HH.Thermal.SH.ConvElc.SH</t>
  </si>
  <si>
    <t>FEC_per_household.kWh.BG.Res.HH.Thermal.SH.ConvElc.SH.Elec</t>
  </si>
  <si>
    <t>FEC_per_household.kWh.BG.Res.HH.Thermal.SH.ConvElc.SC</t>
  </si>
  <si>
    <t>FEC_per_household.kWh.BG.Res.HH.Thermal.SH.ConvElc.SC.AC.Elec</t>
  </si>
  <si>
    <t>FEC_per_household.kWh.BG.Res.HH.Thermal.SH.ConvElc.WH</t>
  </si>
  <si>
    <t>FEC_per_household.kWh.BG.Res.HH.Thermal.SH.ConvElc.WH.LPG.NoSolar.LPG</t>
  </si>
  <si>
    <t>FEC_per_household.kWh.BG.Res.HH.Thermal.SH.ConvElc.WH.LPG.Solar</t>
  </si>
  <si>
    <t>FEC_per_household.kWh.BG.Res.HH.Thermal.SH.ConvElc.WH.LPG.Solar.LPG</t>
  </si>
  <si>
    <t>FEC_per_household.kWh.BG.Res.HH.Thermal.SH.ConvElc.WH.LPG.Solar.Solar</t>
  </si>
  <si>
    <t>FEC_per_household.kWh.BG.Res.HH.Thermal.SH.ConvElc.WH.Elc.NoSolar.Elec</t>
  </si>
  <si>
    <t>FEC_per_household.kWh.BG.Res.HH.Thermal.SH.ConvElc.WH.Elc.Solar</t>
  </si>
  <si>
    <t>FEC_per_household.kWh.BG.Res.HH.Thermal.SH.ConvElc.WH.Elc.Solar.Elec</t>
  </si>
  <si>
    <t>FEC_per_household.kWh.BG.Res.HH.Thermal.SH.ConvElc.WH.Elc.Solar.Solar</t>
  </si>
  <si>
    <t>FEC_per_household.kWh.BG.Res.HH.Thermal.SH.ConvElc.CO</t>
  </si>
  <si>
    <t>FEC_per_household.kWh.BG.Res.HH.Thermal.SH.ConvElc.CO.LPG.LPG</t>
  </si>
  <si>
    <t>FEC_per_household.kWh.BG.Res.HH.Thermal.SH.ConvElc.CO.Elc.Elec</t>
  </si>
  <si>
    <t>BG - Thermal energy service per household (detailed structure)</t>
  </si>
  <si>
    <t>TES_per_household.kWh.BG.Res.HH.Thermal.SH.Solids</t>
  </si>
  <si>
    <t>TES_per_household.kWh.BG.Res.HH.Thermal.SH.Solids.SH</t>
  </si>
  <si>
    <t>TES_per_household.kWh.BG.Res.HH.Thermal.SH.Solids.SH.Solids</t>
  </si>
  <si>
    <t>TES_per_household.kWh.BG.Res.HH.Thermal.SH.Solids.SH.Elec</t>
  </si>
  <si>
    <t>TES_per_household.kWh.BG.Res.HH.Thermal.SH.Solids.SC</t>
  </si>
  <si>
    <t>TES_per_household.kWh.BG.Res.HH.Thermal.SH.Solids.SC.AC.Elec</t>
  </si>
  <si>
    <t>TES_per_household.kWh.BG.Res.HH.Thermal.SH.Solids.WH</t>
  </si>
  <si>
    <t>TES_per_household.kWh.BG.Res.HH.Thermal.SH.Solids.WH.Solids.NoSolar.Solids</t>
  </si>
  <si>
    <t>TES_per_household.kWh.BG.Res.HH.Thermal.SH.Solids.WH.LPG.NoSolar.LPG</t>
  </si>
  <si>
    <t>TES_per_household.kWh.BG.Res.HH.Thermal.SH.Solids.WH.LPG.Solar</t>
  </si>
  <si>
    <t>TES_per_household.kWh.BG.Res.HH.Thermal.SH.Solids.WH.LPG.Solar.LPG</t>
  </si>
  <si>
    <t>TES_per_household.kWh.BG.Res.HH.Thermal.SH.Solids.WH.LPG.Solar.Solar</t>
  </si>
  <si>
    <t>TES_per_household.kWh.BG.Res.HH.Thermal.SH.Solids.WH.Elc.NoSolar.Elec</t>
  </si>
  <si>
    <t>TES_per_household.kWh.BG.Res.HH.Thermal.SH.Solids.WH.Elc.Solar</t>
  </si>
  <si>
    <t>TES_per_household.kWh.BG.Res.HH.Thermal.SH.Solids.WH.Elc.Solar.Elec</t>
  </si>
  <si>
    <t>TES_per_household.kWh.BG.Res.HH.Thermal.SH.Solids.WH.Elc.Solar.Solar</t>
  </si>
  <si>
    <t>TES_per_household.kWh.BG.Res.HH.Thermal.SH.Solids.CO</t>
  </si>
  <si>
    <t>TES_per_household.kWh.BG.Res.HH.Thermal.SH.Solids.CO.Solids.Solids</t>
  </si>
  <si>
    <t>TES_per_household.kWh.BG.Res.HH.Thermal.SH.Solids.CO.LPG.LPG</t>
  </si>
  <si>
    <t>TES_per_household.kWh.BG.Res.HH.Thermal.SH.Solids.CO.Elc.Elec</t>
  </si>
  <si>
    <t>TES_per_household.kWh.BG.Res.HH.Thermal.SH.LPG</t>
  </si>
  <si>
    <t>TES_per_household.kWh.BG.Res.HH.Thermal.SH.LPG.SH</t>
  </si>
  <si>
    <t>TES_per_household.kWh.BG.Res.HH.Thermal.SH.LPG.SH.LPG</t>
  </si>
  <si>
    <t>TES_per_household.kWh.BG.Res.HH.Thermal.SH.LPG.SH.Elec</t>
  </si>
  <si>
    <t>TES_per_household.kWh.BG.Res.HH.Thermal.SH.LPG.SC</t>
  </si>
  <si>
    <t>TES_per_household.kWh.BG.Res.HH.Thermal.SH.LPG.SC.AC.Elec</t>
  </si>
  <si>
    <t>TES_per_household.kWh.BG.Res.HH.Thermal.SH.LPG.WH</t>
  </si>
  <si>
    <t>TES_per_household.kWh.BG.Res.HH.Thermal.SH.LPG.WH.LPG.NoSolar.LPG</t>
  </si>
  <si>
    <t>TES_per_household.kWh.BG.Res.HH.Thermal.SH.LPG.WH.LPG.Solar</t>
  </si>
  <si>
    <t>TES_per_household.kWh.BG.Res.HH.Thermal.SH.LPG.WH.LPG.Solar.LPG</t>
  </si>
  <si>
    <t>TES_per_household.kWh.BG.Res.HH.Thermal.SH.LPG.WH.LPG.Solar.Solar</t>
  </si>
  <si>
    <t>TES_per_household.kWh.BG.Res.HH.Thermal.SH.LPG.WH.Elc.NoSolar.Elec</t>
  </si>
  <si>
    <t>TES_per_household.kWh.BG.Res.HH.Thermal.SH.LPG.WH.Elc.Solar</t>
  </si>
  <si>
    <t>TES_per_household.kWh.BG.Res.HH.Thermal.SH.LPG.WH.Elc.Solar.Elec</t>
  </si>
  <si>
    <t>TES_per_household.kWh.BG.Res.HH.Thermal.SH.LPG.WH.Elc.Solar.Solar</t>
  </si>
  <si>
    <t>TES_per_household.kWh.BG.Res.HH.Thermal.SH.LPG.CO</t>
  </si>
  <si>
    <t>TES_per_household.kWh.BG.Res.HH.Thermal.SH.LPG.CO.LPG.LPG</t>
  </si>
  <si>
    <t>TES_per_household.kWh.BG.Res.HH.Thermal.SH.LPG.CO.Elc.Elec</t>
  </si>
  <si>
    <t>TES_per_household.kWh.BG.Res.HH.Thermal.SH.Oil</t>
  </si>
  <si>
    <t>TES_per_household.kWh.BG.Res.HH.Thermal.SH.Oil.SH</t>
  </si>
  <si>
    <t>TES_per_household.kWh.BG.Res.HH.Thermal.SH.Oil.SH.Oil</t>
  </si>
  <si>
    <t>TES_per_household.kWh.BG.Res.HH.Thermal.SH.Oil.SH.Elec</t>
  </si>
  <si>
    <t>TES_per_household.kWh.BG.Res.HH.Thermal.SH.Oil.SC</t>
  </si>
  <si>
    <t>TES_per_household.kWh.BG.Res.HH.Thermal.SH.Oil.SC.AC.Elec</t>
  </si>
  <si>
    <t>TES_per_household.kWh.BG.Res.HH.Thermal.SH.Oil.WH</t>
  </si>
  <si>
    <t>TES_per_household.kWh.BG.Res.HH.Thermal.SH.Oil.WH.Oil.NoSolar.Oil</t>
  </si>
  <si>
    <t>TES_per_household.kWh.BG.Res.HH.Thermal.SH.Oil.WH.Oil.Solar</t>
  </si>
  <si>
    <t>TES_per_household.kWh.BG.Res.HH.Thermal.SH.Oil.WH.Oil.Solar.Oil</t>
  </si>
  <si>
    <t>TES_per_household.kWh.BG.Res.HH.Thermal.SH.Oil.WH.Oil.Solar.Solar</t>
  </si>
  <si>
    <t>TES_per_household.kWh.BG.Res.HH.Thermal.SH.Oil.WH.Elc.NoSolar.Elec</t>
  </si>
  <si>
    <t>TES_per_household.kWh.BG.Res.HH.Thermal.SH.Oil.WH.Elc.Solar</t>
  </si>
  <si>
    <t>TES_per_household.kWh.BG.Res.HH.Thermal.SH.Oil.WH.Elc.Solar.Elec</t>
  </si>
  <si>
    <t>TES_per_household.kWh.BG.Res.HH.Thermal.SH.Oil.WH.Elc.Solar.Solar</t>
  </si>
  <si>
    <t>TES_per_household.kWh.BG.Res.HH.Thermal.SH.Oil.CO</t>
  </si>
  <si>
    <t>TES_per_household.kWh.BG.Res.HH.Thermal.SH.Oil.CO.LPG.LPG</t>
  </si>
  <si>
    <t>TES_per_household.kWh.BG.Res.HH.Thermal.SH.Oil.CO.Elc.Elec</t>
  </si>
  <si>
    <t>TES_per_household.kWh.BG.Res.HH.Thermal.SH.Gas</t>
  </si>
  <si>
    <t>TES_per_household.kWh.BG.Res.HH.Thermal.SH.Gas.SH</t>
  </si>
  <si>
    <t>TES_per_household.kWh.BG.Res.HH.Thermal.SH.Gas.SH.Gas</t>
  </si>
  <si>
    <t>TES_per_household.kWh.BG.Res.HH.Thermal.SH.Gas.SH.Elec</t>
  </si>
  <si>
    <t>TES_per_household.kWh.BG.Res.HH.Thermal.SH.Gas.SC</t>
  </si>
  <si>
    <t>TES_per_household.kWh.BG.Res.HH.Thermal.SH.Gas.SC.AC.Elec</t>
  </si>
  <si>
    <t>TES_per_household.kWh.BG.Res.HH.Thermal.SH.Gas.WH</t>
  </si>
  <si>
    <t>TES_per_household.kWh.BG.Res.HH.Thermal.SH.Gas.WH.Gas.NoSolar.Gas</t>
  </si>
  <si>
    <t>TES_per_household.kWh.BG.Res.HH.Thermal.SH.Gas.WH.Gas.Solar</t>
  </si>
  <si>
    <t>TES_per_household.kWh.BG.Res.HH.Thermal.SH.Gas.WH.Gas.Solar.Gas</t>
  </si>
  <si>
    <t>TES_per_household.kWh.BG.Res.HH.Thermal.SH.Gas.WH.Gas.Solar.Solar</t>
  </si>
  <si>
    <t>TES_per_household.kWh.BG.Res.HH.Thermal.SH.Gas.WH.Elc.NoSolar.Elec</t>
  </si>
  <si>
    <t>TES_per_household.kWh.BG.Res.HH.Thermal.SH.Gas.WH.Elc.Solar</t>
  </si>
  <si>
    <t>TES_per_household.kWh.BG.Res.HH.Thermal.SH.Gas.WH.Elc.Solar.Elec</t>
  </si>
  <si>
    <t>TES_per_household.kWh.BG.Res.HH.Thermal.SH.Gas.WH.Elc.Solar.Solar</t>
  </si>
  <si>
    <t>TES_per_household.kWh.BG.Res.HH.Thermal.SH.Gas.CO</t>
  </si>
  <si>
    <t>TES_per_household.kWh.BG.Res.HH.Thermal.SH.Gas.CO.Gas.Gas</t>
  </si>
  <si>
    <t>TES_per_household.kWh.BG.Res.HH.Thermal.SH.Gas.CO.Elc.Elec</t>
  </si>
  <si>
    <t>TES_per_household.kWh.BG.Res.HH.Thermal.SH.Biomass</t>
  </si>
  <si>
    <t>TES_per_household.kWh.BG.Res.HH.Thermal.SH.Biomass.SH</t>
  </si>
  <si>
    <t>TES_per_household.kWh.BG.Res.HH.Thermal.SH.Biomass.SH.Biomass</t>
  </si>
  <si>
    <t>TES_per_household.kWh.BG.Res.HH.Thermal.SH.Biomass.SH.Elec</t>
  </si>
  <si>
    <t>TES_per_household.kWh.BG.Res.HH.Thermal.SH.Biomass.SC</t>
  </si>
  <si>
    <t>TES_per_household.kWh.BG.Res.HH.Thermal.SH.Biomass.SC.AC.Elec</t>
  </si>
  <si>
    <t>TES_per_household.kWh.BG.Res.HH.Thermal.SH.Biomass.WH</t>
  </si>
  <si>
    <t>TES_per_household.kWh.BG.Res.HH.Thermal.SH.Biomass.WH.Biomass.NoSolar.Biomass</t>
  </si>
  <si>
    <t>TES_per_household.kWh.BG.Res.HH.Thermal.SH.Biomass.WH.Biomass.Solar</t>
  </si>
  <si>
    <t>TES_per_household.kWh.BG.Res.HH.Thermal.SH.Biomass.WH.Biomass.Solar.Biomass</t>
  </si>
  <si>
    <t>TES_per_household.kWh.BG.Res.HH.Thermal.SH.Biomass.WH.Biomass.Solar.Solar</t>
  </si>
  <si>
    <t>TES_per_household.kWh.BG.Res.HH.Thermal.SH.Biomass.WH.LPG.NoSolar.LPG</t>
  </si>
  <si>
    <t>TES_per_household.kWh.BG.Res.HH.Thermal.SH.Biomass.WH.LPG.Solar</t>
  </si>
  <si>
    <t>TES_per_household.kWh.BG.Res.HH.Thermal.SH.Biomass.WH.LPG.Solar.LPG</t>
  </si>
  <si>
    <t>TES_per_household.kWh.BG.Res.HH.Thermal.SH.Biomass.WH.LPG.Solar.Solar</t>
  </si>
  <si>
    <t>TES_per_household.kWh.BG.Res.HH.Thermal.SH.Biomass.WH.Elc.NoSolar.Elec</t>
  </si>
  <si>
    <t>TES_per_household.kWh.BG.Res.HH.Thermal.SH.Biomass.WH.Elc.Solar</t>
  </si>
  <si>
    <t>TES_per_household.kWh.BG.Res.HH.Thermal.SH.Biomass.WH.Elc.Solar.Elec</t>
  </si>
  <si>
    <t>TES_per_household.kWh.BG.Res.HH.Thermal.SH.Biomass.WH.Elc.Solar.Solar</t>
  </si>
  <si>
    <t>TES_per_household.kWh.BG.Res.HH.Thermal.SH.Biomass.CO</t>
  </si>
  <si>
    <t>TES_per_household.kWh.BG.Res.HH.Thermal.SH.Biomass.CO.Biomass.Biomass</t>
  </si>
  <si>
    <t>TES_per_household.kWh.BG.Res.HH.Thermal.SH.Biomass.CO.LPG.LPG</t>
  </si>
  <si>
    <t>TES_per_household.kWh.BG.Res.HH.Thermal.SH.Biomass.CO.Elc.Elec</t>
  </si>
  <si>
    <t>TES_per_household.kWh.BG.Res.HH.Thermal.SH.Geo</t>
  </si>
  <si>
    <t>TES_per_household.kWh.BG.Res.HH.Thermal.SH.Geo.SH</t>
  </si>
  <si>
    <t>TES_per_household.kWh.BG.Res.HH.Thermal.SH.Geo.SH.Geo</t>
  </si>
  <si>
    <t>TES_per_household.kWh.BG.Res.HH.Thermal.SH.Geo.SH.Elec</t>
  </si>
  <si>
    <t>TES_per_household.kWh.BG.Res.HH.Thermal.SH.Geo.SC</t>
  </si>
  <si>
    <t>TES_per_household.kWh.BG.Res.HH.Thermal.SH.Geo.SC.AC.Elec</t>
  </si>
  <si>
    <t>TES_per_household.kWh.BG.Res.HH.Thermal.SH.Geo.WH</t>
  </si>
  <si>
    <t>TES_per_household.kWh.BG.Res.HH.Thermal.SH.Geo.WH.Geo.NoSolar.Geo</t>
  </si>
  <si>
    <t>TES_per_household.kWh.BG.Res.HH.Thermal.SH.Geo.WH.Geo.Solar</t>
  </si>
  <si>
    <t>TES_per_household.kWh.BG.Res.HH.Thermal.SH.Geo.WH.Geo.Solar.Geo</t>
  </si>
  <si>
    <t>TES_per_household.kWh.BG.Res.HH.Thermal.SH.Geo.WH.Geo.Solar.Solar</t>
  </si>
  <si>
    <t>TES_per_household.kWh.BG.Res.HH.Thermal.SH.Geo.WH.Elc.NoSolar.Elec</t>
  </si>
  <si>
    <t>TES_per_household.kWh.BG.Res.HH.Thermal.SH.Geo.WH.Elc.Solar</t>
  </si>
  <si>
    <t>TES_per_household.kWh.BG.Res.HH.Thermal.SH.Geo.WH.Elc.Solar.Elec</t>
  </si>
  <si>
    <t>TES_per_household.kWh.BG.Res.HH.Thermal.SH.Geo.WH.Elc.Solar.Solar</t>
  </si>
  <si>
    <t>TES_per_household.kWh.BG.Res.HH.Thermal.SH.Geo.CO</t>
  </si>
  <si>
    <t>TES_per_household.kWh.BG.Res.HH.Thermal.SH.Geo.CO.LPG.LPG</t>
  </si>
  <si>
    <t>TES_per_household.kWh.BG.Res.HH.Thermal.SH.Geo.CO.Elc.Elec</t>
  </si>
  <si>
    <t>TES_per_household.kWh.BG.Res.HH.Thermal.SH.DistrHeat</t>
  </si>
  <si>
    <t>TES_per_household.kWh.BG.Res.HH.Thermal.SH.DistrHeat.SH</t>
  </si>
  <si>
    <t>TES_per_household.kWh.BG.Res.HH.Thermal.SH.DistrHeat.SH.Steam_Distr</t>
  </si>
  <si>
    <t>TES_per_household.kWh.BG.Res.HH.Thermal.SH.DistrHeat.SH.Elec</t>
  </si>
  <si>
    <t>TES_per_household.kWh.BG.Res.HH.Thermal.SH.DistrHeat.SC</t>
  </si>
  <si>
    <t>TES_per_household.kWh.BG.Res.HH.Thermal.SH.DistrHeat.SC.AC.Elec</t>
  </si>
  <si>
    <t>TES_per_household.kWh.BG.Res.HH.Thermal.SH.DistrHeat.WH</t>
  </si>
  <si>
    <t>TES_per_household.kWh.BG.Res.HH.Thermal.SH.DistrHeat.WH.DistrHeat.NoSolar.Steam_Distr</t>
  </si>
  <si>
    <t>TES_per_household.kWh.BG.Res.HH.Thermal.SH.DistrHeat.WH.DistrHeat.Solar</t>
  </si>
  <si>
    <t>TES_per_household.kWh.BG.Res.HH.Thermal.SH.DistrHeat.WH.DistrHeat.Solar.Steam_Distr</t>
  </si>
  <si>
    <t>TES_per_household.kWh.BG.Res.HH.Thermal.SH.DistrHeat.WH.DistrHeat.Solar.Solar</t>
  </si>
  <si>
    <t>TES_per_household.kWh.BG.Res.HH.Thermal.SH.DistrHeat.WH.Elc.NoSolar.Elec</t>
  </si>
  <si>
    <t>TES_per_household.kWh.BG.Res.HH.Thermal.SH.DistrHeat.WH.Elc.Solar</t>
  </si>
  <si>
    <t>TES_per_household.kWh.BG.Res.HH.Thermal.SH.DistrHeat.WH.Elc.Solar.Elec</t>
  </si>
  <si>
    <t>TES_per_household.kWh.BG.Res.HH.Thermal.SH.DistrHeat.WH.Elc.Solar.Solar</t>
  </si>
  <si>
    <t>TES_per_household.kWh.BG.Res.HH.Thermal.SH.DistrHeat.CO</t>
  </si>
  <si>
    <t>TES_per_household.kWh.BG.Res.HH.Thermal.SH.DistrHeat.CO.LPG.LPG</t>
  </si>
  <si>
    <t>TES_per_household.kWh.BG.Res.HH.Thermal.SH.DistrHeat.CO.Elc.Elec</t>
  </si>
  <si>
    <t>TES_per_household.kWh.BG.Res.HH.Thermal.SH.AdvElc</t>
  </si>
  <si>
    <t>TES_per_household.kWh.BG.Res.HH.Thermal.SH.AdvElc.SH</t>
  </si>
  <si>
    <t>TES_per_household.kWh.BG.Res.HH.Thermal.SH.AdvElc.SH.Elec</t>
  </si>
  <si>
    <t>TES_per_household.kWh.BG.Res.HH.Thermal.SH.AdvElc.SC</t>
  </si>
  <si>
    <t>TES_per_household.kWh.BG.Res.HH.Thermal.SH.AdvElc.SC.AC.Elec</t>
  </si>
  <si>
    <t>TES_per_household.kWh.BG.Res.HH.Thermal.SH.AdvElc.WH</t>
  </si>
  <si>
    <t>TES_per_household.kWh.BG.Res.HH.Thermal.SH.AdvElc.WH.LPG.NoSolar.LPG</t>
  </si>
  <si>
    <t>TES_per_household.kWh.BG.Res.HH.Thermal.SH.AdvElc.WH.LPG.Solar</t>
  </si>
  <si>
    <t>TES_per_household.kWh.BG.Res.HH.Thermal.SH.AdvElc.WH.LPG.Solar.LPG</t>
  </si>
  <si>
    <t>TES_per_household.kWh.BG.Res.HH.Thermal.SH.AdvElc.WH.LPG.Solar.Solar</t>
  </si>
  <si>
    <t>TES_per_household.kWh.BG.Res.HH.Thermal.SH.AdvElc.WH.Elc.NoSolar.Elec</t>
  </si>
  <si>
    <t>TES_per_household.kWh.BG.Res.HH.Thermal.SH.AdvElc.WH.Elc.Solar</t>
  </si>
  <si>
    <t>TES_per_household.kWh.BG.Res.HH.Thermal.SH.AdvElc.WH.Elc.Solar.Elec</t>
  </si>
  <si>
    <t>TES_per_household.kWh.BG.Res.HH.Thermal.SH.AdvElc.WH.Elc.Solar.Solar</t>
  </si>
  <si>
    <t>TES_per_household.kWh.BG.Res.HH.Thermal.SH.AdvElc.CO</t>
  </si>
  <si>
    <t>TES_per_household.kWh.BG.Res.HH.Thermal.SH.AdvElc.CO.LPG.LPG</t>
  </si>
  <si>
    <t>TES_per_household.kWh.BG.Res.HH.Thermal.SH.AdvElc.CO.Elc.Elec</t>
  </si>
  <si>
    <t>TES_per_household.kWh.BG.Res.HH.Thermal.SH.ConvElc</t>
  </si>
  <si>
    <t>TES_per_household.kWh.BG.Res.HH.Thermal.SH.ConvElc.SH</t>
  </si>
  <si>
    <t>TES_per_household.kWh.BG.Res.HH.Thermal.SH.ConvElc.SH.Elec</t>
  </si>
  <si>
    <t>TES_per_household.kWh.BG.Res.HH.Thermal.SH.ConvElc.SC</t>
  </si>
  <si>
    <t>TES_per_household.kWh.BG.Res.HH.Thermal.SH.ConvElc.SC.AC.Elec</t>
  </si>
  <si>
    <t>TES_per_household.kWh.BG.Res.HH.Thermal.SH.ConvElc.WH</t>
  </si>
  <si>
    <t>TES_per_household.kWh.BG.Res.HH.Thermal.SH.ConvElc.WH.LPG.NoSolar.LPG</t>
  </si>
  <si>
    <t>TES_per_household.kWh.BG.Res.HH.Thermal.SH.ConvElc.WH.LPG.Solar</t>
  </si>
  <si>
    <t>TES_per_household.kWh.BG.Res.HH.Thermal.SH.ConvElc.WH.LPG.Solar.LPG</t>
  </si>
  <si>
    <t>TES_per_household.kWh.BG.Res.HH.Thermal.SH.ConvElc.WH.LPG.Solar.Solar</t>
  </si>
  <si>
    <t>TES_per_household.kWh.BG.Res.HH.Thermal.SH.ConvElc.WH.Elc.NoSolar.Elec</t>
  </si>
  <si>
    <t>TES_per_household.kWh.BG.Res.HH.Thermal.SH.ConvElc.WH.Elc.Solar</t>
  </si>
  <si>
    <t>TES_per_household.kWh.BG.Res.HH.Thermal.SH.ConvElc.WH.Elc.Solar.Elec</t>
  </si>
  <si>
    <t>TES_per_household.kWh.BG.Res.HH.Thermal.SH.ConvElc.WH.Elc.Solar.Solar</t>
  </si>
  <si>
    <t>TES_per_household.kWh.BG.Res.HH.Thermal.SH.ConvElc.CO</t>
  </si>
  <si>
    <t>TES_per_household.kWh.BG.Res.HH.Thermal.SH.ConvElc.CO.LPG.LPG</t>
  </si>
  <si>
    <t>TES_per_household.kWh.BG.Res.HH.Thermal.SH.ConvElc.CO.Elc.Elec</t>
  </si>
  <si>
    <t>BG - CO2 emissions per household (detailed structure)</t>
  </si>
  <si>
    <t>EMI_per_household.kgCO2.BG.Res.HH.Thermal.SH.Solids</t>
  </si>
  <si>
    <t>EMI_per_household.kgCO2.BG.Res.HH.Thermal.SH.Solids.SH</t>
  </si>
  <si>
    <t>EMI_per_household.kgCO2.BG.Res.HH.Thermal.SH.Solids.SH.Solids</t>
  </si>
  <si>
    <t>EMI_per_household.kgCO2.BG.Res.HH.Thermal.SH.Solids.SH.Elec</t>
  </si>
  <si>
    <t>EMI_per_household.kgCO2.BG.Res.HH.Thermal.SH.Solids.SC</t>
  </si>
  <si>
    <t>EMI_per_household.kgCO2.BG.Res.HH.Thermal.SH.Solids.SC.AC.Elec</t>
  </si>
  <si>
    <t>EMI_per_household.kgCO2.BG.Res.HH.Thermal.SH.Solids.WH</t>
  </si>
  <si>
    <t>EMI_per_household.kgCO2.BG.Res.HH.Thermal.SH.Solids.WH.Solids.NoSolar.Solids</t>
  </si>
  <si>
    <t>EMI_per_household.kgCO2.BG.Res.HH.Thermal.SH.Solids.WH.LPG.NoSolar.LPG</t>
  </si>
  <si>
    <t>EMI_per_household.kgCO2.BG.Res.HH.Thermal.SH.Solids.WH.LPG.Solar</t>
  </si>
  <si>
    <t>EMI_per_household.kgCO2.BG.Res.HH.Thermal.SH.Solids.WH.LPG.Solar.LPG</t>
  </si>
  <si>
    <t>EMI_per_household.kgCO2.BG.Res.HH.Thermal.SH.Solids.WH.LPG.Solar.Solar</t>
  </si>
  <si>
    <t>EMI_per_household.kgCO2.BG.Res.HH.Thermal.SH.Solids.WH.Elc.NoSolar.Elec</t>
  </si>
  <si>
    <t>EMI_per_household.kgCO2.BG.Res.HH.Thermal.SH.Solids.WH.Elc.Solar</t>
  </si>
  <si>
    <t>EMI_per_household.kgCO2.BG.Res.HH.Thermal.SH.Solids.WH.Elc.Solar.Elec</t>
  </si>
  <si>
    <t>EMI_per_household.kgCO2.BG.Res.HH.Thermal.SH.Solids.WH.Elc.Solar.Solar</t>
  </si>
  <si>
    <t>EMI_per_household.kgCO2.BG.Res.HH.Thermal.SH.Solids.CO</t>
  </si>
  <si>
    <t>EMI_per_household.kgCO2.BG.Res.HH.Thermal.SH.Solids.CO.Solids.Solids</t>
  </si>
  <si>
    <t>EMI_per_household.kgCO2.BG.Res.HH.Thermal.SH.Solids.CO.LPG.LPG</t>
  </si>
  <si>
    <t>EMI_per_household.kgCO2.BG.Res.HH.Thermal.SH.Solids.CO.Elc.Elec</t>
  </si>
  <si>
    <t>EMI_per_household.kgCO2.BG.Res.HH.Thermal.SH.LPG</t>
  </si>
  <si>
    <t>EMI_per_household.kgCO2.BG.Res.HH.Thermal.SH.LPG.SH</t>
  </si>
  <si>
    <t>EMI_per_household.kgCO2.BG.Res.HH.Thermal.SH.LPG.SH.LPG</t>
  </si>
  <si>
    <t>EMI_per_household.kgCO2.BG.Res.HH.Thermal.SH.LPG.SH.Elec</t>
  </si>
  <si>
    <t>EMI_per_household.kgCO2.BG.Res.HH.Thermal.SH.LPG.SC</t>
  </si>
  <si>
    <t>EMI_per_household.kgCO2.BG.Res.HH.Thermal.SH.LPG.SC.AC.Elec</t>
  </si>
  <si>
    <t>EMI_per_household.kgCO2.BG.Res.HH.Thermal.SH.LPG.WH</t>
  </si>
  <si>
    <t>EMI_per_household.kgCO2.BG.Res.HH.Thermal.SH.LPG.WH.LPG.NoSolar.LPG</t>
  </si>
  <si>
    <t>EMI_per_household.kgCO2.BG.Res.HH.Thermal.SH.LPG.WH.LPG.Solar</t>
  </si>
  <si>
    <t>EMI_per_household.kgCO2.BG.Res.HH.Thermal.SH.LPG.WH.LPG.Solar.LPG</t>
  </si>
  <si>
    <t>EMI_per_household.kgCO2.BG.Res.HH.Thermal.SH.LPG.WH.LPG.Solar.Solar</t>
  </si>
  <si>
    <t>EMI_per_household.kgCO2.BG.Res.HH.Thermal.SH.LPG.WH.Elc.NoSolar.Elec</t>
  </si>
  <si>
    <t>EMI_per_household.kgCO2.BG.Res.HH.Thermal.SH.LPG.WH.Elc.Solar</t>
  </si>
  <si>
    <t>EMI_per_household.kgCO2.BG.Res.HH.Thermal.SH.LPG.WH.Elc.Solar.Elec</t>
  </si>
  <si>
    <t>EMI_per_household.kgCO2.BG.Res.HH.Thermal.SH.LPG.WH.Elc.Solar.Solar</t>
  </si>
  <si>
    <t>EMI_per_household.kgCO2.BG.Res.HH.Thermal.SH.LPG.CO</t>
  </si>
  <si>
    <t>EMI_per_household.kgCO2.BG.Res.HH.Thermal.SH.LPG.CO.LPG.LPG</t>
  </si>
  <si>
    <t>EMI_per_household.kgCO2.BG.Res.HH.Thermal.SH.LPG.CO.Elc.Elec</t>
  </si>
  <si>
    <t>EMI_per_household.kgCO2.BG.Res.HH.Thermal.SH.Oil</t>
  </si>
  <si>
    <t>EMI_per_household.kgCO2.BG.Res.HH.Thermal.SH.Oil.SH</t>
  </si>
  <si>
    <t>EMI_per_household.kgCO2.BG.Res.HH.Thermal.SH.Oil.SH.Oil</t>
  </si>
  <si>
    <t>EMI_per_household.kgCO2.BG.Res.HH.Thermal.SH.Oil.SH.Elec</t>
  </si>
  <si>
    <t>EMI_per_household.kgCO2.BG.Res.HH.Thermal.SH.Oil.SC</t>
  </si>
  <si>
    <t>EMI_per_household.kgCO2.BG.Res.HH.Thermal.SH.Oil.SC.AC.Elec</t>
  </si>
  <si>
    <t>EMI_per_household.kgCO2.BG.Res.HH.Thermal.SH.Oil.WH</t>
  </si>
  <si>
    <t>EMI_per_household.kgCO2.BG.Res.HH.Thermal.SH.Oil.WH.Oil.NoSolar.Oil</t>
  </si>
  <si>
    <t>EMI_per_household.kgCO2.BG.Res.HH.Thermal.SH.Oil.WH.Oil.Solar</t>
  </si>
  <si>
    <t>EMI_per_household.kgCO2.BG.Res.HH.Thermal.SH.Oil.WH.Oil.Solar.Oil</t>
  </si>
  <si>
    <t>EMI_per_household.kgCO2.BG.Res.HH.Thermal.SH.Oil.WH.Oil.Solar.Solar</t>
  </si>
  <si>
    <t>EMI_per_household.kgCO2.BG.Res.HH.Thermal.SH.Oil.WH.Elc.NoSolar.Elec</t>
  </si>
  <si>
    <t>EMI_per_household.kgCO2.BG.Res.HH.Thermal.SH.Oil.WH.Elc.Solar</t>
  </si>
  <si>
    <t>EMI_per_household.kgCO2.BG.Res.HH.Thermal.SH.Oil.WH.Elc.Solar.Elec</t>
  </si>
  <si>
    <t>EMI_per_household.kgCO2.BG.Res.HH.Thermal.SH.Oil.WH.Elc.Solar.Solar</t>
  </si>
  <si>
    <t>EMI_per_household.kgCO2.BG.Res.HH.Thermal.SH.Oil.CO</t>
  </si>
  <si>
    <t>EMI_per_household.kgCO2.BG.Res.HH.Thermal.SH.Oil.CO.LPG.LPG</t>
  </si>
  <si>
    <t>EMI_per_household.kgCO2.BG.Res.HH.Thermal.SH.Oil.CO.Elc.Elec</t>
  </si>
  <si>
    <t>EMI_per_household.kgCO2.BG.Res.HH.Thermal.SH.Gas</t>
  </si>
  <si>
    <t>EMI_per_household.kgCO2.BG.Res.HH.Thermal.SH.Gas.SH</t>
  </si>
  <si>
    <t>EMI_per_household.kgCO2.BG.Res.HH.Thermal.SH.Gas.SH.Gas</t>
  </si>
  <si>
    <t>EMI_per_household.kgCO2.BG.Res.HH.Thermal.SH.Gas.SH.Elec</t>
  </si>
  <si>
    <t>EMI_per_household.kgCO2.BG.Res.HH.Thermal.SH.Gas.SC</t>
  </si>
  <si>
    <t>EMI_per_household.kgCO2.BG.Res.HH.Thermal.SH.Gas.SC.AC.Elec</t>
  </si>
  <si>
    <t>EMI_per_household.kgCO2.BG.Res.HH.Thermal.SH.Gas.WH</t>
  </si>
  <si>
    <t>EMI_per_household.kgCO2.BG.Res.HH.Thermal.SH.Gas.WH.Gas.NoSolar.Gas</t>
  </si>
  <si>
    <t>EMI_per_household.kgCO2.BG.Res.HH.Thermal.SH.Gas.WH.Gas.Solar</t>
  </si>
  <si>
    <t>EMI_per_household.kgCO2.BG.Res.HH.Thermal.SH.Gas.WH.Gas.Solar.Gas</t>
  </si>
  <si>
    <t>EMI_per_household.kgCO2.BG.Res.HH.Thermal.SH.Gas.WH.Gas.Solar.Solar</t>
  </si>
  <si>
    <t>EMI_per_household.kgCO2.BG.Res.HH.Thermal.SH.Gas.WH.Elc.NoSolar.Elec</t>
  </si>
  <si>
    <t>EMI_per_household.kgCO2.BG.Res.HH.Thermal.SH.Gas.WH.Elc.Solar</t>
  </si>
  <si>
    <t>EMI_per_household.kgCO2.BG.Res.HH.Thermal.SH.Gas.WH.Elc.Solar.Elec</t>
  </si>
  <si>
    <t>EMI_per_household.kgCO2.BG.Res.HH.Thermal.SH.Gas.WH.Elc.Solar.Solar</t>
  </si>
  <si>
    <t>EMI_per_household.kgCO2.BG.Res.HH.Thermal.SH.Gas.CO</t>
  </si>
  <si>
    <t>EMI_per_household.kgCO2.BG.Res.HH.Thermal.SH.Gas.CO.Gas.Gas</t>
  </si>
  <si>
    <t>EMI_per_household.kgCO2.BG.Res.HH.Thermal.SH.Gas.CO.Elc.Elec</t>
  </si>
  <si>
    <t>EMI_per_household.kgCO2.BG.Res.HH.Thermal.SH.Biomass</t>
  </si>
  <si>
    <t>EMI_per_household.kgCO2.BG.Res.HH.Thermal.SH.Biomass.SH</t>
  </si>
  <si>
    <t>EMI_per_household.kgCO2.BG.Res.HH.Thermal.SH.Biomass.SH.Biomass</t>
  </si>
  <si>
    <t>EMI_per_household.kgCO2.BG.Res.HH.Thermal.SH.Biomass.SH.Elec</t>
  </si>
  <si>
    <t>EMI_per_household.kgCO2.BG.Res.HH.Thermal.SH.Biomass.SC</t>
  </si>
  <si>
    <t>EMI_per_household.kgCO2.BG.Res.HH.Thermal.SH.Biomass.SC.AC.Elec</t>
  </si>
  <si>
    <t>EMI_per_household.kgCO2.BG.Res.HH.Thermal.SH.Biomass.WH</t>
  </si>
  <si>
    <t>EMI_per_household.kgCO2.BG.Res.HH.Thermal.SH.Biomass.WH.Biomass.NoSolar.Biomass</t>
  </si>
  <si>
    <t>EMI_per_household.kgCO2.BG.Res.HH.Thermal.SH.Biomass.WH.Biomass.Solar</t>
  </si>
  <si>
    <t>EMI_per_household.kgCO2.BG.Res.HH.Thermal.SH.Biomass.WH.Biomass.Solar.Biomass</t>
  </si>
  <si>
    <t>EMI_per_household.kgCO2.BG.Res.HH.Thermal.SH.Biomass.WH.Biomass.Solar.Solar</t>
  </si>
  <si>
    <t>EMI_per_household.kgCO2.BG.Res.HH.Thermal.SH.Biomass.WH.LPG.NoSolar.LPG</t>
  </si>
  <si>
    <t>EMI_per_household.kgCO2.BG.Res.HH.Thermal.SH.Biomass.WH.LPG.Solar</t>
  </si>
  <si>
    <t>EMI_per_household.kgCO2.BG.Res.HH.Thermal.SH.Biomass.WH.LPG.Solar.LPG</t>
  </si>
  <si>
    <t>EMI_per_household.kgCO2.BG.Res.HH.Thermal.SH.Biomass.WH.LPG.Solar.Solar</t>
  </si>
  <si>
    <t>EMI_per_household.kgCO2.BG.Res.HH.Thermal.SH.Biomass.WH.Elc.NoSolar.Elec</t>
  </si>
  <si>
    <t>EMI_per_household.kgCO2.BG.Res.HH.Thermal.SH.Biomass.WH.Elc.Solar</t>
  </si>
  <si>
    <t>EMI_per_household.kgCO2.BG.Res.HH.Thermal.SH.Biomass.WH.Elc.Solar.Elec</t>
  </si>
  <si>
    <t>EMI_per_household.kgCO2.BG.Res.HH.Thermal.SH.Biomass.WH.Elc.Solar.Solar</t>
  </si>
  <si>
    <t>EMI_per_household.kgCO2.BG.Res.HH.Thermal.SH.Biomass.CO</t>
  </si>
  <si>
    <t>EMI_per_household.kgCO2.BG.Res.HH.Thermal.SH.Biomass.CO.Biomass.Biomass</t>
  </si>
  <si>
    <t>EMI_per_household.kgCO2.BG.Res.HH.Thermal.SH.Biomass.CO.LPG.LPG</t>
  </si>
  <si>
    <t>EMI_per_household.kgCO2.BG.Res.HH.Thermal.SH.Biomass.CO.Elc.Elec</t>
  </si>
  <si>
    <t>EMI_per_household.kgCO2.BG.Res.HH.Thermal.SH.Geo</t>
  </si>
  <si>
    <t>EMI_per_household.kgCO2.BG.Res.HH.Thermal.SH.Geo.SH</t>
  </si>
  <si>
    <t>EMI_per_household.kgCO2.BG.Res.HH.Thermal.SH.Geo.SH.Geo</t>
  </si>
  <si>
    <t>EMI_per_household.kgCO2.BG.Res.HH.Thermal.SH.Geo.SH.Elec</t>
  </si>
  <si>
    <t>EMI_per_household.kgCO2.BG.Res.HH.Thermal.SH.Geo.SC</t>
  </si>
  <si>
    <t>EMI_per_household.kgCO2.BG.Res.HH.Thermal.SH.Geo.SC.AC.Elec</t>
  </si>
  <si>
    <t>EMI_per_household.kgCO2.BG.Res.HH.Thermal.SH.Geo.WH</t>
  </si>
  <si>
    <t>EMI_per_household.kgCO2.BG.Res.HH.Thermal.SH.Geo.WH.Geo.NoSolar.Geo</t>
  </si>
  <si>
    <t>EMI_per_household.kgCO2.BG.Res.HH.Thermal.SH.Geo.WH.Geo.Solar</t>
  </si>
  <si>
    <t>EMI_per_household.kgCO2.BG.Res.HH.Thermal.SH.Geo.WH.Geo.Solar.Geo</t>
  </si>
  <si>
    <t>EMI_per_household.kgCO2.BG.Res.HH.Thermal.SH.Geo.WH.Geo.Solar.Solar</t>
  </si>
  <si>
    <t>EMI_per_household.kgCO2.BG.Res.HH.Thermal.SH.Geo.WH.Elc.NoSolar.Elec</t>
  </si>
  <si>
    <t>EMI_per_household.kgCO2.BG.Res.HH.Thermal.SH.Geo.WH.Elc.Solar</t>
  </si>
  <si>
    <t>EMI_per_household.kgCO2.BG.Res.HH.Thermal.SH.Geo.WH.Elc.Solar.Elec</t>
  </si>
  <si>
    <t>EMI_per_household.kgCO2.BG.Res.HH.Thermal.SH.Geo.WH.Elc.Solar.Solar</t>
  </si>
  <si>
    <t>EMI_per_household.kgCO2.BG.Res.HH.Thermal.SH.Geo.CO</t>
  </si>
  <si>
    <t>EMI_per_household.kgCO2.BG.Res.HH.Thermal.SH.Geo.CO.LPG.LPG</t>
  </si>
  <si>
    <t>EMI_per_household.kgCO2.BG.Res.HH.Thermal.SH.Geo.CO.Elc.Elec</t>
  </si>
  <si>
    <t>EMI_per_household.kgCO2.BG.Res.HH.Thermal.SH.DistrHeat</t>
  </si>
  <si>
    <t>EMI_per_household.kgCO2.BG.Res.HH.Thermal.SH.DistrHeat.SH</t>
  </si>
  <si>
    <t>EMI_per_household.kgCO2.BG.Res.HH.Thermal.SH.DistrHeat.SH.Steam_Distr</t>
  </si>
  <si>
    <t>EMI_per_household.kgCO2.BG.Res.HH.Thermal.SH.DistrHeat.SH.Elec</t>
  </si>
  <si>
    <t>EMI_per_household.kgCO2.BG.Res.HH.Thermal.SH.DistrHeat.SC</t>
  </si>
  <si>
    <t>EMI_per_household.kgCO2.BG.Res.HH.Thermal.SH.DistrHeat.SC.AC.Elec</t>
  </si>
  <si>
    <t>EMI_per_household.kgCO2.BG.Res.HH.Thermal.SH.DistrHeat.WH</t>
  </si>
  <si>
    <t>EMI_per_household.kgCO2.BG.Res.HH.Thermal.SH.DistrHeat.WH.DistrHeat.NoSolar.Steam_Distr</t>
  </si>
  <si>
    <t>EMI_per_household.kgCO2.BG.Res.HH.Thermal.SH.DistrHeat.WH.DistrHeat.Solar</t>
  </si>
  <si>
    <t>EMI_per_household.kgCO2.BG.Res.HH.Thermal.SH.DistrHeat.WH.DistrHeat.Solar.Steam_Distr</t>
  </si>
  <si>
    <t>EMI_per_household.kgCO2.BG.Res.HH.Thermal.SH.DistrHeat.WH.DistrHeat.Solar.Solar</t>
  </si>
  <si>
    <t>EMI_per_household.kgCO2.BG.Res.HH.Thermal.SH.DistrHeat.WH.Elc.NoSolar.Elec</t>
  </si>
  <si>
    <t>EMI_per_household.kgCO2.BG.Res.HH.Thermal.SH.DistrHeat.WH.Elc.Solar</t>
  </si>
  <si>
    <t>EMI_per_household.kgCO2.BG.Res.HH.Thermal.SH.DistrHeat.WH.Elc.Solar.Elec</t>
  </si>
  <si>
    <t>EMI_per_household.kgCO2.BG.Res.HH.Thermal.SH.DistrHeat.WH.Elc.Solar.Solar</t>
  </si>
  <si>
    <t>EMI_per_household.kgCO2.BG.Res.HH.Thermal.SH.DistrHeat.CO</t>
  </si>
  <si>
    <t>EMI_per_household.kgCO2.BG.Res.HH.Thermal.SH.DistrHeat.CO.LPG.LPG</t>
  </si>
  <si>
    <t>EMI_per_household.kgCO2.BG.Res.HH.Thermal.SH.DistrHeat.CO.Elc.Elec</t>
  </si>
  <si>
    <t>EMI_per_household.kgCO2.BG.Res.HH.Thermal.SH.AdvElc</t>
  </si>
  <si>
    <t>EMI_per_household.kgCO2.BG.Res.HH.Thermal.SH.AdvElc.SH</t>
  </si>
  <si>
    <t>EMI_per_household.kgCO2.BG.Res.HH.Thermal.SH.AdvElc.SH.Elec</t>
  </si>
  <si>
    <t>EMI_per_household.kgCO2.BG.Res.HH.Thermal.SH.AdvElc.SC</t>
  </si>
  <si>
    <t>EMI_per_household.kgCO2.BG.Res.HH.Thermal.SH.AdvElc.SC.AC.Elec</t>
  </si>
  <si>
    <t>EMI_per_household.kgCO2.BG.Res.HH.Thermal.SH.AdvElc.WH</t>
  </si>
  <si>
    <t>EMI_per_household.kgCO2.BG.Res.HH.Thermal.SH.AdvElc.WH.LPG.NoSolar.LPG</t>
  </si>
  <si>
    <t>EMI_per_household.kgCO2.BG.Res.HH.Thermal.SH.AdvElc.WH.LPG.Solar</t>
  </si>
  <si>
    <t>EMI_per_household.kgCO2.BG.Res.HH.Thermal.SH.AdvElc.WH.LPG.Solar.LPG</t>
  </si>
  <si>
    <t>EMI_per_household.kgCO2.BG.Res.HH.Thermal.SH.AdvElc.WH.LPG.Solar.Solar</t>
  </si>
  <si>
    <t>EMI_per_household.kgCO2.BG.Res.HH.Thermal.SH.AdvElc.WH.Elc.NoSolar.Elec</t>
  </si>
  <si>
    <t>EMI_per_household.kgCO2.BG.Res.HH.Thermal.SH.AdvElc.WH.Elc.Solar</t>
  </si>
  <si>
    <t>EMI_per_household.kgCO2.BG.Res.HH.Thermal.SH.AdvElc.WH.Elc.Solar.Elec</t>
  </si>
  <si>
    <t>EMI_per_household.kgCO2.BG.Res.HH.Thermal.SH.AdvElc.WH.Elc.Solar.Solar</t>
  </si>
  <si>
    <t>EMI_per_household.kgCO2.BG.Res.HH.Thermal.SH.AdvElc.CO</t>
  </si>
  <si>
    <t>EMI_per_household.kgCO2.BG.Res.HH.Thermal.SH.AdvElc.CO.LPG.LPG</t>
  </si>
  <si>
    <t>EMI_per_household.kgCO2.BG.Res.HH.Thermal.SH.AdvElc.CO.Elc.Elec</t>
  </si>
  <si>
    <t>EMI_per_household.kgCO2.BG.Res.HH.Thermal.SH.ConvElc</t>
  </si>
  <si>
    <t>EMI_per_household.kgCO2.BG.Res.HH.Thermal.SH.ConvElc.SH</t>
  </si>
  <si>
    <t>EMI_per_household.kgCO2.BG.Res.HH.Thermal.SH.ConvElc.SH.Elec</t>
  </si>
  <si>
    <t>EMI_per_household.kgCO2.BG.Res.HH.Thermal.SH.ConvElc.SC</t>
  </si>
  <si>
    <t>EMI_per_household.kgCO2.BG.Res.HH.Thermal.SH.ConvElc.SC.AC.Elec</t>
  </si>
  <si>
    <t>EMI_per_household.kgCO2.BG.Res.HH.Thermal.SH.ConvElc.WH</t>
  </si>
  <si>
    <t>EMI_per_household.kgCO2.BG.Res.HH.Thermal.SH.ConvElc.WH.LPG.NoSolar.LPG</t>
  </si>
  <si>
    <t>EMI_per_household.kgCO2.BG.Res.HH.Thermal.SH.ConvElc.WH.LPG.Solar</t>
  </si>
  <si>
    <t>EMI_per_household.kgCO2.BG.Res.HH.Thermal.SH.ConvElc.WH.LPG.Solar.LPG</t>
  </si>
  <si>
    <t>EMI_per_household.kgCO2.BG.Res.HH.Thermal.SH.ConvElc.WH.LPG.Solar.Solar</t>
  </si>
  <si>
    <t>EMI_per_household.kgCO2.BG.Res.HH.Thermal.SH.ConvElc.WH.Elc.NoSolar.Elec</t>
  </si>
  <si>
    <t>EMI_per_household.kgCO2.BG.Res.HH.Thermal.SH.ConvElc.WH.Elc.Solar</t>
  </si>
  <si>
    <t>EMI_per_household.kgCO2.BG.Res.HH.Thermal.SH.ConvElc.WH.Elc.Solar.Elec</t>
  </si>
  <si>
    <t>EMI_per_household.kgCO2.BG.Res.HH.Thermal.SH.ConvElc.WH.Elc.Solar.Solar</t>
  </si>
  <si>
    <t>EMI_per_household.kgCO2.BG.Res.HH.Thermal.SH.ConvElc.CO</t>
  </si>
  <si>
    <t>EMI_per_household.kgCO2.BG.Res.HH.Thermal.SH.ConvElc.CO.LPG.LPG</t>
  </si>
  <si>
    <t>EMI_per_household.kgCO2.BG.Res.HH.Thermal.SH.ConvElc.CO.Elc.Elec</t>
  </si>
  <si>
    <t>BG - Final energy consumption per surface area (detailed structure)</t>
  </si>
  <si>
    <t>FEC_per_sqm.kWh.BG.Res.HH.Thermal.SH.Solids</t>
  </si>
  <si>
    <t>FEC_per_sqm.kWh.BG.Res.HH.Thermal.SH.Solids.SH</t>
  </si>
  <si>
    <t>FEC_per_sqm.kWh.BG.Res.HH.Thermal.SH.Solids.SH.Solids</t>
  </si>
  <si>
    <t>FEC_per_sqm.kWh.BG.Res.HH.Thermal.SH.Solids.SH.Elec</t>
  </si>
  <si>
    <t>FEC_per_sqm.kWh.BG.Res.HH.Thermal.SH.Solids.SC</t>
  </si>
  <si>
    <t>FEC_per_sqm.kWh.BG.Res.HH.Thermal.SH.Solids.SC.AC.Elec</t>
  </si>
  <si>
    <t>FEC_per_sqm.kWh.BG.Res.HH.Thermal.SH.Solids.WH</t>
  </si>
  <si>
    <t>FEC_per_sqm.kWh.BG.Res.HH.Thermal.SH.Solids.WH.Solids.NoSolar.Solids</t>
  </si>
  <si>
    <t>FEC_per_sqm.kWh.BG.Res.HH.Thermal.SH.Solids.WH.LPG.NoSolar.LPG</t>
  </si>
  <si>
    <t>FEC_per_sqm.kWh.BG.Res.HH.Thermal.SH.Solids.WH.LPG.Solar</t>
  </si>
  <si>
    <t>FEC_per_sqm.kWh.BG.Res.HH.Thermal.SH.Solids.WH.LPG.Solar.LPG</t>
  </si>
  <si>
    <t>FEC_per_sqm.kWh.BG.Res.HH.Thermal.SH.Solids.WH.LPG.Solar.Solar</t>
  </si>
  <si>
    <t>FEC_per_sqm.kWh.BG.Res.HH.Thermal.SH.Solids.WH.Elc.NoSolar.Elec</t>
  </si>
  <si>
    <t>FEC_per_sqm.kWh.BG.Res.HH.Thermal.SH.Solids.WH.Elc.Solar</t>
  </si>
  <si>
    <t>FEC_per_sqm.kWh.BG.Res.HH.Thermal.SH.Solids.WH.Elc.Solar.Elec</t>
  </si>
  <si>
    <t>FEC_per_sqm.kWh.BG.Res.HH.Thermal.SH.Solids.WH.Elc.Solar.Solar</t>
  </si>
  <si>
    <t>FEC_per_sqm.kWh.BG.Res.HH.Thermal.SH.Solids.CO</t>
  </si>
  <si>
    <t>FEC_per_sqm.kWh.BG.Res.HH.Thermal.SH.Solids.CO.Solids.Solids</t>
  </si>
  <si>
    <t>FEC_per_sqm.kWh.BG.Res.HH.Thermal.SH.Solids.CO.LPG.LPG</t>
  </si>
  <si>
    <t>FEC_per_sqm.kWh.BG.Res.HH.Thermal.SH.Solids.CO.Elc.Elec</t>
  </si>
  <si>
    <t>FEC_per_sqm.kWh.BG.Res.HH.Thermal.SH.LPG</t>
  </si>
  <si>
    <t>FEC_per_sqm.kWh.BG.Res.HH.Thermal.SH.LPG.SH</t>
  </si>
  <si>
    <t>FEC_per_sqm.kWh.BG.Res.HH.Thermal.SH.LPG.SH.LPG</t>
  </si>
  <si>
    <t>FEC_per_sqm.kWh.BG.Res.HH.Thermal.SH.LPG.SH.Elec</t>
  </si>
  <si>
    <t>FEC_per_sqm.kWh.BG.Res.HH.Thermal.SH.LPG.SC</t>
  </si>
  <si>
    <t>FEC_per_sqm.kWh.BG.Res.HH.Thermal.SH.LPG.SC.AC.Elec</t>
  </si>
  <si>
    <t>FEC_per_sqm.kWh.BG.Res.HH.Thermal.SH.LPG.WH</t>
  </si>
  <si>
    <t>FEC_per_sqm.kWh.BG.Res.HH.Thermal.SH.LPG.WH.LPG.NoSolar.LPG</t>
  </si>
  <si>
    <t>FEC_per_sqm.kWh.BG.Res.HH.Thermal.SH.LPG.WH.LPG.Solar</t>
  </si>
  <si>
    <t>FEC_per_sqm.kWh.BG.Res.HH.Thermal.SH.LPG.WH.LPG.Solar.LPG</t>
  </si>
  <si>
    <t>FEC_per_sqm.kWh.BG.Res.HH.Thermal.SH.LPG.WH.LPG.Solar.Solar</t>
  </si>
  <si>
    <t>FEC_per_sqm.kWh.BG.Res.HH.Thermal.SH.LPG.WH.Elc.NoSolar.Elec</t>
  </si>
  <si>
    <t>FEC_per_sqm.kWh.BG.Res.HH.Thermal.SH.LPG.WH.Elc.Solar</t>
  </si>
  <si>
    <t>FEC_per_sqm.kWh.BG.Res.HH.Thermal.SH.LPG.WH.Elc.Solar.Elec</t>
  </si>
  <si>
    <t>FEC_per_sqm.kWh.BG.Res.HH.Thermal.SH.LPG.WH.Elc.Solar.Solar</t>
  </si>
  <si>
    <t>FEC_per_sqm.kWh.BG.Res.HH.Thermal.SH.LPG.CO</t>
  </si>
  <si>
    <t>FEC_per_sqm.kWh.BG.Res.HH.Thermal.SH.LPG.CO.LPG.LPG</t>
  </si>
  <si>
    <t>FEC_per_sqm.kWh.BG.Res.HH.Thermal.SH.LPG.CO.Elc.Elec</t>
  </si>
  <si>
    <t>FEC_per_sqm.kWh.BG.Res.HH.Thermal.SH.Oil</t>
  </si>
  <si>
    <t>FEC_per_sqm.kWh.BG.Res.HH.Thermal.SH.Oil.SH</t>
  </si>
  <si>
    <t>FEC_per_sqm.kWh.BG.Res.HH.Thermal.SH.Oil.SH.Oil</t>
  </si>
  <si>
    <t>FEC_per_sqm.kWh.BG.Res.HH.Thermal.SH.Oil.SH.Elec</t>
  </si>
  <si>
    <t>FEC_per_sqm.kWh.BG.Res.HH.Thermal.SH.Oil.SC</t>
  </si>
  <si>
    <t>FEC_per_sqm.kWh.BG.Res.HH.Thermal.SH.Oil.SC.AC.Elec</t>
  </si>
  <si>
    <t>FEC_per_sqm.kWh.BG.Res.HH.Thermal.SH.Oil.WH</t>
  </si>
  <si>
    <t>FEC_per_sqm.kWh.BG.Res.HH.Thermal.SH.Oil.WH.Oil.NoSolar.Oil</t>
  </si>
  <si>
    <t>FEC_per_sqm.kWh.BG.Res.HH.Thermal.SH.Oil.WH.Oil.Solar</t>
  </si>
  <si>
    <t>FEC_per_sqm.kWh.BG.Res.HH.Thermal.SH.Oil.WH.Oil.Solar.Oil</t>
  </si>
  <si>
    <t>FEC_per_sqm.kWh.BG.Res.HH.Thermal.SH.Oil.WH.Oil.Solar.Solar</t>
  </si>
  <si>
    <t>FEC_per_sqm.kWh.BG.Res.HH.Thermal.SH.Oil.WH.Elc.NoSolar.Elec</t>
  </si>
  <si>
    <t>FEC_per_sqm.kWh.BG.Res.HH.Thermal.SH.Oil.WH.Elc.Solar</t>
  </si>
  <si>
    <t>FEC_per_sqm.kWh.BG.Res.HH.Thermal.SH.Oil.WH.Elc.Solar.Elec</t>
  </si>
  <si>
    <t>FEC_per_sqm.kWh.BG.Res.HH.Thermal.SH.Oil.WH.Elc.Solar.Solar</t>
  </si>
  <si>
    <t>FEC_per_sqm.kWh.BG.Res.HH.Thermal.SH.Oil.CO</t>
  </si>
  <si>
    <t>FEC_per_sqm.kWh.BG.Res.HH.Thermal.SH.Oil.CO.LPG.LPG</t>
  </si>
  <si>
    <t>FEC_per_sqm.kWh.BG.Res.HH.Thermal.SH.Oil.CO.Elc.Elec</t>
  </si>
  <si>
    <t>FEC_per_sqm.kWh.BG.Res.HH.Thermal.SH.Gas</t>
  </si>
  <si>
    <t>FEC_per_sqm.kWh.BG.Res.HH.Thermal.SH.Gas.SH</t>
  </si>
  <si>
    <t>FEC_per_sqm.kWh.BG.Res.HH.Thermal.SH.Gas.SH.Gas</t>
  </si>
  <si>
    <t>FEC_per_sqm.kWh.BG.Res.HH.Thermal.SH.Gas.SH.Elec</t>
  </si>
  <si>
    <t>FEC_per_sqm.kWh.BG.Res.HH.Thermal.SH.Gas.SC</t>
  </si>
  <si>
    <t>FEC_per_sqm.kWh.BG.Res.HH.Thermal.SH.Gas.SC.AC.Elec</t>
  </si>
  <si>
    <t>FEC_per_sqm.kWh.BG.Res.HH.Thermal.SH.Gas.WH</t>
  </si>
  <si>
    <t>FEC_per_sqm.kWh.BG.Res.HH.Thermal.SH.Gas.WH.Gas.NoSolar.Gas</t>
  </si>
  <si>
    <t>FEC_per_sqm.kWh.BG.Res.HH.Thermal.SH.Gas.WH.Gas.Solar</t>
  </si>
  <si>
    <t>FEC_per_sqm.kWh.BG.Res.HH.Thermal.SH.Gas.WH.Gas.Solar.Gas</t>
  </si>
  <si>
    <t>FEC_per_sqm.kWh.BG.Res.HH.Thermal.SH.Gas.WH.Gas.Solar.Solar</t>
  </si>
  <si>
    <t>FEC_per_sqm.kWh.BG.Res.HH.Thermal.SH.Gas.WH.Elc.NoSolar.Elec</t>
  </si>
  <si>
    <t>FEC_per_sqm.kWh.BG.Res.HH.Thermal.SH.Gas.WH.Elc.Solar</t>
  </si>
  <si>
    <t>FEC_per_sqm.kWh.BG.Res.HH.Thermal.SH.Gas.WH.Elc.Solar.Elec</t>
  </si>
  <si>
    <t>FEC_per_sqm.kWh.BG.Res.HH.Thermal.SH.Gas.WH.Elc.Solar.Solar</t>
  </si>
  <si>
    <t>FEC_per_sqm.kWh.BG.Res.HH.Thermal.SH.Gas.CO</t>
  </si>
  <si>
    <t>FEC_per_sqm.kWh.BG.Res.HH.Thermal.SH.Gas.CO.Gas.Gas</t>
  </si>
  <si>
    <t>FEC_per_sqm.kWh.BG.Res.HH.Thermal.SH.Gas.CO.Elc.Elec</t>
  </si>
  <si>
    <t>FEC_per_sqm.kWh.BG.Res.HH.Thermal.SH.Biomass</t>
  </si>
  <si>
    <t>FEC_per_sqm.kWh.BG.Res.HH.Thermal.SH.Biomass.SH</t>
  </si>
  <si>
    <t>FEC_per_sqm.kWh.BG.Res.HH.Thermal.SH.Biomass.SH.Biomass</t>
  </si>
  <si>
    <t>FEC_per_sqm.kWh.BG.Res.HH.Thermal.SH.Biomass.SH.Elec</t>
  </si>
  <si>
    <t>FEC_per_sqm.kWh.BG.Res.HH.Thermal.SH.Biomass.SC</t>
  </si>
  <si>
    <t>FEC_per_sqm.kWh.BG.Res.HH.Thermal.SH.Biomass.SC.AC.Elec</t>
  </si>
  <si>
    <t>FEC_per_sqm.kWh.BG.Res.HH.Thermal.SH.Biomass.WH</t>
  </si>
  <si>
    <t>FEC_per_sqm.kWh.BG.Res.HH.Thermal.SH.Biomass.WH.Biomass.NoSolar.Biomass</t>
  </si>
  <si>
    <t>FEC_per_sqm.kWh.BG.Res.HH.Thermal.SH.Biomass.WH.Biomass.Solar</t>
  </si>
  <si>
    <t>FEC_per_sqm.kWh.BG.Res.HH.Thermal.SH.Biomass.WH.Biomass.Solar.Biomass</t>
  </si>
  <si>
    <t>FEC_per_sqm.kWh.BG.Res.HH.Thermal.SH.Biomass.WH.Biomass.Solar.Solar</t>
  </si>
  <si>
    <t>FEC_per_sqm.kWh.BG.Res.HH.Thermal.SH.Biomass.WH.LPG.NoSolar.LPG</t>
  </si>
  <si>
    <t>FEC_per_sqm.kWh.BG.Res.HH.Thermal.SH.Biomass.WH.LPG.Solar</t>
  </si>
  <si>
    <t>FEC_per_sqm.kWh.BG.Res.HH.Thermal.SH.Biomass.WH.LPG.Solar.LPG</t>
  </si>
  <si>
    <t>FEC_per_sqm.kWh.BG.Res.HH.Thermal.SH.Biomass.WH.LPG.Solar.Solar</t>
  </si>
  <si>
    <t>FEC_per_sqm.kWh.BG.Res.HH.Thermal.SH.Biomass.WH.Elc.NoSolar.Elec</t>
  </si>
  <si>
    <t>FEC_per_sqm.kWh.BG.Res.HH.Thermal.SH.Biomass.WH.Elc.Solar</t>
  </si>
  <si>
    <t>FEC_per_sqm.kWh.BG.Res.HH.Thermal.SH.Biomass.WH.Elc.Solar.Elec</t>
  </si>
  <si>
    <t>FEC_per_sqm.kWh.BG.Res.HH.Thermal.SH.Biomass.WH.Elc.Solar.Solar</t>
  </si>
  <si>
    <t>FEC_per_sqm.kWh.BG.Res.HH.Thermal.SH.Biomass.CO</t>
  </si>
  <si>
    <t>FEC_per_sqm.kWh.BG.Res.HH.Thermal.SH.Biomass.CO.Biomass.Biomass</t>
  </si>
  <si>
    <t>FEC_per_sqm.kWh.BG.Res.HH.Thermal.SH.Biomass.CO.LPG.LPG</t>
  </si>
  <si>
    <t>FEC_per_sqm.kWh.BG.Res.HH.Thermal.SH.Biomass.CO.Elc.Elec</t>
  </si>
  <si>
    <t>FEC_per_sqm.kWh.BG.Res.HH.Thermal.SH.Geo</t>
  </si>
  <si>
    <t>FEC_per_sqm.kWh.BG.Res.HH.Thermal.SH.Geo.SH</t>
  </si>
  <si>
    <t>FEC_per_sqm.kWh.BG.Res.HH.Thermal.SH.Geo.SH.Geo</t>
  </si>
  <si>
    <t>FEC_per_sqm.kWh.BG.Res.HH.Thermal.SH.Geo.SH.Elec</t>
  </si>
  <si>
    <t>FEC_per_sqm.kWh.BG.Res.HH.Thermal.SH.Geo.SC</t>
  </si>
  <si>
    <t>FEC_per_sqm.kWh.BG.Res.HH.Thermal.SH.Geo.SC.AC.Elec</t>
  </si>
  <si>
    <t>FEC_per_sqm.kWh.BG.Res.HH.Thermal.SH.Geo.WH</t>
  </si>
  <si>
    <t>FEC_per_sqm.kWh.BG.Res.HH.Thermal.SH.Geo.WH.Geo.NoSolar.Geo</t>
  </si>
  <si>
    <t>FEC_per_sqm.kWh.BG.Res.HH.Thermal.SH.Geo.WH.Geo.Solar</t>
  </si>
  <si>
    <t>FEC_per_sqm.kWh.BG.Res.HH.Thermal.SH.Geo.WH.Geo.Solar.Geo</t>
  </si>
  <si>
    <t>FEC_per_sqm.kWh.BG.Res.HH.Thermal.SH.Geo.WH.Geo.Solar.Solar</t>
  </si>
  <si>
    <t>FEC_per_sqm.kWh.BG.Res.HH.Thermal.SH.Geo.WH.Elc.NoSolar.Elec</t>
  </si>
  <si>
    <t>FEC_per_sqm.kWh.BG.Res.HH.Thermal.SH.Geo.WH.Elc.Solar</t>
  </si>
  <si>
    <t>FEC_per_sqm.kWh.BG.Res.HH.Thermal.SH.Geo.WH.Elc.Solar.Elec</t>
  </si>
  <si>
    <t>FEC_per_sqm.kWh.BG.Res.HH.Thermal.SH.Geo.WH.Elc.Solar.Solar</t>
  </si>
  <si>
    <t>FEC_per_sqm.kWh.BG.Res.HH.Thermal.SH.Geo.CO</t>
  </si>
  <si>
    <t>FEC_per_sqm.kWh.BG.Res.HH.Thermal.SH.Geo.CO.LPG.LPG</t>
  </si>
  <si>
    <t>FEC_per_sqm.kWh.BG.Res.HH.Thermal.SH.Geo.CO.Elc.Elec</t>
  </si>
  <si>
    <t>FEC_per_sqm.kWh.BG.Res.HH.Thermal.SH.DistrHeat</t>
  </si>
  <si>
    <t>FEC_per_sqm.kWh.BG.Res.HH.Thermal.SH.DistrHeat.SH</t>
  </si>
  <si>
    <t>FEC_per_sqm.kWh.BG.Res.HH.Thermal.SH.DistrHeat.SH.Steam_Distr</t>
  </si>
  <si>
    <t>FEC_per_sqm.kWh.BG.Res.HH.Thermal.SH.DistrHeat.SH.Elec</t>
  </si>
  <si>
    <t>FEC_per_sqm.kWh.BG.Res.HH.Thermal.SH.DistrHeat.SC</t>
  </si>
  <si>
    <t>FEC_per_sqm.kWh.BG.Res.HH.Thermal.SH.DistrHeat.SC.AC.Elec</t>
  </si>
  <si>
    <t>FEC_per_sqm.kWh.BG.Res.HH.Thermal.SH.DistrHeat.WH</t>
  </si>
  <si>
    <t>FEC_per_sqm.kWh.BG.Res.HH.Thermal.SH.DistrHeat.WH.DistrHeat.NoSolar.Steam_Distr</t>
  </si>
  <si>
    <t>FEC_per_sqm.kWh.BG.Res.HH.Thermal.SH.DistrHeat.WH.DistrHeat.Solar</t>
  </si>
  <si>
    <t>FEC_per_sqm.kWh.BG.Res.HH.Thermal.SH.DistrHeat.WH.DistrHeat.Solar.Steam_Distr</t>
  </si>
  <si>
    <t>FEC_per_sqm.kWh.BG.Res.HH.Thermal.SH.DistrHeat.WH.DistrHeat.Solar.Solar</t>
  </si>
  <si>
    <t>FEC_per_sqm.kWh.BG.Res.HH.Thermal.SH.DistrHeat.WH.Elc.NoSolar.Elec</t>
  </si>
  <si>
    <t>FEC_per_sqm.kWh.BG.Res.HH.Thermal.SH.DistrHeat.WH.Elc.Solar</t>
  </si>
  <si>
    <t>FEC_per_sqm.kWh.BG.Res.HH.Thermal.SH.DistrHeat.WH.Elc.Solar.Elec</t>
  </si>
  <si>
    <t>FEC_per_sqm.kWh.BG.Res.HH.Thermal.SH.DistrHeat.WH.Elc.Solar.Solar</t>
  </si>
  <si>
    <t>FEC_per_sqm.kWh.BG.Res.HH.Thermal.SH.DistrHeat.CO</t>
  </si>
  <si>
    <t>FEC_per_sqm.kWh.BG.Res.HH.Thermal.SH.DistrHeat.CO.LPG.LPG</t>
  </si>
  <si>
    <t>FEC_per_sqm.kWh.BG.Res.HH.Thermal.SH.DistrHeat.CO.Elc.Elec</t>
  </si>
  <si>
    <t>FEC_per_sqm.kWh.BG.Res.HH.Thermal.SH.AdvElc</t>
  </si>
  <si>
    <t>FEC_per_sqm.kWh.BG.Res.HH.Thermal.SH.AdvElc.SH</t>
  </si>
  <si>
    <t>FEC_per_sqm.kWh.BG.Res.HH.Thermal.SH.AdvElc.SH.Elec</t>
  </si>
  <si>
    <t>FEC_per_sqm.kWh.BG.Res.HH.Thermal.SH.AdvElc.SC</t>
  </si>
  <si>
    <t>FEC_per_sqm.kWh.BG.Res.HH.Thermal.SH.AdvElc.SC.AC.Elec</t>
  </si>
  <si>
    <t>FEC_per_sqm.kWh.BG.Res.HH.Thermal.SH.AdvElc.WH</t>
  </si>
  <si>
    <t>FEC_per_sqm.kWh.BG.Res.HH.Thermal.SH.AdvElc.WH.LPG.NoSolar.LPG</t>
  </si>
  <si>
    <t>FEC_per_sqm.kWh.BG.Res.HH.Thermal.SH.AdvElc.WH.LPG.Solar</t>
  </si>
  <si>
    <t>FEC_per_sqm.kWh.BG.Res.HH.Thermal.SH.AdvElc.WH.LPG.Solar.LPG</t>
  </si>
  <si>
    <t>FEC_per_sqm.kWh.BG.Res.HH.Thermal.SH.AdvElc.WH.LPG.Solar.Solar</t>
  </si>
  <si>
    <t>FEC_per_sqm.kWh.BG.Res.HH.Thermal.SH.AdvElc.WH.Elc.NoSolar.Elec</t>
  </si>
  <si>
    <t>FEC_per_sqm.kWh.BG.Res.HH.Thermal.SH.AdvElc.WH.Elc.Solar</t>
  </si>
  <si>
    <t>FEC_per_sqm.kWh.BG.Res.HH.Thermal.SH.AdvElc.WH.Elc.Solar.Elec</t>
  </si>
  <si>
    <t>FEC_per_sqm.kWh.BG.Res.HH.Thermal.SH.AdvElc.WH.Elc.Solar.Solar</t>
  </si>
  <si>
    <t>FEC_per_sqm.kWh.BG.Res.HH.Thermal.SH.AdvElc.CO</t>
  </si>
  <si>
    <t>FEC_per_sqm.kWh.BG.Res.HH.Thermal.SH.AdvElc.CO.LPG.LPG</t>
  </si>
  <si>
    <t>FEC_per_sqm.kWh.BG.Res.HH.Thermal.SH.AdvElc.CO.Elc.Elec</t>
  </si>
  <si>
    <t>FEC_per_sqm.kWh.BG.Res.HH.Thermal.SH.ConvElc</t>
  </si>
  <si>
    <t>FEC_per_sqm.kWh.BG.Res.HH.Thermal.SH.ConvElc.SH</t>
  </si>
  <si>
    <t>FEC_per_sqm.kWh.BG.Res.HH.Thermal.SH.ConvElc.SH.Elec</t>
  </si>
  <si>
    <t>FEC_per_sqm.kWh.BG.Res.HH.Thermal.SH.ConvElc.SC</t>
  </si>
  <si>
    <t>FEC_per_sqm.kWh.BG.Res.HH.Thermal.SH.ConvElc.SC.AC.Elec</t>
  </si>
  <si>
    <t>FEC_per_sqm.kWh.BG.Res.HH.Thermal.SH.ConvElc.WH</t>
  </si>
  <si>
    <t>FEC_per_sqm.kWh.BG.Res.HH.Thermal.SH.ConvElc.WH.LPG.NoSolar.LPG</t>
  </si>
  <si>
    <t>FEC_per_sqm.kWh.BG.Res.HH.Thermal.SH.ConvElc.WH.LPG.Solar</t>
  </si>
  <si>
    <t>FEC_per_sqm.kWh.BG.Res.HH.Thermal.SH.ConvElc.WH.LPG.Solar.LPG</t>
  </si>
  <si>
    <t>FEC_per_sqm.kWh.BG.Res.HH.Thermal.SH.ConvElc.WH.LPG.Solar.Solar</t>
  </si>
  <si>
    <t>FEC_per_sqm.kWh.BG.Res.HH.Thermal.SH.ConvElc.WH.Elc.NoSolar.Elec</t>
  </si>
  <si>
    <t>FEC_per_sqm.kWh.BG.Res.HH.Thermal.SH.ConvElc.WH.Elc.Solar</t>
  </si>
  <si>
    <t>FEC_per_sqm.kWh.BG.Res.HH.Thermal.SH.ConvElc.WH.Elc.Solar.Elec</t>
  </si>
  <si>
    <t>FEC_per_sqm.kWh.BG.Res.HH.Thermal.SH.ConvElc.WH.Elc.Solar.Solar</t>
  </si>
  <si>
    <t>FEC_per_sqm.kWh.BG.Res.HH.Thermal.SH.ConvElc.CO</t>
  </si>
  <si>
    <t>FEC_per_sqm.kWh.BG.Res.HH.Thermal.SH.ConvElc.CO.LPG.LPG</t>
  </si>
  <si>
    <t>FEC_per_sqm.kWh.BG.Res.HH.Thermal.SH.ConvElc.CO.Elc.Elec</t>
  </si>
  <si>
    <t>BG - Thermal energy service per surface area (detailed structure)</t>
  </si>
  <si>
    <t>TES_per_sqm.kWh.BG.Res.HH.Thermal.SH.Solids</t>
  </si>
  <si>
    <t>TES_per_sqm.kWh.BG.Res.HH.Thermal.SH.Solids.SH</t>
  </si>
  <si>
    <t>TES_per_sqm.kWh.BG.Res.HH.Thermal.SH.Solids.SH.Solids</t>
  </si>
  <si>
    <t>TES_per_sqm.kWh.BG.Res.HH.Thermal.SH.Solids.SH.Elec</t>
  </si>
  <si>
    <t>TES_per_sqm.kWh.BG.Res.HH.Thermal.SH.Solids.SC</t>
  </si>
  <si>
    <t>TES_per_sqm.kWh.BG.Res.HH.Thermal.SH.Solids.SC.AC.Elec</t>
  </si>
  <si>
    <t>TES_per_sqm.kWh.BG.Res.HH.Thermal.SH.Solids.WH</t>
  </si>
  <si>
    <t>TES_per_sqm.kWh.BG.Res.HH.Thermal.SH.Solids.WH.Solids.NoSolar.Solids</t>
  </si>
  <si>
    <t>TES_per_sqm.kWh.BG.Res.HH.Thermal.SH.Solids.WH.LPG.NoSolar.LPG</t>
  </si>
  <si>
    <t>TES_per_sqm.kWh.BG.Res.HH.Thermal.SH.Solids.WH.LPG.Solar</t>
  </si>
  <si>
    <t>TES_per_sqm.kWh.BG.Res.HH.Thermal.SH.Solids.WH.LPG.Solar.LPG</t>
  </si>
  <si>
    <t>TES_per_sqm.kWh.BG.Res.HH.Thermal.SH.Solids.WH.LPG.Solar.Solar</t>
  </si>
  <si>
    <t>TES_per_sqm.kWh.BG.Res.HH.Thermal.SH.Solids.WH.Elc.NoSolar.Elec</t>
  </si>
  <si>
    <t>TES_per_sqm.kWh.BG.Res.HH.Thermal.SH.Solids.WH.Elc.Solar</t>
  </si>
  <si>
    <t>TES_per_sqm.kWh.BG.Res.HH.Thermal.SH.Solids.WH.Elc.Solar.Elec</t>
  </si>
  <si>
    <t>TES_per_sqm.kWh.BG.Res.HH.Thermal.SH.Solids.WH.Elc.Solar.Solar</t>
  </si>
  <si>
    <t>TES_per_sqm.kWh.BG.Res.HH.Thermal.SH.Solids.CO</t>
  </si>
  <si>
    <t>TES_per_sqm.kWh.BG.Res.HH.Thermal.SH.Solids.CO.Solids.Solids</t>
  </si>
  <si>
    <t>TES_per_sqm.kWh.BG.Res.HH.Thermal.SH.Solids.CO.LPG.LPG</t>
  </si>
  <si>
    <t>TES_per_sqm.kWh.BG.Res.HH.Thermal.SH.Solids.CO.Elc.Elec</t>
  </si>
  <si>
    <t>TES_per_sqm.kWh.BG.Res.HH.Thermal.SH.LPG</t>
  </si>
  <si>
    <t>TES_per_sqm.kWh.BG.Res.HH.Thermal.SH.LPG.SH</t>
  </si>
  <si>
    <t>TES_per_sqm.kWh.BG.Res.HH.Thermal.SH.LPG.SH.LPG</t>
  </si>
  <si>
    <t>TES_per_sqm.kWh.BG.Res.HH.Thermal.SH.LPG.SH.Elec</t>
  </si>
  <si>
    <t>TES_per_sqm.kWh.BG.Res.HH.Thermal.SH.LPG.SC</t>
  </si>
  <si>
    <t>TES_per_sqm.kWh.BG.Res.HH.Thermal.SH.LPG.SC.AC.Elec</t>
  </si>
  <si>
    <t>TES_per_sqm.kWh.BG.Res.HH.Thermal.SH.LPG.WH</t>
  </si>
  <si>
    <t>TES_per_sqm.kWh.BG.Res.HH.Thermal.SH.LPG.WH.LPG.NoSolar.LPG</t>
  </si>
  <si>
    <t>TES_per_sqm.kWh.BG.Res.HH.Thermal.SH.LPG.WH.LPG.Solar</t>
  </si>
  <si>
    <t>TES_per_sqm.kWh.BG.Res.HH.Thermal.SH.LPG.WH.LPG.Solar.LPG</t>
  </si>
  <si>
    <t>TES_per_sqm.kWh.BG.Res.HH.Thermal.SH.LPG.WH.LPG.Solar.Solar</t>
  </si>
  <si>
    <t>TES_per_sqm.kWh.BG.Res.HH.Thermal.SH.LPG.WH.Elc.NoSolar.Elec</t>
  </si>
  <si>
    <t>TES_per_sqm.kWh.BG.Res.HH.Thermal.SH.LPG.WH.Elc.Solar</t>
  </si>
  <si>
    <t>TES_per_sqm.kWh.BG.Res.HH.Thermal.SH.LPG.WH.Elc.Solar.Elec</t>
  </si>
  <si>
    <t>TES_per_sqm.kWh.BG.Res.HH.Thermal.SH.LPG.WH.Elc.Solar.Solar</t>
  </si>
  <si>
    <t>TES_per_sqm.kWh.BG.Res.HH.Thermal.SH.LPG.CO</t>
  </si>
  <si>
    <t>TES_per_sqm.kWh.BG.Res.HH.Thermal.SH.LPG.CO.LPG.LPG</t>
  </si>
  <si>
    <t>TES_per_sqm.kWh.BG.Res.HH.Thermal.SH.LPG.CO.Elc.Elec</t>
  </si>
  <si>
    <t>TES_per_sqm.kWh.BG.Res.HH.Thermal.SH.Oil</t>
  </si>
  <si>
    <t>TES_per_sqm.kWh.BG.Res.HH.Thermal.SH.Oil.SH</t>
  </si>
  <si>
    <t>TES_per_sqm.kWh.BG.Res.HH.Thermal.SH.Oil.SH.Oil</t>
  </si>
  <si>
    <t>TES_per_sqm.kWh.BG.Res.HH.Thermal.SH.Oil.SH.Elec</t>
  </si>
  <si>
    <t>TES_per_sqm.kWh.BG.Res.HH.Thermal.SH.Oil.SC</t>
  </si>
  <si>
    <t>TES_per_sqm.kWh.BG.Res.HH.Thermal.SH.Oil.SC.AC.Elec</t>
  </si>
  <si>
    <t>TES_per_sqm.kWh.BG.Res.HH.Thermal.SH.Oil.WH</t>
  </si>
  <si>
    <t>TES_per_sqm.kWh.BG.Res.HH.Thermal.SH.Oil.WH.Oil.NoSolar.Oil</t>
  </si>
  <si>
    <t>TES_per_sqm.kWh.BG.Res.HH.Thermal.SH.Oil.WH.Oil.Solar</t>
  </si>
  <si>
    <t>TES_per_sqm.kWh.BG.Res.HH.Thermal.SH.Oil.WH.Oil.Solar.Oil</t>
  </si>
  <si>
    <t>TES_per_sqm.kWh.BG.Res.HH.Thermal.SH.Oil.WH.Oil.Solar.Solar</t>
  </si>
  <si>
    <t>TES_per_sqm.kWh.BG.Res.HH.Thermal.SH.Oil.WH.Elc.NoSolar.Elec</t>
  </si>
  <si>
    <t>TES_per_sqm.kWh.BG.Res.HH.Thermal.SH.Oil.WH.Elc.Solar</t>
  </si>
  <si>
    <t>TES_per_sqm.kWh.BG.Res.HH.Thermal.SH.Oil.WH.Elc.Solar.Elec</t>
  </si>
  <si>
    <t>TES_per_sqm.kWh.BG.Res.HH.Thermal.SH.Oil.WH.Elc.Solar.Solar</t>
  </si>
  <si>
    <t>TES_per_sqm.kWh.BG.Res.HH.Thermal.SH.Oil.CO</t>
  </si>
  <si>
    <t>TES_per_sqm.kWh.BG.Res.HH.Thermal.SH.Oil.CO.LPG.LPG</t>
  </si>
  <si>
    <t>TES_per_sqm.kWh.BG.Res.HH.Thermal.SH.Oil.CO.Elc.Elec</t>
  </si>
  <si>
    <t>TES_per_sqm.kWh.BG.Res.HH.Thermal.SH.Gas</t>
  </si>
  <si>
    <t>TES_per_sqm.kWh.BG.Res.HH.Thermal.SH.Gas.SH</t>
  </si>
  <si>
    <t>TES_per_sqm.kWh.BG.Res.HH.Thermal.SH.Gas.SH.Gas</t>
  </si>
  <si>
    <t>TES_per_sqm.kWh.BG.Res.HH.Thermal.SH.Gas.SH.Elec</t>
  </si>
  <si>
    <t>TES_per_sqm.kWh.BG.Res.HH.Thermal.SH.Gas.SC</t>
  </si>
  <si>
    <t>TES_per_sqm.kWh.BG.Res.HH.Thermal.SH.Gas.SC.AC.Elec</t>
  </si>
  <si>
    <t>TES_per_sqm.kWh.BG.Res.HH.Thermal.SH.Gas.WH</t>
  </si>
  <si>
    <t>TES_per_sqm.kWh.BG.Res.HH.Thermal.SH.Gas.WH.Gas.NoSolar.Gas</t>
  </si>
  <si>
    <t>TES_per_sqm.kWh.BG.Res.HH.Thermal.SH.Gas.WH.Gas.Solar</t>
  </si>
  <si>
    <t>TES_per_sqm.kWh.BG.Res.HH.Thermal.SH.Gas.WH.Gas.Solar.Gas</t>
  </si>
  <si>
    <t>TES_per_sqm.kWh.BG.Res.HH.Thermal.SH.Gas.WH.Gas.Solar.Solar</t>
  </si>
  <si>
    <t>TES_per_sqm.kWh.BG.Res.HH.Thermal.SH.Gas.WH.Elc.NoSolar.Elec</t>
  </si>
  <si>
    <t>TES_per_sqm.kWh.BG.Res.HH.Thermal.SH.Gas.WH.Elc.Solar</t>
  </si>
  <si>
    <t>TES_per_sqm.kWh.BG.Res.HH.Thermal.SH.Gas.WH.Elc.Solar.Elec</t>
  </si>
  <si>
    <t>TES_per_sqm.kWh.BG.Res.HH.Thermal.SH.Gas.WH.Elc.Solar.Solar</t>
  </si>
  <si>
    <t>TES_per_sqm.kWh.BG.Res.HH.Thermal.SH.Gas.CO</t>
  </si>
  <si>
    <t>TES_per_sqm.kWh.BG.Res.HH.Thermal.SH.Gas.CO.Gas.Gas</t>
  </si>
  <si>
    <t>TES_per_sqm.kWh.BG.Res.HH.Thermal.SH.Gas.CO.Elc.Elec</t>
  </si>
  <si>
    <t>TES_per_sqm.kWh.BG.Res.HH.Thermal.SH.Biomass</t>
  </si>
  <si>
    <t>TES_per_sqm.kWh.BG.Res.HH.Thermal.SH.Biomass.SH</t>
  </si>
  <si>
    <t>TES_per_sqm.kWh.BG.Res.HH.Thermal.SH.Biomass.SH.Biomass</t>
  </si>
  <si>
    <t>TES_per_sqm.kWh.BG.Res.HH.Thermal.SH.Biomass.SH.Elec</t>
  </si>
  <si>
    <t>TES_per_sqm.kWh.BG.Res.HH.Thermal.SH.Biomass.SC</t>
  </si>
  <si>
    <t>TES_per_sqm.kWh.BG.Res.HH.Thermal.SH.Biomass.SC.AC.Elec</t>
  </si>
  <si>
    <t>TES_per_sqm.kWh.BG.Res.HH.Thermal.SH.Biomass.WH</t>
  </si>
  <si>
    <t>TES_per_sqm.kWh.BG.Res.HH.Thermal.SH.Biomass.WH.Biomass.NoSolar.Biomass</t>
  </si>
  <si>
    <t>TES_per_sqm.kWh.BG.Res.HH.Thermal.SH.Biomass.WH.Biomass.Solar</t>
  </si>
  <si>
    <t>TES_per_sqm.kWh.BG.Res.HH.Thermal.SH.Biomass.WH.Biomass.Solar.Biomass</t>
  </si>
  <si>
    <t>TES_per_sqm.kWh.BG.Res.HH.Thermal.SH.Biomass.WH.Biomass.Solar.Solar</t>
  </si>
  <si>
    <t>TES_per_sqm.kWh.BG.Res.HH.Thermal.SH.Biomass.WH.LPG.NoSolar.LPG</t>
  </si>
  <si>
    <t>TES_per_sqm.kWh.BG.Res.HH.Thermal.SH.Biomass.WH.LPG.Solar</t>
  </si>
  <si>
    <t>TES_per_sqm.kWh.BG.Res.HH.Thermal.SH.Biomass.WH.LPG.Solar.LPG</t>
  </si>
  <si>
    <t>TES_per_sqm.kWh.BG.Res.HH.Thermal.SH.Biomass.WH.LPG.Solar.Solar</t>
  </si>
  <si>
    <t>TES_per_sqm.kWh.BG.Res.HH.Thermal.SH.Biomass.WH.Elc.NoSolar.Elec</t>
  </si>
  <si>
    <t>TES_per_sqm.kWh.BG.Res.HH.Thermal.SH.Biomass.WH.Elc.Solar</t>
  </si>
  <si>
    <t>TES_per_sqm.kWh.BG.Res.HH.Thermal.SH.Biomass.WH.Elc.Solar.Elec</t>
  </si>
  <si>
    <t>TES_per_sqm.kWh.BG.Res.HH.Thermal.SH.Biomass.WH.Elc.Solar.Solar</t>
  </si>
  <si>
    <t>TES_per_sqm.kWh.BG.Res.HH.Thermal.SH.Biomass.CO</t>
  </si>
  <si>
    <t>TES_per_sqm.kWh.BG.Res.HH.Thermal.SH.Biomass.CO.Biomass.Biomass</t>
  </si>
  <si>
    <t>TES_per_sqm.kWh.BG.Res.HH.Thermal.SH.Biomass.CO.LPG.LPG</t>
  </si>
  <si>
    <t>TES_per_sqm.kWh.BG.Res.HH.Thermal.SH.Biomass.CO.Elc.Elec</t>
  </si>
  <si>
    <t>TES_per_sqm.kWh.BG.Res.HH.Thermal.SH.Geo</t>
  </si>
  <si>
    <t>TES_per_sqm.kWh.BG.Res.HH.Thermal.SH.Geo.SH</t>
  </si>
  <si>
    <t>TES_per_sqm.kWh.BG.Res.HH.Thermal.SH.Geo.SH.Geo</t>
  </si>
  <si>
    <t>TES_per_sqm.kWh.BG.Res.HH.Thermal.SH.Geo.SH.Elec</t>
  </si>
  <si>
    <t>TES_per_sqm.kWh.BG.Res.HH.Thermal.SH.Geo.SC</t>
  </si>
  <si>
    <t>TES_per_sqm.kWh.BG.Res.HH.Thermal.SH.Geo.SC.AC.Elec</t>
  </si>
  <si>
    <t>TES_per_sqm.kWh.BG.Res.HH.Thermal.SH.Geo.WH</t>
  </si>
  <si>
    <t>TES_per_sqm.kWh.BG.Res.HH.Thermal.SH.Geo.WH.Geo.NoSolar.Geo</t>
  </si>
  <si>
    <t>TES_per_sqm.kWh.BG.Res.HH.Thermal.SH.Geo.WH.Geo.Solar</t>
  </si>
  <si>
    <t>TES_per_sqm.kWh.BG.Res.HH.Thermal.SH.Geo.WH.Geo.Solar.Geo</t>
  </si>
  <si>
    <t>TES_per_sqm.kWh.BG.Res.HH.Thermal.SH.Geo.WH.Geo.Solar.Solar</t>
  </si>
  <si>
    <t>TES_per_sqm.kWh.BG.Res.HH.Thermal.SH.Geo.WH.Elc.NoSolar.Elec</t>
  </si>
  <si>
    <t>TES_per_sqm.kWh.BG.Res.HH.Thermal.SH.Geo.WH.Elc.Solar</t>
  </si>
  <si>
    <t>TES_per_sqm.kWh.BG.Res.HH.Thermal.SH.Geo.WH.Elc.Solar.Elec</t>
  </si>
  <si>
    <t>TES_per_sqm.kWh.BG.Res.HH.Thermal.SH.Geo.WH.Elc.Solar.Solar</t>
  </si>
  <si>
    <t>TES_per_sqm.kWh.BG.Res.HH.Thermal.SH.Geo.CO</t>
  </si>
  <si>
    <t>TES_per_sqm.kWh.BG.Res.HH.Thermal.SH.Geo.CO.LPG.LPG</t>
  </si>
  <si>
    <t>TES_per_sqm.kWh.BG.Res.HH.Thermal.SH.Geo.CO.Elc.Elec</t>
  </si>
  <si>
    <t>TES_per_sqm.kWh.BG.Res.HH.Thermal.SH.DistrHeat</t>
  </si>
  <si>
    <t>TES_per_sqm.kWh.BG.Res.HH.Thermal.SH.DistrHeat.SH</t>
  </si>
  <si>
    <t>TES_per_sqm.kWh.BG.Res.HH.Thermal.SH.DistrHeat.SH.Steam_Distr</t>
  </si>
  <si>
    <t>TES_per_sqm.kWh.BG.Res.HH.Thermal.SH.DistrHeat.SH.Elec</t>
  </si>
  <si>
    <t>TES_per_sqm.kWh.BG.Res.HH.Thermal.SH.DistrHeat.SC</t>
  </si>
  <si>
    <t>TES_per_sqm.kWh.BG.Res.HH.Thermal.SH.DistrHeat.SC.AC.Elec</t>
  </si>
  <si>
    <t>TES_per_sqm.kWh.BG.Res.HH.Thermal.SH.DistrHeat.WH</t>
  </si>
  <si>
    <t>TES_per_sqm.kWh.BG.Res.HH.Thermal.SH.DistrHeat.WH.DistrHeat.NoSolar.Steam_Distr</t>
  </si>
  <si>
    <t>TES_per_sqm.kWh.BG.Res.HH.Thermal.SH.DistrHeat.WH.DistrHeat.Solar</t>
  </si>
  <si>
    <t>TES_per_sqm.kWh.BG.Res.HH.Thermal.SH.DistrHeat.WH.DistrHeat.Solar.Steam_Distr</t>
  </si>
  <si>
    <t>TES_per_sqm.kWh.BG.Res.HH.Thermal.SH.DistrHeat.WH.DistrHeat.Solar.Solar</t>
  </si>
  <si>
    <t>TES_per_sqm.kWh.BG.Res.HH.Thermal.SH.DistrHeat.WH.Elc.NoSolar.Elec</t>
  </si>
  <si>
    <t>TES_per_sqm.kWh.BG.Res.HH.Thermal.SH.DistrHeat.WH.Elc.Solar</t>
  </si>
  <si>
    <t>TES_per_sqm.kWh.BG.Res.HH.Thermal.SH.DistrHeat.WH.Elc.Solar.Elec</t>
  </si>
  <si>
    <t>TES_per_sqm.kWh.BG.Res.HH.Thermal.SH.DistrHeat.WH.Elc.Solar.Solar</t>
  </si>
  <si>
    <t>TES_per_sqm.kWh.BG.Res.HH.Thermal.SH.DistrHeat.CO</t>
  </si>
  <si>
    <t>TES_per_sqm.kWh.BG.Res.HH.Thermal.SH.DistrHeat.CO.LPG.LPG</t>
  </si>
  <si>
    <t>TES_per_sqm.kWh.BG.Res.HH.Thermal.SH.DistrHeat.CO.Elc.Elec</t>
  </si>
  <si>
    <t>TES_per_sqm.kWh.BG.Res.HH.Thermal.SH.AdvElc</t>
  </si>
  <si>
    <t>TES_per_sqm.kWh.BG.Res.HH.Thermal.SH.AdvElc.SH</t>
  </si>
  <si>
    <t>TES_per_sqm.kWh.BG.Res.HH.Thermal.SH.AdvElc.SH.Elec</t>
  </si>
  <si>
    <t>TES_per_sqm.kWh.BG.Res.HH.Thermal.SH.AdvElc.SC</t>
  </si>
  <si>
    <t>TES_per_sqm.kWh.BG.Res.HH.Thermal.SH.AdvElc.SC.AC.Elec</t>
  </si>
  <si>
    <t>TES_per_sqm.kWh.BG.Res.HH.Thermal.SH.AdvElc.WH</t>
  </si>
  <si>
    <t>TES_per_sqm.kWh.BG.Res.HH.Thermal.SH.AdvElc.WH.LPG.NoSolar.LPG</t>
  </si>
  <si>
    <t>TES_per_sqm.kWh.BG.Res.HH.Thermal.SH.AdvElc.WH.LPG.Solar</t>
  </si>
  <si>
    <t>TES_per_sqm.kWh.BG.Res.HH.Thermal.SH.AdvElc.WH.LPG.Solar.LPG</t>
  </si>
  <si>
    <t>TES_per_sqm.kWh.BG.Res.HH.Thermal.SH.AdvElc.WH.LPG.Solar.Solar</t>
  </si>
  <si>
    <t>TES_per_sqm.kWh.BG.Res.HH.Thermal.SH.AdvElc.WH.Elc.NoSolar.Elec</t>
  </si>
  <si>
    <t>TES_per_sqm.kWh.BG.Res.HH.Thermal.SH.AdvElc.WH.Elc.Solar</t>
  </si>
  <si>
    <t>TES_per_sqm.kWh.BG.Res.HH.Thermal.SH.AdvElc.WH.Elc.Solar.Elec</t>
  </si>
  <si>
    <t>TES_per_sqm.kWh.BG.Res.HH.Thermal.SH.AdvElc.WH.Elc.Solar.Solar</t>
  </si>
  <si>
    <t>TES_per_sqm.kWh.BG.Res.HH.Thermal.SH.AdvElc.CO</t>
  </si>
  <si>
    <t>TES_per_sqm.kWh.BG.Res.HH.Thermal.SH.AdvElc.CO.LPG.LPG</t>
  </si>
  <si>
    <t>TES_per_sqm.kWh.BG.Res.HH.Thermal.SH.AdvElc.CO.Elc.Elec</t>
  </si>
  <si>
    <t>TES_per_sqm.kWh.BG.Res.HH.Thermal.SH.ConvElc</t>
  </si>
  <si>
    <t>TES_per_sqm.kWh.BG.Res.HH.Thermal.SH.ConvElc.SH</t>
  </si>
  <si>
    <t>TES_per_sqm.kWh.BG.Res.HH.Thermal.SH.ConvElc.SH.Elec</t>
  </si>
  <si>
    <t>TES_per_sqm.kWh.BG.Res.HH.Thermal.SH.ConvElc.SC</t>
  </si>
  <si>
    <t>TES_per_sqm.kWh.BG.Res.HH.Thermal.SH.ConvElc.SC.AC.Elec</t>
  </si>
  <si>
    <t>TES_per_sqm.kWh.BG.Res.HH.Thermal.SH.ConvElc.WH</t>
  </si>
  <si>
    <t>TES_per_sqm.kWh.BG.Res.HH.Thermal.SH.ConvElc.WH.LPG.NoSolar.LPG</t>
  </si>
  <si>
    <t>TES_per_sqm.kWh.BG.Res.HH.Thermal.SH.ConvElc.WH.LPG.Solar</t>
  </si>
  <si>
    <t>TES_per_sqm.kWh.BG.Res.HH.Thermal.SH.ConvElc.WH.LPG.Solar.LPG</t>
  </si>
  <si>
    <t>TES_per_sqm.kWh.BG.Res.HH.Thermal.SH.ConvElc.WH.LPG.Solar.Solar</t>
  </si>
  <si>
    <t>TES_per_sqm.kWh.BG.Res.HH.Thermal.SH.ConvElc.WH.Elc.NoSolar.Elec</t>
  </si>
  <si>
    <t>TES_per_sqm.kWh.BG.Res.HH.Thermal.SH.ConvElc.WH.Elc.Solar</t>
  </si>
  <si>
    <t>TES_per_sqm.kWh.BG.Res.HH.Thermal.SH.ConvElc.WH.Elc.Solar.Elec</t>
  </si>
  <si>
    <t>TES_per_sqm.kWh.BG.Res.HH.Thermal.SH.ConvElc.WH.Elc.Solar.Solar</t>
  </si>
  <si>
    <t>TES_per_sqm.kWh.BG.Res.HH.Thermal.SH.ConvElc.CO</t>
  </si>
  <si>
    <t>TES_per_sqm.kWh.BG.Res.HH.Thermal.SH.ConvElc.CO.LPG.LPG</t>
  </si>
  <si>
    <t>TES_per_sqm.kWh.BG.Res.HH.Thermal.SH.ConvElc.CO.Elc.Elec</t>
  </si>
  <si>
    <t>BG - CO2 emissions per surface area (detailed structure)</t>
  </si>
  <si>
    <t>EMI_per_sqm.kgCO2.BG.Res.HH.Thermal.SH.Solids</t>
  </si>
  <si>
    <t>EMI_per_sqm.kgCO2.BG.Res.HH.Thermal.SH.Solids.SH</t>
  </si>
  <si>
    <t>EMI_per_sqm.kgCO2.BG.Res.HH.Thermal.SH.Solids.SH.Solids</t>
  </si>
  <si>
    <t>EMI_per_sqm.kgCO2.BG.Res.HH.Thermal.SH.Solids.SH.Elec</t>
  </si>
  <si>
    <t>EMI_per_sqm.kgCO2.BG.Res.HH.Thermal.SH.Solids.SC</t>
  </si>
  <si>
    <t>EMI_per_sqm.kgCO2.BG.Res.HH.Thermal.SH.Solids.SC.AC.Elec</t>
  </si>
  <si>
    <t>EMI_per_sqm.kgCO2.BG.Res.HH.Thermal.SH.Solids.WH</t>
  </si>
  <si>
    <t>EMI_per_sqm.kgCO2.BG.Res.HH.Thermal.SH.Solids.WH.Solids.NoSolar.Solids</t>
  </si>
  <si>
    <t>EMI_per_sqm.kgCO2.BG.Res.HH.Thermal.SH.Solids.WH.LPG.NoSolar.LPG</t>
  </si>
  <si>
    <t>EMI_per_sqm.kgCO2.BG.Res.HH.Thermal.SH.Solids.WH.LPG.Solar</t>
  </si>
  <si>
    <t>EMI_per_sqm.kgCO2.BG.Res.HH.Thermal.SH.Solids.WH.LPG.Solar.LPG</t>
  </si>
  <si>
    <t>EMI_per_sqm.kgCO2.BG.Res.HH.Thermal.SH.Solids.WH.LPG.Solar.Solar</t>
  </si>
  <si>
    <t>EMI_per_sqm.kgCO2.BG.Res.HH.Thermal.SH.Solids.WH.Elc.NoSolar.Elec</t>
  </si>
  <si>
    <t>EMI_per_sqm.kgCO2.BG.Res.HH.Thermal.SH.Solids.WH.Elc.Solar</t>
  </si>
  <si>
    <t>EMI_per_sqm.kgCO2.BG.Res.HH.Thermal.SH.Solids.WH.Elc.Solar.Elec</t>
  </si>
  <si>
    <t>EMI_per_sqm.kgCO2.BG.Res.HH.Thermal.SH.Solids.WH.Elc.Solar.Solar</t>
  </si>
  <si>
    <t>EMI_per_sqm.kgCO2.BG.Res.HH.Thermal.SH.Solids.CO</t>
  </si>
  <si>
    <t>EMI_per_sqm.kgCO2.BG.Res.HH.Thermal.SH.Solids.CO.Solids.Solids</t>
  </si>
  <si>
    <t>EMI_per_sqm.kgCO2.BG.Res.HH.Thermal.SH.Solids.CO.LPG.LPG</t>
  </si>
  <si>
    <t>EMI_per_sqm.kgCO2.BG.Res.HH.Thermal.SH.Solids.CO.Elc.Elec</t>
  </si>
  <si>
    <t>EMI_per_sqm.kgCO2.BG.Res.HH.Thermal.SH.LPG</t>
  </si>
  <si>
    <t>EMI_per_sqm.kgCO2.BG.Res.HH.Thermal.SH.LPG.SH</t>
  </si>
  <si>
    <t>EMI_per_sqm.kgCO2.BG.Res.HH.Thermal.SH.LPG.SH.LPG</t>
  </si>
  <si>
    <t>EMI_per_sqm.kgCO2.BG.Res.HH.Thermal.SH.LPG.SH.Elec</t>
  </si>
  <si>
    <t>EMI_per_sqm.kgCO2.BG.Res.HH.Thermal.SH.LPG.SC</t>
  </si>
  <si>
    <t>EMI_per_sqm.kgCO2.BG.Res.HH.Thermal.SH.LPG.SC.AC.Elec</t>
  </si>
  <si>
    <t>EMI_per_sqm.kgCO2.BG.Res.HH.Thermal.SH.LPG.WH</t>
  </si>
  <si>
    <t>EMI_per_sqm.kgCO2.BG.Res.HH.Thermal.SH.LPG.WH.LPG.NoSolar.LPG</t>
  </si>
  <si>
    <t>EMI_per_sqm.kgCO2.BG.Res.HH.Thermal.SH.LPG.WH.LPG.Solar</t>
  </si>
  <si>
    <t>EMI_per_sqm.kgCO2.BG.Res.HH.Thermal.SH.LPG.WH.LPG.Solar.LPG</t>
  </si>
  <si>
    <t>EMI_per_sqm.kgCO2.BG.Res.HH.Thermal.SH.LPG.WH.LPG.Solar.Solar</t>
  </si>
  <si>
    <t>EMI_per_sqm.kgCO2.BG.Res.HH.Thermal.SH.LPG.WH.Elc.NoSolar.Elec</t>
  </si>
  <si>
    <t>EMI_per_sqm.kgCO2.BG.Res.HH.Thermal.SH.LPG.WH.Elc.Solar</t>
  </si>
  <si>
    <t>EMI_per_sqm.kgCO2.BG.Res.HH.Thermal.SH.LPG.WH.Elc.Solar.Elec</t>
  </si>
  <si>
    <t>EMI_per_sqm.kgCO2.BG.Res.HH.Thermal.SH.LPG.WH.Elc.Solar.Solar</t>
  </si>
  <si>
    <t>EMI_per_sqm.kgCO2.BG.Res.HH.Thermal.SH.LPG.CO</t>
  </si>
  <si>
    <t>EMI_per_sqm.kgCO2.BG.Res.HH.Thermal.SH.LPG.CO.LPG.LPG</t>
  </si>
  <si>
    <t>EMI_per_sqm.kgCO2.BG.Res.HH.Thermal.SH.LPG.CO.Elc.Elec</t>
  </si>
  <si>
    <t>EMI_per_sqm.kgCO2.BG.Res.HH.Thermal.SH.Oil</t>
  </si>
  <si>
    <t>EMI_per_sqm.kgCO2.BG.Res.HH.Thermal.SH.Oil.SH</t>
  </si>
  <si>
    <t>EMI_per_sqm.kgCO2.BG.Res.HH.Thermal.SH.Oil.SH.Oil</t>
  </si>
  <si>
    <t>EMI_per_sqm.kgCO2.BG.Res.HH.Thermal.SH.Oil.SH.Elec</t>
  </si>
  <si>
    <t>EMI_per_sqm.kgCO2.BG.Res.HH.Thermal.SH.Oil.SC</t>
  </si>
  <si>
    <t>EMI_per_sqm.kgCO2.BG.Res.HH.Thermal.SH.Oil.SC.AC.Elec</t>
  </si>
  <si>
    <t>EMI_per_sqm.kgCO2.BG.Res.HH.Thermal.SH.Oil.WH</t>
  </si>
  <si>
    <t>EMI_per_sqm.kgCO2.BG.Res.HH.Thermal.SH.Oil.WH.Oil.NoSolar.Oil</t>
  </si>
  <si>
    <t>EMI_per_sqm.kgCO2.BG.Res.HH.Thermal.SH.Oil.WH.Oil.Solar</t>
  </si>
  <si>
    <t>EMI_per_sqm.kgCO2.BG.Res.HH.Thermal.SH.Oil.WH.Oil.Solar.Oil</t>
  </si>
  <si>
    <t>EMI_per_sqm.kgCO2.BG.Res.HH.Thermal.SH.Oil.WH.Oil.Solar.Solar</t>
  </si>
  <si>
    <t>EMI_per_sqm.kgCO2.BG.Res.HH.Thermal.SH.Oil.WH.Elc.NoSolar.Elec</t>
  </si>
  <si>
    <t>EMI_per_sqm.kgCO2.BG.Res.HH.Thermal.SH.Oil.WH.Elc.Solar</t>
  </si>
  <si>
    <t>EMI_per_sqm.kgCO2.BG.Res.HH.Thermal.SH.Oil.WH.Elc.Solar.Elec</t>
  </si>
  <si>
    <t>EMI_per_sqm.kgCO2.BG.Res.HH.Thermal.SH.Oil.WH.Elc.Solar.Solar</t>
  </si>
  <si>
    <t>EMI_per_sqm.kgCO2.BG.Res.HH.Thermal.SH.Oil.CO</t>
  </si>
  <si>
    <t>EMI_per_sqm.kgCO2.BG.Res.HH.Thermal.SH.Oil.CO.LPG.LPG</t>
  </si>
  <si>
    <t>EMI_per_sqm.kgCO2.BG.Res.HH.Thermal.SH.Oil.CO.Elc.Elec</t>
  </si>
  <si>
    <t>EMI_per_sqm.kgCO2.BG.Res.HH.Thermal.SH.Gas</t>
  </si>
  <si>
    <t>EMI_per_sqm.kgCO2.BG.Res.HH.Thermal.SH.Gas.SH</t>
  </si>
  <si>
    <t>EMI_per_sqm.kgCO2.BG.Res.HH.Thermal.SH.Gas.SH.Gas</t>
  </si>
  <si>
    <t>EMI_per_sqm.kgCO2.BG.Res.HH.Thermal.SH.Gas.SH.Elec</t>
  </si>
  <si>
    <t>EMI_per_sqm.kgCO2.BG.Res.HH.Thermal.SH.Gas.SC</t>
  </si>
  <si>
    <t>EMI_per_sqm.kgCO2.BG.Res.HH.Thermal.SH.Gas.SC.AC.Elec</t>
  </si>
  <si>
    <t>EMI_per_sqm.kgCO2.BG.Res.HH.Thermal.SH.Gas.WH</t>
  </si>
  <si>
    <t>EMI_per_sqm.kgCO2.BG.Res.HH.Thermal.SH.Gas.WH.Gas.NoSolar.Gas</t>
  </si>
  <si>
    <t>EMI_per_sqm.kgCO2.BG.Res.HH.Thermal.SH.Gas.WH.Gas.Solar</t>
  </si>
  <si>
    <t>EMI_per_sqm.kgCO2.BG.Res.HH.Thermal.SH.Gas.WH.Gas.Solar.Gas</t>
  </si>
  <si>
    <t>EMI_per_sqm.kgCO2.BG.Res.HH.Thermal.SH.Gas.WH.Gas.Solar.Solar</t>
  </si>
  <si>
    <t>EMI_per_sqm.kgCO2.BG.Res.HH.Thermal.SH.Gas.WH.Elc.NoSolar.Elec</t>
  </si>
  <si>
    <t>EMI_per_sqm.kgCO2.BG.Res.HH.Thermal.SH.Gas.WH.Elc.Solar</t>
  </si>
  <si>
    <t>EMI_per_sqm.kgCO2.BG.Res.HH.Thermal.SH.Gas.WH.Elc.Solar.Elec</t>
  </si>
  <si>
    <t>EMI_per_sqm.kgCO2.BG.Res.HH.Thermal.SH.Gas.WH.Elc.Solar.Solar</t>
  </si>
  <si>
    <t>EMI_per_sqm.kgCO2.BG.Res.HH.Thermal.SH.Gas.CO</t>
  </si>
  <si>
    <t>EMI_per_sqm.kgCO2.BG.Res.HH.Thermal.SH.Gas.CO.Gas.Gas</t>
  </si>
  <si>
    <t>EMI_per_sqm.kgCO2.BG.Res.HH.Thermal.SH.Gas.CO.Elc.Elec</t>
  </si>
  <si>
    <t>EMI_per_sqm.kgCO2.BG.Res.HH.Thermal.SH.Biomass</t>
  </si>
  <si>
    <t>EMI_per_sqm.kgCO2.BG.Res.HH.Thermal.SH.Biomass.SH</t>
  </si>
  <si>
    <t>EMI_per_sqm.kgCO2.BG.Res.HH.Thermal.SH.Biomass.SH.Biomass</t>
  </si>
  <si>
    <t>EMI_per_sqm.kgCO2.BG.Res.HH.Thermal.SH.Biomass.SH.Elec</t>
  </si>
  <si>
    <t>EMI_per_sqm.kgCO2.BG.Res.HH.Thermal.SH.Biomass.SC</t>
  </si>
  <si>
    <t>EMI_per_sqm.kgCO2.BG.Res.HH.Thermal.SH.Biomass.SC.AC.Elec</t>
  </si>
  <si>
    <t>EMI_per_sqm.kgCO2.BG.Res.HH.Thermal.SH.Biomass.WH</t>
  </si>
  <si>
    <t>EMI_per_sqm.kgCO2.BG.Res.HH.Thermal.SH.Biomass.WH.Biomass.NoSolar.Biomass</t>
  </si>
  <si>
    <t>EMI_per_sqm.kgCO2.BG.Res.HH.Thermal.SH.Biomass.WH.Biomass.Solar</t>
  </si>
  <si>
    <t>EMI_per_sqm.kgCO2.BG.Res.HH.Thermal.SH.Biomass.WH.Biomass.Solar.Biomass</t>
  </si>
  <si>
    <t>EMI_per_sqm.kgCO2.BG.Res.HH.Thermal.SH.Biomass.WH.Biomass.Solar.Solar</t>
  </si>
  <si>
    <t>EMI_per_sqm.kgCO2.BG.Res.HH.Thermal.SH.Biomass.WH.LPG.NoSolar.LPG</t>
  </si>
  <si>
    <t>EMI_per_sqm.kgCO2.BG.Res.HH.Thermal.SH.Biomass.WH.LPG.Solar</t>
  </si>
  <si>
    <t>EMI_per_sqm.kgCO2.BG.Res.HH.Thermal.SH.Biomass.WH.LPG.Solar.LPG</t>
  </si>
  <si>
    <t>EMI_per_sqm.kgCO2.BG.Res.HH.Thermal.SH.Biomass.WH.LPG.Solar.Solar</t>
  </si>
  <si>
    <t>EMI_per_sqm.kgCO2.BG.Res.HH.Thermal.SH.Biomass.WH.Elc.NoSolar.Elec</t>
  </si>
  <si>
    <t>EMI_per_sqm.kgCO2.BG.Res.HH.Thermal.SH.Biomass.WH.Elc.Solar</t>
  </si>
  <si>
    <t>EMI_per_sqm.kgCO2.BG.Res.HH.Thermal.SH.Biomass.WH.Elc.Solar.Elec</t>
  </si>
  <si>
    <t>EMI_per_sqm.kgCO2.BG.Res.HH.Thermal.SH.Biomass.WH.Elc.Solar.Solar</t>
  </si>
  <si>
    <t>EMI_per_sqm.kgCO2.BG.Res.HH.Thermal.SH.Biomass.CO</t>
  </si>
  <si>
    <t>EMI_per_sqm.kgCO2.BG.Res.HH.Thermal.SH.Biomass.CO.Biomass.Biomass</t>
  </si>
  <si>
    <t>EMI_per_sqm.kgCO2.BG.Res.HH.Thermal.SH.Biomass.CO.LPG.LPG</t>
  </si>
  <si>
    <t>EMI_per_sqm.kgCO2.BG.Res.HH.Thermal.SH.Biomass.CO.Elc.Elec</t>
  </si>
  <si>
    <t>EMI_per_sqm.kgCO2.BG.Res.HH.Thermal.SH.Geo</t>
  </si>
  <si>
    <t>EMI_per_sqm.kgCO2.BG.Res.HH.Thermal.SH.Geo.SH</t>
  </si>
  <si>
    <t>EMI_per_sqm.kgCO2.BG.Res.HH.Thermal.SH.Geo.SH.Geo</t>
  </si>
  <si>
    <t>EMI_per_sqm.kgCO2.BG.Res.HH.Thermal.SH.Geo.SH.Elec</t>
  </si>
  <si>
    <t>EMI_per_sqm.kgCO2.BG.Res.HH.Thermal.SH.Geo.SC</t>
  </si>
  <si>
    <t>EMI_per_sqm.kgCO2.BG.Res.HH.Thermal.SH.Geo.SC.AC.Elec</t>
  </si>
  <si>
    <t>EMI_per_sqm.kgCO2.BG.Res.HH.Thermal.SH.Geo.WH</t>
  </si>
  <si>
    <t>EMI_per_sqm.kgCO2.BG.Res.HH.Thermal.SH.Geo.WH.Geo.NoSolar.Geo</t>
  </si>
  <si>
    <t>EMI_per_sqm.kgCO2.BG.Res.HH.Thermal.SH.Geo.WH.Geo.Solar</t>
  </si>
  <si>
    <t>EMI_per_sqm.kgCO2.BG.Res.HH.Thermal.SH.Geo.WH.Geo.Solar.Geo</t>
  </si>
  <si>
    <t>EMI_per_sqm.kgCO2.BG.Res.HH.Thermal.SH.Geo.WH.Geo.Solar.Solar</t>
  </si>
  <si>
    <t>EMI_per_sqm.kgCO2.BG.Res.HH.Thermal.SH.Geo.WH.Elc.NoSolar.Elec</t>
  </si>
  <si>
    <t>EMI_per_sqm.kgCO2.BG.Res.HH.Thermal.SH.Geo.WH.Elc.Solar</t>
  </si>
  <si>
    <t>EMI_per_sqm.kgCO2.BG.Res.HH.Thermal.SH.Geo.WH.Elc.Solar.Elec</t>
  </si>
  <si>
    <t>EMI_per_sqm.kgCO2.BG.Res.HH.Thermal.SH.Geo.WH.Elc.Solar.Solar</t>
  </si>
  <si>
    <t>EMI_per_sqm.kgCO2.BG.Res.HH.Thermal.SH.Geo.CO</t>
  </si>
  <si>
    <t>EMI_per_sqm.kgCO2.BG.Res.HH.Thermal.SH.Geo.CO.LPG.LPG</t>
  </si>
  <si>
    <t>EMI_per_sqm.kgCO2.BG.Res.HH.Thermal.SH.Geo.CO.Elc.Elec</t>
  </si>
  <si>
    <t>EMI_per_sqm.kgCO2.BG.Res.HH.Thermal.SH.DistrHeat</t>
  </si>
  <si>
    <t>EMI_per_sqm.kgCO2.BG.Res.HH.Thermal.SH.DistrHeat.SH</t>
  </si>
  <si>
    <t>EMI_per_sqm.kgCO2.BG.Res.HH.Thermal.SH.DistrHeat.SH.Steam_Distr</t>
  </si>
  <si>
    <t>EMI_per_sqm.kgCO2.BG.Res.HH.Thermal.SH.DistrHeat.SH.Elec</t>
  </si>
  <si>
    <t>EMI_per_sqm.kgCO2.BG.Res.HH.Thermal.SH.DistrHeat.SC</t>
  </si>
  <si>
    <t>EMI_per_sqm.kgCO2.BG.Res.HH.Thermal.SH.DistrHeat.SC.AC.Elec</t>
  </si>
  <si>
    <t>EMI_per_sqm.kgCO2.BG.Res.HH.Thermal.SH.DistrHeat.WH</t>
  </si>
  <si>
    <t>EMI_per_sqm.kgCO2.BG.Res.HH.Thermal.SH.DistrHeat.WH.DistrHeat.NoSolar.Steam_Distr</t>
  </si>
  <si>
    <t>EMI_per_sqm.kgCO2.BG.Res.HH.Thermal.SH.DistrHeat.WH.DistrHeat.Solar</t>
  </si>
  <si>
    <t>EMI_per_sqm.kgCO2.BG.Res.HH.Thermal.SH.DistrHeat.WH.DistrHeat.Solar.Steam_Distr</t>
  </si>
  <si>
    <t>EMI_per_sqm.kgCO2.BG.Res.HH.Thermal.SH.DistrHeat.WH.DistrHeat.Solar.Solar</t>
  </si>
  <si>
    <t>EMI_per_sqm.kgCO2.BG.Res.HH.Thermal.SH.DistrHeat.WH.Elc.NoSolar.Elec</t>
  </si>
  <si>
    <t>EMI_per_sqm.kgCO2.BG.Res.HH.Thermal.SH.DistrHeat.WH.Elc.Solar</t>
  </si>
  <si>
    <t>EMI_per_sqm.kgCO2.BG.Res.HH.Thermal.SH.DistrHeat.WH.Elc.Solar.Elec</t>
  </si>
  <si>
    <t>EMI_per_sqm.kgCO2.BG.Res.HH.Thermal.SH.DistrHeat.WH.Elc.Solar.Solar</t>
  </si>
  <si>
    <t>EMI_per_sqm.kgCO2.BG.Res.HH.Thermal.SH.DistrHeat.CO</t>
  </si>
  <si>
    <t>EMI_per_sqm.kgCO2.BG.Res.HH.Thermal.SH.DistrHeat.CO.LPG.LPG</t>
  </si>
  <si>
    <t>EMI_per_sqm.kgCO2.BG.Res.HH.Thermal.SH.DistrHeat.CO.Elc.Elec</t>
  </si>
  <si>
    <t>EMI_per_sqm.kgCO2.BG.Res.HH.Thermal.SH.AdvElc</t>
  </si>
  <si>
    <t>EMI_per_sqm.kgCO2.BG.Res.HH.Thermal.SH.AdvElc.SH</t>
  </si>
  <si>
    <t>EMI_per_sqm.kgCO2.BG.Res.HH.Thermal.SH.AdvElc.SH.Elec</t>
  </si>
  <si>
    <t>EMI_per_sqm.kgCO2.BG.Res.HH.Thermal.SH.AdvElc.SC</t>
  </si>
  <si>
    <t>EMI_per_sqm.kgCO2.BG.Res.HH.Thermal.SH.AdvElc.SC.AC.Elec</t>
  </si>
  <si>
    <t>EMI_per_sqm.kgCO2.BG.Res.HH.Thermal.SH.AdvElc.WH</t>
  </si>
  <si>
    <t>EMI_per_sqm.kgCO2.BG.Res.HH.Thermal.SH.AdvElc.WH.LPG.NoSolar.LPG</t>
  </si>
  <si>
    <t>EMI_per_sqm.kgCO2.BG.Res.HH.Thermal.SH.AdvElc.WH.LPG.Solar</t>
  </si>
  <si>
    <t>EMI_per_sqm.kgCO2.BG.Res.HH.Thermal.SH.AdvElc.WH.LPG.Solar.LPG</t>
  </si>
  <si>
    <t>EMI_per_sqm.kgCO2.BG.Res.HH.Thermal.SH.AdvElc.WH.LPG.Solar.Solar</t>
  </si>
  <si>
    <t>EMI_per_sqm.kgCO2.BG.Res.HH.Thermal.SH.AdvElc.WH.Elc.NoSolar.Elec</t>
  </si>
  <si>
    <t>EMI_per_sqm.kgCO2.BG.Res.HH.Thermal.SH.AdvElc.WH.Elc.Solar</t>
  </si>
  <si>
    <t>EMI_per_sqm.kgCO2.BG.Res.HH.Thermal.SH.AdvElc.WH.Elc.Solar.Elec</t>
  </si>
  <si>
    <t>EMI_per_sqm.kgCO2.BG.Res.HH.Thermal.SH.AdvElc.WH.Elc.Solar.Solar</t>
  </si>
  <si>
    <t>EMI_per_sqm.kgCO2.BG.Res.HH.Thermal.SH.AdvElc.CO</t>
  </si>
  <si>
    <t>EMI_per_sqm.kgCO2.BG.Res.HH.Thermal.SH.AdvElc.CO.LPG.LPG</t>
  </si>
  <si>
    <t>EMI_per_sqm.kgCO2.BG.Res.HH.Thermal.SH.AdvElc.CO.Elc.Elec</t>
  </si>
  <si>
    <t>EMI_per_sqm.kgCO2.BG.Res.HH.Thermal.SH.ConvElc</t>
  </si>
  <si>
    <t>EMI_per_sqm.kgCO2.BG.Res.HH.Thermal.SH.ConvElc.SH</t>
  </si>
  <si>
    <t>EMI_per_sqm.kgCO2.BG.Res.HH.Thermal.SH.ConvElc.SH.Elec</t>
  </si>
  <si>
    <t>EMI_per_sqm.kgCO2.BG.Res.HH.Thermal.SH.ConvElc.SC</t>
  </si>
  <si>
    <t>EMI_per_sqm.kgCO2.BG.Res.HH.Thermal.SH.ConvElc.SC.AC.Elec</t>
  </si>
  <si>
    <t>EMI_per_sqm.kgCO2.BG.Res.HH.Thermal.SH.ConvElc.WH</t>
  </si>
  <si>
    <t>EMI_per_sqm.kgCO2.BG.Res.HH.Thermal.SH.ConvElc.WH.LPG.NoSolar.LPG</t>
  </si>
  <si>
    <t>EMI_per_sqm.kgCO2.BG.Res.HH.Thermal.SH.ConvElc.WH.LPG.Solar</t>
  </si>
  <si>
    <t>EMI_per_sqm.kgCO2.BG.Res.HH.Thermal.SH.ConvElc.WH.LPG.Solar.LPG</t>
  </si>
  <si>
    <t>EMI_per_sqm.kgCO2.BG.Res.HH.Thermal.SH.ConvElc.WH.LPG.Solar.Solar</t>
  </si>
  <si>
    <t>EMI_per_sqm.kgCO2.BG.Res.HH.Thermal.SH.ConvElc.WH.Elc.NoSolar.Elec</t>
  </si>
  <si>
    <t>EMI_per_sqm.kgCO2.BG.Res.HH.Thermal.SH.ConvElc.WH.Elc.Solar</t>
  </si>
  <si>
    <t>EMI_per_sqm.kgCO2.BG.Res.HH.Thermal.SH.ConvElc.WH.Elc.Solar.Elec</t>
  </si>
  <si>
    <t>EMI_per_sqm.kgCO2.BG.Res.HH.Thermal.SH.ConvElc.WH.Elc.Solar.Solar</t>
  </si>
  <si>
    <t>EMI_per_sqm.kgCO2.BG.Res.HH.Thermal.SH.ConvElc.CO</t>
  </si>
  <si>
    <t>EMI_per_sqm.kgCO2.BG.Res.HH.Thermal.SH.ConvElc.CO.LPG.LPG</t>
  </si>
  <si>
    <t>EMI_per_sqm.kgCO2.BG.Res.HH.Thermal.SH.ConvElc.CO.Elc.Elec</t>
  </si>
  <si>
    <t>BG - Final energy consumption in new and renovated households (detailed structure)</t>
  </si>
  <si>
    <t>FEC.ktoe.BG.Res.HHnew.Thermal.SH.Solids</t>
  </si>
  <si>
    <t>FEC.ktoe.BG.Res.HHnew.Thermal.SH.Solids.SH</t>
  </si>
  <si>
    <t>FEC.ktoe.BG.Res.HHnew.Thermal.SH.Solids.SH.Solids</t>
  </si>
  <si>
    <t>FEC.ktoe.BG.Res.HHnew.Thermal.SH.Solids.SH.Elec</t>
  </si>
  <si>
    <t>FEC.ktoe.BG.Res.HHnew.Thermal.SH.Solids.SC</t>
  </si>
  <si>
    <t>FEC.ktoe.BG.Res.HHnew.Thermal.SH.Solids.SC.AC.Elec</t>
  </si>
  <si>
    <t>FEC.ktoe.BG.Res.HHnew.Thermal.SH.Solids.WH</t>
  </si>
  <si>
    <t>FEC.ktoe.BG.Res.HHnew.Thermal.SH.Solids.WH.Solids.NoSolar.Solids</t>
  </si>
  <si>
    <t>FEC.ktoe.BG.Res.HHnew.Thermal.SH.Solids.WH.LPG.NoSolar.LPG</t>
  </si>
  <si>
    <t>FEC.ktoe.BG.Res.HHnew.Thermal.SH.Solids.WH.LPG.Solar</t>
  </si>
  <si>
    <t>FEC.ktoe.BG.Res.HHnew.Thermal.SH.Solids.WH.LPG.Solar.LPG</t>
  </si>
  <si>
    <t>FEC.ktoe.BG.Res.HHnew.Thermal.SH.Solids.WH.LPG.Solar.Solar</t>
  </si>
  <si>
    <t>FEC.ktoe.BG.Res.HHnew.Thermal.SH.Solids.WH.Elc.NoSolar.Elec</t>
  </si>
  <si>
    <t>FEC.ktoe.BG.Res.HHnew.Thermal.SH.Solids.WH.Elc.Solar</t>
  </si>
  <si>
    <t>FEC.ktoe.BG.Res.HHnew.Thermal.SH.Solids.WH.Elc.Solar.Elec</t>
  </si>
  <si>
    <t>FEC.ktoe.BG.Res.HHnew.Thermal.SH.Solids.WH.Elc.Solar.Solar</t>
  </si>
  <si>
    <t>FEC.ktoe.BG.Res.HHnew.Thermal.SH.Solids.CO</t>
  </si>
  <si>
    <t>FEC.ktoe.BG.Res.HHnew.Thermal.SH.Solids.CO.Solids.Solids</t>
  </si>
  <si>
    <t>FEC.ktoe.BG.Res.HHnew.Thermal.SH.Solids.CO.LPG.LPG</t>
  </si>
  <si>
    <t>FEC.ktoe.BG.Res.HHnew.Thermal.SH.Solids.CO.Elc.Elec</t>
  </si>
  <si>
    <t>FEC.ktoe.BG.Res.HHnew.Thermal.SH.LPG</t>
  </si>
  <si>
    <t>FEC.ktoe.BG.Res.HHnew.Thermal.SH.LPG.SH</t>
  </si>
  <si>
    <t>FEC.ktoe.BG.Res.HHnew.Thermal.SH.LPG.SH.LPG</t>
  </si>
  <si>
    <t>FEC.ktoe.BG.Res.HHnew.Thermal.SH.LPG.SH.Elec</t>
  </si>
  <si>
    <t>FEC.ktoe.BG.Res.HHnew.Thermal.SH.LPG.SC</t>
  </si>
  <si>
    <t>FEC.ktoe.BG.Res.HHnew.Thermal.SH.LPG.SC.AC.Elec</t>
  </si>
  <si>
    <t>FEC.ktoe.BG.Res.HHnew.Thermal.SH.LPG.WH</t>
  </si>
  <si>
    <t>FEC.ktoe.BG.Res.HHnew.Thermal.SH.LPG.WH.LPG.NoSolar.LPG</t>
  </si>
  <si>
    <t>FEC.ktoe.BG.Res.HHnew.Thermal.SH.LPG.WH.LPG.Solar</t>
  </si>
  <si>
    <t>FEC.ktoe.BG.Res.HHnew.Thermal.SH.LPG.WH.LPG.Solar.LPG</t>
  </si>
  <si>
    <t>FEC.ktoe.BG.Res.HHnew.Thermal.SH.LPG.WH.LPG.Solar.Solar</t>
  </si>
  <si>
    <t>FEC.ktoe.BG.Res.HHnew.Thermal.SH.LPG.WH.Elc.NoSolar.Elec</t>
  </si>
  <si>
    <t>FEC.ktoe.BG.Res.HHnew.Thermal.SH.LPG.WH.Elc.Solar</t>
  </si>
  <si>
    <t>FEC.ktoe.BG.Res.HHnew.Thermal.SH.LPG.WH.Elc.Solar.Elec</t>
  </si>
  <si>
    <t>FEC.ktoe.BG.Res.HHnew.Thermal.SH.LPG.WH.Elc.Solar.Solar</t>
  </si>
  <si>
    <t>FEC.ktoe.BG.Res.HHnew.Thermal.SH.LPG.CO</t>
  </si>
  <si>
    <t>FEC.ktoe.BG.Res.HHnew.Thermal.SH.LPG.CO.LPG.LPG</t>
  </si>
  <si>
    <t>FEC.ktoe.BG.Res.HHnew.Thermal.SH.LPG.CO.Elc.Elec</t>
  </si>
  <si>
    <t>FEC.ktoe.BG.Res.HHnew.Thermal.SH.Oil</t>
  </si>
  <si>
    <t>FEC.ktoe.BG.Res.HHnew.Thermal.SH.Oil.SH</t>
  </si>
  <si>
    <t>FEC.ktoe.BG.Res.HHnew.Thermal.SH.Oil.SH.Oil</t>
  </si>
  <si>
    <t>FEC.ktoe.BG.Res.HHnew.Thermal.SH.Oil.SH.Elec</t>
  </si>
  <si>
    <t>FEC.ktoe.BG.Res.HHnew.Thermal.SH.Oil.SC</t>
  </si>
  <si>
    <t>FEC.ktoe.BG.Res.HHnew.Thermal.SH.Oil.SC.AC.Elec</t>
  </si>
  <si>
    <t>FEC.ktoe.BG.Res.HHnew.Thermal.SH.Oil.WH</t>
  </si>
  <si>
    <t>FEC.ktoe.BG.Res.HHnew.Thermal.SH.Oil.WH.Oil.NoSolar.Oil</t>
  </si>
  <si>
    <t>FEC.ktoe.BG.Res.HHnew.Thermal.SH.Oil.WH.Oil.Solar</t>
  </si>
  <si>
    <t>FEC.ktoe.BG.Res.HHnew.Thermal.SH.Oil.WH.Oil.Solar.Oil</t>
  </si>
  <si>
    <t>FEC.ktoe.BG.Res.HHnew.Thermal.SH.Oil.WH.Oil.Solar.Solar</t>
  </si>
  <si>
    <t>FEC.ktoe.BG.Res.HHnew.Thermal.SH.Oil.WH.Elc.NoSolar.Elec</t>
  </si>
  <si>
    <t>FEC.ktoe.BG.Res.HHnew.Thermal.SH.Oil.WH.Elc.Solar</t>
  </si>
  <si>
    <t>FEC.ktoe.BG.Res.HHnew.Thermal.SH.Oil.WH.Elc.Solar.Elec</t>
  </si>
  <si>
    <t>FEC.ktoe.BG.Res.HHnew.Thermal.SH.Oil.WH.Elc.Solar.Solar</t>
  </si>
  <si>
    <t>FEC.ktoe.BG.Res.HHnew.Thermal.SH.Oil.CO</t>
  </si>
  <si>
    <t>FEC.ktoe.BG.Res.HHnew.Thermal.SH.Oil.CO.LPG.LPG</t>
  </si>
  <si>
    <t>FEC.ktoe.BG.Res.HHnew.Thermal.SH.Oil.CO.Elc.Elec</t>
  </si>
  <si>
    <t>FEC.ktoe.BG.Res.HHnew.Thermal.SH.Gas</t>
  </si>
  <si>
    <t>FEC.ktoe.BG.Res.HHnew.Thermal.SH.Gas.SH</t>
  </si>
  <si>
    <t>FEC.ktoe.BG.Res.HHnew.Thermal.SH.Gas.SH.Gas</t>
  </si>
  <si>
    <t>FEC.ktoe.BG.Res.HHnew.Thermal.SH.Gas.SH.Elec</t>
  </si>
  <si>
    <t>FEC.ktoe.BG.Res.HHnew.Thermal.SH.Gas.SC</t>
  </si>
  <si>
    <t>FEC.ktoe.BG.Res.HHnew.Thermal.SH.Gas.SC.AC.Elec</t>
  </si>
  <si>
    <t>FEC.ktoe.BG.Res.HHnew.Thermal.SH.Gas.WH</t>
  </si>
  <si>
    <t>FEC.ktoe.BG.Res.HHnew.Thermal.SH.Gas.WH.Gas.NoSolar.Gas</t>
  </si>
  <si>
    <t>FEC.ktoe.BG.Res.HHnew.Thermal.SH.Gas.WH.Gas.Solar</t>
  </si>
  <si>
    <t>FEC.ktoe.BG.Res.HHnew.Thermal.SH.Gas.WH.Gas.Solar.Gas</t>
  </si>
  <si>
    <t>FEC.ktoe.BG.Res.HHnew.Thermal.SH.Gas.WH.Gas.Solar.Solar</t>
  </si>
  <si>
    <t>FEC.ktoe.BG.Res.HHnew.Thermal.SH.Gas.WH.Elc.NoSolar.Elec</t>
  </si>
  <si>
    <t>FEC.ktoe.BG.Res.HHnew.Thermal.SH.Gas.WH.Elc.Solar</t>
  </si>
  <si>
    <t>FEC.ktoe.BG.Res.HHnew.Thermal.SH.Gas.WH.Elc.Solar.Elec</t>
  </si>
  <si>
    <t>FEC.ktoe.BG.Res.HHnew.Thermal.SH.Gas.WH.Elc.Solar.Solar</t>
  </si>
  <si>
    <t>FEC.ktoe.BG.Res.HHnew.Thermal.SH.Gas.CO</t>
  </si>
  <si>
    <t>FEC.ktoe.BG.Res.HHnew.Thermal.SH.Gas.CO.Gas.Gas</t>
  </si>
  <si>
    <t>FEC.ktoe.BG.Res.HHnew.Thermal.SH.Gas.CO.Elc.Elec</t>
  </si>
  <si>
    <t>FEC.ktoe.BG.Res.HHnew.Thermal.SH.Biomass</t>
  </si>
  <si>
    <t>FEC.ktoe.BG.Res.HHnew.Thermal.SH.Biomass.SH</t>
  </si>
  <si>
    <t>FEC.ktoe.BG.Res.HHnew.Thermal.SH.Biomass.SH.Biomass</t>
  </si>
  <si>
    <t>FEC.ktoe.BG.Res.HHnew.Thermal.SH.Biomass.SH.Elec</t>
  </si>
  <si>
    <t>FEC.ktoe.BG.Res.HHnew.Thermal.SH.Biomass.SC</t>
  </si>
  <si>
    <t>FEC.ktoe.BG.Res.HHnew.Thermal.SH.Biomass.SC.AC.Elec</t>
  </si>
  <si>
    <t>FEC.ktoe.BG.Res.HHnew.Thermal.SH.Biomass.WH</t>
  </si>
  <si>
    <t>FEC.ktoe.BG.Res.HHnew.Thermal.SH.Biomass.WH.Biomass.NoSolar.Biomass</t>
  </si>
  <si>
    <t>FEC.ktoe.BG.Res.HHnew.Thermal.SH.Biomass.WH.Biomass.Solar</t>
  </si>
  <si>
    <t>FEC.ktoe.BG.Res.HHnew.Thermal.SH.Biomass.WH.Biomass.Solar.Biomass</t>
  </si>
  <si>
    <t>FEC.ktoe.BG.Res.HHnew.Thermal.SH.Biomass.WH.Biomass.Solar.Solar</t>
  </si>
  <si>
    <t>FEC.ktoe.BG.Res.HHnew.Thermal.SH.Biomass.WH.LPG.NoSolar.LPG</t>
  </si>
  <si>
    <t>FEC.ktoe.BG.Res.HHnew.Thermal.SH.Biomass.WH.LPG.Solar</t>
  </si>
  <si>
    <t>FEC.ktoe.BG.Res.HHnew.Thermal.SH.Biomass.WH.LPG.Solar.LPG</t>
  </si>
  <si>
    <t>FEC.ktoe.BG.Res.HHnew.Thermal.SH.Biomass.WH.LPG.Solar.Solar</t>
  </si>
  <si>
    <t>FEC.ktoe.BG.Res.HHnew.Thermal.SH.Biomass.WH.Elc.NoSolar.Elec</t>
  </si>
  <si>
    <t>FEC.ktoe.BG.Res.HHnew.Thermal.SH.Biomass.WH.Elc.Solar</t>
  </si>
  <si>
    <t>FEC.ktoe.BG.Res.HHnew.Thermal.SH.Biomass.WH.Elc.Solar.Elec</t>
  </si>
  <si>
    <t>FEC.ktoe.BG.Res.HHnew.Thermal.SH.Biomass.WH.Elc.Solar.Solar</t>
  </si>
  <si>
    <t>FEC.ktoe.BG.Res.HHnew.Thermal.SH.Biomass.CO</t>
  </si>
  <si>
    <t>FEC.ktoe.BG.Res.HHnew.Thermal.SH.Biomass.CO.Biomass.Biomass</t>
  </si>
  <si>
    <t>FEC.ktoe.BG.Res.HHnew.Thermal.SH.Biomass.CO.LPG.LPG</t>
  </si>
  <si>
    <t>FEC.ktoe.BG.Res.HHnew.Thermal.SH.Biomass.CO.Elc.Elec</t>
  </si>
  <si>
    <t>FEC.ktoe.BG.Res.HHnew.Thermal.SH.Geo</t>
  </si>
  <si>
    <t>FEC.ktoe.BG.Res.HHnew.Thermal.SH.Geo.SH</t>
  </si>
  <si>
    <t>FEC.ktoe.BG.Res.HHnew.Thermal.SH.Geo.SH.Geo</t>
  </si>
  <si>
    <t>FEC.ktoe.BG.Res.HHnew.Thermal.SH.Geo.SH.Elec</t>
  </si>
  <si>
    <t>FEC.ktoe.BG.Res.HHnew.Thermal.SH.Geo.SC</t>
  </si>
  <si>
    <t>FEC.ktoe.BG.Res.HHnew.Thermal.SH.Geo.SC.AC.Elec</t>
  </si>
  <si>
    <t>FEC.ktoe.BG.Res.HHnew.Thermal.SH.Geo.WH</t>
  </si>
  <si>
    <t>FEC.ktoe.BG.Res.HHnew.Thermal.SH.Geo.WH.Geo.NoSolar.Geo</t>
  </si>
  <si>
    <t>FEC.ktoe.BG.Res.HHnew.Thermal.SH.Geo.WH.Geo.Solar</t>
  </si>
  <si>
    <t>FEC.ktoe.BG.Res.HHnew.Thermal.SH.Geo.WH.Geo.Solar.Geo</t>
  </si>
  <si>
    <t>FEC.ktoe.BG.Res.HHnew.Thermal.SH.Geo.WH.Geo.Solar.Solar</t>
  </si>
  <si>
    <t>FEC.ktoe.BG.Res.HHnew.Thermal.SH.Geo.WH.Elc.NoSolar.Elec</t>
  </si>
  <si>
    <t>FEC.ktoe.BG.Res.HHnew.Thermal.SH.Geo.WH.Elc.Solar</t>
  </si>
  <si>
    <t>FEC.ktoe.BG.Res.HHnew.Thermal.SH.Geo.WH.Elc.Solar.Elec</t>
  </si>
  <si>
    <t>FEC.ktoe.BG.Res.HHnew.Thermal.SH.Geo.WH.Elc.Solar.Solar</t>
  </si>
  <si>
    <t>FEC.ktoe.BG.Res.HHnew.Thermal.SH.Geo.CO</t>
  </si>
  <si>
    <t>FEC.ktoe.BG.Res.HHnew.Thermal.SH.Geo.CO.LPG.LPG</t>
  </si>
  <si>
    <t>FEC.ktoe.BG.Res.HHnew.Thermal.SH.Geo.CO.Elc.Elec</t>
  </si>
  <si>
    <t>FEC.ktoe.BG.Res.HHnew.Thermal.SH.DistrHeat</t>
  </si>
  <si>
    <t>FEC.ktoe.BG.Res.HHnew.Thermal.SH.DistrHeat.SH</t>
  </si>
  <si>
    <t>FEC.ktoe.BG.Res.HHnew.Thermal.SH.DistrHeat.SH.Steam_Distr</t>
  </si>
  <si>
    <t>FEC.ktoe.BG.Res.HHnew.Thermal.SH.DistrHeat.SH.Elec</t>
  </si>
  <si>
    <t>FEC.ktoe.BG.Res.HHnew.Thermal.SH.DistrHeat.SC</t>
  </si>
  <si>
    <t>FEC.ktoe.BG.Res.HHnew.Thermal.SH.DistrHeat.SC.AC.Elec</t>
  </si>
  <si>
    <t>FEC.ktoe.BG.Res.HHnew.Thermal.SH.DistrHeat.WH</t>
  </si>
  <si>
    <t>FEC.ktoe.BG.Res.HHnew.Thermal.SH.DistrHeat.WH.DistrHeat.NoSolar.Steam_Distr</t>
  </si>
  <si>
    <t>FEC.ktoe.BG.Res.HHnew.Thermal.SH.DistrHeat.WH.DistrHeat.Solar</t>
  </si>
  <si>
    <t>FEC.ktoe.BG.Res.HHnew.Thermal.SH.DistrHeat.WH.DistrHeat.Solar.Steam_Distr</t>
  </si>
  <si>
    <t>FEC.ktoe.BG.Res.HHnew.Thermal.SH.DistrHeat.WH.DistrHeat.Solar.Solar</t>
  </si>
  <si>
    <t>FEC.ktoe.BG.Res.HHnew.Thermal.SH.DistrHeat.WH.Elc.NoSolar.Elec</t>
  </si>
  <si>
    <t>FEC.ktoe.BG.Res.HHnew.Thermal.SH.DistrHeat.WH.Elc.Solar</t>
  </si>
  <si>
    <t>FEC.ktoe.BG.Res.HHnew.Thermal.SH.DistrHeat.WH.Elc.Solar.Elec</t>
  </si>
  <si>
    <t>FEC.ktoe.BG.Res.HHnew.Thermal.SH.DistrHeat.WH.Elc.Solar.Solar</t>
  </si>
  <si>
    <t>FEC.ktoe.BG.Res.HHnew.Thermal.SH.DistrHeat.CO</t>
  </si>
  <si>
    <t>FEC.ktoe.BG.Res.HHnew.Thermal.SH.DistrHeat.CO.LPG.LPG</t>
  </si>
  <si>
    <t>FEC.ktoe.BG.Res.HHnew.Thermal.SH.DistrHeat.CO.Elc.Elec</t>
  </si>
  <si>
    <t>FEC.ktoe.BG.Res.HHnew.Thermal.SH.AdvElc</t>
  </si>
  <si>
    <t>FEC.ktoe.BG.Res.HHnew.Thermal.SH.AdvElc.SH</t>
  </si>
  <si>
    <t>FEC.ktoe.BG.Res.HHnew.Thermal.SH.AdvElc.SH.Elec</t>
  </si>
  <si>
    <t>FEC.ktoe.BG.Res.HHnew.Thermal.SH.AdvElc.SC</t>
  </si>
  <si>
    <t>FEC.ktoe.BG.Res.HHnew.Thermal.SH.AdvElc.SC.AC.Elec</t>
  </si>
  <si>
    <t>FEC.ktoe.BG.Res.HHnew.Thermal.SH.AdvElc.WH</t>
  </si>
  <si>
    <t>FEC.ktoe.BG.Res.HHnew.Thermal.SH.AdvElc.WH.LPG.NoSolar.LPG</t>
  </si>
  <si>
    <t>FEC.ktoe.BG.Res.HHnew.Thermal.SH.AdvElc.WH.LPG.Solar</t>
  </si>
  <si>
    <t>FEC.ktoe.BG.Res.HHnew.Thermal.SH.AdvElc.WH.LPG.Solar.LPG</t>
  </si>
  <si>
    <t>FEC.ktoe.BG.Res.HHnew.Thermal.SH.AdvElc.WH.LPG.Solar.Solar</t>
  </si>
  <si>
    <t>FEC.ktoe.BG.Res.HHnew.Thermal.SH.AdvElc.WH.Elc.NoSolar.Elec</t>
  </si>
  <si>
    <t>FEC.ktoe.BG.Res.HHnew.Thermal.SH.AdvElc.WH.Elc.Solar</t>
  </si>
  <si>
    <t>FEC.ktoe.BG.Res.HHnew.Thermal.SH.AdvElc.WH.Elc.Solar.Elec</t>
  </si>
  <si>
    <t>FEC.ktoe.BG.Res.HHnew.Thermal.SH.AdvElc.WH.Elc.Solar.Solar</t>
  </si>
  <si>
    <t>FEC.ktoe.BG.Res.HHnew.Thermal.SH.AdvElc.CO</t>
  </si>
  <si>
    <t>FEC.ktoe.BG.Res.HHnew.Thermal.SH.AdvElc.CO.LPG.LPG</t>
  </si>
  <si>
    <t>FEC.ktoe.BG.Res.HHnew.Thermal.SH.AdvElc.CO.Elc.Elec</t>
  </si>
  <si>
    <t>FEC.ktoe.BG.Res.HHnew.Thermal.SH.ConvElc</t>
  </si>
  <si>
    <t>FEC.ktoe.BG.Res.HHnew.Thermal.SH.ConvElc.SH</t>
  </si>
  <si>
    <t>FEC.ktoe.BG.Res.HHnew.Thermal.SH.ConvElc.SH.Elec</t>
  </si>
  <si>
    <t>FEC.ktoe.BG.Res.HHnew.Thermal.SH.ConvElc.SC</t>
  </si>
  <si>
    <t>FEC.ktoe.BG.Res.HHnew.Thermal.SH.ConvElc.SC.AC.Elec</t>
  </si>
  <si>
    <t>FEC.ktoe.BG.Res.HHnew.Thermal.SH.ConvElc.WH</t>
  </si>
  <si>
    <t>FEC.ktoe.BG.Res.HHnew.Thermal.SH.ConvElc.WH.LPG.NoSolar.LPG</t>
  </si>
  <si>
    <t>FEC.ktoe.BG.Res.HHnew.Thermal.SH.ConvElc.WH.LPG.Solar</t>
  </si>
  <si>
    <t>FEC.ktoe.BG.Res.HHnew.Thermal.SH.ConvElc.WH.LPG.Solar.LPG</t>
  </si>
  <si>
    <t>FEC.ktoe.BG.Res.HHnew.Thermal.SH.ConvElc.WH.LPG.Solar.Solar</t>
  </si>
  <si>
    <t>FEC.ktoe.BG.Res.HHnew.Thermal.SH.ConvElc.WH.Elc.NoSolar.Elec</t>
  </si>
  <si>
    <t>FEC.ktoe.BG.Res.HHnew.Thermal.SH.ConvElc.WH.Elc.Solar</t>
  </si>
  <si>
    <t>FEC.ktoe.BG.Res.HHnew.Thermal.SH.ConvElc.WH.Elc.Solar.Elec</t>
  </si>
  <si>
    <t>FEC.ktoe.BG.Res.HHnew.Thermal.SH.ConvElc.WH.Elc.Solar.Solar</t>
  </si>
  <si>
    <t>FEC.ktoe.BG.Res.HHnew.Thermal.SH.ConvElc.CO</t>
  </si>
  <si>
    <t>FEC.ktoe.BG.Res.HHnew.Thermal.SH.ConvElc.CO.LPG.LPG</t>
  </si>
  <si>
    <t>FEC.ktoe.BG.Res.HHnew.Thermal.SH.ConvElc.CO.Elc.Elec</t>
  </si>
  <si>
    <t>BG - Thermal energy service in new and renovated households (detailed structure)</t>
  </si>
  <si>
    <t>TES.ktoe.BG.Res.HHnew.Thermal.SH.Solids</t>
  </si>
  <si>
    <t>TES.ktoe.BG.Res.HHnew.Thermal.SH.Solids.SH</t>
  </si>
  <si>
    <t>TES.ktoe.BG.Res.HHnew.Thermal.SH.Solids.SH.Solids</t>
  </si>
  <si>
    <t>TES.ktoe.BG.Res.HHnew.Thermal.SH.Solids.SH.Elec</t>
  </si>
  <si>
    <t>TES.ktoe.BG.Res.HHnew.Thermal.SH.Solids.SC</t>
  </si>
  <si>
    <t>TES.ktoe.BG.Res.HHnew.Thermal.SH.Solids.SC.AC.Elec</t>
  </si>
  <si>
    <t>TES.ktoe.BG.Res.HHnew.Thermal.SH.Solids.WH</t>
  </si>
  <si>
    <t>TES.ktoe.BG.Res.HHnew.Thermal.SH.Solids.WH.Solids.NoSolar.Solids</t>
  </si>
  <si>
    <t>TES.ktoe.BG.Res.HHnew.Thermal.SH.Solids.WH.LPG.NoSolar.LPG</t>
  </si>
  <si>
    <t>TES.ktoe.BG.Res.HHnew.Thermal.SH.Solids.WH.LPG.Solar</t>
  </si>
  <si>
    <t>TES.ktoe.BG.Res.HHnew.Thermal.SH.Solids.WH.LPG.Solar.LPG</t>
  </si>
  <si>
    <t>TES.ktoe.BG.Res.HHnew.Thermal.SH.Solids.WH.LPG.Solar.Solar</t>
  </si>
  <si>
    <t>TES.ktoe.BG.Res.HHnew.Thermal.SH.Solids.WH.Elc.NoSolar.Elec</t>
  </si>
  <si>
    <t>TES.ktoe.BG.Res.HHnew.Thermal.SH.Solids.WH.Elc.Solar</t>
  </si>
  <si>
    <t>TES.ktoe.BG.Res.HHnew.Thermal.SH.Solids.WH.Elc.Solar.Elec</t>
  </si>
  <si>
    <t>TES.ktoe.BG.Res.HHnew.Thermal.SH.Solids.WH.Elc.Solar.Solar</t>
  </si>
  <si>
    <t>TES.ktoe.BG.Res.HHnew.Thermal.SH.Solids.CO</t>
  </si>
  <si>
    <t>TES.ktoe.BG.Res.HHnew.Thermal.SH.Solids.CO.Solids.Solids</t>
  </si>
  <si>
    <t>TES.ktoe.BG.Res.HHnew.Thermal.SH.Solids.CO.LPG.LPG</t>
  </si>
  <si>
    <t>TES.ktoe.BG.Res.HHnew.Thermal.SH.Solids.CO.Elc.Elec</t>
  </si>
  <si>
    <t>TES.ktoe.BG.Res.HHnew.Thermal.SH.LPG</t>
  </si>
  <si>
    <t>TES.ktoe.BG.Res.HHnew.Thermal.SH.LPG.SH</t>
  </si>
  <si>
    <t>TES.ktoe.BG.Res.HHnew.Thermal.SH.LPG.SH.LPG</t>
  </si>
  <si>
    <t>TES.ktoe.BG.Res.HHnew.Thermal.SH.LPG.SH.Elec</t>
  </si>
  <si>
    <t>TES.ktoe.BG.Res.HHnew.Thermal.SH.LPG.SC</t>
  </si>
  <si>
    <t>TES.ktoe.BG.Res.HHnew.Thermal.SH.LPG.SC.AC.Elec</t>
  </si>
  <si>
    <t>TES.ktoe.BG.Res.HHnew.Thermal.SH.LPG.WH</t>
  </si>
  <si>
    <t>TES.ktoe.BG.Res.HHnew.Thermal.SH.LPG.WH.LPG.NoSolar.LPG</t>
  </si>
  <si>
    <t>TES.ktoe.BG.Res.HHnew.Thermal.SH.LPG.WH.LPG.Solar</t>
  </si>
  <si>
    <t>TES.ktoe.BG.Res.HHnew.Thermal.SH.LPG.WH.LPG.Solar.LPG</t>
  </si>
  <si>
    <t>TES.ktoe.BG.Res.HHnew.Thermal.SH.LPG.WH.LPG.Solar.Solar</t>
  </si>
  <si>
    <t>TES.ktoe.BG.Res.HHnew.Thermal.SH.LPG.WH.Elc.NoSolar.Elec</t>
  </si>
  <si>
    <t>TES.ktoe.BG.Res.HHnew.Thermal.SH.LPG.WH.Elc.Solar</t>
  </si>
  <si>
    <t>TES.ktoe.BG.Res.HHnew.Thermal.SH.LPG.WH.Elc.Solar.Elec</t>
  </si>
  <si>
    <t>TES.ktoe.BG.Res.HHnew.Thermal.SH.LPG.WH.Elc.Solar.Solar</t>
  </si>
  <si>
    <t>TES.ktoe.BG.Res.HHnew.Thermal.SH.LPG.CO</t>
  </si>
  <si>
    <t>TES.ktoe.BG.Res.HHnew.Thermal.SH.LPG.CO.LPG.LPG</t>
  </si>
  <si>
    <t>TES.ktoe.BG.Res.HHnew.Thermal.SH.LPG.CO.Elc.Elec</t>
  </si>
  <si>
    <t>TES.ktoe.BG.Res.HHnew.Thermal.SH.Oil</t>
  </si>
  <si>
    <t>TES.ktoe.BG.Res.HHnew.Thermal.SH.Oil.SH</t>
  </si>
  <si>
    <t>TES.ktoe.BG.Res.HHnew.Thermal.SH.Oil.SH.Oil</t>
  </si>
  <si>
    <t>TES.ktoe.BG.Res.HHnew.Thermal.SH.Oil.SH.Elec</t>
  </si>
  <si>
    <t>TES.ktoe.BG.Res.HHnew.Thermal.SH.Oil.SC</t>
  </si>
  <si>
    <t>TES.ktoe.BG.Res.HHnew.Thermal.SH.Oil.SC.AC.Elec</t>
  </si>
  <si>
    <t>TES.ktoe.BG.Res.HHnew.Thermal.SH.Oil.WH</t>
  </si>
  <si>
    <t>TES.ktoe.BG.Res.HHnew.Thermal.SH.Oil.WH.Oil.NoSolar.Oil</t>
  </si>
  <si>
    <t>TES.ktoe.BG.Res.HHnew.Thermal.SH.Oil.WH.Oil.Solar</t>
  </si>
  <si>
    <t>TES.ktoe.BG.Res.HHnew.Thermal.SH.Oil.WH.Oil.Solar.Oil</t>
  </si>
  <si>
    <t>TES.ktoe.BG.Res.HHnew.Thermal.SH.Oil.WH.Oil.Solar.Solar</t>
  </si>
  <si>
    <t>TES.ktoe.BG.Res.HHnew.Thermal.SH.Oil.WH.Elc.NoSolar.Elec</t>
  </si>
  <si>
    <t>TES.ktoe.BG.Res.HHnew.Thermal.SH.Oil.WH.Elc.Solar</t>
  </si>
  <si>
    <t>TES.ktoe.BG.Res.HHnew.Thermal.SH.Oil.WH.Elc.Solar.Elec</t>
  </si>
  <si>
    <t>TES.ktoe.BG.Res.HHnew.Thermal.SH.Oil.WH.Elc.Solar.Solar</t>
  </si>
  <si>
    <t>TES.ktoe.BG.Res.HHnew.Thermal.SH.Oil.CO</t>
  </si>
  <si>
    <t>TES.ktoe.BG.Res.HHnew.Thermal.SH.Oil.CO.LPG.LPG</t>
  </si>
  <si>
    <t>TES.ktoe.BG.Res.HHnew.Thermal.SH.Oil.CO.Elc.Elec</t>
  </si>
  <si>
    <t>TES.ktoe.BG.Res.HHnew.Thermal.SH.Gas</t>
  </si>
  <si>
    <t>TES.ktoe.BG.Res.HHnew.Thermal.SH.Gas.SH</t>
  </si>
  <si>
    <t>TES.ktoe.BG.Res.HHnew.Thermal.SH.Gas.SH.Gas</t>
  </si>
  <si>
    <t>TES.ktoe.BG.Res.HHnew.Thermal.SH.Gas.SH.Elec</t>
  </si>
  <si>
    <t>TES.ktoe.BG.Res.HHnew.Thermal.SH.Gas.SC</t>
  </si>
  <si>
    <t>TES.ktoe.BG.Res.HHnew.Thermal.SH.Gas.SC.AC.Elec</t>
  </si>
  <si>
    <t>TES.ktoe.BG.Res.HHnew.Thermal.SH.Gas.WH</t>
  </si>
  <si>
    <t>TES.ktoe.BG.Res.HHnew.Thermal.SH.Gas.WH.Gas.NoSolar.Gas</t>
  </si>
  <si>
    <t>TES.ktoe.BG.Res.HHnew.Thermal.SH.Gas.WH.Gas.Solar</t>
  </si>
  <si>
    <t>TES.ktoe.BG.Res.HHnew.Thermal.SH.Gas.WH.Gas.Solar.Gas</t>
  </si>
  <si>
    <t>TES.ktoe.BG.Res.HHnew.Thermal.SH.Gas.WH.Gas.Solar.Solar</t>
  </si>
  <si>
    <t>TES.ktoe.BG.Res.HHnew.Thermal.SH.Gas.WH.Elc.NoSolar.Elec</t>
  </si>
  <si>
    <t>TES.ktoe.BG.Res.HHnew.Thermal.SH.Gas.WH.Elc.Solar</t>
  </si>
  <si>
    <t>TES.ktoe.BG.Res.HHnew.Thermal.SH.Gas.WH.Elc.Solar.Elec</t>
  </si>
  <si>
    <t>TES.ktoe.BG.Res.HHnew.Thermal.SH.Gas.WH.Elc.Solar.Solar</t>
  </si>
  <si>
    <t>TES.ktoe.BG.Res.HHnew.Thermal.SH.Gas.CO</t>
  </si>
  <si>
    <t>TES.ktoe.BG.Res.HHnew.Thermal.SH.Gas.CO.Gas.Gas</t>
  </si>
  <si>
    <t>TES.ktoe.BG.Res.HHnew.Thermal.SH.Gas.CO.Elc.Elec</t>
  </si>
  <si>
    <t>TES.ktoe.BG.Res.HHnew.Thermal.SH.Biomass</t>
  </si>
  <si>
    <t>TES.ktoe.BG.Res.HHnew.Thermal.SH.Biomass.SH</t>
  </si>
  <si>
    <t>TES.ktoe.BG.Res.HHnew.Thermal.SH.Biomass.SH.Biomass</t>
  </si>
  <si>
    <t>TES.ktoe.BG.Res.HHnew.Thermal.SH.Biomass.SH.Elec</t>
  </si>
  <si>
    <t>TES.ktoe.BG.Res.HHnew.Thermal.SH.Biomass.SC</t>
  </si>
  <si>
    <t>TES.ktoe.BG.Res.HHnew.Thermal.SH.Biomass.SC.AC.Elec</t>
  </si>
  <si>
    <t>TES.ktoe.BG.Res.HHnew.Thermal.SH.Biomass.WH</t>
  </si>
  <si>
    <t>TES.ktoe.BG.Res.HHnew.Thermal.SH.Biomass.WH.Biomass.NoSolar.Biomass</t>
  </si>
  <si>
    <t>TES.ktoe.BG.Res.HHnew.Thermal.SH.Biomass.WH.Biomass.Solar</t>
  </si>
  <si>
    <t>TES.ktoe.BG.Res.HHnew.Thermal.SH.Biomass.WH.Biomass.Solar.Biomass</t>
  </si>
  <si>
    <t>TES.ktoe.BG.Res.HHnew.Thermal.SH.Biomass.WH.Biomass.Solar.Solar</t>
  </si>
  <si>
    <t>TES.ktoe.BG.Res.HHnew.Thermal.SH.Biomass.WH.LPG.NoSolar.LPG</t>
  </si>
  <si>
    <t>TES.ktoe.BG.Res.HHnew.Thermal.SH.Biomass.WH.LPG.Solar</t>
  </si>
  <si>
    <t>TES.ktoe.BG.Res.HHnew.Thermal.SH.Biomass.WH.LPG.Solar.LPG</t>
  </si>
  <si>
    <t>TES.ktoe.BG.Res.HHnew.Thermal.SH.Biomass.WH.LPG.Solar.Solar</t>
  </si>
  <si>
    <t>TES.ktoe.BG.Res.HHnew.Thermal.SH.Biomass.WH.Elc.NoSolar.Elec</t>
  </si>
  <si>
    <t>TES.ktoe.BG.Res.HHnew.Thermal.SH.Biomass.WH.Elc.Solar</t>
  </si>
  <si>
    <t>TES.ktoe.BG.Res.HHnew.Thermal.SH.Biomass.WH.Elc.Solar.Elec</t>
  </si>
  <si>
    <t>TES.ktoe.BG.Res.HHnew.Thermal.SH.Biomass.WH.Elc.Solar.Solar</t>
  </si>
  <si>
    <t>TES.ktoe.BG.Res.HHnew.Thermal.SH.Biomass.CO</t>
  </si>
  <si>
    <t>TES.ktoe.BG.Res.HHnew.Thermal.SH.Biomass.CO.Biomass.Biomass</t>
  </si>
  <si>
    <t>TES.ktoe.BG.Res.HHnew.Thermal.SH.Biomass.CO.LPG.LPG</t>
  </si>
  <si>
    <t>TES.ktoe.BG.Res.HHnew.Thermal.SH.Biomass.CO.Elc.Elec</t>
  </si>
  <si>
    <t>TES.ktoe.BG.Res.HHnew.Thermal.SH.Geo</t>
  </si>
  <si>
    <t>TES.ktoe.BG.Res.HHnew.Thermal.SH.Geo.SH</t>
  </si>
  <si>
    <t>TES.ktoe.BG.Res.HHnew.Thermal.SH.Geo.SH.Geo</t>
  </si>
  <si>
    <t>TES.ktoe.BG.Res.HHnew.Thermal.SH.Geo.SH.Elec</t>
  </si>
  <si>
    <t>TES.ktoe.BG.Res.HHnew.Thermal.SH.Geo.SC</t>
  </si>
  <si>
    <t>TES.ktoe.BG.Res.HHnew.Thermal.SH.Geo.SC.AC.Elec</t>
  </si>
  <si>
    <t>TES.ktoe.BG.Res.HHnew.Thermal.SH.Geo.WH</t>
  </si>
  <si>
    <t>TES.ktoe.BG.Res.HHnew.Thermal.SH.Geo.WH.Geo.NoSolar.Geo</t>
  </si>
  <si>
    <t>TES.ktoe.BG.Res.HHnew.Thermal.SH.Geo.WH.Geo.Solar</t>
  </si>
  <si>
    <t>TES.ktoe.BG.Res.HHnew.Thermal.SH.Geo.WH.Geo.Solar.Geo</t>
  </si>
  <si>
    <t>TES.ktoe.BG.Res.HHnew.Thermal.SH.Geo.WH.Geo.Solar.Solar</t>
  </si>
  <si>
    <t>TES.ktoe.BG.Res.HHnew.Thermal.SH.Geo.WH.Elc.NoSolar.Elec</t>
  </si>
  <si>
    <t>TES.ktoe.BG.Res.HHnew.Thermal.SH.Geo.WH.Elc.Solar</t>
  </si>
  <si>
    <t>TES.ktoe.BG.Res.HHnew.Thermal.SH.Geo.WH.Elc.Solar.Elec</t>
  </si>
  <si>
    <t>TES.ktoe.BG.Res.HHnew.Thermal.SH.Geo.WH.Elc.Solar.Solar</t>
  </si>
  <si>
    <t>TES.ktoe.BG.Res.HHnew.Thermal.SH.Geo.CO</t>
  </si>
  <si>
    <t>TES.ktoe.BG.Res.HHnew.Thermal.SH.Geo.CO.LPG.LPG</t>
  </si>
  <si>
    <t>TES.ktoe.BG.Res.HHnew.Thermal.SH.Geo.CO.Elc.Elec</t>
  </si>
  <si>
    <t>TES.ktoe.BG.Res.HHnew.Thermal.SH.DistrHeat</t>
  </si>
  <si>
    <t>TES.ktoe.BG.Res.HHnew.Thermal.SH.DistrHeat.SH</t>
  </si>
  <si>
    <t>TES.ktoe.BG.Res.HHnew.Thermal.SH.DistrHeat.SH.Steam_Distr</t>
  </si>
  <si>
    <t>TES.ktoe.BG.Res.HHnew.Thermal.SH.DistrHeat.SH.Elec</t>
  </si>
  <si>
    <t>TES.ktoe.BG.Res.HHnew.Thermal.SH.DistrHeat.SC</t>
  </si>
  <si>
    <t>TES.ktoe.BG.Res.HHnew.Thermal.SH.DistrHeat.SC.AC.Elec</t>
  </si>
  <si>
    <t>TES.ktoe.BG.Res.HHnew.Thermal.SH.DistrHeat.WH</t>
  </si>
  <si>
    <t>TES.ktoe.BG.Res.HHnew.Thermal.SH.DistrHeat.WH.DistrHeat.NoSolar.Steam_Distr</t>
  </si>
  <si>
    <t>TES.ktoe.BG.Res.HHnew.Thermal.SH.DistrHeat.WH.DistrHeat.Solar</t>
  </si>
  <si>
    <t>TES.ktoe.BG.Res.HHnew.Thermal.SH.DistrHeat.WH.DistrHeat.Solar.Steam_Distr</t>
  </si>
  <si>
    <t>TES.ktoe.BG.Res.HHnew.Thermal.SH.DistrHeat.WH.DistrHeat.Solar.Solar</t>
  </si>
  <si>
    <t>TES.ktoe.BG.Res.HHnew.Thermal.SH.DistrHeat.WH.Elc.NoSolar.Elec</t>
  </si>
  <si>
    <t>TES.ktoe.BG.Res.HHnew.Thermal.SH.DistrHeat.WH.Elc.Solar</t>
  </si>
  <si>
    <t>TES.ktoe.BG.Res.HHnew.Thermal.SH.DistrHeat.WH.Elc.Solar.Elec</t>
  </si>
  <si>
    <t>TES.ktoe.BG.Res.HHnew.Thermal.SH.DistrHeat.WH.Elc.Solar.Solar</t>
  </si>
  <si>
    <t>TES.ktoe.BG.Res.HHnew.Thermal.SH.DistrHeat.CO</t>
  </si>
  <si>
    <t>TES.ktoe.BG.Res.HHnew.Thermal.SH.DistrHeat.CO.LPG.LPG</t>
  </si>
  <si>
    <t>TES.ktoe.BG.Res.HHnew.Thermal.SH.DistrHeat.CO.Elc.Elec</t>
  </si>
  <si>
    <t>TES.ktoe.BG.Res.HHnew.Thermal.SH.AdvElc</t>
  </si>
  <si>
    <t>TES.ktoe.BG.Res.HHnew.Thermal.SH.AdvElc.SH</t>
  </si>
  <si>
    <t>TES.ktoe.BG.Res.HHnew.Thermal.SH.AdvElc.SH.Elec</t>
  </si>
  <si>
    <t>TES.ktoe.BG.Res.HHnew.Thermal.SH.AdvElc.SC</t>
  </si>
  <si>
    <t>TES.ktoe.BG.Res.HHnew.Thermal.SH.AdvElc.SC.AC.Elec</t>
  </si>
  <si>
    <t>TES.ktoe.BG.Res.HHnew.Thermal.SH.AdvElc.WH</t>
  </si>
  <si>
    <t>TES.ktoe.BG.Res.HHnew.Thermal.SH.AdvElc.WH.LPG.NoSolar.LPG</t>
  </si>
  <si>
    <t>TES.ktoe.BG.Res.HHnew.Thermal.SH.AdvElc.WH.LPG.Solar</t>
  </si>
  <si>
    <t>TES.ktoe.BG.Res.HHnew.Thermal.SH.AdvElc.WH.LPG.Solar.LPG</t>
  </si>
  <si>
    <t>TES.ktoe.BG.Res.HHnew.Thermal.SH.AdvElc.WH.LPG.Solar.Solar</t>
  </si>
  <si>
    <t>TES.ktoe.BG.Res.HHnew.Thermal.SH.AdvElc.WH.Elc.NoSolar.Elec</t>
  </si>
  <si>
    <t>TES.ktoe.BG.Res.HHnew.Thermal.SH.AdvElc.WH.Elc.Solar</t>
  </si>
  <si>
    <t>TES.ktoe.BG.Res.HHnew.Thermal.SH.AdvElc.WH.Elc.Solar.Elec</t>
  </si>
  <si>
    <t>TES.ktoe.BG.Res.HHnew.Thermal.SH.AdvElc.WH.Elc.Solar.Solar</t>
  </si>
  <si>
    <t>TES.ktoe.BG.Res.HHnew.Thermal.SH.AdvElc.CO</t>
  </si>
  <si>
    <t>TES.ktoe.BG.Res.HHnew.Thermal.SH.AdvElc.CO.LPG.LPG</t>
  </si>
  <si>
    <t>TES.ktoe.BG.Res.HHnew.Thermal.SH.AdvElc.CO.Elc.Elec</t>
  </si>
  <si>
    <t>TES.ktoe.BG.Res.HHnew.Thermal.SH.ConvElc</t>
  </si>
  <si>
    <t>TES.ktoe.BG.Res.HHnew.Thermal.SH.ConvElc.SH</t>
  </si>
  <si>
    <t>TES.ktoe.BG.Res.HHnew.Thermal.SH.ConvElc.SH.Elec</t>
  </si>
  <si>
    <t>TES.ktoe.BG.Res.HHnew.Thermal.SH.ConvElc.SC</t>
  </si>
  <si>
    <t>TES.ktoe.BG.Res.HHnew.Thermal.SH.ConvElc.SC.AC.Elec</t>
  </si>
  <si>
    <t>TES.ktoe.BG.Res.HHnew.Thermal.SH.ConvElc.WH</t>
  </si>
  <si>
    <t>TES.ktoe.BG.Res.HHnew.Thermal.SH.ConvElc.WH.LPG.NoSolar.LPG</t>
  </si>
  <si>
    <t>TES.ktoe.BG.Res.HHnew.Thermal.SH.ConvElc.WH.LPG.Solar</t>
  </si>
  <si>
    <t>TES.ktoe.BG.Res.HHnew.Thermal.SH.ConvElc.WH.LPG.Solar.LPG</t>
  </si>
  <si>
    <t>TES.ktoe.BG.Res.HHnew.Thermal.SH.ConvElc.WH.LPG.Solar.Solar</t>
  </si>
  <si>
    <t>TES.ktoe.BG.Res.HHnew.Thermal.SH.ConvElc.WH.Elc.NoSolar.Elec</t>
  </si>
  <si>
    <t>TES.ktoe.BG.Res.HHnew.Thermal.SH.ConvElc.WH.Elc.Solar</t>
  </si>
  <si>
    <t>TES.ktoe.BG.Res.HHnew.Thermal.SH.ConvElc.WH.Elc.Solar.Elec</t>
  </si>
  <si>
    <t>TES.ktoe.BG.Res.HHnew.Thermal.SH.ConvElc.WH.Elc.Solar.Solar</t>
  </si>
  <si>
    <t>TES.ktoe.BG.Res.HHnew.Thermal.SH.ConvElc.CO</t>
  </si>
  <si>
    <t>TES.ktoe.BG.Res.HHnew.Thermal.SH.ConvElc.CO.LPG.LPG</t>
  </si>
  <si>
    <t>TES.ktoe.BG.Res.HHnew.Thermal.SH.ConvElc.CO.Elc.Elec</t>
  </si>
  <si>
    <t>BG - System efficiency indicator of new and renovated households (detailed structure)</t>
  </si>
  <si>
    <t>Eff.ratio.BG.Res.HHnew.Thermal.SH.Solids</t>
  </si>
  <si>
    <t>Eff.ratio.BG.Res.HHnew.Thermal.SH.Solids.SH</t>
  </si>
  <si>
    <t>Eff.ratio.BG.Res.HHnew.Thermal.SH.Solids.SH.Solids</t>
  </si>
  <si>
    <t>Eff.ratio.BG.Res.HHnew.Thermal.SH.Solids.SH.Elec</t>
  </si>
  <si>
    <t>Eff.ratio.BG.Res.HHnew.Thermal.SH.Solids.SC</t>
  </si>
  <si>
    <t>Eff.ratio.BG.Res.HHnew.Thermal.SH.Solids.SC.AC.Elec</t>
  </si>
  <si>
    <t>Eff.ratio.BG.Res.HHnew.Thermal.SH.Solids.WH</t>
  </si>
  <si>
    <t>Eff.ratio.BG.Res.HHnew.Thermal.SH.Solids.WH.Solids.NoSolar.Solids</t>
  </si>
  <si>
    <t>Eff.ratio.BG.Res.HHnew.Thermal.SH.Solids.WH.LPG.NoSolar.LPG</t>
  </si>
  <si>
    <t>Eff.ratio.BG.Res.HHnew.Thermal.SH.Solids.WH.LPG.Solar</t>
  </si>
  <si>
    <t>Eff.ratio.BG.Res.HHnew.Thermal.SH.Solids.WH.LPG.Solar.LPG</t>
  </si>
  <si>
    <t>Eff.ratio.BG.Res.HHnew.Thermal.SH.Solids.WH.LPG.Solar.Solar</t>
  </si>
  <si>
    <t>Eff.ratio.BG.Res.HHnew.Thermal.SH.Solids.WH.Elc.NoSolar.Elec</t>
  </si>
  <si>
    <t>Eff.ratio.BG.Res.HHnew.Thermal.SH.Solids.WH.Elc.Solar</t>
  </si>
  <si>
    <t>Eff.ratio.BG.Res.HHnew.Thermal.SH.Solids.WH.Elc.Solar.Elec</t>
  </si>
  <si>
    <t>Eff.ratio.BG.Res.HHnew.Thermal.SH.Solids.WH.Elc.Solar.Solar</t>
  </si>
  <si>
    <t>Eff.ratio.BG.Res.HHnew.Thermal.SH.Solids.CO</t>
  </si>
  <si>
    <t>Eff.ratio.BG.Res.HHnew.Thermal.SH.Solids.CO.Solids.Solids</t>
  </si>
  <si>
    <t>Eff.ratio.BG.Res.HHnew.Thermal.SH.Solids.CO.LPG.LPG</t>
  </si>
  <si>
    <t>Eff.ratio.BG.Res.HHnew.Thermal.SH.Solids.CO.Elc.Elec</t>
  </si>
  <si>
    <t>Eff.ratio.BG.Res.HHnew.Thermal.SH.LPG</t>
  </si>
  <si>
    <t>Eff.ratio.BG.Res.HHnew.Thermal.SH.LPG.SH</t>
  </si>
  <si>
    <t>Eff.ratio.BG.Res.HHnew.Thermal.SH.LPG.SH.LPG</t>
  </si>
  <si>
    <t>Eff.ratio.BG.Res.HHnew.Thermal.SH.LPG.SH.Elec</t>
  </si>
  <si>
    <t>Eff.ratio.BG.Res.HHnew.Thermal.SH.LPG.SC</t>
  </si>
  <si>
    <t>Eff.ratio.BG.Res.HHnew.Thermal.SH.LPG.SC.AC.Elec</t>
  </si>
  <si>
    <t>Eff.ratio.BG.Res.HHnew.Thermal.SH.LPG.WH</t>
  </si>
  <si>
    <t>Eff.ratio.BG.Res.HHnew.Thermal.SH.LPG.WH.LPG.NoSolar.LPG</t>
  </si>
  <si>
    <t>Eff.ratio.BG.Res.HHnew.Thermal.SH.LPG.WH.LPG.Solar</t>
  </si>
  <si>
    <t>Eff.ratio.BG.Res.HHnew.Thermal.SH.LPG.WH.LPG.Solar.LPG</t>
  </si>
  <si>
    <t>Eff.ratio.BG.Res.HHnew.Thermal.SH.LPG.WH.LPG.Solar.Solar</t>
  </si>
  <si>
    <t>Eff.ratio.BG.Res.HHnew.Thermal.SH.LPG.WH.Elc.NoSolar.Elec</t>
  </si>
  <si>
    <t>Eff.ratio.BG.Res.HHnew.Thermal.SH.LPG.WH.Elc.Solar</t>
  </si>
  <si>
    <t>Eff.ratio.BG.Res.HHnew.Thermal.SH.LPG.WH.Elc.Solar.Elec</t>
  </si>
  <si>
    <t>Eff.ratio.BG.Res.HHnew.Thermal.SH.LPG.WH.Elc.Solar.Solar</t>
  </si>
  <si>
    <t>Eff.ratio.BG.Res.HHnew.Thermal.SH.LPG.CO</t>
  </si>
  <si>
    <t>Eff.ratio.BG.Res.HHnew.Thermal.SH.LPG.CO.LPG.LPG</t>
  </si>
  <si>
    <t>Eff.ratio.BG.Res.HHnew.Thermal.SH.LPG.CO.Elc.Elec</t>
  </si>
  <si>
    <t>Eff.ratio.BG.Res.HHnew.Thermal.SH.Oil</t>
  </si>
  <si>
    <t>Eff.ratio.BG.Res.HHnew.Thermal.SH.Oil.SH</t>
  </si>
  <si>
    <t>Eff.ratio.BG.Res.HHnew.Thermal.SH.Oil.SH.Oil</t>
  </si>
  <si>
    <t>Eff.ratio.BG.Res.HHnew.Thermal.SH.Oil.SH.Elec</t>
  </si>
  <si>
    <t>Eff.ratio.BG.Res.HHnew.Thermal.SH.Oil.SC</t>
  </si>
  <si>
    <t>Eff.ratio.BG.Res.HHnew.Thermal.SH.Oil.SC.AC.Elec</t>
  </si>
  <si>
    <t>Eff.ratio.BG.Res.HHnew.Thermal.SH.Oil.WH</t>
  </si>
  <si>
    <t>Eff.ratio.BG.Res.HHnew.Thermal.SH.Oil.WH.Oil.NoSolar.Oil</t>
  </si>
  <si>
    <t>Eff.ratio.BG.Res.HHnew.Thermal.SH.Oil.WH.Oil.Solar</t>
  </si>
  <si>
    <t>Eff.ratio.BG.Res.HHnew.Thermal.SH.Oil.WH.Oil.Solar.Oil</t>
  </si>
  <si>
    <t>Eff.ratio.BG.Res.HHnew.Thermal.SH.Oil.WH.Oil.Solar.Solar</t>
  </si>
  <si>
    <t>Eff.ratio.BG.Res.HHnew.Thermal.SH.Oil.WH.Elc.NoSolar.Elec</t>
  </si>
  <si>
    <t>Eff.ratio.BG.Res.HHnew.Thermal.SH.Oil.WH.Elc.Solar</t>
  </si>
  <si>
    <t>Eff.ratio.BG.Res.HHnew.Thermal.SH.Oil.WH.Elc.Solar.Elec</t>
  </si>
  <si>
    <t>Eff.ratio.BG.Res.HHnew.Thermal.SH.Oil.WH.Elc.Solar.Solar</t>
  </si>
  <si>
    <t>Eff.ratio.BG.Res.HHnew.Thermal.SH.Oil.CO</t>
  </si>
  <si>
    <t>Eff.ratio.BG.Res.HHnew.Thermal.SH.Oil.CO.LPG.LPG</t>
  </si>
  <si>
    <t>Eff.ratio.BG.Res.HHnew.Thermal.SH.Oil.CO.Elc.Elec</t>
  </si>
  <si>
    <t>Eff.ratio.BG.Res.HHnew.Thermal.SH.Gas</t>
  </si>
  <si>
    <t>Eff.ratio.BG.Res.HHnew.Thermal.SH.Gas.SH</t>
  </si>
  <si>
    <t>Eff.ratio.BG.Res.HHnew.Thermal.SH.Gas.SH.Gas</t>
  </si>
  <si>
    <t>Eff.ratio.BG.Res.HHnew.Thermal.SH.Gas.SH.Elec</t>
  </si>
  <si>
    <t>Eff.ratio.BG.Res.HHnew.Thermal.SH.Gas.SC</t>
  </si>
  <si>
    <t>Eff.ratio.BG.Res.HHnew.Thermal.SH.Gas.SC.AC.Elec</t>
  </si>
  <si>
    <t>Eff.ratio.BG.Res.HHnew.Thermal.SH.Gas.WH</t>
  </si>
  <si>
    <t>Eff.ratio.BG.Res.HHnew.Thermal.SH.Gas.WH.Gas.NoSolar.Gas</t>
  </si>
  <si>
    <t>Eff.ratio.BG.Res.HHnew.Thermal.SH.Gas.WH.Gas.Solar</t>
  </si>
  <si>
    <t>Eff.ratio.BG.Res.HHnew.Thermal.SH.Gas.WH.Gas.Solar.Gas</t>
  </si>
  <si>
    <t>Eff.ratio.BG.Res.HHnew.Thermal.SH.Gas.WH.Gas.Solar.Solar</t>
  </si>
  <si>
    <t>Eff.ratio.BG.Res.HHnew.Thermal.SH.Gas.WH.Elc.NoSolar.Elec</t>
  </si>
  <si>
    <t>Eff.ratio.BG.Res.HHnew.Thermal.SH.Gas.WH.Elc.Solar</t>
  </si>
  <si>
    <t>Eff.ratio.BG.Res.HHnew.Thermal.SH.Gas.WH.Elc.Solar.Elec</t>
  </si>
  <si>
    <t>Eff.ratio.BG.Res.HHnew.Thermal.SH.Gas.WH.Elc.Solar.Solar</t>
  </si>
  <si>
    <t>Eff.ratio.BG.Res.HHnew.Thermal.SH.Gas.CO</t>
  </si>
  <si>
    <t>Eff.ratio.BG.Res.HHnew.Thermal.SH.Gas.CO.Gas.Gas</t>
  </si>
  <si>
    <t>Eff.ratio.BG.Res.HHnew.Thermal.SH.Gas.CO.Elc.Elec</t>
  </si>
  <si>
    <t>Eff.ratio.BG.Res.HHnew.Thermal.SH.Biomass</t>
  </si>
  <si>
    <t>Eff.ratio.BG.Res.HHnew.Thermal.SH.Biomass.SH</t>
  </si>
  <si>
    <t>Eff.ratio.BG.Res.HHnew.Thermal.SH.Biomass.SH.Biomass</t>
  </si>
  <si>
    <t>Eff.ratio.BG.Res.HHnew.Thermal.SH.Biomass.SH.Elec</t>
  </si>
  <si>
    <t>Eff.ratio.BG.Res.HHnew.Thermal.SH.Biomass.SC</t>
  </si>
  <si>
    <t>Eff.ratio.BG.Res.HHnew.Thermal.SH.Biomass.SC.AC.Elec</t>
  </si>
  <si>
    <t>Eff.ratio.BG.Res.HHnew.Thermal.SH.Biomass.WH</t>
  </si>
  <si>
    <t>Eff.ratio.BG.Res.HHnew.Thermal.SH.Biomass.WH.Biomass.NoSolar.Biomass</t>
  </si>
  <si>
    <t>Eff.ratio.BG.Res.HHnew.Thermal.SH.Biomass.WH.Biomass.Solar</t>
  </si>
  <si>
    <t>Eff.ratio.BG.Res.HHnew.Thermal.SH.Biomass.WH.Biomass.Solar.Biomass</t>
  </si>
  <si>
    <t>Eff.ratio.BG.Res.HHnew.Thermal.SH.Biomass.WH.Biomass.Solar.Solar</t>
  </si>
  <si>
    <t>Eff.ratio.BG.Res.HHnew.Thermal.SH.Biomass.WH.LPG.NoSolar.LPG</t>
  </si>
  <si>
    <t>Eff.ratio.BG.Res.HHnew.Thermal.SH.Biomass.WH.LPG.Solar</t>
  </si>
  <si>
    <t>Eff.ratio.BG.Res.HHnew.Thermal.SH.Biomass.WH.LPG.Solar.LPG</t>
  </si>
  <si>
    <t>Eff.ratio.BG.Res.HHnew.Thermal.SH.Biomass.WH.LPG.Solar.Solar</t>
  </si>
  <si>
    <t>Eff.ratio.BG.Res.HHnew.Thermal.SH.Biomass.WH.Elc.NoSolar.Elec</t>
  </si>
  <si>
    <t>Eff.ratio.BG.Res.HHnew.Thermal.SH.Biomass.WH.Elc.Solar</t>
  </si>
  <si>
    <t>Eff.ratio.BG.Res.HHnew.Thermal.SH.Biomass.WH.Elc.Solar.Elec</t>
  </si>
  <si>
    <t>Eff.ratio.BG.Res.HHnew.Thermal.SH.Biomass.WH.Elc.Solar.Solar</t>
  </si>
  <si>
    <t>Eff.ratio.BG.Res.HHnew.Thermal.SH.Biomass.CO</t>
  </si>
  <si>
    <t>Eff.ratio.BG.Res.HHnew.Thermal.SH.Biomass.CO.Biomass.Biomass</t>
  </si>
  <si>
    <t>Eff.ratio.BG.Res.HHnew.Thermal.SH.Biomass.CO.LPG.LPG</t>
  </si>
  <si>
    <t>Eff.ratio.BG.Res.HHnew.Thermal.SH.Biomass.CO.Elc.Elec</t>
  </si>
  <si>
    <t>Eff.ratio.BG.Res.HHnew.Thermal.SH.Geo</t>
  </si>
  <si>
    <t>Eff.ratio.BG.Res.HHnew.Thermal.SH.Geo.SH</t>
  </si>
  <si>
    <t>Eff.ratio.BG.Res.HHnew.Thermal.SH.Geo.SH.Geo</t>
  </si>
  <si>
    <t>Eff.ratio.BG.Res.HHnew.Thermal.SH.Geo.SH.Elec</t>
  </si>
  <si>
    <t>Eff.ratio.BG.Res.HHnew.Thermal.SH.Geo.SC</t>
  </si>
  <si>
    <t>Eff.ratio.BG.Res.HHnew.Thermal.SH.Geo.SC.AC.Elec</t>
  </si>
  <si>
    <t>Eff.ratio.BG.Res.HHnew.Thermal.SH.Geo.WH</t>
  </si>
  <si>
    <t>Eff.ratio.BG.Res.HHnew.Thermal.SH.Geo.WH.Geo.NoSolar.Geo</t>
  </si>
  <si>
    <t>Eff.ratio.BG.Res.HHnew.Thermal.SH.Geo.WH.Geo.Solar</t>
  </si>
  <si>
    <t>Eff.ratio.BG.Res.HHnew.Thermal.SH.Geo.WH.Geo.Solar.Geo</t>
  </si>
  <si>
    <t>Eff.ratio.BG.Res.HHnew.Thermal.SH.Geo.WH.Geo.Solar.Solar</t>
  </si>
  <si>
    <t>Eff.ratio.BG.Res.HHnew.Thermal.SH.Geo.WH.Elc.NoSolar.Elec</t>
  </si>
  <si>
    <t>Eff.ratio.BG.Res.HHnew.Thermal.SH.Geo.WH.Elc.Solar</t>
  </si>
  <si>
    <t>Eff.ratio.BG.Res.HHnew.Thermal.SH.Geo.WH.Elc.Solar.Elec</t>
  </si>
  <si>
    <t>Eff.ratio.BG.Res.HHnew.Thermal.SH.Geo.WH.Elc.Solar.Solar</t>
  </si>
  <si>
    <t>Eff.ratio.BG.Res.HHnew.Thermal.SH.Geo.CO</t>
  </si>
  <si>
    <t>Eff.ratio.BG.Res.HHnew.Thermal.SH.Geo.CO.LPG.LPG</t>
  </si>
  <si>
    <t>Eff.ratio.BG.Res.HHnew.Thermal.SH.Geo.CO.Elc.Elec</t>
  </si>
  <si>
    <t>Eff.ratio.BG.Res.HHnew.Thermal.SH.DistrHeat</t>
  </si>
  <si>
    <t>Eff.ratio.BG.Res.HHnew.Thermal.SH.DistrHeat.SH</t>
  </si>
  <si>
    <t>Eff.ratio.BG.Res.HHnew.Thermal.SH.DistrHeat.SH.Steam_Distr</t>
  </si>
  <si>
    <t>Eff.ratio.BG.Res.HHnew.Thermal.SH.DistrHeat.SH.Elec</t>
  </si>
  <si>
    <t>Eff.ratio.BG.Res.HHnew.Thermal.SH.DistrHeat.SC</t>
  </si>
  <si>
    <t>Eff.ratio.BG.Res.HHnew.Thermal.SH.DistrHeat.SC.AC.Elec</t>
  </si>
  <si>
    <t>Eff.ratio.BG.Res.HHnew.Thermal.SH.DistrHeat.WH</t>
  </si>
  <si>
    <t>Eff.ratio.BG.Res.HHnew.Thermal.SH.DistrHeat.WH.DistrHeat.NoSolar.Steam_Distr</t>
  </si>
  <si>
    <t>Eff.ratio.BG.Res.HHnew.Thermal.SH.DistrHeat.WH.DistrHeat.Solar</t>
  </si>
  <si>
    <t>Eff.ratio.BG.Res.HHnew.Thermal.SH.DistrHeat.WH.DistrHeat.Solar.Steam_Distr</t>
  </si>
  <si>
    <t>Eff.ratio.BG.Res.HHnew.Thermal.SH.DistrHeat.WH.DistrHeat.Solar.Solar</t>
  </si>
  <si>
    <t>Eff.ratio.BG.Res.HHnew.Thermal.SH.DistrHeat.WH.Elc.NoSolar.Elec</t>
  </si>
  <si>
    <t>Eff.ratio.BG.Res.HHnew.Thermal.SH.DistrHeat.WH.Elc.Solar</t>
  </si>
  <si>
    <t>Eff.ratio.BG.Res.HHnew.Thermal.SH.DistrHeat.WH.Elc.Solar.Elec</t>
  </si>
  <si>
    <t>Eff.ratio.BG.Res.HHnew.Thermal.SH.DistrHeat.WH.Elc.Solar.Solar</t>
  </si>
  <si>
    <t>Eff.ratio.BG.Res.HHnew.Thermal.SH.DistrHeat.CO</t>
  </si>
  <si>
    <t>Eff.ratio.BG.Res.HHnew.Thermal.SH.DistrHeat.CO.LPG.LPG</t>
  </si>
  <si>
    <t>Eff.ratio.BG.Res.HHnew.Thermal.SH.DistrHeat.CO.Elc.Elec</t>
  </si>
  <si>
    <t>Eff.ratio.BG.Res.HHnew.Thermal.SH.AdvElc</t>
  </si>
  <si>
    <t>Eff.ratio.BG.Res.HHnew.Thermal.SH.AdvElc.SH</t>
  </si>
  <si>
    <t>Eff.ratio.BG.Res.HHnew.Thermal.SH.AdvElc.SH.Elec</t>
  </si>
  <si>
    <t>Eff.ratio.BG.Res.HHnew.Thermal.SH.AdvElc.SC</t>
  </si>
  <si>
    <t>Eff.ratio.BG.Res.HHnew.Thermal.SH.AdvElc.SC.AC.Elec</t>
  </si>
  <si>
    <t>Eff.ratio.BG.Res.HHnew.Thermal.SH.AdvElc.WH</t>
  </si>
  <si>
    <t>Eff.ratio.BG.Res.HHnew.Thermal.SH.AdvElc.WH.LPG.NoSolar.LPG</t>
  </si>
  <si>
    <t>Eff.ratio.BG.Res.HHnew.Thermal.SH.AdvElc.WH.LPG.Solar</t>
  </si>
  <si>
    <t>Eff.ratio.BG.Res.HHnew.Thermal.SH.AdvElc.WH.LPG.Solar.LPG</t>
  </si>
  <si>
    <t>Eff.ratio.BG.Res.HHnew.Thermal.SH.AdvElc.WH.LPG.Solar.Solar</t>
  </si>
  <si>
    <t>Eff.ratio.BG.Res.HHnew.Thermal.SH.AdvElc.WH.Elc.NoSolar.Elec</t>
  </si>
  <si>
    <t>Eff.ratio.BG.Res.HHnew.Thermal.SH.AdvElc.WH.Elc.Solar</t>
  </si>
  <si>
    <t>Eff.ratio.BG.Res.HHnew.Thermal.SH.AdvElc.WH.Elc.Solar.Elec</t>
  </si>
  <si>
    <t>Eff.ratio.BG.Res.HHnew.Thermal.SH.AdvElc.WH.Elc.Solar.Solar</t>
  </si>
  <si>
    <t>Eff.ratio.BG.Res.HHnew.Thermal.SH.AdvElc.CO</t>
  </si>
  <si>
    <t>Eff.ratio.BG.Res.HHnew.Thermal.SH.AdvElc.CO.LPG.LPG</t>
  </si>
  <si>
    <t>Eff.ratio.BG.Res.HHnew.Thermal.SH.AdvElc.CO.Elc.Elec</t>
  </si>
  <si>
    <t>Eff.ratio.BG.Res.HHnew.Thermal.SH.ConvElc</t>
  </si>
  <si>
    <t>Eff.ratio.BG.Res.HHnew.Thermal.SH.ConvElc.SH</t>
  </si>
  <si>
    <t>Eff.ratio.BG.Res.HHnew.Thermal.SH.ConvElc.SH.Elec</t>
  </si>
  <si>
    <t>Eff.ratio.BG.Res.HHnew.Thermal.SH.ConvElc.SC</t>
  </si>
  <si>
    <t>Eff.ratio.BG.Res.HHnew.Thermal.SH.ConvElc.SC.AC.Elec</t>
  </si>
  <si>
    <t>Eff.ratio.BG.Res.HHnew.Thermal.SH.ConvElc.WH</t>
  </si>
  <si>
    <t>Eff.ratio.BG.Res.HHnew.Thermal.SH.ConvElc.WH.LPG.NoSolar.LPG</t>
  </si>
  <si>
    <t>Eff.ratio.BG.Res.HHnew.Thermal.SH.ConvElc.WH.LPG.Solar</t>
  </si>
  <si>
    <t>Eff.ratio.BG.Res.HHnew.Thermal.SH.ConvElc.WH.LPG.Solar.LPG</t>
  </si>
  <si>
    <t>Eff.ratio.BG.Res.HHnew.Thermal.SH.ConvElc.WH.LPG.Solar.Solar</t>
  </si>
  <si>
    <t>Eff.ratio.BG.Res.HHnew.Thermal.SH.ConvElc.WH.Elc.NoSolar.Elec</t>
  </si>
  <si>
    <t>Eff.ratio.BG.Res.HHnew.Thermal.SH.ConvElc.WH.Elc.Solar</t>
  </si>
  <si>
    <t>Eff.ratio.BG.Res.HHnew.Thermal.SH.ConvElc.WH.Elc.Solar.Elec</t>
  </si>
  <si>
    <t>Eff.ratio.BG.Res.HHnew.Thermal.SH.ConvElc.WH.Elc.Solar.Solar</t>
  </si>
  <si>
    <t>Eff.ratio.BG.Res.HHnew.Thermal.SH.ConvElc.CO</t>
  </si>
  <si>
    <t>Eff.ratio.BG.Res.HHnew.Thermal.SH.ConvElc.CO.LPG.LPG</t>
  </si>
  <si>
    <t>Eff.ratio.BG.Res.HHnew.Thermal.SH.ConvElc.CO.Elc.Elec</t>
  </si>
  <si>
    <t>BG - CO2 emissions in new and renovated households (detailed structure)</t>
  </si>
  <si>
    <t>EMI.ktCO2.BG.Res.HHnew.Thermal.SH.Solids</t>
  </si>
  <si>
    <t>EMI.ktCO2.BG.Res.HHnew.Thermal.SH.Solids.SH</t>
  </si>
  <si>
    <t>EMI.ktCO2.BG.Res.HHnew.Thermal.SH.Solids.SH.Solids</t>
  </si>
  <si>
    <t>EMI.ktCO2.BG.Res.HHnew.Thermal.SH.Solids.SH.Elec</t>
  </si>
  <si>
    <t>EMI.ktCO2.BG.Res.HHnew.Thermal.SH.Solids.SC</t>
  </si>
  <si>
    <t>EMI.ktCO2.BG.Res.HHnew.Thermal.SH.Solids.SC.AC.Elec</t>
  </si>
  <si>
    <t>EMI.ktCO2.BG.Res.HHnew.Thermal.SH.Solids.WH</t>
  </si>
  <si>
    <t>EMI.ktCO2.BG.Res.HHnew.Thermal.SH.Solids.WH.Solids.NoSolar.Solids</t>
  </si>
  <si>
    <t>EMI.ktCO2.BG.Res.HHnew.Thermal.SH.Solids.WH.LPG.NoSolar.LPG</t>
  </si>
  <si>
    <t>EMI.ktCO2.BG.Res.HHnew.Thermal.SH.Solids.WH.LPG.Solar</t>
  </si>
  <si>
    <t>EMI.ktCO2.BG.Res.HHnew.Thermal.SH.Solids.WH.LPG.Solar.LPG</t>
  </si>
  <si>
    <t>EMI.ktCO2.BG.Res.HHnew.Thermal.SH.Solids.WH.LPG.Solar.Solar</t>
  </si>
  <si>
    <t>EMI.ktCO2.BG.Res.HHnew.Thermal.SH.Solids.WH.Elc.NoSolar.Elec</t>
  </si>
  <si>
    <t>EMI.ktCO2.BG.Res.HHnew.Thermal.SH.Solids.WH.Elc.Solar</t>
  </si>
  <si>
    <t>EMI.ktCO2.BG.Res.HHnew.Thermal.SH.Solids.WH.Elc.Solar.Elec</t>
  </si>
  <si>
    <t>EMI.ktCO2.BG.Res.HHnew.Thermal.SH.Solids.WH.Elc.Solar.Solar</t>
  </si>
  <si>
    <t>EMI.ktCO2.BG.Res.HHnew.Thermal.SH.Solids.CO</t>
  </si>
  <si>
    <t>EMI.ktCO2.BG.Res.HHnew.Thermal.SH.Solids.CO.Solids.Solids</t>
  </si>
  <si>
    <t>EMI.ktCO2.BG.Res.HHnew.Thermal.SH.Solids.CO.LPG.LPG</t>
  </si>
  <si>
    <t>EMI.ktCO2.BG.Res.HHnew.Thermal.SH.Solids.CO.Elc.Elec</t>
  </si>
  <si>
    <t>EMI.ktCO2.BG.Res.HHnew.Thermal.SH.LPG</t>
  </si>
  <si>
    <t>EMI.ktCO2.BG.Res.HHnew.Thermal.SH.LPG.SH</t>
  </si>
  <si>
    <t>EMI.ktCO2.BG.Res.HHnew.Thermal.SH.LPG.SH.LPG</t>
  </si>
  <si>
    <t>EMI.ktCO2.BG.Res.HHnew.Thermal.SH.LPG.SH.Elec</t>
  </si>
  <si>
    <t>EMI.ktCO2.BG.Res.HHnew.Thermal.SH.LPG.SC</t>
  </si>
  <si>
    <t>EMI.ktCO2.BG.Res.HHnew.Thermal.SH.LPG.SC.AC.Elec</t>
  </si>
  <si>
    <t>EMI.ktCO2.BG.Res.HHnew.Thermal.SH.LPG.WH</t>
  </si>
  <si>
    <t>EMI.ktCO2.BG.Res.HHnew.Thermal.SH.LPG.WH.LPG.NoSolar.LPG</t>
  </si>
  <si>
    <t>EMI.ktCO2.BG.Res.HHnew.Thermal.SH.LPG.WH.LPG.Solar</t>
  </si>
  <si>
    <t>EMI.ktCO2.BG.Res.HHnew.Thermal.SH.LPG.WH.LPG.Solar.LPG</t>
  </si>
  <si>
    <t>EMI.ktCO2.BG.Res.HHnew.Thermal.SH.LPG.WH.LPG.Solar.Solar</t>
  </si>
  <si>
    <t>EMI.ktCO2.BG.Res.HHnew.Thermal.SH.LPG.WH.Elc.NoSolar.Elec</t>
  </si>
  <si>
    <t>EMI.ktCO2.BG.Res.HHnew.Thermal.SH.LPG.WH.Elc.Solar</t>
  </si>
  <si>
    <t>EMI.ktCO2.BG.Res.HHnew.Thermal.SH.LPG.WH.Elc.Solar.Elec</t>
  </si>
  <si>
    <t>EMI.ktCO2.BG.Res.HHnew.Thermal.SH.LPG.WH.Elc.Solar.Solar</t>
  </si>
  <si>
    <t>EMI.ktCO2.BG.Res.HHnew.Thermal.SH.LPG.CO</t>
  </si>
  <si>
    <t>EMI.ktCO2.BG.Res.HHnew.Thermal.SH.LPG.CO.LPG.LPG</t>
  </si>
  <si>
    <t>EMI.ktCO2.BG.Res.HHnew.Thermal.SH.LPG.CO.Elc.Elec</t>
  </si>
  <si>
    <t>EMI.ktCO2.BG.Res.HHnew.Thermal.SH.Oil</t>
  </si>
  <si>
    <t>EMI.ktCO2.BG.Res.HHnew.Thermal.SH.Oil.SH</t>
  </si>
  <si>
    <t>EMI.ktCO2.BG.Res.HHnew.Thermal.SH.Oil.SH.Oil</t>
  </si>
  <si>
    <t>EMI.ktCO2.BG.Res.HHnew.Thermal.SH.Oil.SH.Elec</t>
  </si>
  <si>
    <t>EMI.ktCO2.BG.Res.HHnew.Thermal.SH.Oil.SC</t>
  </si>
  <si>
    <t>EMI.ktCO2.BG.Res.HHnew.Thermal.SH.Oil.SC.AC.Elec</t>
  </si>
  <si>
    <t>EMI.ktCO2.BG.Res.HHnew.Thermal.SH.Oil.WH</t>
  </si>
  <si>
    <t>EMI.ktCO2.BG.Res.HHnew.Thermal.SH.Oil.WH.Oil.NoSolar.Oil</t>
  </si>
  <si>
    <t>EMI.ktCO2.BG.Res.HHnew.Thermal.SH.Oil.WH.Oil.Solar</t>
  </si>
  <si>
    <t>EMI.ktCO2.BG.Res.HHnew.Thermal.SH.Oil.WH.Oil.Solar.Oil</t>
  </si>
  <si>
    <t>EMI.ktCO2.BG.Res.HHnew.Thermal.SH.Oil.WH.Oil.Solar.Solar</t>
  </si>
  <si>
    <t>EMI.ktCO2.BG.Res.HHnew.Thermal.SH.Oil.WH.Elc.NoSolar.Elec</t>
  </si>
  <si>
    <t>EMI.ktCO2.BG.Res.HHnew.Thermal.SH.Oil.WH.Elc.Solar</t>
  </si>
  <si>
    <t>EMI.ktCO2.BG.Res.HHnew.Thermal.SH.Oil.WH.Elc.Solar.Elec</t>
  </si>
  <si>
    <t>EMI.ktCO2.BG.Res.HHnew.Thermal.SH.Oil.WH.Elc.Solar.Solar</t>
  </si>
  <si>
    <t>EMI.ktCO2.BG.Res.HHnew.Thermal.SH.Oil.CO</t>
  </si>
  <si>
    <t>EMI.ktCO2.BG.Res.HHnew.Thermal.SH.Oil.CO.LPG.LPG</t>
  </si>
  <si>
    <t>EMI.ktCO2.BG.Res.HHnew.Thermal.SH.Oil.CO.Elc.Elec</t>
  </si>
  <si>
    <t>EMI.ktCO2.BG.Res.HHnew.Thermal.SH.Gas</t>
  </si>
  <si>
    <t>EMI.ktCO2.BG.Res.HHnew.Thermal.SH.Gas.SH</t>
  </si>
  <si>
    <t>EMI.ktCO2.BG.Res.HHnew.Thermal.SH.Gas.SH.Gas</t>
  </si>
  <si>
    <t>EMI.ktCO2.BG.Res.HHnew.Thermal.SH.Gas.SH.Elec</t>
  </si>
  <si>
    <t>EMI.ktCO2.BG.Res.HHnew.Thermal.SH.Gas.SC</t>
  </si>
  <si>
    <t>EMI.ktCO2.BG.Res.HHnew.Thermal.SH.Gas.SC.AC.Elec</t>
  </si>
  <si>
    <t>EMI.ktCO2.BG.Res.HHnew.Thermal.SH.Gas.WH</t>
  </si>
  <si>
    <t>EMI.ktCO2.BG.Res.HHnew.Thermal.SH.Gas.WH.Gas.NoSolar.Gas</t>
  </si>
  <si>
    <t>EMI.ktCO2.BG.Res.HHnew.Thermal.SH.Gas.WH.Gas.Solar</t>
  </si>
  <si>
    <t>EMI.ktCO2.BG.Res.HHnew.Thermal.SH.Gas.WH.Gas.Solar.Gas</t>
  </si>
  <si>
    <t>EMI.ktCO2.BG.Res.HHnew.Thermal.SH.Gas.WH.Gas.Solar.Solar</t>
  </si>
  <si>
    <t>EMI.ktCO2.BG.Res.HHnew.Thermal.SH.Gas.WH.Elc.NoSolar.Elec</t>
  </si>
  <si>
    <t>EMI.ktCO2.BG.Res.HHnew.Thermal.SH.Gas.WH.Elc.Solar</t>
  </si>
  <si>
    <t>EMI.ktCO2.BG.Res.HHnew.Thermal.SH.Gas.WH.Elc.Solar.Elec</t>
  </si>
  <si>
    <t>EMI.ktCO2.BG.Res.HHnew.Thermal.SH.Gas.WH.Elc.Solar.Solar</t>
  </si>
  <si>
    <t>EMI.ktCO2.BG.Res.HHnew.Thermal.SH.Gas.CO</t>
  </si>
  <si>
    <t>EMI.ktCO2.BG.Res.HHnew.Thermal.SH.Gas.CO.Gas.Gas</t>
  </si>
  <si>
    <t>EMI.ktCO2.BG.Res.HHnew.Thermal.SH.Gas.CO.Elc.Elec</t>
  </si>
  <si>
    <t>EMI.ktCO2.BG.Res.HHnew.Thermal.SH.Biomass</t>
  </si>
  <si>
    <t>EMI.ktCO2.BG.Res.HHnew.Thermal.SH.Biomass.SH</t>
  </si>
  <si>
    <t>EMI.ktCO2.BG.Res.HHnew.Thermal.SH.Biomass.SH.Biomass</t>
  </si>
  <si>
    <t>EMI.ktCO2.BG.Res.HHnew.Thermal.SH.Biomass.SH.Elec</t>
  </si>
  <si>
    <t>EMI.ktCO2.BG.Res.HHnew.Thermal.SH.Biomass.SC</t>
  </si>
  <si>
    <t>EMI.ktCO2.BG.Res.HHnew.Thermal.SH.Biomass.SC.AC.Elec</t>
  </si>
  <si>
    <t>EMI.ktCO2.BG.Res.HHnew.Thermal.SH.Biomass.WH</t>
  </si>
  <si>
    <t>EMI.ktCO2.BG.Res.HHnew.Thermal.SH.Biomass.WH.Biomass.NoSolar.Biomass</t>
  </si>
  <si>
    <t>EMI.ktCO2.BG.Res.HHnew.Thermal.SH.Biomass.WH.Biomass.Solar</t>
  </si>
  <si>
    <t>EMI.ktCO2.BG.Res.HHnew.Thermal.SH.Biomass.WH.Biomass.Solar.Biomass</t>
  </si>
  <si>
    <t>EMI.ktCO2.BG.Res.HHnew.Thermal.SH.Biomass.WH.Biomass.Solar.Solar</t>
  </si>
  <si>
    <t>EMI.ktCO2.BG.Res.HHnew.Thermal.SH.Biomass.WH.LPG.NoSolar.LPG</t>
  </si>
  <si>
    <t>EMI.ktCO2.BG.Res.HHnew.Thermal.SH.Biomass.WH.LPG.Solar</t>
  </si>
  <si>
    <t>EMI.ktCO2.BG.Res.HHnew.Thermal.SH.Biomass.WH.LPG.Solar.LPG</t>
  </si>
  <si>
    <t>EMI.ktCO2.BG.Res.HHnew.Thermal.SH.Biomass.WH.LPG.Solar.Solar</t>
  </si>
  <si>
    <t>EMI.ktCO2.BG.Res.HHnew.Thermal.SH.Biomass.WH.Elc.NoSolar.Elec</t>
  </si>
  <si>
    <t>EMI.ktCO2.BG.Res.HHnew.Thermal.SH.Biomass.WH.Elc.Solar</t>
  </si>
  <si>
    <t>EMI.ktCO2.BG.Res.HHnew.Thermal.SH.Biomass.WH.Elc.Solar.Elec</t>
  </si>
  <si>
    <t>EMI.ktCO2.BG.Res.HHnew.Thermal.SH.Biomass.WH.Elc.Solar.Solar</t>
  </si>
  <si>
    <t>EMI.ktCO2.BG.Res.HHnew.Thermal.SH.Biomass.CO</t>
  </si>
  <si>
    <t>EMI.ktCO2.BG.Res.HHnew.Thermal.SH.Biomass.CO.Biomass.Biomass</t>
  </si>
  <si>
    <t>EMI.ktCO2.BG.Res.HHnew.Thermal.SH.Biomass.CO.LPG.LPG</t>
  </si>
  <si>
    <t>EMI.ktCO2.BG.Res.HHnew.Thermal.SH.Biomass.CO.Elc.Elec</t>
  </si>
  <si>
    <t>EMI.ktCO2.BG.Res.HHnew.Thermal.SH.Geo</t>
  </si>
  <si>
    <t>EMI.ktCO2.BG.Res.HHnew.Thermal.SH.Geo.SH</t>
  </si>
  <si>
    <t>EMI.ktCO2.BG.Res.HHnew.Thermal.SH.Geo.SH.Geo</t>
  </si>
  <si>
    <t>EMI.ktCO2.BG.Res.HHnew.Thermal.SH.Geo.SH.Elec</t>
  </si>
  <si>
    <t>EMI.ktCO2.BG.Res.HHnew.Thermal.SH.Geo.SC</t>
  </si>
  <si>
    <t>EMI.ktCO2.BG.Res.HHnew.Thermal.SH.Geo.SC.AC.Elec</t>
  </si>
  <si>
    <t>EMI.ktCO2.BG.Res.HHnew.Thermal.SH.Geo.WH</t>
  </si>
  <si>
    <t>EMI.ktCO2.BG.Res.HHnew.Thermal.SH.Geo.WH.Geo.NoSolar.Geo</t>
  </si>
  <si>
    <t>EMI.ktCO2.BG.Res.HHnew.Thermal.SH.Geo.WH.Geo.Solar</t>
  </si>
  <si>
    <t>EMI.ktCO2.BG.Res.HHnew.Thermal.SH.Geo.WH.Geo.Solar.Geo</t>
  </si>
  <si>
    <t>EMI.ktCO2.BG.Res.HHnew.Thermal.SH.Geo.WH.Geo.Solar.Solar</t>
  </si>
  <si>
    <t>EMI.ktCO2.BG.Res.HHnew.Thermal.SH.Geo.WH.Elc.NoSolar.Elec</t>
  </si>
  <si>
    <t>EMI.ktCO2.BG.Res.HHnew.Thermal.SH.Geo.WH.Elc.Solar</t>
  </si>
  <si>
    <t>EMI.ktCO2.BG.Res.HHnew.Thermal.SH.Geo.WH.Elc.Solar.Elec</t>
  </si>
  <si>
    <t>EMI.ktCO2.BG.Res.HHnew.Thermal.SH.Geo.WH.Elc.Solar.Solar</t>
  </si>
  <si>
    <t>EMI.ktCO2.BG.Res.HHnew.Thermal.SH.Geo.CO</t>
  </si>
  <si>
    <t>EMI.ktCO2.BG.Res.HHnew.Thermal.SH.Geo.CO.LPG.LPG</t>
  </si>
  <si>
    <t>EMI.ktCO2.BG.Res.HHnew.Thermal.SH.Geo.CO.Elc.Elec</t>
  </si>
  <si>
    <t>EMI.ktCO2.BG.Res.HHnew.Thermal.SH.DistrHeat</t>
  </si>
  <si>
    <t>EMI.ktCO2.BG.Res.HHnew.Thermal.SH.DistrHeat.SH</t>
  </si>
  <si>
    <t>EMI.ktCO2.BG.Res.HHnew.Thermal.SH.DistrHeat.SH.Steam_Distr</t>
  </si>
  <si>
    <t>EMI.ktCO2.BG.Res.HHnew.Thermal.SH.DistrHeat.SH.Elec</t>
  </si>
  <si>
    <t>EMI.ktCO2.BG.Res.HHnew.Thermal.SH.DistrHeat.SC</t>
  </si>
  <si>
    <t>EMI.ktCO2.BG.Res.HHnew.Thermal.SH.DistrHeat.SC.AC.Elec</t>
  </si>
  <si>
    <t>EMI.ktCO2.BG.Res.HHnew.Thermal.SH.DistrHeat.WH</t>
  </si>
  <si>
    <t>EMI.ktCO2.BG.Res.HHnew.Thermal.SH.DistrHeat.WH.DistrHeat.NoSolar.Steam_Distr</t>
  </si>
  <si>
    <t>EMI.ktCO2.BG.Res.HHnew.Thermal.SH.DistrHeat.WH.DistrHeat.Solar</t>
  </si>
  <si>
    <t>EMI.ktCO2.BG.Res.HHnew.Thermal.SH.DistrHeat.WH.DistrHeat.Solar.Steam_Distr</t>
  </si>
  <si>
    <t>EMI.ktCO2.BG.Res.HHnew.Thermal.SH.DistrHeat.WH.DistrHeat.Solar.Solar</t>
  </si>
  <si>
    <t>EMI.ktCO2.BG.Res.HHnew.Thermal.SH.DistrHeat.WH.Elc.NoSolar.Elec</t>
  </si>
  <si>
    <t>EMI.ktCO2.BG.Res.HHnew.Thermal.SH.DistrHeat.WH.Elc.Solar</t>
  </si>
  <si>
    <t>EMI.ktCO2.BG.Res.HHnew.Thermal.SH.DistrHeat.WH.Elc.Solar.Elec</t>
  </si>
  <si>
    <t>EMI.ktCO2.BG.Res.HHnew.Thermal.SH.DistrHeat.WH.Elc.Solar.Solar</t>
  </si>
  <si>
    <t>EMI.ktCO2.BG.Res.HHnew.Thermal.SH.DistrHeat.CO</t>
  </si>
  <si>
    <t>EMI.ktCO2.BG.Res.HHnew.Thermal.SH.DistrHeat.CO.LPG.LPG</t>
  </si>
  <si>
    <t>EMI.ktCO2.BG.Res.HHnew.Thermal.SH.DistrHeat.CO.Elc.Elec</t>
  </si>
  <si>
    <t>EMI.ktCO2.BG.Res.HHnew.Thermal.SH.AdvElc</t>
  </si>
  <si>
    <t>EMI.ktCO2.BG.Res.HHnew.Thermal.SH.AdvElc.SH</t>
  </si>
  <si>
    <t>EMI.ktCO2.BG.Res.HHnew.Thermal.SH.AdvElc.SH.Elec</t>
  </si>
  <si>
    <t>EMI.ktCO2.BG.Res.HHnew.Thermal.SH.AdvElc.SC</t>
  </si>
  <si>
    <t>EMI.ktCO2.BG.Res.HHnew.Thermal.SH.AdvElc.SC.AC.Elec</t>
  </si>
  <si>
    <t>EMI.ktCO2.BG.Res.HHnew.Thermal.SH.AdvElc.WH</t>
  </si>
  <si>
    <t>EMI.ktCO2.BG.Res.HHnew.Thermal.SH.AdvElc.WH.LPG.NoSolar.LPG</t>
  </si>
  <si>
    <t>EMI.ktCO2.BG.Res.HHnew.Thermal.SH.AdvElc.WH.LPG.Solar</t>
  </si>
  <si>
    <t>EMI.ktCO2.BG.Res.HHnew.Thermal.SH.AdvElc.WH.LPG.Solar.LPG</t>
  </si>
  <si>
    <t>EMI.ktCO2.BG.Res.HHnew.Thermal.SH.AdvElc.WH.LPG.Solar.Solar</t>
  </si>
  <si>
    <t>EMI.ktCO2.BG.Res.HHnew.Thermal.SH.AdvElc.WH.Elc.NoSolar.Elec</t>
  </si>
  <si>
    <t>EMI.ktCO2.BG.Res.HHnew.Thermal.SH.AdvElc.WH.Elc.Solar</t>
  </si>
  <si>
    <t>EMI.ktCO2.BG.Res.HHnew.Thermal.SH.AdvElc.WH.Elc.Solar.Elec</t>
  </si>
  <si>
    <t>EMI.ktCO2.BG.Res.HHnew.Thermal.SH.AdvElc.WH.Elc.Solar.Solar</t>
  </si>
  <si>
    <t>EMI.ktCO2.BG.Res.HHnew.Thermal.SH.AdvElc.CO</t>
  </si>
  <si>
    <t>EMI.ktCO2.BG.Res.HHnew.Thermal.SH.AdvElc.CO.LPG.LPG</t>
  </si>
  <si>
    <t>EMI.ktCO2.BG.Res.HHnew.Thermal.SH.AdvElc.CO.Elc.Elec</t>
  </si>
  <si>
    <t>EMI.ktCO2.BG.Res.HHnew.Thermal.SH.ConvElc</t>
  </si>
  <si>
    <t>EMI.ktCO2.BG.Res.HHnew.Thermal.SH.ConvElc.SH</t>
  </si>
  <si>
    <t>EMI.ktCO2.BG.Res.HHnew.Thermal.SH.ConvElc.SH.Elec</t>
  </si>
  <si>
    <t>EMI.ktCO2.BG.Res.HHnew.Thermal.SH.ConvElc.SC</t>
  </si>
  <si>
    <t>EMI.ktCO2.BG.Res.HHnew.Thermal.SH.ConvElc.SC.AC.Elec</t>
  </si>
  <si>
    <t>EMI.ktCO2.BG.Res.HHnew.Thermal.SH.ConvElc.WH</t>
  </si>
  <si>
    <t>EMI.ktCO2.BG.Res.HHnew.Thermal.SH.ConvElc.WH.LPG.NoSolar.LPG</t>
  </si>
  <si>
    <t>EMI.ktCO2.BG.Res.HHnew.Thermal.SH.ConvElc.WH.LPG.Solar</t>
  </si>
  <si>
    <t>EMI.ktCO2.BG.Res.HHnew.Thermal.SH.ConvElc.WH.LPG.Solar.LPG</t>
  </si>
  <si>
    <t>EMI.ktCO2.BG.Res.HHnew.Thermal.SH.ConvElc.WH.LPG.Solar.Solar</t>
  </si>
  <si>
    <t>EMI.ktCO2.BG.Res.HHnew.Thermal.SH.ConvElc.WH.Elc.NoSolar.Elec</t>
  </si>
  <si>
    <t>EMI.ktCO2.BG.Res.HHnew.Thermal.SH.ConvElc.WH.Elc.Solar</t>
  </si>
  <si>
    <t>EMI.ktCO2.BG.Res.HHnew.Thermal.SH.ConvElc.WH.Elc.Solar.Elec</t>
  </si>
  <si>
    <t>EMI.ktCO2.BG.Res.HHnew.Thermal.SH.ConvElc.WH.Elc.Solar.Solar</t>
  </si>
  <si>
    <t>EMI.ktCO2.BG.Res.HHnew.Thermal.SH.ConvElc.CO</t>
  </si>
  <si>
    <t>EMI.ktCO2.BG.Res.HHnew.Thermal.SH.ConvElc.CO.LPG.LPG</t>
  </si>
  <si>
    <t>EMI.ktCO2.BG.Res.HHnew.Thermal.SH.ConvElc.CO.Elc.Elec</t>
  </si>
  <si>
    <t>BG - Final energy consumption of new and renovated households (detailed structure)</t>
  </si>
  <si>
    <t>FEC_per_household.kWh.BG.Res.HHnew.Thermal.SH.Solids</t>
  </si>
  <si>
    <t>FEC_per_household.kWh.BG.Res.HHnew.Thermal.SH.Solids.SH</t>
  </si>
  <si>
    <t>FEC_per_household.kWh.BG.Res.HHnew.Thermal.SH.Solids.SH.Solids</t>
  </si>
  <si>
    <t>FEC_per_household.kWh.BG.Res.HHnew.Thermal.SH.Solids.SH.Elec</t>
  </si>
  <si>
    <t>FEC_per_household.kWh.BG.Res.HHnew.Thermal.SH.Solids.SC</t>
  </si>
  <si>
    <t>FEC_per_household.kWh.BG.Res.HHnew.Thermal.SH.Solids.SC.AC.Elec</t>
  </si>
  <si>
    <t>FEC_per_household.kWh.BG.Res.HHnew.Thermal.SH.Solids.WH</t>
  </si>
  <si>
    <t>FEC_per_household.kWh.BG.Res.HHnew.Thermal.SH.Solids.WH.Solids.NoSolar.Solids</t>
  </si>
  <si>
    <t>FEC_per_household.kWh.BG.Res.HHnew.Thermal.SH.Solids.WH.LPG.NoSolar.LPG</t>
  </si>
  <si>
    <t>FEC_per_household.kWh.BG.Res.HHnew.Thermal.SH.Solids.WH.LPG.Solar</t>
  </si>
  <si>
    <t>FEC_per_household.kWh.BG.Res.HHnew.Thermal.SH.Solids.WH.LPG.Solar.LPG</t>
  </si>
  <si>
    <t>FEC_per_household.kWh.BG.Res.HHnew.Thermal.SH.Solids.WH.LPG.Solar.Solar</t>
  </si>
  <si>
    <t>FEC_per_household.kWh.BG.Res.HHnew.Thermal.SH.Solids.WH.Elc.NoSolar.Elec</t>
  </si>
  <si>
    <t>FEC_per_household.kWh.BG.Res.HHnew.Thermal.SH.Solids.WH.Elc.Solar</t>
  </si>
  <si>
    <t>FEC_per_household.kWh.BG.Res.HHnew.Thermal.SH.Solids.WH.Elc.Solar.Elec</t>
  </si>
  <si>
    <t>FEC_per_household.kWh.BG.Res.HHnew.Thermal.SH.Solids.WH.Elc.Solar.Solar</t>
  </si>
  <si>
    <t>FEC_per_household.kWh.BG.Res.HHnew.Thermal.SH.Solids.CO</t>
  </si>
  <si>
    <t>FEC_per_household.kWh.BG.Res.HHnew.Thermal.SH.Solids.CO.Solids.Solids</t>
  </si>
  <si>
    <t>FEC_per_household.kWh.BG.Res.HHnew.Thermal.SH.Solids.CO.LPG.LPG</t>
  </si>
  <si>
    <t>FEC_per_household.kWh.BG.Res.HHnew.Thermal.SH.Solids.CO.Elc.Elec</t>
  </si>
  <si>
    <t>FEC_per_household.kWh.BG.Res.HHnew.Thermal.SH.LPG</t>
  </si>
  <si>
    <t>FEC_per_household.kWh.BG.Res.HHnew.Thermal.SH.LPG.SH</t>
  </si>
  <si>
    <t>FEC_per_household.kWh.BG.Res.HHnew.Thermal.SH.LPG.SH.LPG</t>
  </si>
  <si>
    <t>FEC_per_household.kWh.BG.Res.HHnew.Thermal.SH.LPG.SH.Elec</t>
  </si>
  <si>
    <t>FEC_per_household.kWh.BG.Res.HHnew.Thermal.SH.LPG.SC</t>
  </si>
  <si>
    <t>FEC_per_household.kWh.BG.Res.HHnew.Thermal.SH.LPG.SC.AC.Elec</t>
  </si>
  <si>
    <t>FEC_per_household.kWh.BG.Res.HHnew.Thermal.SH.LPG.WH</t>
  </si>
  <si>
    <t>FEC_per_household.kWh.BG.Res.HHnew.Thermal.SH.LPG.WH.LPG.NoSolar.LPG</t>
  </si>
  <si>
    <t>FEC_per_household.kWh.BG.Res.HHnew.Thermal.SH.LPG.WH.LPG.Solar</t>
  </si>
  <si>
    <t>FEC_per_household.kWh.BG.Res.HHnew.Thermal.SH.LPG.WH.LPG.Solar.LPG</t>
  </si>
  <si>
    <t>FEC_per_household.kWh.BG.Res.HHnew.Thermal.SH.LPG.WH.LPG.Solar.Solar</t>
  </si>
  <si>
    <t>FEC_per_household.kWh.BG.Res.HHnew.Thermal.SH.LPG.WH.Elc.NoSolar.Elec</t>
  </si>
  <si>
    <t>FEC_per_household.kWh.BG.Res.HHnew.Thermal.SH.LPG.WH.Elc.Solar</t>
  </si>
  <si>
    <t>FEC_per_household.kWh.BG.Res.HHnew.Thermal.SH.LPG.WH.Elc.Solar.Elec</t>
  </si>
  <si>
    <t>FEC_per_household.kWh.BG.Res.HHnew.Thermal.SH.LPG.WH.Elc.Solar.Solar</t>
  </si>
  <si>
    <t>FEC_per_household.kWh.BG.Res.HHnew.Thermal.SH.LPG.CO</t>
  </si>
  <si>
    <t>FEC_per_household.kWh.BG.Res.HHnew.Thermal.SH.LPG.CO.LPG.LPG</t>
  </si>
  <si>
    <t>FEC_per_household.kWh.BG.Res.HHnew.Thermal.SH.LPG.CO.Elc.Elec</t>
  </si>
  <si>
    <t>FEC_per_household.kWh.BG.Res.HHnew.Thermal.SH.Oil</t>
  </si>
  <si>
    <t>FEC_per_household.kWh.BG.Res.HHnew.Thermal.SH.Oil.SH</t>
  </si>
  <si>
    <t>FEC_per_household.kWh.BG.Res.HHnew.Thermal.SH.Oil.SH.Oil</t>
  </si>
  <si>
    <t>FEC_per_household.kWh.BG.Res.HHnew.Thermal.SH.Oil.SH.Elec</t>
  </si>
  <si>
    <t>FEC_per_household.kWh.BG.Res.HHnew.Thermal.SH.Oil.SC</t>
  </si>
  <si>
    <t>FEC_per_household.kWh.BG.Res.HHnew.Thermal.SH.Oil.SC.AC.Elec</t>
  </si>
  <si>
    <t>FEC_per_household.kWh.BG.Res.HHnew.Thermal.SH.Oil.WH</t>
  </si>
  <si>
    <t>FEC_per_household.kWh.BG.Res.HHnew.Thermal.SH.Oil.WH.Oil.NoSolar.Oil</t>
  </si>
  <si>
    <t>FEC_per_household.kWh.BG.Res.HHnew.Thermal.SH.Oil.WH.Oil.Solar</t>
  </si>
  <si>
    <t>FEC_per_household.kWh.BG.Res.HHnew.Thermal.SH.Oil.WH.Oil.Solar.Oil</t>
  </si>
  <si>
    <t>FEC_per_household.kWh.BG.Res.HHnew.Thermal.SH.Oil.WH.Oil.Solar.Solar</t>
  </si>
  <si>
    <t>FEC_per_household.kWh.BG.Res.HHnew.Thermal.SH.Oil.WH.Elc.NoSolar.Elec</t>
  </si>
  <si>
    <t>FEC_per_household.kWh.BG.Res.HHnew.Thermal.SH.Oil.WH.Elc.Solar</t>
  </si>
  <si>
    <t>FEC_per_household.kWh.BG.Res.HHnew.Thermal.SH.Oil.WH.Elc.Solar.Elec</t>
  </si>
  <si>
    <t>FEC_per_household.kWh.BG.Res.HHnew.Thermal.SH.Oil.WH.Elc.Solar.Solar</t>
  </si>
  <si>
    <t>FEC_per_household.kWh.BG.Res.HHnew.Thermal.SH.Oil.CO</t>
  </si>
  <si>
    <t>FEC_per_household.kWh.BG.Res.HHnew.Thermal.SH.Oil.CO.LPG.LPG</t>
  </si>
  <si>
    <t>FEC_per_household.kWh.BG.Res.HHnew.Thermal.SH.Oil.CO.Elc.Elec</t>
  </si>
  <si>
    <t>FEC_per_household.kWh.BG.Res.HHnew.Thermal.SH.Gas</t>
  </si>
  <si>
    <t>FEC_per_household.kWh.BG.Res.HHnew.Thermal.SH.Gas.SH</t>
  </si>
  <si>
    <t>FEC_per_household.kWh.BG.Res.HHnew.Thermal.SH.Gas.SH.Gas</t>
  </si>
  <si>
    <t>FEC_per_household.kWh.BG.Res.HHnew.Thermal.SH.Gas.SH.Elec</t>
  </si>
  <si>
    <t>FEC_per_household.kWh.BG.Res.HHnew.Thermal.SH.Gas.SC</t>
  </si>
  <si>
    <t>FEC_per_household.kWh.BG.Res.HHnew.Thermal.SH.Gas.SC.AC.Elec</t>
  </si>
  <si>
    <t>FEC_per_household.kWh.BG.Res.HHnew.Thermal.SH.Gas.WH</t>
  </si>
  <si>
    <t>FEC_per_household.kWh.BG.Res.HHnew.Thermal.SH.Gas.WH.Gas.NoSolar.Gas</t>
  </si>
  <si>
    <t>FEC_per_household.kWh.BG.Res.HHnew.Thermal.SH.Gas.WH.Gas.Solar</t>
  </si>
  <si>
    <t>FEC_per_household.kWh.BG.Res.HHnew.Thermal.SH.Gas.WH.Gas.Solar.Gas</t>
  </si>
  <si>
    <t>FEC_per_household.kWh.BG.Res.HHnew.Thermal.SH.Gas.WH.Gas.Solar.Solar</t>
  </si>
  <si>
    <t>FEC_per_household.kWh.BG.Res.HHnew.Thermal.SH.Gas.WH.Elc.NoSolar.Elec</t>
  </si>
  <si>
    <t>FEC_per_household.kWh.BG.Res.HHnew.Thermal.SH.Gas.WH.Elc.Solar</t>
  </si>
  <si>
    <t>FEC_per_household.kWh.BG.Res.HHnew.Thermal.SH.Gas.WH.Elc.Solar.Elec</t>
  </si>
  <si>
    <t>FEC_per_household.kWh.BG.Res.HHnew.Thermal.SH.Gas.WH.Elc.Solar.Solar</t>
  </si>
  <si>
    <t>FEC_per_household.kWh.BG.Res.HHnew.Thermal.SH.Gas.CO</t>
  </si>
  <si>
    <t>FEC_per_household.kWh.BG.Res.HHnew.Thermal.SH.Gas.CO.Gas.Gas</t>
  </si>
  <si>
    <t>FEC_per_household.kWh.BG.Res.HHnew.Thermal.SH.Gas.CO.Elc.Elec</t>
  </si>
  <si>
    <t>FEC_per_household.kWh.BG.Res.HHnew.Thermal.SH.Biomass</t>
  </si>
  <si>
    <t>FEC_per_household.kWh.BG.Res.HHnew.Thermal.SH.Biomass.SH</t>
  </si>
  <si>
    <t>FEC_per_household.kWh.BG.Res.HHnew.Thermal.SH.Biomass.SH.Biomass</t>
  </si>
  <si>
    <t>FEC_per_household.kWh.BG.Res.HHnew.Thermal.SH.Biomass.SH.Elec</t>
  </si>
  <si>
    <t>FEC_per_household.kWh.BG.Res.HHnew.Thermal.SH.Biomass.SC</t>
  </si>
  <si>
    <t>FEC_per_household.kWh.BG.Res.HHnew.Thermal.SH.Biomass.SC.AC.Elec</t>
  </si>
  <si>
    <t>FEC_per_household.kWh.BG.Res.HHnew.Thermal.SH.Biomass.WH</t>
  </si>
  <si>
    <t>FEC_per_household.kWh.BG.Res.HHnew.Thermal.SH.Biomass.WH.Biomass.NoSolar.Biomass</t>
  </si>
  <si>
    <t>FEC_per_household.kWh.BG.Res.HHnew.Thermal.SH.Biomass.WH.Biomass.Solar</t>
  </si>
  <si>
    <t>FEC_per_household.kWh.BG.Res.HHnew.Thermal.SH.Biomass.WH.Biomass.Solar.Biomass</t>
  </si>
  <si>
    <t>FEC_per_household.kWh.BG.Res.HHnew.Thermal.SH.Biomass.WH.Biomass.Solar.Solar</t>
  </si>
  <si>
    <t>FEC_per_household.kWh.BG.Res.HHnew.Thermal.SH.Biomass.WH.LPG.NoSolar.LPG</t>
  </si>
  <si>
    <t>FEC_per_household.kWh.BG.Res.HHnew.Thermal.SH.Biomass.WH.LPG.Solar</t>
  </si>
  <si>
    <t>FEC_per_household.kWh.BG.Res.HHnew.Thermal.SH.Biomass.WH.LPG.Solar.LPG</t>
  </si>
  <si>
    <t>FEC_per_household.kWh.BG.Res.HHnew.Thermal.SH.Biomass.WH.LPG.Solar.Solar</t>
  </si>
  <si>
    <t>FEC_per_household.kWh.BG.Res.HHnew.Thermal.SH.Biomass.WH.Elc.NoSolar.Elec</t>
  </si>
  <si>
    <t>FEC_per_household.kWh.BG.Res.HHnew.Thermal.SH.Biomass.WH.Elc.Solar</t>
  </si>
  <si>
    <t>FEC_per_household.kWh.BG.Res.HHnew.Thermal.SH.Biomass.WH.Elc.Solar.Elec</t>
  </si>
  <si>
    <t>FEC_per_household.kWh.BG.Res.HHnew.Thermal.SH.Biomass.WH.Elc.Solar.Solar</t>
  </si>
  <si>
    <t>FEC_per_household.kWh.BG.Res.HHnew.Thermal.SH.Biomass.CO</t>
  </si>
  <si>
    <t>FEC_per_household.kWh.BG.Res.HHnew.Thermal.SH.Biomass.CO.Biomass.Biomass</t>
  </si>
  <si>
    <t>FEC_per_household.kWh.BG.Res.HHnew.Thermal.SH.Biomass.CO.LPG.LPG</t>
  </si>
  <si>
    <t>FEC_per_household.kWh.BG.Res.HHnew.Thermal.SH.Biomass.CO.Elc.Elec</t>
  </si>
  <si>
    <t>FEC_per_household.kWh.BG.Res.HHnew.Thermal.SH.Geo</t>
  </si>
  <si>
    <t>FEC_per_household.kWh.BG.Res.HHnew.Thermal.SH.Geo.SH</t>
  </si>
  <si>
    <t>FEC_per_household.kWh.BG.Res.HHnew.Thermal.SH.Geo.SH.Geo</t>
  </si>
  <si>
    <t>FEC_per_household.kWh.BG.Res.HHnew.Thermal.SH.Geo.SH.Elec</t>
  </si>
  <si>
    <t>FEC_per_household.kWh.BG.Res.HHnew.Thermal.SH.Geo.SC</t>
  </si>
  <si>
    <t>FEC_per_household.kWh.BG.Res.HHnew.Thermal.SH.Geo.SC.AC.Elec</t>
  </si>
  <si>
    <t>FEC_per_household.kWh.BG.Res.HHnew.Thermal.SH.Geo.WH</t>
  </si>
  <si>
    <t>FEC_per_household.kWh.BG.Res.HHnew.Thermal.SH.Geo.WH.Geo.NoSolar.Geo</t>
  </si>
  <si>
    <t>FEC_per_household.kWh.BG.Res.HHnew.Thermal.SH.Geo.WH.Geo.Solar</t>
  </si>
  <si>
    <t>FEC_per_household.kWh.BG.Res.HHnew.Thermal.SH.Geo.WH.Geo.Solar.Geo</t>
  </si>
  <si>
    <t>FEC_per_household.kWh.BG.Res.HHnew.Thermal.SH.Geo.WH.Geo.Solar.Solar</t>
  </si>
  <si>
    <t>FEC_per_household.kWh.BG.Res.HHnew.Thermal.SH.Geo.WH.Elc.NoSolar.Elec</t>
  </si>
  <si>
    <t>FEC_per_household.kWh.BG.Res.HHnew.Thermal.SH.Geo.WH.Elc.Solar</t>
  </si>
  <si>
    <t>FEC_per_household.kWh.BG.Res.HHnew.Thermal.SH.Geo.WH.Elc.Solar.Elec</t>
  </si>
  <si>
    <t>FEC_per_household.kWh.BG.Res.HHnew.Thermal.SH.Geo.WH.Elc.Solar.Solar</t>
  </si>
  <si>
    <t>FEC_per_household.kWh.BG.Res.HHnew.Thermal.SH.Geo.CO</t>
  </si>
  <si>
    <t>FEC_per_household.kWh.BG.Res.HHnew.Thermal.SH.Geo.CO.LPG.LPG</t>
  </si>
  <si>
    <t>FEC_per_household.kWh.BG.Res.HHnew.Thermal.SH.Geo.CO.Elc.Elec</t>
  </si>
  <si>
    <t>FEC_per_household.kWh.BG.Res.HHnew.Thermal.SH.DistrHeat</t>
  </si>
  <si>
    <t>FEC_per_household.kWh.BG.Res.HHnew.Thermal.SH.DistrHeat.SH</t>
  </si>
  <si>
    <t>FEC_per_household.kWh.BG.Res.HHnew.Thermal.SH.DistrHeat.SH.Steam_Distr</t>
  </si>
  <si>
    <t>FEC_per_household.kWh.BG.Res.HHnew.Thermal.SH.DistrHeat.SH.Elec</t>
  </si>
  <si>
    <t>FEC_per_household.kWh.BG.Res.HHnew.Thermal.SH.DistrHeat.SC</t>
  </si>
  <si>
    <t>FEC_per_household.kWh.BG.Res.HHnew.Thermal.SH.DistrHeat.SC.AC.Elec</t>
  </si>
  <si>
    <t>FEC_per_household.kWh.BG.Res.HHnew.Thermal.SH.DistrHeat.WH</t>
  </si>
  <si>
    <t>FEC_per_household.kWh.BG.Res.HHnew.Thermal.SH.DistrHeat.WH.DistrHeat.NoSolar.Steam_Distr</t>
  </si>
  <si>
    <t>FEC_per_household.kWh.BG.Res.HHnew.Thermal.SH.DistrHeat.WH.DistrHeat.Solar</t>
  </si>
  <si>
    <t>FEC_per_household.kWh.BG.Res.HHnew.Thermal.SH.DistrHeat.WH.DistrHeat.Solar.Steam_Distr</t>
  </si>
  <si>
    <t>FEC_per_household.kWh.BG.Res.HHnew.Thermal.SH.DistrHeat.WH.DistrHeat.Solar.Solar</t>
  </si>
  <si>
    <t>FEC_per_household.kWh.BG.Res.HHnew.Thermal.SH.DistrHeat.WH.Elc.NoSolar.Elec</t>
  </si>
  <si>
    <t>FEC_per_household.kWh.BG.Res.HHnew.Thermal.SH.DistrHeat.WH.Elc.Solar</t>
  </si>
  <si>
    <t>FEC_per_household.kWh.BG.Res.HHnew.Thermal.SH.DistrHeat.WH.Elc.Solar.Elec</t>
  </si>
  <si>
    <t>FEC_per_household.kWh.BG.Res.HHnew.Thermal.SH.DistrHeat.WH.Elc.Solar.Solar</t>
  </si>
  <si>
    <t>FEC_per_household.kWh.BG.Res.HHnew.Thermal.SH.DistrHeat.CO</t>
  </si>
  <si>
    <t>FEC_per_household.kWh.BG.Res.HHnew.Thermal.SH.DistrHeat.CO.LPG.LPG</t>
  </si>
  <si>
    <t>FEC_per_household.kWh.BG.Res.HHnew.Thermal.SH.DistrHeat.CO.Elc.Elec</t>
  </si>
  <si>
    <t>FEC_per_household.kWh.BG.Res.HHnew.Thermal.SH.AdvElc</t>
  </si>
  <si>
    <t>FEC_per_household.kWh.BG.Res.HHnew.Thermal.SH.AdvElc.SH</t>
  </si>
  <si>
    <t>FEC_per_household.kWh.BG.Res.HHnew.Thermal.SH.AdvElc.SH.Elec</t>
  </si>
  <si>
    <t>FEC_per_household.kWh.BG.Res.HHnew.Thermal.SH.AdvElc.SC</t>
  </si>
  <si>
    <t>FEC_per_household.kWh.BG.Res.HHnew.Thermal.SH.AdvElc.SC.AC.Elec</t>
  </si>
  <si>
    <t>FEC_per_household.kWh.BG.Res.HHnew.Thermal.SH.AdvElc.WH</t>
  </si>
  <si>
    <t>FEC_per_household.kWh.BG.Res.HHnew.Thermal.SH.AdvElc.WH.LPG.NoSolar.LPG</t>
  </si>
  <si>
    <t>FEC_per_household.kWh.BG.Res.HHnew.Thermal.SH.AdvElc.WH.LPG.Solar</t>
  </si>
  <si>
    <t>FEC_per_household.kWh.BG.Res.HHnew.Thermal.SH.AdvElc.WH.LPG.Solar.LPG</t>
  </si>
  <si>
    <t>FEC_per_household.kWh.BG.Res.HHnew.Thermal.SH.AdvElc.WH.LPG.Solar.Solar</t>
  </si>
  <si>
    <t>FEC_per_household.kWh.BG.Res.HHnew.Thermal.SH.AdvElc.WH.Elc.NoSolar.Elec</t>
  </si>
  <si>
    <t>FEC_per_household.kWh.BG.Res.HHnew.Thermal.SH.AdvElc.WH.Elc.Solar</t>
  </si>
  <si>
    <t>FEC_per_household.kWh.BG.Res.HHnew.Thermal.SH.AdvElc.WH.Elc.Solar.Elec</t>
  </si>
  <si>
    <t>FEC_per_household.kWh.BG.Res.HHnew.Thermal.SH.AdvElc.WH.Elc.Solar.Solar</t>
  </si>
  <si>
    <t>FEC_per_household.kWh.BG.Res.HHnew.Thermal.SH.AdvElc.CO</t>
  </si>
  <si>
    <t>FEC_per_household.kWh.BG.Res.HHnew.Thermal.SH.AdvElc.CO.LPG.LPG</t>
  </si>
  <si>
    <t>FEC_per_household.kWh.BG.Res.HHnew.Thermal.SH.AdvElc.CO.Elc.Elec</t>
  </si>
  <si>
    <t>FEC_per_household.kWh.BG.Res.HHnew.Thermal.SH.ConvElc</t>
  </si>
  <si>
    <t>FEC_per_household.kWh.BG.Res.HHnew.Thermal.SH.ConvElc.SH</t>
  </si>
  <si>
    <t>FEC_per_household.kWh.BG.Res.HHnew.Thermal.SH.ConvElc.SH.Elec</t>
  </si>
  <si>
    <t>FEC_per_household.kWh.BG.Res.HHnew.Thermal.SH.ConvElc.SC</t>
  </si>
  <si>
    <t>FEC_per_household.kWh.BG.Res.HHnew.Thermal.SH.ConvElc.SC.AC.Elec</t>
  </si>
  <si>
    <t>FEC_per_household.kWh.BG.Res.HHnew.Thermal.SH.ConvElc.WH</t>
  </si>
  <si>
    <t>FEC_per_household.kWh.BG.Res.HHnew.Thermal.SH.ConvElc.WH.LPG.NoSolar.LPG</t>
  </si>
  <si>
    <t>FEC_per_household.kWh.BG.Res.HHnew.Thermal.SH.ConvElc.WH.LPG.Solar</t>
  </si>
  <si>
    <t>FEC_per_household.kWh.BG.Res.HHnew.Thermal.SH.ConvElc.WH.LPG.Solar.LPG</t>
  </si>
  <si>
    <t>FEC_per_household.kWh.BG.Res.HHnew.Thermal.SH.ConvElc.WH.LPG.Solar.Solar</t>
  </si>
  <si>
    <t>FEC_per_household.kWh.BG.Res.HHnew.Thermal.SH.ConvElc.WH.Elc.NoSolar.Elec</t>
  </si>
  <si>
    <t>FEC_per_household.kWh.BG.Res.HHnew.Thermal.SH.ConvElc.WH.Elc.Solar</t>
  </si>
  <si>
    <t>FEC_per_household.kWh.BG.Res.HHnew.Thermal.SH.ConvElc.WH.Elc.Solar.Elec</t>
  </si>
  <si>
    <t>FEC_per_household.kWh.BG.Res.HHnew.Thermal.SH.ConvElc.WH.Elc.Solar.Solar</t>
  </si>
  <si>
    <t>FEC_per_household.kWh.BG.Res.HHnew.Thermal.SH.ConvElc.CO</t>
  </si>
  <si>
    <t>FEC_per_household.kWh.BG.Res.HHnew.Thermal.SH.ConvElc.CO.LPG.LPG</t>
  </si>
  <si>
    <t>FEC_per_household.kWh.BG.Res.HHnew.Thermal.SH.ConvElc.CO.Elc.Elec</t>
  </si>
  <si>
    <t>BG - Thermal energy service of new and renovated households (detailed structure)</t>
  </si>
  <si>
    <t>TES_per_household.kWh.BG.Res.HHnew.Thermal.SH.Solids</t>
  </si>
  <si>
    <t>TES_per_household.kWh.BG.Res.HHnew.Thermal.SH.Solids.SH</t>
  </si>
  <si>
    <t>TES_per_household.kWh.BG.Res.HHnew.Thermal.SH.Solids.SH.Solids</t>
  </si>
  <si>
    <t>TES_per_household.kWh.BG.Res.HHnew.Thermal.SH.Solids.SH.Elec</t>
  </si>
  <si>
    <t>TES_per_household.kWh.BG.Res.HHnew.Thermal.SH.Solids.SC</t>
  </si>
  <si>
    <t>TES_per_household.kWh.BG.Res.HHnew.Thermal.SH.Solids.SC.AC.Elec</t>
  </si>
  <si>
    <t>TES_per_household.kWh.BG.Res.HHnew.Thermal.SH.Solids.WH</t>
  </si>
  <si>
    <t>TES_per_household.kWh.BG.Res.HHnew.Thermal.SH.Solids.WH.Solids.NoSolar.Solids</t>
  </si>
  <si>
    <t>TES_per_household.kWh.BG.Res.HHnew.Thermal.SH.Solids.WH.LPG.NoSolar.LPG</t>
  </si>
  <si>
    <t>TES_per_household.kWh.BG.Res.HHnew.Thermal.SH.Solids.WH.LPG.Solar</t>
  </si>
  <si>
    <t>TES_per_household.kWh.BG.Res.HHnew.Thermal.SH.Solids.WH.LPG.Solar.LPG</t>
  </si>
  <si>
    <t>TES_per_household.kWh.BG.Res.HHnew.Thermal.SH.Solids.WH.LPG.Solar.Solar</t>
  </si>
  <si>
    <t>TES_per_household.kWh.BG.Res.HHnew.Thermal.SH.Solids.WH.Elc.NoSolar.Elec</t>
  </si>
  <si>
    <t>TES_per_household.kWh.BG.Res.HHnew.Thermal.SH.Solids.WH.Elc.Solar</t>
  </si>
  <si>
    <t>TES_per_household.kWh.BG.Res.HHnew.Thermal.SH.Solids.WH.Elc.Solar.Elec</t>
  </si>
  <si>
    <t>TES_per_household.kWh.BG.Res.HHnew.Thermal.SH.Solids.WH.Elc.Solar.Solar</t>
  </si>
  <si>
    <t>TES_per_household.kWh.BG.Res.HHnew.Thermal.SH.Solids.CO</t>
  </si>
  <si>
    <t>TES_per_household.kWh.BG.Res.HHnew.Thermal.SH.Solids.CO.Solids.Solids</t>
  </si>
  <si>
    <t>TES_per_household.kWh.BG.Res.HHnew.Thermal.SH.Solids.CO.LPG.LPG</t>
  </si>
  <si>
    <t>TES_per_household.kWh.BG.Res.HHnew.Thermal.SH.Solids.CO.Elc.Elec</t>
  </si>
  <si>
    <t>TES_per_household.kWh.BG.Res.HHnew.Thermal.SH.LPG</t>
  </si>
  <si>
    <t>TES_per_household.kWh.BG.Res.HHnew.Thermal.SH.LPG.SH</t>
  </si>
  <si>
    <t>TES_per_household.kWh.BG.Res.HHnew.Thermal.SH.LPG.SH.LPG</t>
  </si>
  <si>
    <t>TES_per_household.kWh.BG.Res.HHnew.Thermal.SH.LPG.SH.Elec</t>
  </si>
  <si>
    <t>TES_per_household.kWh.BG.Res.HHnew.Thermal.SH.LPG.SC</t>
  </si>
  <si>
    <t>TES_per_household.kWh.BG.Res.HHnew.Thermal.SH.LPG.SC.AC.Elec</t>
  </si>
  <si>
    <t>TES_per_household.kWh.BG.Res.HHnew.Thermal.SH.LPG.WH</t>
  </si>
  <si>
    <t>TES_per_household.kWh.BG.Res.HHnew.Thermal.SH.LPG.WH.LPG.NoSolar.LPG</t>
  </si>
  <si>
    <t>TES_per_household.kWh.BG.Res.HHnew.Thermal.SH.LPG.WH.LPG.Solar</t>
  </si>
  <si>
    <t>TES_per_household.kWh.BG.Res.HHnew.Thermal.SH.LPG.WH.LPG.Solar.LPG</t>
  </si>
  <si>
    <t>TES_per_household.kWh.BG.Res.HHnew.Thermal.SH.LPG.WH.LPG.Solar.Solar</t>
  </si>
  <si>
    <t>TES_per_household.kWh.BG.Res.HHnew.Thermal.SH.LPG.WH.Elc.NoSolar.Elec</t>
  </si>
  <si>
    <t>TES_per_household.kWh.BG.Res.HHnew.Thermal.SH.LPG.WH.Elc.Solar</t>
  </si>
  <si>
    <t>TES_per_household.kWh.BG.Res.HHnew.Thermal.SH.LPG.WH.Elc.Solar.Elec</t>
  </si>
  <si>
    <t>TES_per_household.kWh.BG.Res.HHnew.Thermal.SH.LPG.WH.Elc.Solar.Solar</t>
  </si>
  <si>
    <t>TES_per_household.kWh.BG.Res.HHnew.Thermal.SH.LPG.CO</t>
  </si>
  <si>
    <t>TES_per_household.kWh.BG.Res.HHnew.Thermal.SH.LPG.CO.LPG.LPG</t>
  </si>
  <si>
    <t>TES_per_household.kWh.BG.Res.HHnew.Thermal.SH.LPG.CO.Elc.Elec</t>
  </si>
  <si>
    <t>TES_per_household.kWh.BG.Res.HHnew.Thermal.SH.Oil</t>
  </si>
  <si>
    <t>TES_per_household.kWh.BG.Res.HHnew.Thermal.SH.Oil.SH</t>
  </si>
  <si>
    <t>TES_per_household.kWh.BG.Res.HHnew.Thermal.SH.Oil.SH.Oil</t>
  </si>
  <si>
    <t>TES_per_household.kWh.BG.Res.HHnew.Thermal.SH.Oil.SH.Elec</t>
  </si>
  <si>
    <t>TES_per_household.kWh.BG.Res.HHnew.Thermal.SH.Oil.SC</t>
  </si>
  <si>
    <t>TES_per_household.kWh.BG.Res.HHnew.Thermal.SH.Oil.SC.AC.Elec</t>
  </si>
  <si>
    <t>TES_per_household.kWh.BG.Res.HHnew.Thermal.SH.Oil.WH</t>
  </si>
  <si>
    <t>TES_per_household.kWh.BG.Res.HHnew.Thermal.SH.Oil.WH.Oil.NoSolar.Oil</t>
  </si>
  <si>
    <t>TES_per_household.kWh.BG.Res.HHnew.Thermal.SH.Oil.WH.Oil.Solar</t>
  </si>
  <si>
    <t>TES_per_household.kWh.BG.Res.HHnew.Thermal.SH.Oil.WH.Oil.Solar.Oil</t>
  </si>
  <si>
    <t>TES_per_household.kWh.BG.Res.HHnew.Thermal.SH.Oil.WH.Oil.Solar.Solar</t>
  </si>
  <si>
    <t>TES_per_household.kWh.BG.Res.HHnew.Thermal.SH.Oil.WH.Elc.NoSolar.Elec</t>
  </si>
  <si>
    <t>TES_per_household.kWh.BG.Res.HHnew.Thermal.SH.Oil.WH.Elc.Solar</t>
  </si>
  <si>
    <t>TES_per_household.kWh.BG.Res.HHnew.Thermal.SH.Oil.WH.Elc.Solar.Elec</t>
  </si>
  <si>
    <t>TES_per_household.kWh.BG.Res.HHnew.Thermal.SH.Oil.WH.Elc.Solar.Solar</t>
  </si>
  <si>
    <t>TES_per_household.kWh.BG.Res.HHnew.Thermal.SH.Oil.CO</t>
  </si>
  <si>
    <t>TES_per_household.kWh.BG.Res.HHnew.Thermal.SH.Oil.CO.LPG.LPG</t>
  </si>
  <si>
    <t>TES_per_household.kWh.BG.Res.HHnew.Thermal.SH.Oil.CO.Elc.Elec</t>
  </si>
  <si>
    <t>TES_per_household.kWh.BG.Res.HHnew.Thermal.SH.Gas</t>
  </si>
  <si>
    <t>TES_per_household.kWh.BG.Res.HHnew.Thermal.SH.Gas.SH</t>
  </si>
  <si>
    <t>TES_per_household.kWh.BG.Res.HHnew.Thermal.SH.Gas.SH.Gas</t>
  </si>
  <si>
    <t>TES_per_household.kWh.BG.Res.HHnew.Thermal.SH.Gas.SH.Elec</t>
  </si>
  <si>
    <t>TES_per_household.kWh.BG.Res.HHnew.Thermal.SH.Gas.SC</t>
  </si>
  <si>
    <t>TES_per_household.kWh.BG.Res.HHnew.Thermal.SH.Gas.SC.AC.Elec</t>
  </si>
  <si>
    <t>TES_per_household.kWh.BG.Res.HHnew.Thermal.SH.Gas.WH</t>
  </si>
  <si>
    <t>TES_per_household.kWh.BG.Res.HHnew.Thermal.SH.Gas.WH.Gas.NoSolar.Gas</t>
  </si>
  <si>
    <t>TES_per_household.kWh.BG.Res.HHnew.Thermal.SH.Gas.WH.Gas.Solar</t>
  </si>
  <si>
    <t>TES_per_household.kWh.BG.Res.HHnew.Thermal.SH.Gas.WH.Gas.Solar.Gas</t>
  </si>
  <si>
    <t>TES_per_household.kWh.BG.Res.HHnew.Thermal.SH.Gas.WH.Gas.Solar.Solar</t>
  </si>
  <si>
    <t>TES_per_household.kWh.BG.Res.HHnew.Thermal.SH.Gas.WH.Elc.NoSolar.Elec</t>
  </si>
  <si>
    <t>TES_per_household.kWh.BG.Res.HHnew.Thermal.SH.Gas.WH.Elc.Solar</t>
  </si>
  <si>
    <t>TES_per_household.kWh.BG.Res.HHnew.Thermal.SH.Gas.WH.Elc.Solar.Elec</t>
  </si>
  <si>
    <t>TES_per_household.kWh.BG.Res.HHnew.Thermal.SH.Gas.WH.Elc.Solar.Solar</t>
  </si>
  <si>
    <t>TES_per_household.kWh.BG.Res.HHnew.Thermal.SH.Gas.CO</t>
  </si>
  <si>
    <t>TES_per_household.kWh.BG.Res.HHnew.Thermal.SH.Gas.CO.Gas.Gas</t>
  </si>
  <si>
    <t>TES_per_household.kWh.BG.Res.HHnew.Thermal.SH.Gas.CO.Elc.Elec</t>
  </si>
  <si>
    <t>TES_per_household.kWh.BG.Res.HHnew.Thermal.SH.Biomass</t>
  </si>
  <si>
    <t>TES_per_household.kWh.BG.Res.HHnew.Thermal.SH.Biomass.SH</t>
  </si>
  <si>
    <t>TES_per_household.kWh.BG.Res.HHnew.Thermal.SH.Biomass.SH.Biomass</t>
  </si>
  <si>
    <t>TES_per_household.kWh.BG.Res.HHnew.Thermal.SH.Biomass.SH.Elec</t>
  </si>
  <si>
    <t>TES_per_household.kWh.BG.Res.HHnew.Thermal.SH.Biomass.SC</t>
  </si>
  <si>
    <t>TES_per_household.kWh.BG.Res.HHnew.Thermal.SH.Biomass.SC.AC.Elec</t>
  </si>
  <si>
    <t>TES_per_household.kWh.BG.Res.HHnew.Thermal.SH.Biomass.WH</t>
  </si>
  <si>
    <t>TES_per_household.kWh.BG.Res.HHnew.Thermal.SH.Biomass.WH.Biomass.NoSolar.Biomass</t>
  </si>
  <si>
    <t>TES_per_household.kWh.BG.Res.HHnew.Thermal.SH.Biomass.WH.Biomass.Solar</t>
  </si>
  <si>
    <t>TES_per_household.kWh.BG.Res.HHnew.Thermal.SH.Biomass.WH.Biomass.Solar.Biomass</t>
  </si>
  <si>
    <t>TES_per_household.kWh.BG.Res.HHnew.Thermal.SH.Biomass.WH.Biomass.Solar.Solar</t>
  </si>
  <si>
    <t>TES_per_household.kWh.BG.Res.HHnew.Thermal.SH.Biomass.WH.LPG.NoSolar.LPG</t>
  </si>
  <si>
    <t>TES_per_household.kWh.BG.Res.HHnew.Thermal.SH.Biomass.WH.LPG.Solar</t>
  </si>
  <si>
    <t>TES_per_household.kWh.BG.Res.HHnew.Thermal.SH.Biomass.WH.LPG.Solar.LPG</t>
  </si>
  <si>
    <t>TES_per_household.kWh.BG.Res.HHnew.Thermal.SH.Biomass.WH.LPG.Solar.Solar</t>
  </si>
  <si>
    <t>TES_per_household.kWh.BG.Res.HHnew.Thermal.SH.Biomass.WH.Elc.NoSolar.Elec</t>
  </si>
  <si>
    <t>TES_per_household.kWh.BG.Res.HHnew.Thermal.SH.Biomass.WH.Elc.Solar</t>
  </si>
  <si>
    <t>TES_per_household.kWh.BG.Res.HHnew.Thermal.SH.Biomass.WH.Elc.Solar.Elec</t>
  </si>
  <si>
    <t>TES_per_household.kWh.BG.Res.HHnew.Thermal.SH.Biomass.WH.Elc.Solar.Solar</t>
  </si>
  <si>
    <t>TES_per_household.kWh.BG.Res.HHnew.Thermal.SH.Biomass.CO</t>
  </si>
  <si>
    <t>TES_per_household.kWh.BG.Res.HHnew.Thermal.SH.Biomass.CO.Biomass.Biomass</t>
  </si>
  <si>
    <t>TES_per_household.kWh.BG.Res.HHnew.Thermal.SH.Biomass.CO.LPG.LPG</t>
  </si>
  <si>
    <t>TES_per_household.kWh.BG.Res.HHnew.Thermal.SH.Biomass.CO.Elc.Elec</t>
  </si>
  <si>
    <t>TES_per_household.kWh.BG.Res.HHnew.Thermal.SH.Geo</t>
  </si>
  <si>
    <t>TES_per_household.kWh.BG.Res.HHnew.Thermal.SH.Geo.SH</t>
  </si>
  <si>
    <t>TES_per_household.kWh.BG.Res.HHnew.Thermal.SH.Geo.SH.Geo</t>
  </si>
  <si>
    <t>TES_per_household.kWh.BG.Res.HHnew.Thermal.SH.Geo.SH.Elec</t>
  </si>
  <si>
    <t>TES_per_household.kWh.BG.Res.HHnew.Thermal.SH.Geo.SC</t>
  </si>
  <si>
    <t>TES_per_household.kWh.BG.Res.HHnew.Thermal.SH.Geo.SC.AC.Elec</t>
  </si>
  <si>
    <t>TES_per_household.kWh.BG.Res.HHnew.Thermal.SH.Geo.WH</t>
  </si>
  <si>
    <t>TES_per_household.kWh.BG.Res.HHnew.Thermal.SH.Geo.WH.Geo.NoSolar.Geo</t>
  </si>
  <si>
    <t>TES_per_household.kWh.BG.Res.HHnew.Thermal.SH.Geo.WH.Geo.Solar</t>
  </si>
  <si>
    <t>TES_per_household.kWh.BG.Res.HHnew.Thermal.SH.Geo.WH.Geo.Solar.Geo</t>
  </si>
  <si>
    <t>TES_per_household.kWh.BG.Res.HHnew.Thermal.SH.Geo.WH.Geo.Solar.Solar</t>
  </si>
  <si>
    <t>TES_per_household.kWh.BG.Res.HHnew.Thermal.SH.Geo.WH.Elc.NoSolar.Elec</t>
  </si>
  <si>
    <t>TES_per_household.kWh.BG.Res.HHnew.Thermal.SH.Geo.WH.Elc.Solar</t>
  </si>
  <si>
    <t>TES_per_household.kWh.BG.Res.HHnew.Thermal.SH.Geo.WH.Elc.Solar.Elec</t>
  </si>
  <si>
    <t>TES_per_household.kWh.BG.Res.HHnew.Thermal.SH.Geo.WH.Elc.Solar.Solar</t>
  </si>
  <si>
    <t>TES_per_household.kWh.BG.Res.HHnew.Thermal.SH.Geo.CO</t>
  </si>
  <si>
    <t>TES_per_household.kWh.BG.Res.HHnew.Thermal.SH.Geo.CO.LPG.LPG</t>
  </si>
  <si>
    <t>TES_per_household.kWh.BG.Res.HHnew.Thermal.SH.Geo.CO.Elc.Elec</t>
  </si>
  <si>
    <t>TES_per_household.kWh.BG.Res.HHnew.Thermal.SH.DistrHeat</t>
  </si>
  <si>
    <t>TES_per_household.kWh.BG.Res.HHnew.Thermal.SH.DistrHeat.SH</t>
  </si>
  <si>
    <t>TES_per_household.kWh.BG.Res.HHnew.Thermal.SH.DistrHeat.SH.Steam_Distr</t>
  </si>
  <si>
    <t>TES_per_household.kWh.BG.Res.HHnew.Thermal.SH.DistrHeat.SH.Elec</t>
  </si>
  <si>
    <t>TES_per_household.kWh.BG.Res.HHnew.Thermal.SH.DistrHeat.SC</t>
  </si>
  <si>
    <t>TES_per_household.kWh.BG.Res.HHnew.Thermal.SH.DistrHeat.SC.AC.Elec</t>
  </si>
  <si>
    <t>TES_per_household.kWh.BG.Res.HHnew.Thermal.SH.DistrHeat.WH</t>
  </si>
  <si>
    <t>TES_per_household.kWh.BG.Res.HHnew.Thermal.SH.DistrHeat.WH.DistrHeat.NoSolar.Steam_Distr</t>
  </si>
  <si>
    <t>TES_per_household.kWh.BG.Res.HHnew.Thermal.SH.DistrHeat.WH.DistrHeat.Solar</t>
  </si>
  <si>
    <t>TES_per_household.kWh.BG.Res.HHnew.Thermal.SH.DistrHeat.WH.DistrHeat.Solar.Steam_Distr</t>
  </si>
  <si>
    <t>TES_per_household.kWh.BG.Res.HHnew.Thermal.SH.DistrHeat.WH.DistrHeat.Solar.Solar</t>
  </si>
  <si>
    <t>TES_per_household.kWh.BG.Res.HHnew.Thermal.SH.DistrHeat.WH.Elc.NoSolar.Elec</t>
  </si>
  <si>
    <t>TES_per_household.kWh.BG.Res.HHnew.Thermal.SH.DistrHeat.WH.Elc.Solar</t>
  </si>
  <si>
    <t>TES_per_household.kWh.BG.Res.HHnew.Thermal.SH.DistrHeat.WH.Elc.Solar.Elec</t>
  </si>
  <si>
    <t>TES_per_household.kWh.BG.Res.HHnew.Thermal.SH.DistrHeat.WH.Elc.Solar.Solar</t>
  </si>
  <si>
    <t>TES_per_household.kWh.BG.Res.HHnew.Thermal.SH.DistrHeat.CO</t>
  </si>
  <si>
    <t>TES_per_household.kWh.BG.Res.HHnew.Thermal.SH.DistrHeat.CO.LPG.LPG</t>
  </si>
  <si>
    <t>TES_per_household.kWh.BG.Res.HHnew.Thermal.SH.DistrHeat.CO.Elc.Elec</t>
  </si>
  <si>
    <t>TES_per_household.kWh.BG.Res.HHnew.Thermal.SH.AdvElc</t>
  </si>
  <si>
    <t>TES_per_household.kWh.BG.Res.HHnew.Thermal.SH.AdvElc.SH</t>
  </si>
  <si>
    <t>TES_per_household.kWh.BG.Res.HHnew.Thermal.SH.AdvElc.SH.Elec</t>
  </si>
  <si>
    <t>TES_per_household.kWh.BG.Res.HHnew.Thermal.SH.AdvElc.SC</t>
  </si>
  <si>
    <t>TES_per_household.kWh.BG.Res.HHnew.Thermal.SH.AdvElc.SC.AC.Elec</t>
  </si>
  <si>
    <t>TES_per_household.kWh.BG.Res.HHnew.Thermal.SH.AdvElc.WH</t>
  </si>
  <si>
    <t>TES_per_household.kWh.BG.Res.HHnew.Thermal.SH.AdvElc.WH.LPG.NoSolar.LPG</t>
  </si>
  <si>
    <t>TES_per_household.kWh.BG.Res.HHnew.Thermal.SH.AdvElc.WH.LPG.Solar</t>
  </si>
  <si>
    <t>TES_per_household.kWh.BG.Res.HHnew.Thermal.SH.AdvElc.WH.LPG.Solar.LPG</t>
  </si>
  <si>
    <t>TES_per_household.kWh.BG.Res.HHnew.Thermal.SH.AdvElc.WH.LPG.Solar.Solar</t>
  </si>
  <si>
    <t>TES_per_household.kWh.BG.Res.HHnew.Thermal.SH.AdvElc.WH.Elc.NoSolar.Elec</t>
  </si>
  <si>
    <t>TES_per_household.kWh.BG.Res.HHnew.Thermal.SH.AdvElc.WH.Elc.Solar</t>
  </si>
  <si>
    <t>TES_per_household.kWh.BG.Res.HHnew.Thermal.SH.AdvElc.WH.Elc.Solar.Elec</t>
  </si>
  <si>
    <t>TES_per_household.kWh.BG.Res.HHnew.Thermal.SH.AdvElc.WH.Elc.Solar.Solar</t>
  </si>
  <si>
    <t>TES_per_household.kWh.BG.Res.HHnew.Thermal.SH.AdvElc.CO</t>
  </si>
  <si>
    <t>TES_per_household.kWh.BG.Res.HHnew.Thermal.SH.AdvElc.CO.LPG.LPG</t>
  </si>
  <si>
    <t>TES_per_household.kWh.BG.Res.HHnew.Thermal.SH.AdvElc.CO.Elc.Elec</t>
  </si>
  <si>
    <t>TES_per_household.kWh.BG.Res.HHnew.Thermal.SH.ConvElc</t>
  </si>
  <si>
    <t>TES_per_household.kWh.BG.Res.HHnew.Thermal.SH.ConvElc.SH</t>
  </si>
  <si>
    <t>TES_per_household.kWh.BG.Res.HHnew.Thermal.SH.ConvElc.SH.Elec</t>
  </si>
  <si>
    <t>TES_per_household.kWh.BG.Res.HHnew.Thermal.SH.ConvElc.SC</t>
  </si>
  <si>
    <t>TES_per_household.kWh.BG.Res.HHnew.Thermal.SH.ConvElc.SC.AC.Elec</t>
  </si>
  <si>
    <t>TES_per_household.kWh.BG.Res.HHnew.Thermal.SH.ConvElc.WH</t>
  </si>
  <si>
    <t>TES_per_household.kWh.BG.Res.HHnew.Thermal.SH.ConvElc.WH.LPG.NoSolar.LPG</t>
  </si>
  <si>
    <t>TES_per_household.kWh.BG.Res.HHnew.Thermal.SH.ConvElc.WH.LPG.Solar</t>
  </si>
  <si>
    <t>TES_per_household.kWh.BG.Res.HHnew.Thermal.SH.ConvElc.WH.LPG.Solar.LPG</t>
  </si>
  <si>
    <t>TES_per_household.kWh.BG.Res.HHnew.Thermal.SH.ConvElc.WH.LPG.Solar.Solar</t>
  </si>
  <si>
    <t>TES_per_household.kWh.BG.Res.HHnew.Thermal.SH.ConvElc.WH.Elc.NoSolar.Elec</t>
  </si>
  <si>
    <t>TES_per_household.kWh.BG.Res.HHnew.Thermal.SH.ConvElc.WH.Elc.Solar</t>
  </si>
  <si>
    <t>TES_per_household.kWh.BG.Res.HHnew.Thermal.SH.ConvElc.WH.Elc.Solar.Elec</t>
  </si>
  <si>
    <t>TES_per_household.kWh.BG.Res.HHnew.Thermal.SH.ConvElc.WH.Elc.Solar.Solar</t>
  </si>
  <si>
    <t>TES_per_household.kWh.BG.Res.HHnew.Thermal.SH.ConvElc.CO</t>
  </si>
  <si>
    <t>TES_per_household.kWh.BG.Res.HHnew.Thermal.SH.ConvElc.CO.LPG.LPG</t>
  </si>
  <si>
    <t>TES_per_household.kWh.BG.Res.HHnew.Thermal.SH.ConvElc.CO.Elc.Elec</t>
  </si>
  <si>
    <t>EMI_per_household.kgCO2.BG.Res.HHnew.Thermal.SH.Solids</t>
  </si>
  <si>
    <t>EMI_per_household.kgCO2.BG.Res.HHnew.Thermal.SH.Solids.SH</t>
  </si>
  <si>
    <t>EMI_per_household.kgCO2.BG.Res.HHnew.Thermal.SH.Solids.SH.Solids</t>
  </si>
  <si>
    <t>EMI_per_household.kgCO2.BG.Res.HHnew.Thermal.SH.Solids.SH.Elec</t>
  </si>
  <si>
    <t>EMI_per_household.kgCO2.BG.Res.HHnew.Thermal.SH.Solids.SC</t>
  </si>
  <si>
    <t>EMI_per_household.kgCO2.BG.Res.HHnew.Thermal.SH.Solids.SC.AC.Elec</t>
  </si>
  <si>
    <t>EMI_per_household.kgCO2.BG.Res.HHnew.Thermal.SH.Solids.WH</t>
  </si>
  <si>
    <t>EMI_per_household.kgCO2.BG.Res.HHnew.Thermal.SH.Solids.WH.Solids.NoSolar.Solids</t>
  </si>
  <si>
    <t>EMI_per_household.kgCO2.BG.Res.HHnew.Thermal.SH.Solids.WH.LPG.NoSolar.LPG</t>
  </si>
  <si>
    <t>EMI_per_household.kgCO2.BG.Res.HHnew.Thermal.SH.Solids.WH.LPG.Solar</t>
  </si>
  <si>
    <t>EMI_per_household.kgCO2.BG.Res.HHnew.Thermal.SH.Solids.WH.LPG.Solar.LPG</t>
  </si>
  <si>
    <t>EMI_per_household.kgCO2.BG.Res.HHnew.Thermal.SH.Solids.WH.LPG.Solar.Solar</t>
  </si>
  <si>
    <t>EMI_per_household.kgCO2.BG.Res.HHnew.Thermal.SH.Solids.WH.Elc.NoSolar.Elec</t>
  </si>
  <si>
    <t>EMI_per_household.kgCO2.BG.Res.HHnew.Thermal.SH.Solids.WH.Elc.Solar</t>
  </si>
  <si>
    <t>EMI_per_household.kgCO2.BG.Res.HHnew.Thermal.SH.Solids.WH.Elc.Solar.Elec</t>
  </si>
  <si>
    <t>EMI_per_household.kgCO2.BG.Res.HHnew.Thermal.SH.Solids.WH.Elc.Solar.Solar</t>
  </si>
  <si>
    <t>EMI_per_household.kgCO2.BG.Res.HHnew.Thermal.SH.Solids.CO</t>
  </si>
  <si>
    <t>EMI_per_household.kgCO2.BG.Res.HHnew.Thermal.SH.Solids.CO.Solids.Solids</t>
  </si>
  <si>
    <t>EMI_per_household.kgCO2.BG.Res.HHnew.Thermal.SH.Solids.CO.LPG.LPG</t>
  </si>
  <si>
    <t>EMI_per_household.kgCO2.BG.Res.HHnew.Thermal.SH.Solids.CO.Elc.Elec</t>
  </si>
  <si>
    <t>EMI_per_household.kgCO2.BG.Res.HHnew.Thermal.SH.LPG</t>
  </si>
  <si>
    <t>EMI_per_household.kgCO2.BG.Res.HHnew.Thermal.SH.LPG.SH</t>
  </si>
  <si>
    <t>EMI_per_household.kgCO2.BG.Res.HHnew.Thermal.SH.LPG.SH.LPG</t>
  </si>
  <si>
    <t>EMI_per_household.kgCO2.BG.Res.HHnew.Thermal.SH.LPG.SH.Elec</t>
  </si>
  <si>
    <t>EMI_per_household.kgCO2.BG.Res.HHnew.Thermal.SH.LPG.SC</t>
  </si>
  <si>
    <t>EMI_per_household.kgCO2.BG.Res.HHnew.Thermal.SH.LPG.SC.AC.Elec</t>
  </si>
  <si>
    <t>EMI_per_household.kgCO2.BG.Res.HHnew.Thermal.SH.LPG.WH</t>
  </si>
  <si>
    <t>EMI_per_household.kgCO2.BG.Res.HHnew.Thermal.SH.LPG.WH.LPG.NoSolar.LPG</t>
  </si>
  <si>
    <t>EMI_per_household.kgCO2.BG.Res.HHnew.Thermal.SH.LPG.WH.LPG.Solar</t>
  </si>
  <si>
    <t>EMI_per_household.kgCO2.BG.Res.HHnew.Thermal.SH.LPG.WH.LPG.Solar.LPG</t>
  </si>
  <si>
    <t>EMI_per_household.kgCO2.BG.Res.HHnew.Thermal.SH.LPG.WH.LPG.Solar.Solar</t>
  </si>
  <si>
    <t>EMI_per_household.kgCO2.BG.Res.HHnew.Thermal.SH.LPG.WH.Elc.NoSolar.Elec</t>
  </si>
  <si>
    <t>EMI_per_household.kgCO2.BG.Res.HHnew.Thermal.SH.LPG.WH.Elc.Solar</t>
  </si>
  <si>
    <t>EMI_per_household.kgCO2.BG.Res.HHnew.Thermal.SH.LPG.WH.Elc.Solar.Elec</t>
  </si>
  <si>
    <t>EMI_per_household.kgCO2.BG.Res.HHnew.Thermal.SH.LPG.WH.Elc.Solar.Solar</t>
  </si>
  <si>
    <t>EMI_per_household.kgCO2.BG.Res.HHnew.Thermal.SH.LPG.CO</t>
  </si>
  <si>
    <t>EMI_per_household.kgCO2.BG.Res.HHnew.Thermal.SH.LPG.CO.LPG.LPG</t>
  </si>
  <si>
    <t>EMI_per_household.kgCO2.BG.Res.HHnew.Thermal.SH.LPG.CO.Elc.Elec</t>
  </si>
  <si>
    <t>EMI_per_household.kgCO2.BG.Res.HHnew.Thermal.SH.Oil</t>
  </si>
  <si>
    <t>EMI_per_household.kgCO2.BG.Res.HHnew.Thermal.SH.Oil.SH</t>
  </si>
  <si>
    <t>EMI_per_household.kgCO2.BG.Res.HHnew.Thermal.SH.Oil.SH.Oil</t>
  </si>
  <si>
    <t>EMI_per_household.kgCO2.BG.Res.HHnew.Thermal.SH.Oil.SH.Elec</t>
  </si>
  <si>
    <t>EMI_per_household.kgCO2.BG.Res.HHnew.Thermal.SH.Oil.SC</t>
  </si>
  <si>
    <t>EMI_per_household.kgCO2.BG.Res.HHnew.Thermal.SH.Oil.SC.AC.Elec</t>
  </si>
  <si>
    <t>EMI_per_household.kgCO2.BG.Res.HHnew.Thermal.SH.Oil.WH</t>
  </si>
  <si>
    <t>EMI_per_household.kgCO2.BG.Res.HHnew.Thermal.SH.Oil.WH.Oil.NoSolar.Oil</t>
  </si>
  <si>
    <t>EMI_per_household.kgCO2.BG.Res.HHnew.Thermal.SH.Oil.WH.Oil.Solar</t>
  </si>
  <si>
    <t>EMI_per_household.kgCO2.BG.Res.HHnew.Thermal.SH.Oil.WH.Oil.Solar.Oil</t>
  </si>
  <si>
    <t>EMI_per_household.kgCO2.BG.Res.HHnew.Thermal.SH.Oil.WH.Oil.Solar.Solar</t>
  </si>
  <si>
    <t>EMI_per_household.kgCO2.BG.Res.HHnew.Thermal.SH.Oil.WH.Elc.NoSolar.Elec</t>
  </si>
  <si>
    <t>EMI_per_household.kgCO2.BG.Res.HHnew.Thermal.SH.Oil.WH.Elc.Solar</t>
  </si>
  <si>
    <t>EMI_per_household.kgCO2.BG.Res.HHnew.Thermal.SH.Oil.WH.Elc.Solar.Elec</t>
  </si>
  <si>
    <t>EMI_per_household.kgCO2.BG.Res.HHnew.Thermal.SH.Oil.WH.Elc.Solar.Solar</t>
  </si>
  <si>
    <t>EMI_per_household.kgCO2.BG.Res.HHnew.Thermal.SH.Oil.CO</t>
  </si>
  <si>
    <t>EMI_per_household.kgCO2.BG.Res.HHnew.Thermal.SH.Oil.CO.LPG.LPG</t>
  </si>
  <si>
    <t>EMI_per_household.kgCO2.BG.Res.HHnew.Thermal.SH.Oil.CO.Elc.Elec</t>
  </si>
  <si>
    <t>EMI_per_household.kgCO2.BG.Res.HHnew.Thermal.SH.Gas</t>
  </si>
  <si>
    <t>EMI_per_household.kgCO2.BG.Res.HHnew.Thermal.SH.Gas.SH</t>
  </si>
  <si>
    <t>EMI_per_household.kgCO2.BG.Res.HHnew.Thermal.SH.Gas.SH.Gas</t>
  </si>
  <si>
    <t>EMI_per_household.kgCO2.BG.Res.HHnew.Thermal.SH.Gas.SH.Elec</t>
  </si>
  <si>
    <t>EMI_per_household.kgCO2.BG.Res.HHnew.Thermal.SH.Gas.SC</t>
  </si>
  <si>
    <t>EMI_per_household.kgCO2.BG.Res.HHnew.Thermal.SH.Gas.SC.AC.Elec</t>
  </si>
  <si>
    <t>EMI_per_household.kgCO2.BG.Res.HHnew.Thermal.SH.Gas.WH</t>
  </si>
  <si>
    <t>EMI_per_household.kgCO2.BG.Res.HHnew.Thermal.SH.Gas.WH.Gas.NoSolar.Gas</t>
  </si>
  <si>
    <t>EMI_per_household.kgCO2.BG.Res.HHnew.Thermal.SH.Gas.WH.Gas.Solar</t>
  </si>
  <si>
    <t>EMI_per_household.kgCO2.BG.Res.HHnew.Thermal.SH.Gas.WH.Gas.Solar.Gas</t>
  </si>
  <si>
    <t>EMI_per_household.kgCO2.BG.Res.HHnew.Thermal.SH.Gas.WH.Gas.Solar.Solar</t>
  </si>
  <si>
    <t>EMI_per_household.kgCO2.BG.Res.HHnew.Thermal.SH.Gas.WH.Elc.NoSolar.Elec</t>
  </si>
  <si>
    <t>EMI_per_household.kgCO2.BG.Res.HHnew.Thermal.SH.Gas.WH.Elc.Solar</t>
  </si>
  <si>
    <t>EMI_per_household.kgCO2.BG.Res.HHnew.Thermal.SH.Gas.WH.Elc.Solar.Elec</t>
  </si>
  <si>
    <t>EMI_per_household.kgCO2.BG.Res.HHnew.Thermal.SH.Gas.WH.Elc.Solar.Solar</t>
  </si>
  <si>
    <t>EMI_per_household.kgCO2.BG.Res.HHnew.Thermal.SH.Gas.CO</t>
  </si>
  <si>
    <t>EMI_per_household.kgCO2.BG.Res.HHnew.Thermal.SH.Gas.CO.Gas.Gas</t>
  </si>
  <si>
    <t>EMI_per_household.kgCO2.BG.Res.HHnew.Thermal.SH.Gas.CO.Elc.Elec</t>
  </si>
  <si>
    <t>EMI_per_household.kgCO2.BG.Res.HHnew.Thermal.SH.Biomass</t>
  </si>
  <si>
    <t>EMI_per_household.kgCO2.BG.Res.HHnew.Thermal.SH.Biomass.SH</t>
  </si>
  <si>
    <t>EMI_per_household.kgCO2.BG.Res.HHnew.Thermal.SH.Biomass.SH.Biomass</t>
  </si>
  <si>
    <t>EMI_per_household.kgCO2.BG.Res.HHnew.Thermal.SH.Biomass.SH.Elec</t>
  </si>
  <si>
    <t>EMI_per_household.kgCO2.BG.Res.HHnew.Thermal.SH.Biomass.SC</t>
  </si>
  <si>
    <t>EMI_per_household.kgCO2.BG.Res.HHnew.Thermal.SH.Biomass.SC.AC.Elec</t>
  </si>
  <si>
    <t>EMI_per_household.kgCO2.BG.Res.HHnew.Thermal.SH.Biomass.WH</t>
  </si>
  <si>
    <t>EMI_per_household.kgCO2.BG.Res.HHnew.Thermal.SH.Biomass.WH.Biomass.NoSolar.Biomass</t>
  </si>
  <si>
    <t>EMI_per_household.kgCO2.BG.Res.HHnew.Thermal.SH.Biomass.WH.Biomass.Solar</t>
  </si>
  <si>
    <t>EMI_per_household.kgCO2.BG.Res.HHnew.Thermal.SH.Biomass.WH.Biomass.Solar.Biomass</t>
  </si>
  <si>
    <t>EMI_per_household.kgCO2.BG.Res.HHnew.Thermal.SH.Biomass.WH.Biomass.Solar.Solar</t>
  </si>
  <si>
    <t>EMI_per_household.kgCO2.BG.Res.HHnew.Thermal.SH.Biomass.WH.LPG.NoSolar.LPG</t>
  </si>
  <si>
    <t>EMI_per_household.kgCO2.BG.Res.HHnew.Thermal.SH.Biomass.WH.LPG.Solar</t>
  </si>
  <si>
    <t>EMI_per_household.kgCO2.BG.Res.HHnew.Thermal.SH.Biomass.WH.LPG.Solar.LPG</t>
  </si>
  <si>
    <t>EMI_per_household.kgCO2.BG.Res.HHnew.Thermal.SH.Biomass.WH.LPG.Solar.Solar</t>
  </si>
  <si>
    <t>EMI_per_household.kgCO2.BG.Res.HHnew.Thermal.SH.Biomass.WH.Elc.NoSolar.Elec</t>
  </si>
  <si>
    <t>EMI_per_household.kgCO2.BG.Res.HHnew.Thermal.SH.Biomass.WH.Elc.Solar</t>
  </si>
  <si>
    <t>EMI_per_household.kgCO2.BG.Res.HHnew.Thermal.SH.Biomass.WH.Elc.Solar.Elec</t>
  </si>
  <si>
    <t>EMI_per_household.kgCO2.BG.Res.HHnew.Thermal.SH.Biomass.WH.Elc.Solar.Solar</t>
  </si>
  <si>
    <t>EMI_per_household.kgCO2.BG.Res.HHnew.Thermal.SH.Biomass.CO</t>
  </si>
  <si>
    <t>EMI_per_household.kgCO2.BG.Res.HHnew.Thermal.SH.Biomass.CO.Biomass.Biomass</t>
  </si>
  <si>
    <t>EMI_per_household.kgCO2.BG.Res.HHnew.Thermal.SH.Biomass.CO.LPG.LPG</t>
  </si>
  <si>
    <t>EMI_per_household.kgCO2.BG.Res.HHnew.Thermal.SH.Biomass.CO.Elc.Elec</t>
  </si>
  <si>
    <t>EMI_per_household.kgCO2.BG.Res.HHnew.Thermal.SH.Geo</t>
  </si>
  <si>
    <t>EMI_per_household.kgCO2.BG.Res.HHnew.Thermal.SH.Geo.SH</t>
  </si>
  <si>
    <t>EMI_per_household.kgCO2.BG.Res.HHnew.Thermal.SH.Geo.SH.Geo</t>
  </si>
  <si>
    <t>EMI_per_household.kgCO2.BG.Res.HHnew.Thermal.SH.Geo.SH.Elec</t>
  </si>
  <si>
    <t>EMI_per_household.kgCO2.BG.Res.HHnew.Thermal.SH.Geo.SC</t>
  </si>
  <si>
    <t>EMI_per_household.kgCO2.BG.Res.HHnew.Thermal.SH.Geo.SC.AC.Elec</t>
  </si>
  <si>
    <t>EMI_per_household.kgCO2.BG.Res.HHnew.Thermal.SH.Geo.WH</t>
  </si>
  <si>
    <t>EMI_per_household.kgCO2.BG.Res.HHnew.Thermal.SH.Geo.WH.Geo.NoSolar.Geo</t>
  </si>
  <si>
    <t>EMI_per_household.kgCO2.BG.Res.HHnew.Thermal.SH.Geo.WH.Geo.Solar</t>
  </si>
  <si>
    <t>EMI_per_household.kgCO2.BG.Res.HHnew.Thermal.SH.Geo.WH.Geo.Solar.Geo</t>
  </si>
  <si>
    <t>EMI_per_household.kgCO2.BG.Res.HHnew.Thermal.SH.Geo.WH.Geo.Solar.Solar</t>
  </si>
  <si>
    <t>EMI_per_household.kgCO2.BG.Res.HHnew.Thermal.SH.Geo.WH.Elc.NoSolar.Elec</t>
  </si>
  <si>
    <t>EMI_per_household.kgCO2.BG.Res.HHnew.Thermal.SH.Geo.WH.Elc.Solar</t>
  </si>
  <si>
    <t>EMI_per_household.kgCO2.BG.Res.HHnew.Thermal.SH.Geo.WH.Elc.Solar.Elec</t>
  </si>
  <si>
    <t>EMI_per_household.kgCO2.BG.Res.HHnew.Thermal.SH.Geo.WH.Elc.Solar.Solar</t>
  </si>
  <si>
    <t>EMI_per_household.kgCO2.BG.Res.HHnew.Thermal.SH.Geo.CO</t>
  </si>
  <si>
    <t>EMI_per_household.kgCO2.BG.Res.HHnew.Thermal.SH.Geo.CO.LPG.LPG</t>
  </si>
  <si>
    <t>EMI_per_household.kgCO2.BG.Res.HHnew.Thermal.SH.Geo.CO.Elc.Elec</t>
  </si>
  <si>
    <t>EMI_per_household.kgCO2.BG.Res.HHnew.Thermal.SH.DistrHeat</t>
  </si>
  <si>
    <t>EMI_per_household.kgCO2.BG.Res.HHnew.Thermal.SH.DistrHeat.SH</t>
  </si>
  <si>
    <t>EMI_per_household.kgCO2.BG.Res.HHnew.Thermal.SH.DistrHeat.SH.Steam_Distr</t>
  </si>
  <si>
    <t>EMI_per_household.kgCO2.BG.Res.HHnew.Thermal.SH.DistrHeat.SH.Elec</t>
  </si>
  <si>
    <t>EMI_per_household.kgCO2.BG.Res.HHnew.Thermal.SH.DistrHeat.SC</t>
  </si>
  <si>
    <t>EMI_per_household.kgCO2.BG.Res.HHnew.Thermal.SH.DistrHeat.SC.AC.Elec</t>
  </si>
  <si>
    <t>EMI_per_household.kgCO2.BG.Res.HHnew.Thermal.SH.DistrHeat.WH</t>
  </si>
  <si>
    <t>EMI_per_household.kgCO2.BG.Res.HHnew.Thermal.SH.DistrHeat.WH.DistrHeat.NoSolar.Steam_Distr</t>
  </si>
  <si>
    <t>EMI_per_household.kgCO2.BG.Res.HHnew.Thermal.SH.DistrHeat.WH.DistrHeat.Solar</t>
  </si>
  <si>
    <t>EMI_per_household.kgCO2.BG.Res.HHnew.Thermal.SH.DistrHeat.WH.DistrHeat.Solar.Steam_Distr</t>
  </si>
  <si>
    <t>EMI_per_household.kgCO2.BG.Res.HHnew.Thermal.SH.DistrHeat.WH.DistrHeat.Solar.Solar</t>
  </si>
  <si>
    <t>EMI_per_household.kgCO2.BG.Res.HHnew.Thermal.SH.DistrHeat.WH.Elc.NoSolar.Elec</t>
  </si>
  <si>
    <t>EMI_per_household.kgCO2.BG.Res.HHnew.Thermal.SH.DistrHeat.WH.Elc.Solar</t>
  </si>
  <si>
    <t>EMI_per_household.kgCO2.BG.Res.HHnew.Thermal.SH.DistrHeat.WH.Elc.Solar.Elec</t>
  </si>
  <si>
    <t>EMI_per_household.kgCO2.BG.Res.HHnew.Thermal.SH.DistrHeat.WH.Elc.Solar.Solar</t>
  </si>
  <si>
    <t>EMI_per_household.kgCO2.BG.Res.HHnew.Thermal.SH.DistrHeat.CO</t>
  </si>
  <si>
    <t>EMI_per_household.kgCO2.BG.Res.HHnew.Thermal.SH.DistrHeat.CO.LPG.LPG</t>
  </si>
  <si>
    <t>EMI_per_household.kgCO2.BG.Res.HHnew.Thermal.SH.DistrHeat.CO.Elc.Elec</t>
  </si>
  <si>
    <t>EMI_per_household.kgCO2.BG.Res.HHnew.Thermal.SH.AdvElc</t>
  </si>
  <si>
    <t>EMI_per_household.kgCO2.BG.Res.HHnew.Thermal.SH.AdvElc.SH</t>
  </si>
  <si>
    <t>EMI_per_household.kgCO2.BG.Res.HHnew.Thermal.SH.AdvElc.SH.Elec</t>
  </si>
  <si>
    <t>EMI_per_household.kgCO2.BG.Res.HHnew.Thermal.SH.AdvElc.SC</t>
  </si>
  <si>
    <t>EMI_per_household.kgCO2.BG.Res.HHnew.Thermal.SH.AdvElc.SC.AC.Elec</t>
  </si>
  <si>
    <t>EMI_per_household.kgCO2.BG.Res.HHnew.Thermal.SH.AdvElc.WH</t>
  </si>
  <si>
    <t>EMI_per_household.kgCO2.BG.Res.HHnew.Thermal.SH.AdvElc.WH.LPG.NoSolar.LPG</t>
  </si>
  <si>
    <t>EMI_per_household.kgCO2.BG.Res.HHnew.Thermal.SH.AdvElc.WH.LPG.Solar</t>
  </si>
  <si>
    <t>EMI_per_household.kgCO2.BG.Res.HHnew.Thermal.SH.AdvElc.WH.LPG.Solar.LPG</t>
  </si>
  <si>
    <t>EMI_per_household.kgCO2.BG.Res.HHnew.Thermal.SH.AdvElc.WH.LPG.Solar.Solar</t>
  </si>
  <si>
    <t>EMI_per_household.kgCO2.BG.Res.HHnew.Thermal.SH.AdvElc.WH.Elc.NoSolar.Elec</t>
  </si>
  <si>
    <t>EMI_per_household.kgCO2.BG.Res.HHnew.Thermal.SH.AdvElc.WH.Elc.Solar</t>
  </si>
  <si>
    <t>EMI_per_household.kgCO2.BG.Res.HHnew.Thermal.SH.AdvElc.WH.Elc.Solar.Elec</t>
  </si>
  <si>
    <t>EMI_per_household.kgCO2.BG.Res.HHnew.Thermal.SH.AdvElc.WH.Elc.Solar.Solar</t>
  </si>
  <si>
    <t>EMI_per_household.kgCO2.BG.Res.HHnew.Thermal.SH.AdvElc.CO</t>
  </si>
  <si>
    <t>EMI_per_household.kgCO2.BG.Res.HHnew.Thermal.SH.AdvElc.CO.LPG.LPG</t>
  </si>
  <si>
    <t>EMI_per_household.kgCO2.BG.Res.HHnew.Thermal.SH.AdvElc.CO.Elc.Elec</t>
  </si>
  <si>
    <t>EMI_per_household.kgCO2.BG.Res.HHnew.Thermal.SH.ConvElc</t>
  </si>
  <si>
    <t>EMI_per_household.kgCO2.BG.Res.HHnew.Thermal.SH.ConvElc.SH</t>
  </si>
  <si>
    <t>EMI_per_household.kgCO2.BG.Res.HHnew.Thermal.SH.ConvElc.SH.Elec</t>
  </si>
  <si>
    <t>EMI_per_household.kgCO2.BG.Res.HHnew.Thermal.SH.ConvElc.SC</t>
  </si>
  <si>
    <t>EMI_per_household.kgCO2.BG.Res.HHnew.Thermal.SH.ConvElc.SC.AC.Elec</t>
  </si>
  <si>
    <t>EMI_per_household.kgCO2.BG.Res.HHnew.Thermal.SH.ConvElc.WH</t>
  </si>
  <si>
    <t>EMI_per_household.kgCO2.BG.Res.HHnew.Thermal.SH.ConvElc.WH.LPG.NoSolar.LPG</t>
  </si>
  <si>
    <t>EMI_per_household.kgCO2.BG.Res.HHnew.Thermal.SH.ConvElc.WH.LPG.Solar</t>
  </si>
  <si>
    <t>EMI_per_household.kgCO2.BG.Res.HHnew.Thermal.SH.ConvElc.WH.LPG.Solar.LPG</t>
  </si>
  <si>
    <t>EMI_per_household.kgCO2.BG.Res.HHnew.Thermal.SH.ConvElc.WH.LPG.Solar.Solar</t>
  </si>
  <si>
    <t>EMI_per_household.kgCO2.BG.Res.HHnew.Thermal.SH.ConvElc.WH.Elc.NoSolar.Elec</t>
  </si>
  <si>
    <t>EMI_per_household.kgCO2.BG.Res.HHnew.Thermal.SH.ConvElc.WH.Elc.Solar</t>
  </si>
  <si>
    <t>EMI_per_household.kgCO2.BG.Res.HHnew.Thermal.SH.ConvElc.WH.Elc.Solar.Elec</t>
  </si>
  <si>
    <t>EMI_per_household.kgCO2.BG.Res.HHnew.Thermal.SH.ConvElc.WH.Elc.Solar.Solar</t>
  </si>
  <si>
    <t>EMI_per_household.kgCO2.BG.Res.HHnew.Thermal.SH.ConvElc.CO</t>
  </si>
  <si>
    <t>EMI_per_household.kgCO2.BG.Res.HHnew.Thermal.SH.ConvElc.CO.LPG.LPG</t>
  </si>
  <si>
    <t>EMI_per_household.kgCO2.BG.Res.HHnew.Thermal.SH.ConvElc.CO.Elc.Elec</t>
  </si>
  <si>
    <t>BG - Final energy consumption of new and renovated households per surface area (detailed structure)</t>
  </si>
  <si>
    <t>FEC_per_sqm.kWh.BG.Res.HHnew.Thermal.SH.Solids</t>
  </si>
  <si>
    <t>FEC_per_sqm.kWh.BG.Res.HHnew.Thermal.SH.Solids.SH</t>
  </si>
  <si>
    <t>FEC_per_sqm.kWh.BG.Res.HHnew.Thermal.SH.Solids.SH.Solids</t>
  </si>
  <si>
    <t>FEC_per_sqm.kWh.BG.Res.HHnew.Thermal.SH.Solids.SH.Elec</t>
  </si>
  <si>
    <t>FEC_per_sqm.kWh.BG.Res.HHnew.Thermal.SH.Solids.SC</t>
  </si>
  <si>
    <t>FEC_per_sqm.kWh.BG.Res.HHnew.Thermal.SH.Solids.SC.AC.Elec</t>
  </si>
  <si>
    <t>FEC_per_sqm.kWh.BG.Res.HHnew.Thermal.SH.Solids.WH</t>
  </si>
  <si>
    <t>FEC_per_sqm.kWh.BG.Res.HHnew.Thermal.SH.Solids.WH.Solids.NoSolar.Solids</t>
  </si>
  <si>
    <t>FEC_per_sqm.kWh.BG.Res.HHnew.Thermal.SH.Solids.WH.LPG.NoSolar.LPG</t>
  </si>
  <si>
    <t>FEC_per_sqm.kWh.BG.Res.HHnew.Thermal.SH.Solids.WH.LPG.Solar</t>
  </si>
  <si>
    <t>FEC_per_sqm.kWh.BG.Res.HHnew.Thermal.SH.Solids.WH.LPG.Solar.LPG</t>
  </si>
  <si>
    <t>FEC_per_sqm.kWh.BG.Res.HHnew.Thermal.SH.Solids.WH.LPG.Solar.Solar</t>
  </si>
  <si>
    <t>FEC_per_sqm.kWh.BG.Res.HHnew.Thermal.SH.Solids.WH.Elc.NoSolar.Elec</t>
  </si>
  <si>
    <t>FEC_per_sqm.kWh.BG.Res.HHnew.Thermal.SH.Solids.WH.Elc.Solar</t>
  </si>
  <si>
    <t>FEC_per_sqm.kWh.BG.Res.HHnew.Thermal.SH.Solids.WH.Elc.Solar.Elec</t>
  </si>
  <si>
    <t>FEC_per_sqm.kWh.BG.Res.HHnew.Thermal.SH.Solids.WH.Elc.Solar.Solar</t>
  </si>
  <si>
    <t>FEC_per_sqm.kWh.BG.Res.HHnew.Thermal.SH.Solids.CO</t>
  </si>
  <si>
    <t>FEC_per_sqm.kWh.BG.Res.HHnew.Thermal.SH.Solids.CO.Solids.Solids</t>
  </si>
  <si>
    <t>FEC_per_sqm.kWh.BG.Res.HHnew.Thermal.SH.Solids.CO.LPG.LPG</t>
  </si>
  <si>
    <t>FEC_per_sqm.kWh.BG.Res.HHnew.Thermal.SH.Solids.CO.Elc.Elec</t>
  </si>
  <si>
    <t>FEC_per_sqm.kWh.BG.Res.HHnew.Thermal.SH.LPG</t>
  </si>
  <si>
    <t>FEC_per_sqm.kWh.BG.Res.HHnew.Thermal.SH.LPG.SH</t>
  </si>
  <si>
    <t>FEC_per_sqm.kWh.BG.Res.HHnew.Thermal.SH.LPG.SH.LPG</t>
  </si>
  <si>
    <t>FEC_per_sqm.kWh.BG.Res.HHnew.Thermal.SH.LPG.SH.Elec</t>
  </si>
  <si>
    <t>FEC_per_sqm.kWh.BG.Res.HHnew.Thermal.SH.LPG.SC</t>
  </si>
  <si>
    <t>FEC_per_sqm.kWh.BG.Res.HHnew.Thermal.SH.LPG.SC.AC.Elec</t>
  </si>
  <si>
    <t>FEC_per_sqm.kWh.BG.Res.HHnew.Thermal.SH.LPG.WH</t>
  </si>
  <si>
    <t>FEC_per_sqm.kWh.BG.Res.HHnew.Thermal.SH.LPG.WH.LPG.NoSolar.LPG</t>
  </si>
  <si>
    <t>FEC_per_sqm.kWh.BG.Res.HHnew.Thermal.SH.LPG.WH.LPG.Solar</t>
  </si>
  <si>
    <t>FEC_per_sqm.kWh.BG.Res.HHnew.Thermal.SH.LPG.WH.LPG.Solar.LPG</t>
  </si>
  <si>
    <t>FEC_per_sqm.kWh.BG.Res.HHnew.Thermal.SH.LPG.WH.LPG.Solar.Solar</t>
  </si>
  <si>
    <t>FEC_per_sqm.kWh.BG.Res.HHnew.Thermal.SH.LPG.WH.Elc.NoSolar.Elec</t>
  </si>
  <si>
    <t>FEC_per_sqm.kWh.BG.Res.HHnew.Thermal.SH.LPG.WH.Elc.Solar</t>
  </si>
  <si>
    <t>FEC_per_sqm.kWh.BG.Res.HHnew.Thermal.SH.LPG.WH.Elc.Solar.Elec</t>
  </si>
  <si>
    <t>FEC_per_sqm.kWh.BG.Res.HHnew.Thermal.SH.LPG.WH.Elc.Solar.Solar</t>
  </si>
  <si>
    <t>FEC_per_sqm.kWh.BG.Res.HHnew.Thermal.SH.LPG.CO</t>
  </si>
  <si>
    <t>FEC_per_sqm.kWh.BG.Res.HHnew.Thermal.SH.LPG.CO.LPG.LPG</t>
  </si>
  <si>
    <t>FEC_per_sqm.kWh.BG.Res.HHnew.Thermal.SH.LPG.CO.Elc.Elec</t>
  </si>
  <si>
    <t>FEC_per_sqm.kWh.BG.Res.HHnew.Thermal.SH.Oil</t>
  </si>
  <si>
    <t>FEC_per_sqm.kWh.BG.Res.HHnew.Thermal.SH.Oil.SH</t>
  </si>
  <si>
    <t>FEC_per_sqm.kWh.BG.Res.HHnew.Thermal.SH.Oil.SH.Oil</t>
  </si>
  <si>
    <t>FEC_per_sqm.kWh.BG.Res.HHnew.Thermal.SH.Oil.SH.Elec</t>
  </si>
  <si>
    <t>FEC_per_sqm.kWh.BG.Res.HHnew.Thermal.SH.Oil.SC</t>
  </si>
  <si>
    <t>FEC_per_sqm.kWh.BG.Res.HHnew.Thermal.SH.Oil.SC.AC.Elec</t>
  </si>
  <si>
    <t>FEC_per_sqm.kWh.BG.Res.HHnew.Thermal.SH.Oil.WH</t>
  </si>
  <si>
    <t>FEC_per_sqm.kWh.BG.Res.HHnew.Thermal.SH.Oil.WH.Oil.NoSolar.Oil</t>
  </si>
  <si>
    <t>FEC_per_sqm.kWh.BG.Res.HHnew.Thermal.SH.Oil.WH.Oil.Solar</t>
  </si>
  <si>
    <t>FEC_per_sqm.kWh.BG.Res.HHnew.Thermal.SH.Oil.WH.Oil.Solar.Oil</t>
  </si>
  <si>
    <t>FEC_per_sqm.kWh.BG.Res.HHnew.Thermal.SH.Oil.WH.Oil.Solar.Solar</t>
  </si>
  <si>
    <t>FEC_per_sqm.kWh.BG.Res.HHnew.Thermal.SH.Oil.WH.Elc.NoSolar.Elec</t>
  </si>
  <si>
    <t>FEC_per_sqm.kWh.BG.Res.HHnew.Thermal.SH.Oil.WH.Elc.Solar</t>
  </si>
  <si>
    <t>FEC_per_sqm.kWh.BG.Res.HHnew.Thermal.SH.Oil.WH.Elc.Solar.Elec</t>
  </si>
  <si>
    <t>FEC_per_sqm.kWh.BG.Res.HHnew.Thermal.SH.Oil.WH.Elc.Solar.Solar</t>
  </si>
  <si>
    <t>FEC_per_sqm.kWh.BG.Res.HHnew.Thermal.SH.Oil.CO</t>
  </si>
  <si>
    <t>FEC_per_sqm.kWh.BG.Res.HHnew.Thermal.SH.Oil.CO.LPG.LPG</t>
  </si>
  <si>
    <t>FEC_per_sqm.kWh.BG.Res.HHnew.Thermal.SH.Oil.CO.Elc.Elec</t>
  </si>
  <si>
    <t>FEC_per_sqm.kWh.BG.Res.HHnew.Thermal.SH.Gas</t>
  </si>
  <si>
    <t>FEC_per_sqm.kWh.BG.Res.HHnew.Thermal.SH.Gas.SH</t>
  </si>
  <si>
    <t>FEC_per_sqm.kWh.BG.Res.HHnew.Thermal.SH.Gas.SH.Gas</t>
  </si>
  <si>
    <t>FEC_per_sqm.kWh.BG.Res.HHnew.Thermal.SH.Gas.SH.Elec</t>
  </si>
  <si>
    <t>FEC_per_sqm.kWh.BG.Res.HHnew.Thermal.SH.Gas.SC</t>
  </si>
  <si>
    <t>FEC_per_sqm.kWh.BG.Res.HHnew.Thermal.SH.Gas.SC.AC.Elec</t>
  </si>
  <si>
    <t>FEC_per_sqm.kWh.BG.Res.HHnew.Thermal.SH.Gas.WH</t>
  </si>
  <si>
    <t>FEC_per_sqm.kWh.BG.Res.HHnew.Thermal.SH.Gas.WH.Gas.NoSolar.Gas</t>
  </si>
  <si>
    <t>FEC_per_sqm.kWh.BG.Res.HHnew.Thermal.SH.Gas.WH.Gas.Solar</t>
  </si>
  <si>
    <t>FEC_per_sqm.kWh.BG.Res.HHnew.Thermal.SH.Gas.WH.Gas.Solar.Gas</t>
  </si>
  <si>
    <t>FEC_per_sqm.kWh.BG.Res.HHnew.Thermal.SH.Gas.WH.Gas.Solar.Solar</t>
  </si>
  <si>
    <t>FEC_per_sqm.kWh.BG.Res.HHnew.Thermal.SH.Gas.WH.Elc.NoSolar.Elec</t>
  </si>
  <si>
    <t>FEC_per_sqm.kWh.BG.Res.HHnew.Thermal.SH.Gas.WH.Elc.Solar</t>
  </si>
  <si>
    <t>FEC_per_sqm.kWh.BG.Res.HHnew.Thermal.SH.Gas.WH.Elc.Solar.Elec</t>
  </si>
  <si>
    <t>FEC_per_sqm.kWh.BG.Res.HHnew.Thermal.SH.Gas.WH.Elc.Solar.Solar</t>
  </si>
  <si>
    <t>FEC_per_sqm.kWh.BG.Res.HHnew.Thermal.SH.Gas.CO</t>
  </si>
  <si>
    <t>FEC_per_sqm.kWh.BG.Res.HHnew.Thermal.SH.Gas.CO.Gas.Gas</t>
  </si>
  <si>
    <t>FEC_per_sqm.kWh.BG.Res.HHnew.Thermal.SH.Gas.CO.Elc.Elec</t>
  </si>
  <si>
    <t>FEC_per_sqm.kWh.BG.Res.HHnew.Thermal.SH.Biomass</t>
  </si>
  <si>
    <t>FEC_per_sqm.kWh.BG.Res.HHnew.Thermal.SH.Biomass.SH</t>
  </si>
  <si>
    <t>FEC_per_sqm.kWh.BG.Res.HHnew.Thermal.SH.Biomass.SH.Biomass</t>
  </si>
  <si>
    <t>FEC_per_sqm.kWh.BG.Res.HHnew.Thermal.SH.Biomass.SH.Elec</t>
  </si>
  <si>
    <t>FEC_per_sqm.kWh.BG.Res.HHnew.Thermal.SH.Biomass.SC</t>
  </si>
  <si>
    <t>FEC_per_sqm.kWh.BG.Res.HHnew.Thermal.SH.Biomass.SC.AC.Elec</t>
  </si>
  <si>
    <t>FEC_per_sqm.kWh.BG.Res.HHnew.Thermal.SH.Biomass.WH</t>
  </si>
  <si>
    <t>FEC_per_sqm.kWh.BG.Res.HHnew.Thermal.SH.Biomass.WH.Biomass.NoSolar.Biomass</t>
  </si>
  <si>
    <t>FEC_per_sqm.kWh.BG.Res.HHnew.Thermal.SH.Biomass.WH.Biomass.Solar</t>
  </si>
  <si>
    <t>FEC_per_sqm.kWh.BG.Res.HHnew.Thermal.SH.Biomass.WH.Biomass.Solar.Biomass</t>
  </si>
  <si>
    <t>FEC_per_sqm.kWh.BG.Res.HHnew.Thermal.SH.Biomass.WH.Biomass.Solar.Solar</t>
  </si>
  <si>
    <t>FEC_per_sqm.kWh.BG.Res.HHnew.Thermal.SH.Biomass.WH.LPG.NoSolar.LPG</t>
  </si>
  <si>
    <t>FEC_per_sqm.kWh.BG.Res.HHnew.Thermal.SH.Biomass.WH.LPG.Solar</t>
  </si>
  <si>
    <t>FEC_per_sqm.kWh.BG.Res.HHnew.Thermal.SH.Biomass.WH.LPG.Solar.LPG</t>
  </si>
  <si>
    <t>FEC_per_sqm.kWh.BG.Res.HHnew.Thermal.SH.Biomass.WH.LPG.Solar.Solar</t>
  </si>
  <si>
    <t>FEC_per_sqm.kWh.BG.Res.HHnew.Thermal.SH.Biomass.WH.Elc.NoSolar.Elec</t>
  </si>
  <si>
    <t>FEC_per_sqm.kWh.BG.Res.HHnew.Thermal.SH.Biomass.WH.Elc.Solar</t>
  </si>
  <si>
    <t>FEC_per_sqm.kWh.BG.Res.HHnew.Thermal.SH.Biomass.WH.Elc.Solar.Elec</t>
  </si>
  <si>
    <t>FEC_per_sqm.kWh.BG.Res.HHnew.Thermal.SH.Biomass.WH.Elc.Solar.Solar</t>
  </si>
  <si>
    <t>FEC_per_sqm.kWh.BG.Res.HHnew.Thermal.SH.Biomass.CO</t>
  </si>
  <si>
    <t>FEC_per_sqm.kWh.BG.Res.HHnew.Thermal.SH.Biomass.CO.Biomass.Biomass</t>
  </si>
  <si>
    <t>FEC_per_sqm.kWh.BG.Res.HHnew.Thermal.SH.Biomass.CO.LPG.LPG</t>
  </si>
  <si>
    <t>FEC_per_sqm.kWh.BG.Res.HHnew.Thermal.SH.Biomass.CO.Elc.Elec</t>
  </si>
  <si>
    <t>FEC_per_sqm.kWh.BG.Res.HHnew.Thermal.SH.Geo</t>
  </si>
  <si>
    <t>FEC_per_sqm.kWh.BG.Res.HHnew.Thermal.SH.Geo.SH</t>
  </si>
  <si>
    <t>FEC_per_sqm.kWh.BG.Res.HHnew.Thermal.SH.Geo.SH.Geo</t>
  </si>
  <si>
    <t>FEC_per_sqm.kWh.BG.Res.HHnew.Thermal.SH.Geo.SH.Elec</t>
  </si>
  <si>
    <t>FEC_per_sqm.kWh.BG.Res.HHnew.Thermal.SH.Geo.SC</t>
  </si>
  <si>
    <t>FEC_per_sqm.kWh.BG.Res.HHnew.Thermal.SH.Geo.SC.AC.Elec</t>
  </si>
  <si>
    <t>FEC_per_sqm.kWh.BG.Res.HHnew.Thermal.SH.Geo.WH</t>
  </si>
  <si>
    <t>FEC_per_sqm.kWh.BG.Res.HHnew.Thermal.SH.Geo.WH.Geo.NoSolar.Geo</t>
  </si>
  <si>
    <t>FEC_per_sqm.kWh.BG.Res.HHnew.Thermal.SH.Geo.WH.Geo.Solar</t>
  </si>
  <si>
    <t>FEC_per_sqm.kWh.BG.Res.HHnew.Thermal.SH.Geo.WH.Geo.Solar.Geo</t>
  </si>
  <si>
    <t>FEC_per_sqm.kWh.BG.Res.HHnew.Thermal.SH.Geo.WH.Geo.Solar.Solar</t>
  </si>
  <si>
    <t>FEC_per_sqm.kWh.BG.Res.HHnew.Thermal.SH.Geo.WH.Elc.NoSolar.Elec</t>
  </si>
  <si>
    <t>FEC_per_sqm.kWh.BG.Res.HHnew.Thermal.SH.Geo.WH.Elc.Solar</t>
  </si>
  <si>
    <t>FEC_per_sqm.kWh.BG.Res.HHnew.Thermal.SH.Geo.WH.Elc.Solar.Elec</t>
  </si>
  <si>
    <t>FEC_per_sqm.kWh.BG.Res.HHnew.Thermal.SH.Geo.WH.Elc.Solar.Solar</t>
  </si>
  <si>
    <t>FEC_per_sqm.kWh.BG.Res.HHnew.Thermal.SH.Geo.CO</t>
  </si>
  <si>
    <t>FEC_per_sqm.kWh.BG.Res.HHnew.Thermal.SH.Geo.CO.LPG.LPG</t>
  </si>
  <si>
    <t>FEC_per_sqm.kWh.BG.Res.HHnew.Thermal.SH.Geo.CO.Elc.Elec</t>
  </si>
  <si>
    <t>FEC_per_sqm.kWh.BG.Res.HHnew.Thermal.SH.DistrHeat</t>
  </si>
  <si>
    <t>FEC_per_sqm.kWh.BG.Res.HHnew.Thermal.SH.DistrHeat.SH</t>
  </si>
  <si>
    <t>FEC_per_sqm.kWh.BG.Res.HHnew.Thermal.SH.DistrHeat.SH.Steam_Distr</t>
  </si>
  <si>
    <t>FEC_per_sqm.kWh.BG.Res.HHnew.Thermal.SH.DistrHeat.SH.Elec</t>
  </si>
  <si>
    <t>FEC_per_sqm.kWh.BG.Res.HHnew.Thermal.SH.DistrHeat.SC</t>
  </si>
  <si>
    <t>FEC_per_sqm.kWh.BG.Res.HHnew.Thermal.SH.DistrHeat.SC.AC.Elec</t>
  </si>
  <si>
    <t>FEC_per_sqm.kWh.BG.Res.HHnew.Thermal.SH.DistrHeat.WH</t>
  </si>
  <si>
    <t>FEC_per_sqm.kWh.BG.Res.HHnew.Thermal.SH.DistrHeat.WH.DistrHeat.NoSolar.Steam_Distr</t>
  </si>
  <si>
    <t>FEC_per_sqm.kWh.BG.Res.HHnew.Thermal.SH.DistrHeat.WH.DistrHeat.Solar</t>
  </si>
  <si>
    <t>FEC_per_sqm.kWh.BG.Res.HHnew.Thermal.SH.DistrHeat.WH.DistrHeat.Solar.Steam_Distr</t>
  </si>
  <si>
    <t>FEC_per_sqm.kWh.BG.Res.HHnew.Thermal.SH.DistrHeat.WH.DistrHeat.Solar.Solar</t>
  </si>
  <si>
    <t>FEC_per_sqm.kWh.BG.Res.HHnew.Thermal.SH.DistrHeat.WH.Elc.NoSolar.Elec</t>
  </si>
  <si>
    <t>FEC_per_sqm.kWh.BG.Res.HHnew.Thermal.SH.DistrHeat.WH.Elc.Solar</t>
  </si>
  <si>
    <t>FEC_per_sqm.kWh.BG.Res.HHnew.Thermal.SH.DistrHeat.WH.Elc.Solar.Elec</t>
  </si>
  <si>
    <t>FEC_per_sqm.kWh.BG.Res.HHnew.Thermal.SH.DistrHeat.WH.Elc.Solar.Solar</t>
  </si>
  <si>
    <t>FEC_per_sqm.kWh.BG.Res.HHnew.Thermal.SH.DistrHeat.CO</t>
  </si>
  <si>
    <t>FEC_per_sqm.kWh.BG.Res.HHnew.Thermal.SH.DistrHeat.CO.LPG.LPG</t>
  </si>
  <si>
    <t>FEC_per_sqm.kWh.BG.Res.HHnew.Thermal.SH.DistrHeat.CO.Elc.Elec</t>
  </si>
  <si>
    <t>FEC_per_sqm.kWh.BG.Res.HHnew.Thermal.SH.AdvElc</t>
  </si>
  <si>
    <t>FEC_per_sqm.kWh.BG.Res.HHnew.Thermal.SH.AdvElc.SH</t>
  </si>
  <si>
    <t>FEC_per_sqm.kWh.BG.Res.HHnew.Thermal.SH.AdvElc.SH.Elec</t>
  </si>
  <si>
    <t>FEC_per_sqm.kWh.BG.Res.HHnew.Thermal.SH.AdvElc.SC</t>
  </si>
  <si>
    <t>FEC_per_sqm.kWh.BG.Res.HHnew.Thermal.SH.AdvElc.SC.AC.Elec</t>
  </si>
  <si>
    <t>FEC_per_sqm.kWh.BG.Res.HHnew.Thermal.SH.AdvElc.WH</t>
  </si>
  <si>
    <t>FEC_per_sqm.kWh.BG.Res.HHnew.Thermal.SH.AdvElc.WH.LPG.NoSolar.LPG</t>
  </si>
  <si>
    <t>FEC_per_sqm.kWh.BG.Res.HHnew.Thermal.SH.AdvElc.WH.LPG.Solar</t>
  </si>
  <si>
    <t>FEC_per_sqm.kWh.BG.Res.HHnew.Thermal.SH.AdvElc.WH.LPG.Solar.LPG</t>
  </si>
  <si>
    <t>FEC_per_sqm.kWh.BG.Res.HHnew.Thermal.SH.AdvElc.WH.LPG.Solar.Solar</t>
  </si>
  <si>
    <t>FEC_per_sqm.kWh.BG.Res.HHnew.Thermal.SH.AdvElc.WH.Elc.NoSolar.Elec</t>
  </si>
  <si>
    <t>FEC_per_sqm.kWh.BG.Res.HHnew.Thermal.SH.AdvElc.WH.Elc.Solar</t>
  </si>
  <si>
    <t>FEC_per_sqm.kWh.BG.Res.HHnew.Thermal.SH.AdvElc.WH.Elc.Solar.Elec</t>
  </si>
  <si>
    <t>FEC_per_sqm.kWh.BG.Res.HHnew.Thermal.SH.AdvElc.WH.Elc.Solar.Solar</t>
  </si>
  <si>
    <t>FEC_per_sqm.kWh.BG.Res.HHnew.Thermal.SH.AdvElc.CO</t>
  </si>
  <si>
    <t>FEC_per_sqm.kWh.BG.Res.HHnew.Thermal.SH.AdvElc.CO.LPG.LPG</t>
  </si>
  <si>
    <t>FEC_per_sqm.kWh.BG.Res.HHnew.Thermal.SH.AdvElc.CO.Elc.Elec</t>
  </si>
  <si>
    <t>FEC_per_sqm.kWh.BG.Res.HHnew.Thermal.SH.ConvElc</t>
  </si>
  <si>
    <t>FEC_per_sqm.kWh.BG.Res.HHnew.Thermal.SH.ConvElc.SH</t>
  </si>
  <si>
    <t>FEC_per_sqm.kWh.BG.Res.HHnew.Thermal.SH.ConvElc.SH.Elec</t>
  </si>
  <si>
    <t>FEC_per_sqm.kWh.BG.Res.HHnew.Thermal.SH.ConvElc.SC</t>
  </si>
  <si>
    <t>FEC_per_sqm.kWh.BG.Res.HHnew.Thermal.SH.ConvElc.SC.AC.Elec</t>
  </si>
  <si>
    <t>FEC_per_sqm.kWh.BG.Res.HHnew.Thermal.SH.ConvElc.WH</t>
  </si>
  <si>
    <t>FEC_per_sqm.kWh.BG.Res.HHnew.Thermal.SH.ConvElc.WH.LPG.NoSolar.LPG</t>
  </si>
  <si>
    <t>FEC_per_sqm.kWh.BG.Res.HHnew.Thermal.SH.ConvElc.WH.LPG.Solar</t>
  </si>
  <si>
    <t>FEC_per_sqm.kWh.BG.Res.HHnew.Thermal.SH.ConvElc.WH.LPG.Solar.LPG</t>
  </si>
  <si>
    <t>FEC_per_sqm.kWh.BG.Res.HHnew.Thermal.SH.ConvElc.WH.LPG.Solar.Solar</t>
  </si>
  <si>
    <t>FEC_per_sqm.kWh.BG.Res.HHnew.Thermal.SH.ConvElc.WH.Elc.NoSolar.Elec</t>
  </si>
  <si>
    <t>FEC_per_sqm.kWh.BG.Res.HHnew.Thermal.SH.ConvElc.WH.Elc.Solar</t>
  </si>
  <si>
    <t>FEC_per_sqm.kWh.BG.Res.HHnew.Thermal.SH.ConvElc.WH.Elc.Solar.Elec</t>
  </si>
  <si>
    <t>FEC_per_sqm.kWh.BG.Res.HHnew.Thermal.SH.ConvElc.WH.Elc.Solar.Solar</t>
  </si>
  <si>
    <t>FEC_per_sqm.kWh.BG.Res.HHnew.Thermal.SH.ConvElc.CO</t>
  </si>
  <si>
    <t>FEC_per_sqm.kWh.BG.Res.HHnew.Thermal.SH.ConvElc.CO.LPG.LPG</t>
  </si>
  <si>
    <t>FEC_per_sqm.kWh.BG.Res.HHnew.Thermal.SH.ConvElc.CO.Elc.Elec</t>
  </si>
  <si>
    <t>BG - Thermal energy service of new and renovated households per surface area (detailed structure)</t>
  </si>
  <si>
    <t>TES_per_sqm.kWh.BG.Res.HHnew.Thermal.SH.Solids</t>
  </si>
  <si>
    <t>TES_per_sqm.kWh.BG.Res.HHnew.Thermal.SH.Solids.SH</t>
  </si>
  <si>
    <t>TES_per_sqm.kWh.BG.Res.HHnew.Thermal.SH.Solids.SH.Solids</t>
  </si>
  <si>
    <t>TES_per_sqm.kWh.BG.Res.HHnew.Thermal.SH.Solids.SH.Elec</t>
  </si>
  <si>
    <t>TES_per_sqm.kWh.BG.Res.HHnew.Thermal.SH.Solids.SC</t>
  </si>
  <si>
    <t>TES_per_sqm.kWh.BG.Res.HHnew.Thermal.SH.Solids.SC.AC.Elec</t>
  </si>
  <si>
    <t>TES_per_sqm.kWh.BG.Res.HHnew.Thermal.SH.Solids.WH</t>
  </si>
  <si>
    <t>TES_per_sqm.kWh.BG.Res.HHnew.Thermal.SH.Solids.WH.Solids.NoSolar.Solids</t>
  </si>
  <si>
    <t>TES_per_sqm.kWh.BG.Res.HHnew.Thermal.SH.Solids.WH.LPG.NoSolar.LPG</t>
  </si>
  <si>
    <t>TES_per_sqm.kWh.BG.Res.HHnew.Thermal.SH.Solids.WH.LPG.Solar</t>
  </si>
  <si>
    <t>TES_per_sqm.kWh.BG.Res.HHnew.Thermal.SH.Solids.WH.LPG.Solar.LPG</t>
  </si>
  <si>
    <t>TES_per_sqm.kWh.BG.Res.HHnew.Thermal.SH.Solids.WH.LPG.Solar.Solar</t>
  </si>
  <si>
    <t>TES_per_sqm.kWh.BG.Res.HHnew.Thermal.SH.Solids.WH.Elc.NoSolar.Elec</t>
  </si>
  <si>
    <t>TES_per_sqm.kWh.BG.Res.HHnew.Thermal.SH.Solids.WH.Elc.Solar</t>
  </si>
  <si>
    <t>TES_per_sqm.kWh.BG.Res.HHnew.Thermal.SH.Solids.WH.Elc.Solar.Elec</t>
  </si>
  <si>
    <t>TES_per_sqm.kWh.BG.Res.HHnew.Thermal.SH.Solids.WH.Elc.Solar.Solar</t>
  </si>
  <si>
    <t>TES_per_sqm.kWh.BG.Res.HHnew.Thermal.SH.Solids.CO</t>
  </si>
  <si>
    <t>TES_per_sqm.kWh.BG.Res.HHnew.Thermal.SH.Solids.CO.Solids.Solids</t>
  </si>
  <si>
    <t>TES_per_sqm.kWh.BG.Res.HHnew.Thermal.SH.Solids.CO.LPG.LPG</t>
  </si>
  <si>
    <t>TES_per_sqm.kWh.BG.Res.HHnew.Thermal.SH.Solids.CO.Elc.Elec</t>
  </si>
  <si>
    <t>TES_per_sqm.kWh.BG.Res.HHnew.Thermal.SH.LPG</t>
  </si>
  <si>
    <t>TES_per_sqm.kWh.BG.Res.HHnew.Thermal.SH.LPG.SH</t>
  </si>
  <si>
    <t>TES_per_sqm.kWh.BG.Res.HHnew.Thermal.SH.LPG.SH.LPG</t>
  </si>
  <si>
    <t>TES_per_sqm.kWh.BG.Res.HHnew.Thermal.SH.LPG.SH.Elec</t>
  </si>
  <si>
    <t>TES_per_sqm.kWh.BG.Res.HHnew.Thermal.SH.LPG.SC</t>
  </si>
  <si>
    <t>TES_per_sqm.kWh.BG.Res.HHnew.Thermal.SH.LPG.SC.AC.Elec</t>
  </si>
  <si>
    <t>TES_per_sqm.kWh.BG.Res.HHnew.Thermal.SH.LPG.WH</t>
  </si>
  <si>
    <t>TES_per_sqm.kWh.BG.Res.HHnew.Thermal.SH.LPG.WH.LPG.NoSolar.LPG</t>
  </si>
  <si>
    <t>TES_per_sqm.kWh.BG.Res.HHnew.Thermal.SH.LPG.WH.LPG.Solar</t>
  </si>
  <si>
    <t>TES_per_sqm.kWh.BG.Res.HHnew.Thermal.SH.LPG.WH.LPG.Solar.LPG</t>
  </si>
  <si>
    <t>TES_per_sqm.kWh.BG.Res.HHnew.Thermal.SH.LPG.WH.LPG.Solar.Solar</t>
  </si>
  <si>
    <t>TES_per_sqm.kWh.BG.Res.HHnew.Thermal.SH.LPG.WH.Elc.NoSolar.Elec</t>
  </si>
  <si>
    <t>TES_per_sqm.kWh.BG.Res.HHnew.Thermal.SH.LPG.WH.Elc.Solar</t>
  </si>
  <si>
    <t>TES_per_sqm.kWh.BG.Res.HHnew.Thermal.SH.LPG.WH.Elc.Solar.Elec</t>
  </si>
  <si>
    <t>TES_per_sqm.kWh.BG.Res.HHnew.Thermal.SH.LPG.WH.Elc.Solar.Solar</t>
  </si>
  <si>
    <t>TES_per_sqm.kWh.BG.Res.HHnew.Thermal.SH.LPG.CO</t>
  </si>
  <si>
    <t>TES_per_sqm.kWh.BG.Res.HHnew.Thermal.SH.LPG.CO.LPG.LPG</t>
  </si>
  <si>
    <t>TES_per_sqm.kWh.BG.Res.HHnew.Thermal.SH.LPG.CO.Elc.Elec</t>
  </si>
  <si>
    <t>TES_per_sqm.kWh.BG.Res.HHnew.Thermal.SH.Oil</t>
  </si>
  <si>
    <t>TES_per_sqm.kWh.BG.Res.HHnew.Thermal.SH.Oil.SH</t>
  </si>
  <si>
    <t>TES_per_sqm.kWh.BG.Res.HHnew.Thermal.SH.Oil.SH.Oil</t>
  </si>
  <si>
    <t>TES_per_sqm.kWh.BG.Res.HHnew.Thermal.SH.Oil.SH.Elec</t>
  </si>
  <si>
    <t>TES_per_sqm.kWh.BG.Res.HHnew.Thermal.SH.Oil.SC</t>
  </si>
  <si>
    <t>TES_per_sqm.kWh.BG.Res.HHnew.Thermal.SH.Oil.SC.AC.Elec</t>
  </si>
  <si>
    <t>TES_per_sqm.kWh.BG.Res.HHnew.Thermal.SH.Oil.WH</t>
  </si>
  <si>
    <t>TES_per_sqm.kWh.BG.Res.HHnew.Thermal.SH.Oil.WH.Oil.NoSolar.Oil</t>
  </si>
  <si>
    <t>TES_per_sqm.kWh.BG.Res.HHnew.Thermal.SH.Oil.WH.Oil.Solar</t>
  </si>
  <si>
    <t>TES_per_sqm.kWh.BG.Res.HHnew.Thermal.SH.Oil.WH.Oil.Solar.Oil</t>
  </si>
  <si>
    <t>TES_per_sqm.kWh.BG.Res.HHnew.Thermal.SH.Oil.WH.Oil.Solar.Solar</t>
  </si>
  <si>
    <t>TES_per_sqm.kWh.BG.Res.HHnew.Thermal.SH.Oil.WH.Elc.NoSolar.Elec</t>
  </si>
  <si>
    <t>TES_per_sqm.kWh.BG.Res.HHnew.Thermal.SH.Oil.WH.Elc.Solar</t>
  </si>
  <si>
    <t>TES_per_sqm.kWh.BG.Res.HHnew.Thermal.SH.Oil.WH.Elc.Solar.Elec</t>
  </si>
  <si>
    <t>TES_per_sqm.kWh.BG.Res.HHnew.Thermal.SH.Oil.WH.Elc.Solar.Solar</t>
  </si>
  <si>
    <t>TES_per_sqm.kWh.BG.Res.HHnew.Thermal.SH.Oil.CO</t>
  </si>
  <si>
    <t>TES_per_sqm.kWh.BG.Res.HHnew.Thermal.SH.Oil.CO.LPG.LPG</t>
  </si>
  <si>
    <t>TES_per_sqm.kWh.BG.Res.HHnew.Thermal.SH.Oil.CO.Elc.Elec</t>
  </si>
  <si>
    <t>TES_per_sqm.kWh.BG.Res.HHnew.Thermal.SH.Gas</t>
  </si>
  <si>
    <t>TES_per_sqm.kWh.BG.Res.HHnew.Thermal.SH.Gas.SH</t>
  </si>
  <si>
    <t>TES_per_sqm.kWh.BG.Res.HHnew.Thermal.SH.Gas.SH.Gas</t>
  </si>
  <si>
    <t>TES_per_sqm.kWh.BG.Res.HHnew.Thermal.SH.Gas.SH.Elec</t>
  </si>
  <si>
    <t>TES_per_sqm.kWh.BG.Res.HHnew.Thermal.SH.Gas.SC</t>
  </si>
  <si>
    <t>TES_per_sqm.kWh.BG.Res.HHnew.Thermal.SH.Gas.SC.AC.Elec</t>
  </si>
  <si>
    <t>TES_per_sqm.kWh.BG.Res.HHnew.Thermal.SH.Gas.WH</t>
  </si>
  <si>
    <t>TES_per_sqm.kWh.BG.Res.HHnew.Thermal.SH.Gas.WH.Gas.NoSolar.Gas</t>
  </si>
  <si>
    <t>TES_per_sqm.kWh.BG.Res.HHnew.Thermal.SH.Gas.WH.Gas.Solar</t>
  </si>
  <si>
    <t>TES_per_sqm.kWh.BG.Res.HHnew.Thermal.SH.Gas.WH.Gas.Solar.Gas</t>
  </si>
  <si>
    <t>TES_per_sqm.kWh.BG.Res.HHnew.Thermal.SH.Gas.WH.Gas.Solar.Solar</t>
  </si>
  <si>
    <t>TES_per_sqm.kWh.BG.Res.HHnew.Thermal.SH.Gas.WH.Elc.NoSolar.Elec</t>
  </si>
  <si>
    <t>TES_per_sqm.kWh.BG.Res.HHnew.Thermal.SH.Gas.WH.Elc.Solar</t>
  </si>
  <si>
    <t>TES_per_sqm.kWh.BG.Res.HHnew.Thermal.SH.Gas.WH.Elc.Solar.Elec</t>
  </si>
  <si>
    <t>TES_per_sqm.kWh.BG.Res.HHnew.Thermal.SH.Gas.WH.Elc.Solar.Solar</t>
  </si>
  <si>
    <t>TES_per_sqm.kWh.BG.Res.HHnew.Thermal.SH.Gas.CO</t>
  </si>
  <si>
    <t>TES_per_sqm.kWh.BG.Res.HHnew.Thermal.SH.Gas.CO.Gas.Gas</t>
  </si>
  <si>
    <t>TES_per_sqm.kWh.BG.Res.HHnew.Thermal.SH.Gas.CO.Elc.Elec</t>
  </si>
  <si>
    <t>TES_per_sqm.kWh.BG.Res.HHnew.Thermal.SH.Biomass</t>
  </si>
  <si>
    <t>TES_per_sqm.kWh.BG.Res.HHnew.Thermal.SH.Biomass.SH</t>
  </si>
  <si>
    <t>TES_per_sqm.kWh.BG.Res.HHnew.Thermal.SH.Biomass.SH.Biomass</t>
  </si>
  <si>
    <t>TES_per_sqm.kWh.BG.Res.HHnew.Thermal.SH.Biomass.SH.Elec</t>
  </si>
  <si>
    <t>TES_per_sqm.kWh.BG.Res.HHnew.Thermal.SH.Biomass.SC</t>
  </si>
  <si>
    <t>TES_per_sqm.kWh.BG.Res.HHnew.Thermal.SH.Biomass.SC.AC.Elec</t>
  </si>
  <si>
    <t>TES_per_sqm.kWh.BG.Res.HHnew.Thermal.SH.Biomass.WH</t>
  </si>
  <si>
    <t>TES_per_sqm.kWh.BG.Res.HHnew.Thermal.SH.Biomass.WH.Biomass.NoSolar.Biomass</t>
  </si>
  <si>
    <t>TES_per_sqm.kWh.BG.Res.HHnew.Thermal.SH.Biomass.WH.Biomass.Solar</t>
  </si>
  <si>
    <t>TES_per_sqm.kWh.BG.Res.HHnew.Thermal.SH.Biomass.WH.Biomass.Solar.Biomass</t>
  </si>
  <si>
    <t>TES_per_sqm.kWh.BG.Res.HHnew.Thermal.SH.Biomass.WH.Biomass.Solar.Solar</t>
  </si>
  <si>
    <t>TES_per_sqm.kWh.BG.Res.HHnew.Thermal.SH.Biomass.WH.LPG.NoSolar.LPG</t>
  </si>
  <si>
    <t>TES_per_sqm.kWh.BG.Res.HHnew.Thermal.SH.Biomass.WH.LPG.Solar</t>
  </si>
  <si>
    <t>TES_per_sqm.kWh.BG.Res.HHnew.Thermal.SH.Biomass.WH.LPG.Solar.LPG</t>
  </si>
  <si>
    <t>TES_per_sqm.kWh.BG.Res.HHnew.Thermal.SH.Biomass.WH.LPG.Solar.Solar</t>
  </si>
  <si>
    <t>TES_per_sqm.kWh.BG.Res.HHnew.Thermal.SH.Biomass.WH.Elc.NoSolar.Elec</t>
  </si>
  <si>
    <t>TES_per_sqm.kWh.BG.Res.HHnew.Thermal.SH.Biomass.WH.Elc.Solar</t>
  </si>
  <si>
    <t>TES_per_sqm.kWh.BG.Res.HHnew.Thermal.SH.Biomass.WH.Elc.Solar.Elec</t>
  </si>
  <si>
    <t>TES_per_sqm.kWh.BG.Res.HHnew.Thermal.SH.Biomass.WH.Elc.Solar.Solar</t>
  </si>
  <si>
    <t>TES_per_sqm.kWh.BG.Res.HHnew.Thermal.SH.Biomass.CO</t>
  </si>
  <si>
    <t>TES_per_sqm.kWh.BG.Res.HHnew.Thermal.SH.Biomass.CO.Biomass.Biomass</t>
  </si>
  <si>
    <t>TES_per_sqm.kWh.BG.Res.HHnew.Thermal.SH.Biomass.CO.LPG.LPG</t>
  </si>
  <si>
    <t>TES_per_sqm.kWh.BG.Res.HHnew.Thermal.SH.Biomass.CO.Elc.Elec</t>
  </si>
  <si>
    <t>TES_per_sqm.kWh.BG.Res.HHnew.Thermal.SH.Geo</t>
  </si>
  <si>
    <t>TES_per_sqm.kWh.BG.Res.HHnew.Thermal.SH.Geo.SH</t>
  </si>
  <si>
    <t>TES_per_sqm.kWh.BG.Res.HHnew.Thermal.SH.Geo.SH.Geo</t>
  </si>
  <si>
    <t>TES_per_sqm.kWh.BG.Res.HHnew.Thermal.SH.Geo.SH.Elec</t>
  </si>
  <si>
    <t>TES_per_sqm.kWh.BG.Res.HHnew.Thermal.SH.Geo.SC</t>
  </si>
  <si>
    <t>TES_per_sqm.kWh.BG.Res.HHnew.Thermal.SH.Geo.SC.AC.Elec</t>
  </si>
  <si>
    <t>TES_per_sqm.kWh.BG.Res.HHnew.Thermal.SH.Geo.WH</t>
  </si>
  <si>
    <t>TES_per_sqm.kWh.BG.Res.HHnew.Thermal.SH.Geo.WH.Geo.NoSolar.Geo</t>
  </si>
  <si>
    <t>TES_per_sqm.kWh.BG.Res.HHnew.Thermal.SH.Geo.WH.Geo.Solar</t>
  </si>
  <si>
    <t>TES_per_sqm.kWh.BG.Res.HHnew.Thermal.SH.Geo.WH.Geo.Solar.Geo</t>
  </si>
  <si>
    <t>TES_per_sqm.kWh.BG.Res.HHnew.Thermal.SH.Geo.WH.Geo.Solar.Solar</t>
  </si>
  <si>
    <t>TES_per_sqm.kWh.BG.Res.HHnew.Thermal.SH.Geo.WH.Elc.NoSolar.Elec</t>
  </si>
  <si>
    <t>TES_per_sqm.kWh.BG.Res.HHnew.Thermal.SH.Geo.WH.Elc.Solar</t>
  </si>
  <si>
    <t>TES_per_sqm.kWh.BG.Res.HHnew.Thermal.SH.Geo.WH.Elc.Solar.Elec</t>
  </si>
  <si>
    <t>TES_per_sqm.kWh.BG.Res.HHnew.Thermal.SH.Geo.WH.Elc.Solar.Solar</t>
  </si>
  <si>
    <t>TES_per_sqm.kWh.BG.Res.HHnew.Thermal.SH.Geo.CO</t>
  </si>
  <si>
    <t>TES_per_sqm.kWh.BG.Res.HHnew.Thermal.SH.Geo.CO.LPG.LPG</t>
  </si>
  <si>
    <t>TES_per_sqm.kWh.BG.Res.HHnew.Thermal.SH.Geo.CO.Elc.Elec</t>
  </si>
  <si>
    <t>TES_per_sqm.kWh.BG.Res.HHnew.Thermal.SH.DistrHeat</t>
  </si>
  <si>
    <t>TES_per_sqm.kWh.BG.Res.HHnew.Thermal.SH.DistrHeat.SH</t>
  </si>
  <si>
    <t>TES_per_sqm.kWh.BG.Res.HHnew.Thermal.SH.DistrHeat.SH.Steam_Distr</t>
  </si>
  <si>
    <t>TES_per_sqm.kWh.BG.Res.HHnew.Thermal.SH.DistrHeat.SH.Elec</t>
  </si>
  <si>
    <t>TES_per_sqm.kWh.BG.Res.HHnew.Thermal.SH.DistrHeat.SC</t>
  </si>
  <si>
    <t>TES_per_sqm.kWh.BG.Res.HHnew.Thermal.SH.DistrHeat.SC.AC.Elec</t>
  </si>
  <si>
    <t>TES_per_sqm.kWh.BG.Res.HHnew.Thermal.SH.DistrHeat.WH</t>
  </si>
  <si>
    <t>TES_per_sqm.kWh.BG.Res.HHnew.Thermal.SH.DistrHeat.WH.DistrHeat.NoSolar.Steam_Distr</t>
  </si>
  <si>
    <t>TES_per_sqm.kWh.BG.Res.HHnew.Thermal.SH.DistrHeat.WH.DistrHeat.Solar</t>
  </si>
  <si>
    <t>TES_per_sqm.kWh.BG.Res.HHnew.Thermal.SH.DistrHeat.WH.DistrHeat.Solar.Steam_Distr</t>
  </si>
  <si>
    <t>TES_per_sqm.kWh.BG.Res.HHnew.Thermal.SH.DistrHeat.WH.DistrHeat.Solar.Solar</t>
  </si>
  <si>
    <t>TES_per_sqm.kWh.BG.Res.HHnew.Thermal.SH.DistrHeat.WH.Elc.NoSolar.Elec</t>
  </si>
  <si>
    <t>TES_per_sqm.kWh.BG.Res.HHnew.Thermal.SH.DistrHeat.WH.Elc.Solar</t>
  </si>
  <si>
    <t>TES_per_sqm.kWh.BG.Res.HHnew.Thermal.SH.DistrHeat.WH.Elc.Solar.Elec</t>
  </si>
  <si>
    <t>TES_per_sqm.kWh.BG.Res.HHnew.Thermal.SH.DistrHeat.WH.Elc.Solar.Solar</t>
  </si>
  <si>
    <t>TES_per_sqm.kWh.BG.Res.HHnew.Thermal.SH.DistrHeat.CO</t>
  </si>
  <si>
    <t>TES_per_sqm.kWh.BG.Res.HHnew.Thermal.SH.DistrHeat.CO.LPG.LPG</t>
  </si>
  <si>
    <t>TES_per_sqm.kWh.BG.Res.HHnew.Thermal.SH.DistrHeat.CO.Elc.Elec</t>
  </si>
  <si>
    <t>TES_per_sqm.kWh.BG.Res.HHnew.Thermal.SH.AdvElc</t>
  </si>
  <si>
    <t>TES_per_sqm.kWh.BG.Res.HHnew.Thermal.SH.AdvElc.SH</t>
  </si>
  <si>
    <t>TES_per_sqm.kWh.BG.Res.HHnew.Thermal.SH.AdvElc.SH.Elec</t>
  </si>
  <si>
    <t>TES_per_sqm.kWh.BG.Res.HHnew.Thermal.SH.AdvElc.SC</t>
  </si>
  <si>
    <t>TES_per_sqm.kWh.BG.Res.HHnew.Thermal.SH.AdvElc.SC.AC.Elec</t>
  </si>
  <si>
    <t>TES_per_sqm.kWh.BG.Res.HHnew.Thermal.SH.AdvElc.WH</t>
  </si>
  <si>
    <t>TES_per_sqm.kWh.BG.Res.HHnew.Thermal.SH.AdvElc.WH.LPG.NoSolar.LPG</t>
  </si>
  <si>
    <t>TES_per_sqm.kWh.BG.Res.HHnew.Thermal.SH.AdvElc.WH.LPG.Solar</t>
  </si>
  <si>
    <t>TES_per_sqm.kWh.BG.Res.HHnew.Thermal.SH.AdvElc.WH.LPG.Solar.LPG</t>
  </si>
  <si>
    <t>TES_per_sqm.kWh.BG.Res.HHnew.Thermal.SH.AdvElc.WH.LPG.Solar.Solar</t>
  </si>
  <si>
    <t>TES_per_sqm.kWh.BG.Res.HHnew.Thermal.SH.AdvElc.WH.Elc.NoSolar.Elec</t>
  </si>
  <si>
    <t>TES_per_sqm.kWh.BG.Res.HHnew.Thermal.SH.AdvElc.WH.Elc.Solar</t>
  </si>
  <si>
    <t>TES_per_sqm.kWh.BG.Res.HHnew.Thermal.SH.AdvElc.WH.Elc.Solar.Elec</t>
  </si>
  <si>
    <t>TES_per_sqm.kWh.BG.Res.HHnew.Thermal.SH.AdvElc.WH.Elc.Solar.Solar</t>
  </si>
  <si>
    <t>TES_per_sqm.kWh.BG.Res.HHnew.Thermal.SH.AdvElc.CO</t>
  </si>
  <si>
    <t>TES_per_sqm.kWh.BG.Res.HHnew.Thermal.SH.AdvElc.CO.LPG.LPG</t>
  </si>
  <si>
    <t>TES_per_sqm.kWh.BG.Res.HHnew.Thermal.SH.AdvElc.CO.Elc.Elec</t>
  </si>
  <si>
    <t>TES_per_sqm.kWh.BG.Res.HHnew.Thermal.SH.ConvElc</t>
  </si>
  <si>
    <t>TES_per_sqm.kWh.BG.Res.HHnew.Thermal.SH.ConvElc.SH</t>
  </si>
  <si>
    <t>TES_per_sqm.kWh.BG.Res.HHnew.Thermal.SH.ConvElc.SH.Elec</t>
  </si>
  <si>
    <t>TES_per_sqm.kWh.BG.Res.HHnew.Thermal.SH.ConvElc.SC</t>
  </si>
  <si>
    <t>TES_per_sqm.kWh.BG.Res.HHnew.Thermal.SH.ConvElc.SC.AC.Elec</t>
  </si>
  <si>
    <t>TES_per_sqm.kWh.BG.Res.HHnew.Thermal.SH.ConvElc.WH</t>
  </si>
  <si>
    <t>TES_per_sqm.kWh.BG.Res.HHnew.Thermal.SH.ConvElc.WH.LPG.NoSolar.LPG</t>
  </si>
  <si>
    <t>TES_per_sqm.kWh.BG.Res.HHnew.Thermal.SH.ConvElc.WH.LPG.Solar</t>
  </si>
  <si>
    <t>TES_per_sqm.kWh.BG.Res.HHnew.Thermal.SH.ConvElc.WH.LPG.Solar.LPG</t>
  </si>
  <si>
    <t>TES_per_sqm.kWh.BG.Res.HHnew.Thermal.SH.ConvElc.WH.LPG.Solar.Solar</t>
  </si>
  <si>
    <t>TES_per_sqm.kWh.BG.Res.HHnew.Thermal.SH.ConvElc.WH.Elc.NoSolar.Elec</t>
  </si>
  <si>
    <t>TES_per_sqm.kWh.BG.Res.HHnew.Thermal.SH.ConvElc.WH.Elc.Solar</t>
  </si>
  <si>
    <t>TES_per_sqm.kWh.BG.Res.HHnew.Thermal.SH.ConvElc.WH.Elc.Solar.Elec</t>
  </si>
  <si>
    <t>TES_per_sqm.kWh.BG.Res.HHnew.Thermal.SH.ConvElc.WH.Elc.Solar.Solar</t>
  </si>
  <si>
    <t>TES_per_sqm.kWh.BG.Res.HHnew.Thermal.SH.ConvElc.CO</t>
  </si>
  <si>
    <t>TES_per_sqm.kWh.BG.Res.HHnew.Thermal.SH.ConvElc.CO.LPG.LPG</t>
  </si>
  <si>
    <t>TES_per_sqm.kWh.BG.Res.HHnew.Thermal.SH.ConvElc.CO.Elc.Elec</t>
  </si>
  <si>
    <t>BG - CO2 emissions in new and renovated households per surface area (detailed structure)</t>
  </si>
  <si>
    <t>EMI_per_sqm.kgCO2.BG.Res.HHnew.Thermal.SH.Solids</t>
  </si>
  <si>
    <t>EMI_per_sqm.kgCO2.BG.Res.HHnew.Thermal.SH.Solids.SH</t>
  </si>
  <si>
    <t>EMI_per_sqm.kgCO2.BG.Res.HHnew.Thermal.SH.Solids.SH.Solids</t>
  </si>
  <si>
    <t>EMI_per_sqm.kgCO2.BG.Res.HHnew.Thermal.SH.Solids.SH.Elec</t>
  </si>
  <si>
    <t>EMI_per_sqm.kgCO2.BG.Res.HHnew.Thermal.SH.Solids.SC</t>
  </si>
  <si>
    <t>EMI_per_sqm.kgCO2.BG.Res.HHnew.Thermal.SH.Solids.SC.AC.Elec</t>
  </si>
  <si>
    <t>EMI_per_sqm.kgCO2.BG.Res.HHnew.Thermal.SH.Solids.WH</t>
  </si>
  <si>
    <t>EMI_per_sqm.kgCO2.BG.Res.HHnew.Thermal.SH.Solids.WH.Solids.NoSolar.Solids</t>
  </si>
  <si>
    <t>EMI_per_sqm.kgCO2.BG.Res.HHnew.Thermal.SH.Solids.WH.LPG.NoSolar.LPG</t>
  </si>
  <si>
    <t>EMI_per_sqm.kgCO2.BG.Res.HHnew.Thermal.SH.Solids.WH.LPG.Solar</t>
  </si>
  <si>
    <t>EMI_per_sqm.kgCO2.BG.Res.HHnew.Thermal.SH.Solids.WH.LPG.Solar.LPG</t>
  </si>
  <si>
    <t>EMI_per_sqm.kgCO2.BG.Res.HHnew.Thermal.SH.Solids.WH.LPG.Solar.Solar</t>
  </si>
  <si>
    <t>EMI_per_sqm.kgCO2.BG.Res.HHnew.Thermal.SH.Solids.WH.Elc.NoSolar.Elec</t>
  </si>
  <si>
    <t>EMI_per_sqm.kgCO2.BG.Res.HHnew.Thermal.SH.Solids.WH.Elc.Solar</t>
  </si>
  <si>
    <t>EMI_per_sqm.kgCO2.BG.Res.HHnew.Thermal.SH.Solids.WH.Elc.Solar.Elec</t>
  </si>
  <si>
    <t>EMI_per_sqm.kgCO2.BG.Res.HHnew.Thermal.SH.Solids.WH.Elc.Solar.Solar</t>
  </si>
  <si>
    <t>EMI_per_sqm.kgCO2.BG.Res.HHnew.Thermal.SH.Solids.CO</t>
  </si>
  <si>
    <t>EMI_per_sqm.kgCO2.BG.Res.HHnew.Thermal.SH.Solids.CO.Solids.Solids</t>
  </si>
  <si>
    <t>EMI_per_sqm.kgCO2.BG.Res.HHnew.Thermal.SH.Solids.CO.LPG.LPG</t>
  </si>
  <si>
    <t>EMI_per_sqm.kgCO2.BG.Res.HHnew.Thermal.SH.Solids.CO.Elc.Elec</t>
  </si>
  <si>
    <t>EMI_per_sqm.kgCO2.BG.Res.HHnew.Thermal.SH.LPG</t>
  </si>
  <si>
    <t>EMI_per_sqm.kgCO2.BG.Res.HHnew.Thermal.SH.LPG.SH</t>
  </si>
  <si>
    <t>EMI_per_sqm.kgCO2.BG.Res.HHnew.Thermal.SH.LPG.SH.LPG</t>
  </si>
  <si>
    <t>EMI_per_sqm.kgCO2.BG.Res.HHnew.Thermal.SH.LPG.SH.Elec</t>
  </si>
  <si>
    <t>EMI_per_sqm.kgCO2.BG.Res.HHnew.Thermal.SH.LPG.SC</t>
  </si>
  <si>
    <t>EMI_per_sqm.kgCO2.BG.Res.HHnew.Thermal.SH.LPG.SC.AC.Elec</t>
  </si>
  <si>
    <t>EMI_per_sqm.kgCO2.BG.Res.HHnew.Thermal.SH.LPG.WH</t>
  </si>
  <si>
    <t>EMI_per_sqm.kgCO2.BG.Res.HHnew.Thermal.SH.LPG.WH.LPG.NoSolar.LPG</t>
  </si>
  <si>
    <t>EMI_per_sqm.kgCO2.BG.Res.HHnew.Thermal.SH.LPG.WH.LPG.Solar</t>
  </si>
  <si>
    <t>EMI_per_sqm.kgCO2.BG.Res.HHnew.Thermal.SH.LPG.WH.LPG.Solar.LPG</t>
  </si>
  <si>
    <t>EMI_per_sqm.kgCO2.BG.Res.HHnew.Thermal.SH.LPG.WH.LPG.Solar.Solar</t>
  </si>
  <si>
    <t>EMI_per_sqm.kgCO2.BG.Res.HHnew.Thermal.SH.LPG.WH.Elc.NoSolar.Elec</t>
  </si>
  <si>
    <t>EMI_per_sqm.kgCO2.BG.Res.HHnew.Thermal.SH.LPG.WH.Elc.Solar</t>
  </si>
  <si>
    <t>EMI_per_sqm.kgCO2.BG.Res.HHnew.Thermal.SH.LPG.WH.Elc.Solar.Elec</t>
  </si>
  <si>
    <t>EMI_per_sqm.kgCO2.BG.Res.HHnew.Thermal.SH.LPG.WH.Elc.Solar.Solar</t>
  </si>
  <si>
    <t>EMI_per_sqm.kgCO2.BG.Res.HHnew.Thermal.SH.LPG.CO</t>
  </si>
  <si>
    <t>EMI_per_sqm.kgCO2.BG.Res.HHnew.Thermal.SH.LPG.CO.LPG.LPG</t>
  </si>
  <si>
    <t>EMI_per_sqm.kgCO2.BG.Res.HHnew.Thermal.SH.LPG.CO.Elc.Elec</t>
  </si>
  <si>
    <t>EMI_per_sqm.kgCO2.BG.Res.HHnew.Thermal.SH.Oil</t>
  </si>
  <si>
    <t>EMI_per_sqm.kgCO2.BG.Res.HHnew.Thermal.SH.Oil.SH</t>
  </si>
  <si>
    <t>EMI_per_sqm.kgCO2.BG.Res.HHnew.Thermal.SH.Oil.SH.Oil</t>
  </si>
  <si>
    <t>EMI_per_sqm.kgCO2.BG.Res.HHnew.Thermal.SH.Oil.SH.Elec</t>
  </si>
  <si>
    <t>EMI_per_sqm.kgCO2.BG.Res.HHnew.Thermal.SH.Oil.SC</t>
  </si>
  <si>
    <t>EMI_per_sqm.kgCO2.BG.Res.HHnew.Thermal.SH.Oil.SC.AC.Elec</t>
  </si>
  <si>
    <t>EMI_per_sqm.kgCO2.BG.Res.HHnew.Thermal.SH.Oil.WH</t>
  </si>
  <si>
    <t>EMI_per_sqm.kgCO2.BG.Res.HHnew.Thermal.SH.Oil.WH.Oil.NoSolar.Oil</t>
  </si>
  <si>
    <t>EMI_per_sqm.kgCO2.BG.Res.HHnew.Thermal.SH.Oil.WH.Oil.Solar</t>
  </si>
  <si>
    <t>EMI_per_sqm.kgCO2.BG.Res.HHnew.Thermal.SH.Oil.WH.Oil.Solar.Oil</t>
  </si>
  <si>
    <t>EMI_per_sqm.kgCO2.BG.Res.HHnew.Thermal.SH.Oil.WH.Oil.Solar.Solar</t>
  </si>
  <si>
    <t>EMI_per_sqm.kgCO2.BG.Res.HHnew.Thermal.SH.Oil.WH.Elc.NoSolar.Elec</t>
  </si>
  <si>
    <t>EMI_per_sqm.kgCO2.BG.Res.HHnew.Thermal.SH.Oil.WH.Elc.Solar</t>
  </si>
  <si>
    <t>EMI_per_sqm.kgCO2.BG.Res.HHnew.Thermal.SH.Oil.WH.Elc.Solar.Elec</t>
  </si>
  <si>
    <t>EMI_per_sqm.kgCO2.BG.Res.HHnew.Thermal.SH.Oil.WH.Elc.Solar.Solar</t>
  </si>
  <si>
    <t>EMI_per_sqm.kgCO2.BG.Res.HHnew.Thermal.SH.Oil.CO</t>
  </si>
  <si>
    <t>EMI_per_sqm.kgCO2.BG.Res.HHnew.Thermal.SH.Oil.CO.LPG.LPG</t>
  </si>
  <si>
    <t>EMI_per_sqm.kgCO2.BG.Res.HHnew.Thermal.SH.Oil.CO.Elc.Elec</t>
  </si>
  <si>
    <t>EMI_per_sqm.kgCO2.BG.Res.HHnew.Thermal.SH.Gas</t>
  </si>
  <si>
    <t>EMI_per_sqm.kgCO2.BG.Res.HHnew.Thermal.SH.Gas.SH</t>
  </si>
  <si>
    <t>EMI_per_sqm.kgCO2.BG.Res.HHnew.Thermal.SH.Gas.SH.Gas</t>
  </si>
  <si>
    <t>EMI_per_sqm.kgCO2.BG.Res.HHnew.Thermal.SH.Gas.SH.Elec</t>
  </si>
  <si>
    <t>EMI_per_sqm.kgCO2.BG.Res.HHnew.Thermal.SH.Gas.SC</t>
  </si>
  <si>
    <t>EMI_per_sqm.kgCO2.BG.Res.HHnew.Thermal.SH.Gas.SC.AC.Elec</t>
  </si>
  <si>
    <t>EMI_per_sqm.kgCO2.BG.Res.HHnew.Thermal.SH.Gas.WH</t>
  </si>
  <si>
    <t>EMI_per_sqm.kgCO2.BG.Res.HHnew.Thermal.SH.Gas.WH.Gas.NoSolar.Gas</t>
  </si>
  <si>
    <t>EMI_per_sqm.kgCO2.BG.Res.HHnew.Thermal.SH.Gas.WH.Gas.Solar</t>
  </si>
  <si>
    <t>EMI_per_sqm.kgCO2.BG.Res.HHnew.Thermal.SH.Gas.WH.Gas.Solar.Gas</t>
  </si>
  <si>
    <t>EMI_per_sqm.kgCO2.BG.Res.HHnew.Thermal.SH.Gas.WH.Gas.Solar.Solar</t>
  </si>
  <si>
    <t>EMI_per_sqm.kgCO2.BG.Res.HHnew.Thermal.SH.Gas.WH.Elc.NoSolar.Elec</t>
  </si>
  <si>
    <t>EMI_per_sqm.kgCO2.BG.Res.HHnew.Thermal.SH.Gas.WH.Elc.Solar</t>
  </si>
  <si>
    <t>EMI_per_sqm.kgCO2.BG.Res.HHnew.Thermal.SH.Gas.WH.Elc.Solar.Elec</t>
  </si>
  <si>
    <t>EMI_per_sqm.kgCO2.BG.Res.HHnew.Thermal.SH.Gas.WH.Elc.Solar.Solar</t>
  </si>
  <si>
    <t>EMI_per_sqm.kgCO2.BG.Res.HHnew.Thermal.SH.Gas.CO</t>
  </si>
  <si>
    <t>EMI_per_sqm.kgCO2.BG.Res.HHnew.Thermal.SH.Gas.CO.Gas.Gas</t>
  </si>
  <si>
    <t>EMI_per_sqm.kgCO2.BG.Res.HHnew.Thermal.SH.Gas.CO.Elc.Elec</t>
  </si>
  <si>
    <t>EMI_per_sqm.kgCO2.BG.Res.HHnew.Thermal.SH.Biomass</t>
  </si>
  <si>
    <t>EMI_per_sqm.kgCO2.BG.Res.HHnew.Thermal.SH.Biomass.SH</t>
  </si>
  <si>
    <t>EMI_per_sqm.kgCO2.BG.Res.HHnew.Thermal.SH.Biomass.SH.Biomass</t>
  </si>
  <si>
    <t>EMI_per_sqm.kgCO2.BG.Res.HHnew.Thermal.SH.Biomass.SH.Elec</t>
  </si>
  <si>
    <t>EMI_per_sqm.kgCO2.BG.Res.HHnew.Thermal.SH.Biomass.SC</t>
  </si>
  <si>
    <t>EMI_per_sqm.kgCO2.BG.Res.HHnew.Thermal.SH.Biomass.SC.AC.Elec</t>
  </si>
  <si>
    <t>EMI_per_sqm.kgCO2.BG.Res.HHnew.Thermal.SH.Biomass.WH</t>
  </si>
  <si>
    <t>EMI_per_sqm.kgCO2.BG.Res.HHnew.Thermal.SH.Biomass.WH.Biomass.NoSolar.Biomass</t>
  </si>
  <si>
    <t>EMI_per_sqm.kgCO2.BG.Res.HHnew.Thermal.SH.Biomass.WH.Biomass.Solar</t>
  </si>
  <si>
    <t>EMI_per_sqm.kgCO2.BG.Res.HHnew.Thermal.SH.Biomass.WH.Biomass.Solar.Biomass</t>
  </si>
  <si>
    <t>EMI_per_sqm.kgCO2.BG.Res.HHnew.Thermal.SH.Biomass.WH.Biomass.Solar.Solar</t>
  </si>
  <si>
    <t>EMI_per_sqm.kgCO2.BG.Res.HHnew.Thermal.SH.Biomass.WH.LPG.NoSolar.LPG</t>
  </si>
  <si>
    <t>EMI_per_sqm.kgCO2.BG.Res.HHnew.Thermal.SH.Biomass.WH.LPG.Solar</t>
  </si>
  <si>
    <t>EMI_per_sqm.kgCO2.BG.Res.HHnew.Thermal.SH.Biomass.WH.LPG.Solar.LPG</t>
  </si>
  <si>
    <t>EMI_per_sqm.kgCO2.BG.Res.HHnew.Thermal.SH.Biomass.WH.LPG.Solar.Solar</t>
  </si>
  <si>
    <t>EMI_per_sqm.kgCO2.BG.Res.HHnew.Thermal.SH.Biomass.WH.Elc.NoSolar.Elec</t>
  </si>
  <si>
    <t>EMI_per_sqm.kgCO2.BG.Res.HHnew.Thermal.SH.Biomass.WH.Elc.Solar</t>
  </si>
  <si>
    <t>EMI_per_sqm.kgCO2.BG.Res.HHnew.Thermal.SH.Biomass.WH.Elc.Solar.Elec</t>
  </si>
  <si>
    <t>EMI_per_sqm.kgCO2.BG.Res.HHnew.Thermal.SH.Biomass.WH.Elc.Solar.Solar</t>
  </si>
  <si>
    <t>EMI_per_sqm.kgCO2.BG.Res.HHnew.Thermal.SH.Biomass.CO</t>
  </si>
  <si>
    <t>EMI_per_sqm.kgCO2.BG.Res.HHnew.Thermal.SH.Biomass.CO.Biomass.Biomass</t>
  </si>
  <si>
    <t>EMI_per_sqm.kgCO2.BG.Res.HHnew.Thermal.SH.Biomass.CO.LPG.LPG</t>
  </si>
  <si>
    <t>EMI_per_sqm.kgCO2.BG.Res.HHnew.Thermal.SH.Biomass.CO.Elc.Elec</t>
  </si>
  <si>
    <t>EMI_per_sqm.kgCO2.BG.Res.HHnew.Thermal.SH.Geo</t>
  </si>
  <si>
    <t>EMI_per_sqm.kgCO2.BG.Res.HHnew.Thermal.SH.Geo.SH</t>
  </si>
  <si>
    <t>EMI_per_sqm.kgCO2.BG.Res.HHnew.Thermal.SH.Geo.SH.Geo</t>
  </si>
  <si>
    <t>EMI_per_sqm.kgCO2.BG.Res.HHnew.Thermal.SH.Geo.SH.Elec</t>
  </si>
  <si>
    <t>EMI_per_sqm.kgCO2.BG.Res.HHnew.Thermal.SH.Geo.SC</t>
  </si>
  <si>
    <t>EMI_per_sqm.kgCO2.BG.Res.HHnew.Thermal.SH.Geo.SC.AC.Elec</t>
  </si>
  <si>
    <t>EMI_per_sqm.kgCO2.BG.Res.HHnew.Thermal.SH.Geo.WH</t>
  </si>
  <si>
    <t>EMI_per_sqm.kgCO2.BG.Res.HHnew.Thermal.SH.Geo.WH.Geo.NoSolar.Geo</t>
  </si>
  <si>
    <t>EMI_per_sqm.kgCO2.BG.Res.HHnew.Thermal.SH.Geo.WH.Geo.Solar</t>
  </si>
  <si>
    <t>EMI_per_sqm.kgCO2.BG.Res.HHnew.Thermal.SH.Geo.WH.Geo.Solar.Geo</t>
  </si>
  <si>
    <t>EMI_per_sqm.kgCO2.BG.Res.HHnew.Thermal.SH.Geo.WH.Geo.Solar.Solar</t>
  </si>
  <si>
    <t>EMI_per_sqm.kgCO2.BG.Res.HHnew.Thermal.SH.Geo.WH.Elc.NoSolar.Elec</t>
  </si>
  <si>
    <t>EMI_per_sqm.kgCO2.BG.Res.HHnew.Thermal.SH.Geo.WH.Elc.Solar</t>
  </si>
  <si>
    <t>EMI_per_sqm.kgCO2.BG.Res.HHnew.Thermal.SH.Geo.WH.Elc.Solar.Elec</t>
  </si>
  <si>
    <t>EMI_per_sqm.kgCO2.BG.Res.HHnew.Thermal.SH.Geo.WH.Elc.Solar.Solar</t>
  </si>
  <si>
    <t>EMI_per_sqm.kgCO2.BG.Res.HHnew.Thermal.SH.Geo.CO</t>
  </si>
  <si>
    <t>EMI_per_sqm.kgCO2.BG.Res.HHnew.Thermal.SH.Geo.CO.LPG.LPG</t>
  </si>
  <si>
    <t>EMI_per_sqm.kgCO2.BG.Res.HHnew.Thermal.SH.Geo.CO.Elc.Elec</t>
  </si>
  <si>
    <t>EMI_per_sqm.kgCO2.BG.Res.HHnew.Thermal.SH.DistrHeat</t>
  </si>
  <si>
    <t>EMI_per_sqm.kgCO2.BG.Res.HHnew.Thermal.SH.DistrHeat.SH</t>
  </si>
  <si>
    <t>EMI_per_sqm.kgCO2.BG.Res.HHnew.Thermal.SH.DistrHeat.SH.Steam_Distr</t>
  </si>
  <si>
    <t>EMI_per_sqm.kgCO2.BG.Res.HHnew.Thermal.SH.DistrHeat.SH.Elec</t>
  </si>
  <si>
    <t>EMI_per_sqm.kgCO2.BG.Res.HHnew.Thermal.SH.DistrHeat.SC</t>
  </si>
  <si>
    <t>EMI_per_sqm.kgCO2.BG.Res.HHnew.Thermal.SH.DistrHeat.SC.AC.Elec</t>
  </si>
  <si>
    <t>EMI_per_sqm.kgCO2.BG.Res.HHnew.Thermal.SH.DistrHeat.WH</t>
  </si>
  <si>
    <t>EMI_per_sqm.kgCO2.BG.Res.HHnew.Thermal.SH.DistrHeat.WH.DistrHeat.NoSolar.Steam_Distr</t>
  </si>
  <si>
    <t>EMI_per_sqm.kgCO2.BG.Res.HHnew.Thermal.SH.DistrHeat.WH.DistrHeat.Solar</t>
  </si>
  <si>
    <t>EMI_per_sqm.kgCO2.BG.Res.HHnew.Thermal.SH.DistrHeat.WH.DistrHeat.Solar.Steam_Distr</t>
  </si>
  <si>
    <t>EMI_per_sqm.kgCO2.BG.Res.HHnew.Thermal.SH.DistrHeat.WH.DistrHeat.Solar.Solar</t>
  </si>
  <si>
    <t>EMI_per_sqm.kgCO2.BG.Res.HHnew.Thermal.SH.DistrHeat.WH.Elc.NoSolar.Elec</t>
  </si>
  <si>
    <t>EMI_per_sqm.kgCO2.BG.Res.HHnew.Thermal.SH.DistrHeat.WH.Elc.Solar</t>
  </si>
  <si>
    <t>EMI_per_sqm.kgCO2.BG.Res.HHnew.Thermal.SH.DistrHeat.WH.Elc.Solar.Elec</t>
  </si>
  <si>
    <t>EMI_per_sqm.kgCO2.BG.Res.HHnew.Thermal.SH.DistrHeat.WH.Elc.Solar.Solar</t>
  </si>
  <si>
    <t>EMI_per_sqm.kgCO2.BG.Res.HHnew.Thermal.SH.DistrHeat.CO</t>
  </si>
  <si>
    <t>EMI_per_sqm.kgCO2.BG.Res.HHnew.Thermal.SH.DistrHeat.CO.LPG.LPG</t>
  </si>
  <si>
    <t>EMI_per_sqm.kgCO2.BG.Res.HHnew.Thermal.SH.DistrHeat.CO.Elc.Elec</t>
  </si>
  <si>
    <t>EMI_per_sqm.kgCO2.BG.Res.HHnew.Thermal.SH.AdvElc</t>
  </si>
  <si>
    <t>EMI_per_sqm.kgCO2.BG.Res.HHnew.Thermal.SH.AdvElc.SH</t>
  </si>
  <si>
    <t>EMI_per_sqm.kgCO2.BG.Res.HHnew.Thermal.SH.AdvElc.SH.Elec</t>
  </si>
  <si>
    <t>EMI_per_sqm.kgCO2.BG.Res.HHnew.Thermal.SH.AdvElc.SC</t>
  </si>
  <si>
    <t>EMI_per_sqm.kgCO2.BG.Res.HHnew.Thermal.SH.AdvElc.SC.AC.Elec</t>
  </si>
  <si>
    <t>EMI_per_sqm.kgCO2.BG.Res.HHnew.Thermal.SH.AdvElc.WH</t>
  </si>
  <si>
    <t>EMI_per_sqm.kgCO2.BG.Res.HHnew.Thermal.SH.AdvElc.WH.LPG.NoSolar.LPG</t>
  </si>
  <si>
    <t>EMI_per_sqm.kgCO2.BG.Res.HHnew.Thermal.SH.AdvElc.WH.LPG.Solar</t>
  </si>
  <si>
    <t>EMI_per_sqm.kgCO2.BG.Res.HHnew.Thermal.SH.AdvElc.WH.LPG.Solar.LPG</t>
  </si>
  <si>
    <t>EMI_per_sqm.kgCO2.BG.Res.HHnew.Thermal.SH.AdvElc.WH.LPG.Solar.Solar</t>
  </si>
  <si>
    <t>EMI_per_sqm.kgCO2.BG.Res.HHnew.Thermal.SH.AdvElc.WH.Elc.NoSolar.Elec</t>
  </si>
  <si>
    <t>EMI_per_sqm.kgCO2.BG.Res.HHnew.Thermal.SH.AdvElc.WH.Elc.Solar</t>
  </si>
  <si>
    <t>EMI_per_sqm.kgCO2.BG.Res.HHnew.Thermal.SH.AdvElc.WH.Elc.Solar.Elec</t>
  </si>
  <si>
    <t>EMI_per_sqm.kgCO2.BG.Res.HHnew.Thermal.SH.AdvElc.WH.Elc.Solar.Solar</t>
  </si>
  <si>
    <t>EMI_per_sqm.kgCO2.BG.Res.HHnew.Thermal.SH.AdvElc.CO</t>
  </si>
  <si>
    <t>EMI_per_sqm.kgCO2.BG.Res.HHnew.Thermal.SH.AdvElc.CO.LPG.LPG</t>
  </si>
  <si>
    <t>EMI_per_sqm.kgCO2.BG.Res.HHnew.Thermal.SH.AdvElc.CO.Elc.Elec</t>
  </si>
  <si>
    <t>EMI_per_sqm.kgCO2.BG.Res.HHnew.Thermal.SH.ConvElc</t>
  </si>
  <si>
    <t>EMI_per_sqm.kgCO2.BG.Res.HHnew.Thermal.SH.ConvElc.SH</t>
  </si>
  <si>
    <t>EMI_per_sqm.kgCO2.BG.Res.HHnew.Thermal.SH.ConvElc.SH.Elec</t>
  </si>
  <si>
    <t>EMI_per_sqm.kgCO2.BG.Res.HHnew.Thermal.SH.ConvElc.SC</t>
  </si>
  <si>
    <t>EMI_per_sqm.kgCO2.BG.Res.HHnew.Thermal.SH.ConvElc.SC.AC.Elec</t>
  </si>
  <si>
    <t>EMI_per_sqm.kgCO2.BG.Res.HHnew.Thermal.SH.ConvElc.WH</t>
  </si>
  <si>
    <t>EMI_per_sqm.kgCO2.BG.Res.HHnew.Thermal.SH.ConvElc.WH.LPG.NoSolar.LPG</t>
  </si>
  <si>
    <t>EMI_per_sqm.kgCO2.BG.Res.HHnew.Thermal.SH.ConvElc.WH.LPG.Solar</t>
  </si>
  <si>
    <t>EMI_per_sqm.kgCO2.BG.Res.HHnew.Thermal.SH.ConvElc.WH.LPG.Solar.LPG</t>
  </si>
  <si>
    <t>EMI_per_sqm.kgCO2.BG.Res.HHnew.Thermal.SH.ConvElc.WH.LPG.Solar.Solar</t>
  </si>
  <si>
    <t>EMI_per_sqm.kgCO2.BG.Res.HHnew.Thermal.SH.ConvElc.WH.Elc.NoSolar.Elec</t>
  </si>
  <si>
    <t>EMI_per_sqm.kgCO2.BG.Res.HHnew.Thermal.SH.ConvElc.WH.Elc.Solar</t>
  </si>
  <si>
    <t>EMI_per_sqm.kgCO2.BG.Res.HHnew.Thermal.SH.ConvElc.WH.Elc.Solar.Elec</t>
  </si>
  <si>
    <t>EMI_per_sqm.kgCO2.BG.Res.HHnew.Thermal.SH.ConvElc.WH.Elc.Solar.Solar</t>
  </si>
  <si>
    <t>EMI_per_sqm.kgCO2.BG.Res.HHnew.Thermal.SH.ConvElc.CO</t>
  </si>
  <si>
    <t>EMI_per_sqm.kgCO2.BG.Res.HHnew.Thermal.SH.ConvElc.CO.LPG.LPG</t>
  </si>
  <si>
    <t>EMI_per_sqm.kgCO2.BG.Res.HHnew.Thermal.SH.ConvElc.CO.Elc.Elec</t>
  </si>
  <si>
    <t>BG - Household type: Solids</t>
  </si>
  <si>
    <t>BG - Household type: LPG</t>
  </si>
  <si>
    <t>BG - Household type: Diesel oil</t>
  </si>
  <si>
    <t>BG - Household type: Gas</t>
  </si>
  <si>
    <t>BG - Household type: Biomass</t>
  </si>
  <si>
    <t>BG - Household type: Geothermal</t>
  </si>
  <si>
    <t>BG - Household type: Distributed heat</t>
  </si>
  <si>
    <t>BG - Household type: Advanced electric heating</t>
  </si>
  <si>
    <t>BG - Household type: Conventional electric heating</t>
  </si>
  <si>
    <t>BG - Residential / specific electric uses</t>
  </si>
  <si>
    <t>BG - Refrigerators and freezers</t>
  </si>
  <si>
    <t>BG - Washing machines</t>
  </si>
  <si>
    <t>BG - Clothes dryers</t>
  </si>
  <si>
    <t>BG - Dishwashers</t>
  </si>
  <si>
    <t>BG - TV and multimedia</t>
  </si>
  <si>
    <t>BG - ICT equipment</t>
  </si>
  <si>
    <t>BG - Lighting</t>
  </si>
  <si>
    <t>BG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</si>
</sst>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45967.472118055557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22524.891182579238</v>
      </c>
      <c r="C3" s="182">
        <v>24253.72868947982</v>
      </c>
      <c r="D3" s="182">
        <v>25634.510689680392</v>
      </c>
      <c r="E3" s="182">
        <v>27299.480659609118</v>
      </c>
      <c r="F3" s="182">
        <v>29885.111147332766</v>
      </c>
      <c r="G3" s="182">
        <v>32071.210164856933</v>
      </c>
      <c r="H3" s="182">
        <v>34808.033366941992</v>
      </c>
      <c r="I3" s="182">
        <v>38808.299347957764</v>
      </c>
      <c r="J3" s="182">
        <v>40162.990321246063</v>
      </c>
      <c r="K3" s="182">
        <v>38450.630839221434</v>
      </c>
      <c r="L3" s="182">
        <v>39360.30425515669</v>
      </c>
      <c r="M3" s="182">
        <v>40143.123474830354</v>
      </c>
      <c r="N3" s="182">
        <v>41640.655662152756</v>
      </c>
      <c r="O3" s="182">
        <v>40031.547146028715</v>
      </c>
      <c r="P3" s="182">
        <v>40624.830654902042</v>
      </c>
      <c r="Q3" s="182">
        <v>41754.378296999996</v>
      </c>
      <c r="R3" s="182">
        <v>42625.163282686721</v>
      </c>
      <c r="S3" s="182">
        <v>43672.300332753672</v>
      </c>
      <c r="T3" s="182">
        <v>45267.875921775383</v>
      </c>
      <c r="U3" s="182">
        <v>47975.437671232881</v>
      </c>
      <c r="V3" s="182">
        <v>47780.700370313352</v>
      </c>
      <c r="W3" s="182">
        <v>51865.660843018537</v>
      </c>
      <c r="X3" s="182">
        <v>53906.699505318553</v>
      </c>
      <c r="Y3" s="182">
        <v>54673.2</v>
      </c>
      <c r="DA3" s="210" t="s">
        <v>222</v>
      </c>
    </row>
    <row r="4" spans="1:105" ht="12" customHeight="1" x14ac:dyDescent="0.25">
      <c r="A4" s="183" t="s">
        <v>90</v>
      </c>
      <c r="B4" s="36">
        <v>8190876</v>
      </c>
      <c r="C4" s="36">
        <v>8149468</v>
      </c>
      <c r="D4" s="36">
        <v>7868815</v>
      </c>
      <c r="E4" s="36">
        <v>7805506</v>
      </c>
      <c r="F4" s="36">
        <v>7745147</v>
      </c>
      <c r="G4" s="36">
        <v>7688573</v>
      </c>
      <c r="H4" s="36">
        <v>7629371</v>
      </c>
      <c r="I4" s="36">
        <v>7572673</v>
      </c>
      <c r="J4" s="36">
        <v>7518002</v>
      </c>
      <c r="K4" s="36">
        <v>7467119</v>
      </c>
      <c r="L4" s="36">
        <v>7421766</v>
      </c>
      <c r="M4" s="36">
        <v>7369431</v>
      </c>
      <c r="N4" s="36">
        <v>7327224</v>
      </c>
      <c r="O4" s="36">
        <v>7202556</v>
      </c>
      <c r="P4" s="36">
        <v>7117453</v>
      </c>
      <c r="Q4" s="36">
        <v>7029690</v>
      </c>
      <c r="R4" s="36">
        <v>6938759</v>
      </c>
      <c r="S4" s="36">
        <v>6849518</v>
      </c>
      <c r="T4" s="36">
        <v>6757418</v>
      </c>
      <c r="U4" s="36">
        <v>6664177</v>
      </c>
      <c r="V4" s="36">
        <v>6569275</v>
      </c>
      <c r="W4" s="36">
        <v>6532117</v>
      </c>
      <c r="X4" s="36">
        <v>6482484</v>
      </c>
      <c r="Y4" s="36">
        <v>6447710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2778727</v>
      </c>
      <c r="C6" s="35">
        <v>2774224</v>
      </c>
      <c r="D6" s="35">
        <v>2687965</v>
      </c>
      <c r="E6" s="35">
        <v>2675608</v>
      </c>
      <c r="F6" s="35">
        <v>2664179</v>
      </c>
      <c r="G6" s="35">
        <v>2653978</v>
      </c>
      <c r="H6" s="35">
        <v>2633542</v>
      </c>
      <c r="I6" s="35">
        <v>2655215</v>
      </c>
      <c r="J6" s="35">
        <v>2634146</v>
      </c>
      <c r="K6" s="35">
        <v>2614537</v>
      </c>
      <c r="L6" s="35">
        <v>2611459</v>
      </c>
      <c r="M6" s="35">
        <v>2589986</v>
      </c>
      <c r="N6" s="35">
        <v>2680038</v>
      </c>
      <c r="O6" s="35">
        <v>2702648</v>
      </c>
      <c r="P6" s="35">
        <v>2737482</v>
      </c>
      <c r="Q6" s="35">
        <v>2856436</v>
      </c>
      <c r="R6" s="35">
        <v>2848423</v>
      </c>
      <c r="S6" s="35">
        <v>2833892</v>
      </c>
      <c r="T6" s="35">
        <v>2833299</v>
      </c>
      <c r="U6" s="35">
        <v>2810703</v>
      </c>
      <c r="V6" s="35">
        <v>2808583</v>
      </c>
      <c r="W6" s="35">
        <v>2810722</v>
      </c>
      <c r="X6" s="35">
        <v>2822152</v>
      </c>
      <c r="Y6" s="35">
        <v>2896545</v>
      </c>
      <c r="DA6" s="59" t="s">
        <v>224</v>
      </c>
    </row>
    <row r="7" spans="1:105" ht="12" customHeight="1" x14ac:dyDescent="0.25">
      <c r="A7" s="185" t="s">
        <v>186</v>
      </c>
      <c r="B7" s="114">
        <v>209287.48863457478</v>
      </c>
      <c r="C7" s="114">
        <v>208374.31381095768</v>
      </c>
      <c r="D7" s="114">
        <v>201333.23450798084</v>
      </c>
      <c r="E7" s="114">
        <v>199845.18971664962</v>
      </c>
      <c r="F7" s="114">
        <v>198431.13915178887</v>
      </c>
      <c r="G7" s="114">
        <v>197113.75181064033</v>
      </c>
      <c r="H7" s="114">
        <v>195043.8375775583</v>
      </c>
      <c r="I7" s="114">
        <v>196094.73357441358</v>
      </c>
      <c r="J7" s="114">
        <v>193992.23034690332</v>
      </c>
      <c r="K7" s="114">
        <v>192010.45627773175</v>
      </c>
      <c r="L7" s="114">
        <v>191255.71800112954</v>
      </c>
      <c r="M7" s="114">
        <v>189177.06172372898</v>
      </c>
      <c r="N7" s="114">
        <v>195833.16041562994</v>
      </c>
      <c r="O7" s="114">
        <v>197558.92871191949</v>
      </c>
      <c r="P7" s="114">
        <v>200192.58836743556</v>
      </c>
      <c r="Q7" s="114">
        <v>209006.15174389706</v>
      </c>
      <c r="R7" s="114">
        <v>208497.34733420124</v>
      </c>
      <c r="S7" s="114">
        <v>207521.86708651384</v>
      </c>
      <c r="T7" s="114">
        <v>207593.84984171082</v>
      </c>
      <c r="U7" s="114">
        <v>206104.39979127407</v>
      </c>
      <c r="V7" s="114">
        <v>206170.17168503997</v>
      </c>
      <c r="W7" s="114">
        <v>206646.23821971813</v>
      </c>
      <c r="X7" s="114">
        <v>207646.93848854332</v>
      </c>
      <c r="Y7" s="114">
        <v>213385.45096539042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71249</v>
      </c>
      <c r="D8" s="138">
        <v>71134</v>
      </c>
      <c r="E8" s="138">
        <v>68922</v>
      </c>
      <c r="F8" s="138">
        <v>68605</v>
      </c>
      <c r="G8" s="138">
        <v>68312</v>
      </c>
      <c r="H8" s="138">
        <v>68051</v>
      </c>
      <c r="I8" s="138">
        <v>89200</v>
      </c>
      <c r="J8" s="138">
        <v>68082</v>
      </c>
      <c r="K8" s="138">
        <v>67542</v>
      </c>
      <c r="L8" s="138">
        <v>67039</v>
      </c>
      <c r="M8" s="138">
        <v>66960</v>
      </c>
      <c r="N8" s="138">
        <v>156462</v>
      </c>
      <c r="O8" s="138">
        <v>91329</v>
      </c>
      <c r="P8" s="138">
        <v>104133</v>
      </c>
      <c r="Q8" s="138">
        <v>189146</v>
      </c>
      <c r="R8" s="138">
        <v>73242</v>
      </c>
      <c r="S8" s="138">
        <v>73036</v>
      </c>
      <c r="T8" s="138">
        <v>72664</v>
      </c>
      <c r="U8" s="138">
        <v>72649</v>
      </c>
      <c r="V8" s="138">
        <v>72069</v>
      </c>
      <c r="W8" s="138">
        <v>74154</v>
      </c>
      <c r="X8" s="138">
        <v>83500</v>
      </c>
      <c r="Y8" s="138">
        <v>146756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4792.2960049480307</v>
      </c>
      <c r="D9" s="39">
        <v>4813.408632923878</v>
      </c>
      <c r="E9" s="39">
        <v>4633.7072874910664</v>
      </c>
      <c r="F9" s="39">
        <v>4613.9309048480645</v>
      </c>
      <c r="G9" s="39">
        <v>4596.0358181493648</v>
      </c>
      <c r="H9" s="39">
        <v>4594.7282477401604</v>
      </c>
      <c r="I9" s="39">
        <v>6136.8782632049115</v>
      </c>
      <c r="J9" s="39">
        <v>4612.1502448391111</v>
      </c>
      <c r="K9" s="39">
        <v>4582.2438865296717</v>
      </c>
      <c r="L9" s="39">
        <v>4526.3169838067843</v>
      </c>
      <c r="M9" s="39">
        <v>4581.9190444721316</v>
      </c>
      <c r="N9" s="39">
        <v>11657.951022202613</v>
      </c>
      <c r="O9" s="39">
        <v>6901.5293305614896</v>
      </c>
      <c r="P9" s="39">
        <v>7853.1049896159666</v>
      </c>
      <c r="Q9" s="39">
        <v>14100.267468744803</v>
      </c>
      <c r="R9" s="39">
        <v>5611.1400429266796</v>
      </c>
      <c r="S9" s="39">
        <v>5619.8698954766442</v>
      </c>
      <c r="T9" s="39">
        <v>5589.5357767435489</v>
      </c>
      <c r="U9" s="39">
        <v>5684.1898411395387</v>
      </c>
      <c r="V9" s="39">
        <v>5653.5210660705052</v>
      </c>
      <c r="W9" s="39">
        <v>5900.0749003862438</v>
      </c>
      <c r="X9" s="39">
        <v>6428.8511112410933</v>
      </c>
      <c r="Y9" s="39">
        <v>11188.731422451965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2481.29</v>
      </c>
      <c r="C11" s="41">
        <v>2525.98</v>
      </c>
      <c r="D11" s="41">
        <v>2522.88</v>
      </c>
      <c r="E11" s="41">
        <v>2891.31</v>
      </c>
      <c r="F11" s="41">
        <v>2537.4</v>
      </c>
      <c r="G11" s="41">
        <v>2692.51</v>
      </c>
      <c r="H11" s="41">
        <v>2660.51</v>
      </c>
      <c r="I11" s="41">
        <v>2393.19</v>
      </c>
      <c r="J11" s="41">
        <v>2466.8200000000002</v>
      </c>
      <c r="K11" s="41">
        <v>2437.31</v>
      </c>
      <c r="L11" s="41">
        <v>2516.8200000000002</v>
      </c>
      <c r="M11" s="41">
        <v>2798.59</v>
      </c>
      <c r="N11" s="41">
        <v>2614</v>
      </c>
      <c r="O11" s="41">
        <v>2387.56</v>
      </c>
      <c r="P11" s="41">
        <v>2365.02</v>
      </c>
      <c r="Q11" s="41">
        <v>2371.11</v>
      </c>
      <c r="R11" s="41">
        <v>2420.17</v>
      </c>
      <c r="S11" s="41">
        <v>2527.59</v>
      </c>
      <c r="T11" s="41">
        <v>2352.1</v>
      </c>
      <c r="U11" s="41">
        <v>2152.56</v>
      </c>
      <c r="V11" s="41">
        <v>2247.35</v>
      </c>
      <c r="W11" s="41">
        <v>2503.0700000000002</v>
      </c>
      <c r="X11" s="41">
        <v>2306.77</v>
      </c>
      <c r="Y11" s="41">
        <v>2081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2493.4319047619042</v>
      </c>
      <c r="C12" s="187">
        <f t="shared" ref="C12:W12" si="0">AVERAGE($B11:$V11)</f>
        <v>2493.4319047619042</v>
      </c>
      <c r="D12" s="187">
        <f t="shared" si="0"/>
        <v>2493.4319047619042</v>
      </c>
      <c r="E12" s="187">
        <f t="shared" si="0"/>
        <v>2493.4319047619042</v>
      </c>
      <c r="F12" s="187">
        <f t="shared" si="0"/>
        <v>2493.4319047619042</v>
      </c>
      <c r="G12" s="187">
        <f t="shared" si="0"/>
        <v>2493.4319047619042</v>
      </c>
      <c r="H12" s="187">
        <f t="shared" si="0"/>
        <v>2493.4319047619042</v>
      </c>
      <c r="I12" s="187">
        <f t="shared" si="0"/>
        <v>2493.4319047619042</v>
      </c>
      <c r="J12" s="187">
        <f t="shared" si="0"/>
        <v>2493.4319047619042</v>
      </c>
      <c r="K12" s="187">
        <f t="shared" si="0"/>
        <v>2493.4319047619042</v>
      </c>
      <c r="L12" s="187">
        <f t="shared" si="0"/>
        <v>2493.4319047619042</v>
      </c>
      <c r="M12" s="187">
        <f t="shared" si="0"/>
        <v>2493.4319047619042</v>
      </c>
      <c r="N12" s="187">
        <f t="shared" si="0"/>
        <v>2493.4319047619042</v>
      </c>
      <c r="O12" s="187">
        <f t="shared" si="0"/>
        <v>2493.4319047619042</v>
      </c>
      <c r="P12" s="187">
        <f t="shared" si="0"/>
        <v>2493.4319047619042</v>
      </c>
      <c r="Q12" s="187">
        <f t="shared" si="0"/>
        <v>2493.4319047619042</v>
      </c>
      <c r="R12" s="187">
        <f t="shared" si="0"/>
        <v>2493.4319047619042</v>
      </c>
      <c r="S12" s="187">
        <f t="shared" si="0"/>
        <v>2493.4319047619042</v>
      </c>
      <c r="T12" s="187">
        <f t="shared" si="0"/>
        <v>2493.4319047619042</v>
      </c>
      <c r="U12" s="187">
        <f t="shared" si="0"/>
        <v>2493.4319047619042</v>
      </c>
      <c r="V12" s="187">
        <f t="shared" si="0"/>
        <v>2493.4319047619042</v>
      </c>
      <c r="W12" s="187">
        <f t="shared" si="0"/>
        <v>2493.4319047619042</v>
      </c>
      <c r="X12" s="187">
        <f t="shared" ref="X12:Y12" si="1">AVERAGE($B11:$V11)</f>
        <v>2493.4319047619042</v>
      </c>
      <c r="Y12" s="187">
        <f t="shared" si="1"/>
        <v>2493.4319047619042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0.99513044461382083</v>
      </c>
      <c r="C13" s="189">
        <f t="shared" si="2"/>
        <v>1.0130535328339771</v>
      </c>
      <c r="D13" s="189">
        <f t="shared" si="2"/>
        <v>1.0118102664772424</v>
      </c>
      <c r="E13" s="189">
        <f t="shared" si="2"/>
        <v>1.1595704677068728</v>
      </c>
      <c r="F13" s="189">
        <f t="shared" si="2"/>
        <v>1.0176335656707234</v>
      </c>
      <c r="G13" s="189">
        <f t="shared" si="2"/>
        <v>1.0798409994104514</v>
      </c>
      <c r="H13" s="189">
        <f t="shared" si="2"/>
        <v>1.067007282179639</v>
      </c>
      <c r="I13" s="189">
        <f t="shared" si="2"/>
        <v>0.95979761686274079</v>
      </c>
      <c r="J13" s="189">
        <f t="shared" si="2"/>
        <v>0.98932719810351299</v>
      </c>
      <c r="K13" s="189">
        <f t="shared" si="2"/>
        <v>0.97749210449472324</v>
      </c>
      <c r="L13" s="189">
        <f t="shared" si="2"/>
        <v>1.0093798812766572</v>
      </c>
      <c r="M13" s="189">
        <f t="shared" si="2"/>
        <v>1.1223847720305942</v>
      </c>
      <c r="N13" s="189">
        <f t="shared" si="2"/>
        <v>1.0483542762919802</v>
      </c>
      <c r="O13" s="189">
        <f t="shared" si="2"/>
        <v>0.95753968473744466</v>
      </c>
      <c r="P13" s="189">
        <f t="shared" si="2"/>
        <v>0.94849993516299125</v>
      </c>
      <c r="Q13" s="189">
        <f t="shared" si="2"/>
        <v>0.95094235197348032</v>
      </c>
      <c r="R13" s="189">
        <f t="shared" ref="R13:V13" si="3">R11/R12</f>
        <v>0.97061804470296942</v>
      </c>
      <c r="S13" s="189">
        <f t="shared" si="3"/>
        <v>1.0136992292321525</v>
      </c>
      <c r="T13" s="189">
        <f t="shared" si="3"/>
        <v>0.9433183218310508</v>
      </c>
      <c r="U13" s="189">
        <f t="shared" si="3"/>
        <v>0.86329207382366679</v>
      </c>
      <c r="V13" s="189">
        <f t="shared" si="3"/>
        <v>0.90130795058331359</v>
      </c>
      <c r="W13" s="189">
        <f t="shared" ref="W13:Y13" si="4">W11/W12</f>
        <v>1.0038653934040425</v>
      </c>
      <c r="X13" s="189">
        <f t="shared" si="4"/>
        <v>0.9251385592662783</v>
      </c>
      <c r="Y13" s="189">
        <f t="shared" si="4"/>
        <v>0.83459267366626277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2.9477080691985935</v>
      </c>
      <c r="C17" s="14">
        <f t="shared" si="5"/>
        <v>2.9375666853145241</v>
      </c>
      <c r="D17" s="14">
        <f t="shared" si="5"/>
        <v>2.9274246502465622</v>
      </c>
      <c r="E17" s="14">
        <f t="shared" si="5"/>
        <v>2.9172830997664829</v>
      </c>
      <c r="F17" s="14">
        <f t="shared" si="5"/>
        <v>2.9071421252100555</v>
      </c>
      <c r="G17" s="14">
        <f t="shared" si="5"/>
        <v>2.8969995229802206</v>
      </c>
      <c r="H17" s="14">
        <f t="shared" si="5"/>
        <v>2.896999933929286</v>
      </c>
      <c r="I17" s="14">
        <f t="shared" si="5"/>
        <v>2.8519999322088796</v>
      </c>
      <c r="J17" s="14">
        <f t="shared" si="5"/>
        <v>2.8540566847851259</v>
      </c>
      <c r="K17" s="14">
        <f t="shared" si="5"/>
        <v>2.8560005079293198</v>
      </c>
      <c r="L17" s="14">
        <f t="shared" si="5"/>
        <v>2.8419998169605574</v>
      </c>
      <c r="M17" s="14">
        <f t="shared" si="5"/>
        <v>2.8453555347403423</v>
      </c>
      <c r="N17" s="14">
        <f t="shared" si="5"/>
        <v>2.7340000402979361</v>
      </c>
      <c r="O17" s="14">
        <f t="shared" si="5"/>
        <v>2.6649996595931102</v>
      </c>
      <c r="P17" s="14">
        <f t="shared" si="5"/>
        <v>2.5999999269401588</v>
      </c>
      <c r="Q17" s="14">
        <f t="shared" si="5"/>
        <v>2.4610003514869581</v>
      </c>
      <c r="R17" s="14">
        <f t="shared" ref="R17:V17" si="6">R4/R6</f>
        <v>2.4360002008128707</v>
      </c>
      <c r="S17" s="14">
        <f t="shared" si="6"/>
        <v>2.4170003655749759</v>
      </c>
      <c r="T17" s="14">
        <f t="shared" si="6"/>
        <v>2.3849999594112727</v>
      </c>
      <c r="U17" s="14">
        <f t="shared" si="6"/>
        <v>2.3710000665313982</v>
      </c>
      <c r="V17" s="14">
        <f t="shared" si="6"/>
        <v>2.3389997731952374</v>
      </c>
      <c r="W17" s="14">
        <f t="shared" ref="W17:Y17" si="7">W4/W6</f>
        <v>2.3239996698357217</v>
      </c>
      <c r="X17" s="14">
        <f t="shared" si="7"/>
        <v>2.2970003033146336</v>
      </c>
      <c r="Y17" s="14">
        <f t="shared" si="7"/>
        <v>2.2260002865482842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25.551294957288423</v>
      </c>
      <c r="C18" s="94">
        <f t="shared" si="8"/>
        <v>25.569069516066286</v>
      </c>
      <c r="D18" s="94">
        <f t="shared" si="8"/>
        <v>25.586220353125707</v>
      </c>
      <c r="E18" s="94">
        <f t="shared" si="8"/>
        <v>25.603105002628865</v>
      </c>
      <c r="F18" s="94">
        <f t="shared" si="8"/>
        <v>25.620061072022114</v>
      </c>
      <c r="G18" s="94">
        <f t="shared" si="8"/>
        <v>25.637234869284629</v>
      </c>
      <c r="H18" s="94">
        <f t="shared" si="8"/>
        <v>25.564864728371226</v>
      </c>
      <c r="I18" s="94">
        <f t="shared" si="8"/>
        <v>25.895048363294382</v>
      </c>
      <c r="J18" s="94">
        <f t="shared" si="8"/>
        <v>25.803694964021467</v>
      </c>
      <c r="K18" s="94">
        <f t="shared" si="8"/>
        <v>25.71412833754648</v>
      </c>
      <c r="L18" s="94">
        <f t="shared" si="8"/>
        <v>25.769569938088797</v>
      </c>
      <c r="M18" s="94">
        <f t="shared" si="8"/>
        <v>25.670511295068639</v>
      </c>
      <c r="N18" s="94">
        <f t="shared" si="8"/>
        <v>26.726787718736311</v>
      </c>
      <c r="O18" s="94">
        <f t="shared" si="8"/>
        <v>27.429002802882682</v>
      </c>
      <c r="P18" s="94">
        <f t="shared" si="8"/>
        <v>28.126998291022861</v>
      </c>
      <c r="Q18" s="94">
        <f t="shared" si="8"/>
        <v>29.731915880201978</v>
      </c>
      <c r="R18" s="94">
        <f t="shared" ref="R18:V18" si="9">R7*1000/R4</f>
        <v>30.048218612896232</v>
      </c>
      <c r="S18" s="94">
        <f t="shared" si="9"/>
        <v>30.297294946376351</v>
      </c>
      <c r="T18" s="94">
        <f t="shared" si="9"/>
        <v>30.720883308049139</v>
      </c>
      <c r="U18" s="94">
        <f t="shared" si="9"/>
        <v>30.927209735166709</v>
      </c>
      <c r="V18" s="94">
        <f t="shared" si="9"/>
        <v>31.384006863016083</v>
      </c>
      <c r="W18" s="94">
        <f t="shared" ref="W18:Y18" si="10">W7*1000/W4</f>
        <v>31.635415933259942</v>
      </c>
      <c r="X18" s="94">
        <f t="shared" si="10"/>
        <v>32.032001696964208</v>
      </c>
      <c r="Y18" s="94">
        <f t="shared" si="10"/>
        <v>33.094765578071971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75.317758324072415</v>
      </c>
      <c r="C19" s="15">
        <f t="shared" si="11"/>
        <v>75.110846784887471</v>
      </c>
      <c r="D19" s="15">
        <f t="shared" si="11"/>
        <v>74.901732168380491</v>
      </c>
      <c r="E19" s="15">
        <f t="shared" si="11"/>
        <v>74.691505525715883</v>
      </c>
      <c r="F19" s="15">
        <f t="shared" si="11"/>
        <v>74.481158792929776</v>
      </c>
      <c r="G19" s="15">
        <f t="shared" si="11"/>
        <v>74.271057186849447</v>
      </c>
      <c r="H19" s="15">
        <f t="shared" si="11"/>
        <v>74.061411429002575</v>
      </c>
      <c r="I19" s="15">
        <f t="shared" si="11"/>
        <v>73.852676176661234</v>
      </c>
      <c r="J19" s="15">
        <f t="shared" si="11"/>
        <v>73.645208104221751</v>
      </c>
      <c r="K19" s="15">
        <f t="shared" si="11"/>
        <v>73.439563592992471</v>
      </c>
      <c r="L19" s="15">
        <f t="shared" si="11"/>
        <v>73.237113047200637</v>
      </c>
      <c r="M19" s="15">
        <f t="shared" si="11"/>
        <v>73.04173139303802</v>
      </c>
      <c r="N19" s="15">
        <f t="shared" si="11"/>
        <v>73.071038700059461</v>
      </c>
      <c r="O19" s="15">
        <f t="shared" si="11"/>
        <v>73.098283132660811</v>
      </c>
      <c r="P19" s="15">
        <f t="shared" si="11"/>
        <v>73.130193501705421</v>
      </c>
      <c r="Q19" s="15">
        <f t="shared" si="11"/>
        <v>73.170255431557734</v>
      </c>
      <c r="R19" s="15">
        <f t="shared" ref="R19:V19" si="12">R7*1000/R6</f>
        <v>73.197466575084263</v>
      </c>
      <c r="S19" s="15">
        <f t="shared" si="12"/>
        <v>73.228572961324517</v>
      </c>
      <c r="T19" s="15">
        <f t="shared" si="12"/>
        <v>73.269305442775646</v>
      </c>
      <c r="U19" s="15">
        <f t="shared" si="12"/>
        <v>73.32841633971077</v>
      </c>
      <c r="V19" s="15">
        <f t="shared" si="12"/>
        <v>73.40718493455239</v>
      </c>
      <c r="W19" s="15">
        <f t="shared" ref="W19:Y19" si="13">W7*1000/W6</f>
        <v>73.52069618401184</v>
      </c>
      <c r="X19" s="15">
        <f t="shared" si="13"/>
        <v>73.577517613701644</v>
      </c>
      <c r="Y19" s="15">
        <f t="shared" si="13"/>
        <v>73.668957660036497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22.89692321196566</v>
      </c>
      <c r="D20" s="4">
        <f t="shared" si="14"/>
        <v>23.114780648722373</v>
      </c>
      <c r="E20" s="4">
        <f t="shared" si="14"/>
        <v>23.045819086828509</v>
      </c>
      <c r="F20" s="4">
        <f t="shared" si="14"/>
        <v>23.133910638242412</v>
      </c>
      <c r="G20" s="4">
        <f t="shared" si="14"/>
        <v>23.224051204665638</v>
      </c>
      <c r="H20" s="4">
        <f t="shared" si="14"/>
        <v>23.306487892462968</v>
      </c>
      <c r="I20" s="4">
        <f t="shared" si="14"/>
        <v>24.123101438831899</v>
      </c>
      <c r="J20" s="4">
        <f t="shared" si="14"/>
        <v>23.736055385439506</v>
      </c>
      <c r="K20" s="4">
        <f t="shared" si="14"/>
        <v>23.754506022864305</v>
      </c>
      <c r="L20" s="4">
        <f t="shared" si="14"/>
        <v>23.757098144468372</v>
      </c>
      <c r="M20" s="4">
        <f t="shared" si="14"/>
        <v>24.048911615797884</v>
      </c>
      <c r="N20" s="4">
        <f t="shared" si="14"/>
        <v>27.253032391563956</v>
      </c>
      <c r="O20" s="4">
        <f t="shared" si="14"/>
        <v>28.355641551791162</v>
      </c>
      <c r="P20" s="4">
        <f t="shared" si="14"/>
        <v>29.005455339612816</v>
      </c>
      <c r="Q20" s="4">
        <f t="shared" si="14"/>
        <v>30.29134195887864</v>
      </c>
      <c r="R20" s="4">
        <f t="shared" ref="R20:V20" si="15">IF(SUM(R21)=0,"",R21/R17)</f>
        <v>31.4494889961788</v>
      </c>
      <c r="S20" s="4">
        <f t="shared" si="15"/>
        <v>31.835565255574213</v>
      </c>
      <c r="T20" s="4">
        <f t="shared" si="15"/>
        <v>32.252847498576138</v>
      </c>
      <c r="U20" s="4">
        <f t="shared" si="15"/>
        <v>32.99950058071115</v>
      </c>
      <c r="V20" s="4">
        <f t="shared" si="15"/>
        <v>33.53824547110689</v>
      </c>
      <c r="W20" s="4">
        <f t="shared" ref="W20:Y20" si="16">IF(SUM(W21)=0,"",W21/W17)</f>
        <v>34.236304496903799</v>
      </c>
      <c r="X20" s="4">
        <f t="shared" si="16"/>
        <v>33.518597610125248</v>
      </c>
      <c r="Y20" s="4">
        <f t="shared" si="16"/>
        <v>34.249936219166749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67.261238823675157</v>
      </c>
      <c r="D21" s="3">
        <f t="shared" si="17"/>
        <v>67.666778656112101</v>
      </c>
      <c r="E21" s="3">
        <f t="shared" si="17"/>
        <v>67.231178542280645</v>
      </c>
      <c r="F21" s="3">
        <f t="shared" si="17"/>
        <v>67.253566137279563</v>
      </c>
      <c r="G21" s="3">
        <f t="shared" si="17"/>
        <v>67.280065261584568</v>
      </c>
      <c r="H21" s="3">
        <f t="shared" si="17"/>
        <v>67.51889388458892</v>
      </c>
      <c r="I21" s="3">
        <f t="shared" si="17"/>
        <v>68.799083668216497</v>
      </c>
      <c r="J21" s="3">
        <f t="shared" si="17"/>
        <v>67.74404754324361</v>
      </c>
      <c r="K21" s="3">
        <f t="shared" si="17"/>
        <v>67.842881266910538</v>
      </c>
      <c r="L21" s="3">
        <f t="shared" si="17"/>
        <v>67.517668578093108</v>
      </c>
      <c r="M21" s="3">
        <f t="shared" si="17"/>
        <v>68.427703770491817</v>
      </c>
      <c r="N21" s="3">
        <f t="shared" si="17"/>
        <v>74.509791656776812</v>
      </c>
      <c r="O21" s="3">
        <f t="shared" si="17"/>
        <v>75.567775083067701</v>
      </c>
      <c r="P21" s="3">
        <f t="shared" si="17"/>
        <v>75.414181763859361</v>
      </c>
      <c r="Q21" s="3">
        <f t="shared" si="17"/>
        <v>74.547003207811969</v>
      </c>
      <c r="R21" s="3">
        <f t="shared" ref="R21:V21" si="18">IF(SUM(R9)=0,"",R9*1000/R8)</f>
        <v>76.610961510153729</v>
      </c>
      <c r="S21" s="3">
        <f t="shared" si="18"/>
        <v>76.946572861008875</v>
      </c>
      <c r="T21" s="3">
        <f t="shared" si="18"/>
        <v>76.923039975002055</v>
      </c>
      <c r="U21" s="3">
        <f t="shared" si="18"/>
        <v>78.241818072369043</v>
      </c>
      <c r="V21" s="3">
        <f t="shared" si="18"/>
        <v>78.445948550285223</v>
      </c>
      <c r="W21" s="3">
        <f t="shared" ref="W21:Y21" si="19">IF(SUM(W9)=0,"",W9*1000/W8)</f>
        <v>79.565160347199665</v>
      </c>
      <c r="X21" s="3">
        <f t="shared" si="19"/>
        <v>76.992228877138842</v>
      </c>
      <c r="Y21" s="3">
        <f t="shared" si="19"/>
        <v>76.240367838125636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2749.9978247234167</v>
      </c>
      <c r="C22" s="13">
        <f t="shared" si="20"/>
        <v>2976.1118995104734</v>
      </c>
      <c r="D22" s="13">
        <f t="shared" si="20"/>
        <v>3257.7345749875162</v>
      </c>
      <c r="E22" s="13">
        <f t="shared" si="20"/>
        <v>3497.4645666288798</v>
      </c>
      <c r="F22" s="13">
        <f t="shared" si="20"/>
        <v>3858.5595789638032</v>
      </c>
      <c r="G22" s="13">
        <f t="shared" si="20"/>
        <v>4171.2825208080785</v>
      </c>
      <c r="H22" s="13">
        <f t="shared" si="20"/>
        <v>4562.3726211429475</v>
      </c>
      <c r="I22" s="13">
        <f t="shared" si="20"/>
        <v>5124.7821407259717</v>
      </c>
      <c r="J22" s="13">
        <f t="shared" si="20"/>
        <v>5342.2425694015592</v>
      </c>
      <c r="K22" s="13">
        <f t="shared" si="20"/>
        <v>5149.3261108094612</v>
      </c>
      <c r="L22" s="13">
        <f t="shared" si="20"/>
        <v>5303.3609864763575</v>
      </c>
      <c r="M22" s="13">
        <f t="shared" si="20"/>
        <v>5447.2487054740523</v>
      </c>
      <c r="N22" s="13">
        <f t="shared" si="20"/>
        <v>5683.005687031372</v>
      </c>
      <c r="O22" s="13">
        <f t="shared" si="20"/>
        <v>5557.9640263857327</v>
      </c>
      <c r="P22" s="13">
        <f t="shared" si="20"/>
        <v>5707.7764552715753</v>
      </c>
      <c r="Q22" s="13">
        <f t="shared" si="20"/>
        <v>5939.7182944055839</v>
      </c>
      <c r="R22" s="13">
        <f t="shared" ref="R22:V22" si="21">R3*1000000/R4</f>
        <v>6143.0528546512023</v>
      </c>
      <c r="S22" s="13">
        <f t="shared" si="21"/>
        <v>6375.9669414334949</v>
      </c>
      <c r="T22" s="13">
        <f t="shared" si="21"/>
        <v>6698.99004646085</v>
      </c>
      <c r="U22" s="13">
        <f t="shared" si="21"/>
        <v>7199.0041187730876</v>
      </c>
      <c r="V22" s="13">
        <f t="shared" si="21"/>
        <v>7273.3597497917735</v>
      </c>
      <c r="W22" s="13">
        <f t="shared" ref="W22:Y22" si="22">W3*1000000/W4</f>
        <v>7940.099793530725</v>
      </c>
      <c r="X22" s="13">
        <f t="shared" si="22"/>
        <v>8315.7474056732808</v>
      </c>
      <c r="Y22" s="13">
        <f t="shared" si="22"/>
        <v>8479.4756587997908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8106.1907782157941</v>
      </c>
      <c r="C23" s="46">
        <f t="shared" si="23"/>
        <v>8742.527167770093</v>
      </c>
      <c r="D23" s="46">
        <f t="shared" si="23"/>
        <v>9536.7724987789625</v>
      </c>
      <c r="E23" s="46">
        <f t="shared" si="23"/>
        <v>10203.094272258537</v>
      </c>
      <c r="F23" s="46">
        <f t="shared" si="23"/>
        <v>11217.381094638447</v>
      </c>
      <c r="G23" s="46">
        <f t="shared" si="23"/>
        <v>12084.203472996736</v>
      </c>
      <c r="H23" s="46">
        <f t="shared" si="23"/>
        <v>13217.193182011904</v>
      </c>
      <c r="I23" s="46">
        <f t="shared" si="23"/>
        <v>14615.878317935747</v>
      </c>
      <c r="J23" s="46">
        <f t="shared" si="23"/>
        <v>15247.063116944188</v>
      </c>
      <c r="K23" s="46">
        <f t="shared" si="23"/>
        <v>14706.477987965531</v>
      </c>
      <c r="L23" s="46">
        <f t="shared" si="23"/>
        <v>15072.15095284157</v>
      </c>
      <c r="M23" s="46">
        <f t="shared" si="23"/>
        <v>15499.35925322776</v>
      </c>
      <c r="N23" s="46">
        <f t="shared" si="23"/>
        <v>15537.33777735717</v>
      </c>
      <c r="O23" s="46">
        <f t="shared" si="23"/>
        <v>14811.97223834873</v>
      </c>
      <c r="P23" s="46">
        <f t="shared" si="23"/>
        <v>14840.218366696854</v>
      </c>
      <c r="Q23" s="46">
        <f t="shared" si="23"/>
        <v>14617.648810265657</v>
      </c>
      <c r="R23" s="46">
        <f t="shared" ref="R23:V23" si="24">R3*1000000/R6</f>
        <v>14964.477987534408</v>
      </c>
      <c r="S23" s="46">
        <f t="shared" si="24"/>
        <v>15410.714428338719</v>
      </c>
      <c r="T23" s="46">
        <f t="shared" si="24"/>
        <v>15977.090988905647</v>
      </c>
      <c r="U23" s="46">
        <f t="shared" si="24"/>
        <v>17068.839244570798</v>
      </c>
      <c r="V23" s="46">
        <f t="shared" si="24"/>
        <v>17012.386805130329</v>
      </c>
      <c r="W23" s="46">
        <f t="shared" ref="W23:Y23" si="25">W3*1000000/W6</f>
        <v>18452.789298628089</v>
      </c>
      <c r="X23" s="46">
        <f t="shared" si="25"/>
        <v>19101.274313119404</v>
      </c>
      <c r="Y23" s="46">
        <f t="shared" si="25"/>
        <v>18875.315246267535</v>
      </c>
      <c r="DA23" s="11"/>
    </row>
    <row r="24" spans="1:105" ht="12" customHeight="1" x14ac:dyDescent="0.25">
      <c r="A24" s="180" t="s">
        <v>188</v>
      </c>
      <c r="B24" s="15">
        <v>0.20127477934880658</v>
      </c>
      <c r="C24" s="15">
        <v>0.21436127590515211</v>
      </c>
      <c r="D24" s="15">
        <v>0.23225084416302727</v>
      </c>
      <c r="E24" s="15">
        <v>0.24685282288842433</v>
      </c>
      <c r="F24" s="15">
        <v>0.26813127677629678</v>
      </c>
      <c r="G24" s="15">
        <v>0.28430945930677004</v>
      </c>
      <c r="H24" s="15">
        <v>0.3062766231805536</v>
      </c>
      <c r="I24" s="15">
        <v>0.33398881789690738</v>
      </c>
      <c r="J24" s="15">
        <v>0.35059533483066185</v>
      </c>
      <c r="K24" s="15">
        <v>0.3442904796483261</v>
      </c>
      <c r="L24" s="15">
        <v>0.35191549482418194</v>
      </c>
      <c r="M24" s="15">
        <v>0.36156865420709389</v>
      </c>
      <c r="N24" s="15">
        <v>0.36843534036458586</v>
      </c>
      <c r="O24" s="15">
        <v>0.35495734211135899</v>
      </c>
      <c r="P24" s="15">
        <v>0.35415115693545252</v>
      </c>
      <c r="Q24" s="15">
        <v>0.34325216793362728</v>
      </c>
      <c r="R24" s="15">
        <v>0.34562706739190668</v>
      </c>
      <c r="S24" s="15">
        <v>0.34961006974343256</v>
      </c>
      <c r="T24" s="15">
        <v>0.35734964964393551</v>
      </c>
      <c r="U24" s="15">
        <v>0.37796251561642347</v>
      </c>
      <c r="V24" s="15">
        <v>0.40662204210016289</v>
      </c>
      <c r="W24" s="15">
        <v>0.42138319416677178</v>
      </c>
      <c r="X24" s="15">
        <v>0.41842276419486374</v>
      </c>
      <c r="Y24" s="15">
        <v>0.4155753817596568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2101.5961306964741</v>
      </c>
      <c r="C28" s="22">
        <f t="shared" ref="C28:W28" si="26">SUM(C29:C30,C33:C34,C41:C42)</f>
        <v>1975.0629406706792</v>
      </c>
      <c r="D28" s="22">
        <f t="shared" si="26"/>
        <v>2116.7485812553737</v>
      </c>
      <c r="E28" s="22">
        <f t="shared" si="26"/>
        <v>2231.7526225279448</v>
      </c>
      <c r="F28" s="22">
        <f t="shared" si="26"/>
        <v>2084.5632846087701</v>
      </c>
      <c r="G28" s="22">
        <f t="shared" si="26"/>
        <v>2089.6662080825449</v>
      </c>
      <c r="H28" s="22">
        <f t="shared" si="26"/>
        <v>2158.2681857265688</v>
      </c>
      <c r="I28" s="22">
        <f t="shared" si="26"/>
        <v>2061.6699054170249</v>
      </c>
      <c r="J28" s="22">
        <f t="shared" si="26"/>
        <v>2113.4633705932929</v>
      </c>
      <c r="K28" s="22">
        <f t="shared" si="26"/>
        <v>2114.0112639724848</v>
      </c>
      <c r="L28" s="22">
        <f t="shared" si="26"/>
        <v>2243.3377472055026</v>
      </c>
      <c r="M28" s="22">
        <f t="shared" si="26"/>
        <v>2374.2807394668957</v>
      </c>
      <c r="N28" s="22">
        <f t="shared" si="26"/>
        <v>2352.5593293207221</v>
      </c>
      <c r="O28" s="22">
        <f t="shared" si="26"/>
        <v>2242.0363714531386</v>
      </c>
      <c r="P28" s="22">
        <f t="shared" si="26"/>
        <v>2164.9914875322443</v>
      </c>
      <c r="Q28" s="22">
        <f t="shared" si="26"/>
        <v>2192.9116079105761</v>
      </c>
      <c r="R28" s="22">
        <f t="shared" si="26"/>
        <v>2252.1107480653482</v>
      </c>
      <c r="S28" s="22">
        <f t="shared" si="26"/>
        <v>2317.9251074806534</v>
      </c>
      <c r="T28" s="22">
        <f t="shared" si="26"/>
        <v>2229.5519346517622</v>
      </c>
      <c r="U28" s="22">
        <f t="shared" si="26"/>
        <v>2161.9533963886497</v>
      </c>
      <c r="V28" s="22">
        <f t="shared" si="26"/>
        <v>2381.1130696474634</v>
      </c>
      <c r="W28" s="22">
        <f t="shared" si="26"/>
        <v>2403.4200343938087</v>
      </c>
      <c r="X28" s="22">
        <f t="shared" ref="X28:Y28" si="27">SUM(X29:X30,X33:X34,X41:X42)</f>
        <v>2136.3417024935511</v>
      </c>
      <c r="Y28" s="22">
        <f t="shared" si="27"/>
        <v>2046.4164230438519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240.64737747205498</v>
      </c>
      <c r="C29" s="31">
        <v>156.75778159931212</v>
      </c>
      <c r="D29" s="31">
        <v>286.94548581255373</v>
      </c>
      <c r="E29" s="31">
        <v>340.1600171969045</v>
      </c>
      <c r="F29" s="31">
        <v>258.48615649183142</v>
      </c>
      <c r="G29" s="31">
        <v>234.26113499570073</v>
      </c>
      <c r="H29" s="31">
        <v>250.93602751504724</v>
      </c>
      <c r="I29" s="31">
        <v>213.3486672398968</v>
      </c>
      <c r="J29" s="31">
        <v>198.50412725709378</v>
      </c>
      <c r="K29" s="31">
        <v>137.07214101461736</v>
      </c>
      <c r="L29" s="31">
        <v>191.28065348237317</v>
      </c>
      <c r="M29" s="31">
        <v>238.37282889079958</v>
      </c>
      <c r="N29" s="31">
        <v>231.09406706792777</v>
      </c>
      <c r="O29" s="31">
        <v>188.96509028374894</v>
      </c>
      <c r="P29" s="31">
        <v>131.66947549441099</v>
      </c>
      <c r="Q29" s="31">
        <v>133.44780739466896</v>
      </c>
      <c r="R29" s="31">
        <v>150.58237317282885</v>
      </c>
      <c r="S29" s="31">
        <v>158.67136715391229</v>
      </c>
      <c r="T29" s="31">
        <v>114.6883920894239</v>
      </c>
      <c r="U29" s="31">
        <v>102.302407566638</v>
      </c>
      <c r="V29" s="31">
        <v>99.401203783319005</v>
      </c>
      <c r="W29" s="31">
        <v>139.64763542562335</v>
      </c>
      <c r="X29" s="31">
        <v>42.01109200343938</v>
      </c>
      <c r="Y29" s="31">
        <v>13.960963026655206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16.535339638865</v>
      </c>
      <c r="C30" s="98">
        <f t="shared" ref="C30:W30" si="28">SUM(C31:C32)</f>
        <v>17.767755803955293</v>
      </c>
      <c r="D30" s="98">
        <f t="shared" si="28"/>
        <v>20.027171109200342</v>
      </c>
      <c r="E30" s="98">
        <f t="shared" si="28"/>
        <v>25.675924333619943</v>
      </c>
      <c r="F30" s="98">
        <f t="shared" si="28"/>
        <v>28.040498710232161</v>
      </c>
      <c r="G30" s="98">
        <f t="shared" si="28"/>
        <v>25.986414445399831</v>
      </c>
      <c r="H30" s="98">
        <f t="shared" si="28"/>
        <v>28.20739466895958</v>
      </c>
      <c r="I30" s="98">
        <f t="shared" si="28"/>
        <v>25.181513327601028</v>
      </c>
      <c r="J30" s="98">
        <f t="shared" si="28"/>
        <v>22.984178847807399</v>
      </c>
      <c r="K30" s="98">
        <f t="shared" si="28"/>
        <v>26.191831470335334</v>
      </c>
      <c r="L30" s="98">
        <f t="shared" si="28"/>
        <v>22.895786758383487</v>
      </c>
      <c r="M30" s="98">
        <f t="shared" si="28"/>
        <v>27.378933791917451</v>
      </c>
      <c r="N30" s="98">
        <f t="shared" si="28"/>
        <v>25.181513327601028</v>
      </c>
      <c r="O30" s="98">
        <f t="shared" si="28"/>
        <v>25.171195184866718</v>
      </c>
      <c r="P30" s="98">
        <f t="shared" si="28"/>
        <v>24.08280309544282</v>
      </c>
      <c r="Q30" s="98">
        <f t="shared" si="28"/>
        <v>34.059415305245047</v>
      </c>
      <c r="R30" s="98">
        <f t="shared" si="28"/>
        <v>27.467239896818569</v>
      </c>
      <c r="S30" s="98">
        <f t="shared" si="28"/>
        <v>24.159157351676701</v>
      </c>
      <c r="T30" s="98">
        <f t="shared" si="28"/>
        <v>21.989165950128971</v>
      </c>
      <c r="U30" s="98">
        <f t="shared" si="28"/>
        <v>19.474290627687019</v>
      </c>
      <c r="V30" s="98">
        <f t="shared" si="28"/>
        <v>19.98632846087704</v>
      </c>
      <c r="W30" s="98">
        <f t="shared" si="28"/>
        <v>20.57300085984523</v>
      </c>
      <c r="X30" s="98">
        <f t="shared" ref="X30:Y30" si="29">SUM(X31:X32)</f>
        <v>17.072570937231301</v>
      </c>
      <c r="Y30" s="98">
        <f t="shared" si="29"/>
        <v>12.777815993121241</v>
      </c>
      <c r="DA30" s="63"/>
    </row>
    <row r="31" spans="1:105" ht="12" customHeight="1" x14ac:dyDescent="0.25">
      <c r="A31" s="97" t="s">
        <v>74</v>
      </c>
      <c r="B31" s="98">
        <v>12.427171109200341</v>
      </c>
      <c r="C31" s="98">
        <v>14.68667239896819</v>
      </c>
      <c r="D31" s="98">
        <v>16.946087704213241</v>
      </c>
      <c r="E31" s="98">
        <v>22.594840928632841</v>
      </c>
      <c r="F31" s="98">
        <v>24.959415305245059</v>
      </c>
      <c r="G31" s="98">
        <v>24.959415305245059</v>
      </c>
      <c r="H31" s="98">
        <v>26.20739466895958</v>
      </c>
      <c r="I31" s="98">
        <v>24.171195184866718</v>
      </c>
      <c r="J31" s="98">
        <v>21.97386070507309</v>
      </c>
      <c r="K31" s="98">
        <v>24.171195184866718</v>
      </c>
      <c r="L31" s="98">
        <v>20.875150472914871</v>
      </c>
      <c r="M31" s="98">
        <v>26.368615649183141</v>
      </c>
      <c r="N31" s="98">
        <v>24.171195184866718</v>
      </c>
      <c r="O31" s="98">
        <v>24.171195184866718</v>
      </c>
      <c r="P31" s="98">
        <v>23.072484952708511</v>
      </c>
      <c r="Q31" s="98">
        <v>34.059415305245047</v>
      </c>
      <c r="R31" s="98">
        <v>27.467239896818569</v>
      </c>
      <c r="S31" s="98">
        <v>24.159157351676701</v>
      </c>
      <c r="T31" s="98">
        <v>21.989165950128971</v>
      </c>
      <c r="U31" s="98">
        <v>19.474290627687019</v>
      </c>
      <c r="V31" s="98">
        <v>19.98632846087704</v>
      </c>
      <c r="W31" s="98">
        <v>20.57300085984523</v>
      </c>
      <c r="X31" s="98">
        <v>17.072570937231301</v>
      </c>
      <c r="Y31" s="98">
        <v>12.777815993121241</v>
      </c>
      <c r="DA31" s="63" t="s">
        <v>233</v>
      </c>
    </row>
    <row r="32" spans="1:105" ht="12" customHeight="1" x14ac:dyDescent="0.25">
      <c r="A32" s="97" t="s">
        <v>196</v>
      </c>
      <c r="B32" s="98">
        <v>4.1081685296646597</v>
      </c>
      <c r="C32" s="98">
        <v>3.081083404987103</v>
      </c>
      <c r="D32" s="98">
        <v>3.0810834049871012</v>
      </c>
      <c r="E32" s="98">
        <v>3.0810834049871012</v>
      </c>
      <c r="F32" s="98">
        <v>3.0810834049871012</v>
      </c>
      <c r="G32" s="98">
        <v>1.0269991401547713</v>
      </c>
      <c r="H32" s="98">
        <v>2</v>
      </c>
      <c r="I32" s="98">
        <v>1.0103181427343095</v>
      </c>
      <c r="J32" s="98">
        <v>1.0103181427343095</v>
      </c>
      <c r="K32" s="98">
        <v>2.0206362854686155</v>
      </c>
      <c r="L32" s="98">
        <v>2.0206362854686155</v>
      </c>
      <c r="M32" s="98">
        <v>1.0103181427343095</v>
      </c>
      <c r="N32" s="98">
        <v>1.0103181427343095</v>
      </c>
      <c r="O32" s="98">
        <v>1</v>
      </c>
      <c r="P32" s="98">
        <v>1.0103181427343095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234</v>
      </c>
    </row>
    <row r="33" spans="1:105" ht="12" customHeight="1" x14ac:dyDescent="0.25">
      <c r="A33" s="73" t="s">
        <v>189</v>
      </c>
      <c r="B33" s="98">
        <v>0.1934651762682717</v>
      </c>
      <c r="C33" s="98">
        <v>0.7953568357695614</v>
      </c>
      <c r="D33" s="98">
        <v>1.268271711092003</v>
      </c>
      <c r="E33" s="98">
        <v>3.0954428202923472</v>
      </c>
      <c r="F33" s="98">
        <v>5.7609630266552019</v>
      </c>
      <c r="G33" s="98">
        <v>14.079965606190891</v>
      </c>
      <c r="H33" s="98">
        <v>24.462510748065348</v>
      </c>
      <c r="I33" s="98">
        <v>32.760447119518489</v>
      </c>
      <c r="J33" s="98">
        <v>38.908340498710231</v>
      </c>
      <c r="K33" s="98">
        <v>50.795098882201202</v>
      </c>
      <c r="L33" s="98">
        <v>49.334221840068778</v>
      </c>
      <c r="M33" s="98">
        <v>55.954256233877899</v>
      </c>
      <c r="N33" s="98">
        <v>53.439552880481507</v>
      </c>
      <c r="O33" s="98">
        <v>44.948925193465172</v>
      </c>
      <c r="P33" s="98">
        <v>45.185554600171969</v>
      </c>
      <c r="Q33" s="98">
        <v>51.763456577815987</v>
      </c>
      <c r="R33" s="98">
        <v>58.899226139294917</v>
      </c>
      <c r="S33" s="98">
        <v>68.0639724849527</v>
      </c>
      <c r="T33" s="98">
        <v>77.280395528804803</v>
      </c>
      <c r="U33" s="98">
        <v>78.685038693035253</v>
      </c>
      <c r="V33" s="98">
        <v>96.068701633705928</v>
      </c>
      <c r="W33" s="98">
        <v>113.42338779019779</v>
      </c>
      <c r="X33" s="98">
        <v>86.988993981083397</v>
      </c>
      <c r="Y33" s="98">
        <v>71.095528804815132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488.79810834049857</v>
      </c>
      <c r="C34" s="98">
        <f>SUM(C35:C40)</f>
        <v>471.88787618228707</v>
      </c>
      <c r="D34" s="98">
        <f>SUM(D35:D40)</f>
        <v>568.78761822871877</v>
      </c>
      <c r="E34" s="98">
        <f t="shared" ref="E34:G34" si="30">SUM(E35:E40)</f>
        <v>587.03542562338771</v>
      </c>
      <c r="F34" s="98">
        <f t="shared" si="30"/>
        <v>614.31160791057607</v>
      </c>
      <c r="G34" s="98">
        <f t="shared" si="30"/>
        <v>599.76595012897678</v>
      </c>
      <c r="H34" s="98">
        <f t="shared" ref="H34" si="31">SUM(H35:H40)</f>
        <v>635.01960447119518</v>
      </c>
      <c r="I34" s="98">
        <f t="shared" ref="I34" si="32">SUM(I35:I40)</f>
        <v>607.02682717110918</v>
      </c>
      <c r="J34" s="98">
        <f t="shared" ref="J34" si="33">SUM(J35:J40)</f>
        <v>639.36655202063616</v>
      </c>
      <c r="K34" s="98">
        <f t="shared" ref="K34" si="34">SUM(K35:K40)</f>
        <v>653.12407566638001</v>
      </c>
      <c r="L34" s="98">
        <f t="shared" ref="L34" si="35">SUM(L35:L40)</f>
        <v>717.46921754084258</v>
      </c>
      <c r="M34" s="98">
        <f t="shared" ref="M34" si="36">SUM(M35:M40)</f>
        <v>754.92020636285463</v>
      </c>
      <c r="N34" s="98">
        <f t="shared" ref="N34" si="37">SUM(N35:N40)</f>
        <v>766.98194325021495</v>
      </c>
      <c r="O34" s="98">
        <f t="shared" ref="O34" si="38">SUM(O35:O40)</f>
        <v>758.59845227858989</v>
      </c>
      <c r="P34" s="98">
        <f t="shared" ref="P34" si="39">SUM(P35:P40)</f>
        <v>742.73903697334481</v>
      </c>
      <c r="Q34" s="98">
        <f t="shared" ref="Q34" si="40">SUM(Q35:Q40)</f>
        <v>725.75709372312974</v>
      </c>
      <c r="R34" s="98">
        <f t="shared" ref="R34" si="41">SUM(R35:R40)</f>
        <v>767.67454858125529</v>
      </c>
      <c r="S34" s="98">
        <f t="shared" ref="S34" si="42">SUM(S35:S40)</f>
        <v>769.58460877042126</v>
      </c>
      <c r="T34" s="98">
        <f t="shared" ref="T34" si="43">SUM(T35:T40)</f>
        <v>749.14634565778147</v>
      </c>
      <c r="U34" s="98">
        <f t="shared" ref="U34" si="44">SUM(U35:U40)</f>
        <v>721.51599312123801</v>
      </c>
      <c r="V34" s="98">
        <f t="shared" ref="V34" si="45">SUM(V35:V40)</f>
        <v>859.25932932072226</v>
      </c>
      <c r="W34" s="98">
        <f t="shared" ref="W34:Y34" si="46">SUM(W35:W40)</f>
        <v>763.14686156491814</v>
      </c>
      <c r="X34" s="98">
        <f t="shared" si="46"/>
        <v>653.66371453138436</v>
      </c>
      <c r="Y34" s="98">
        <f t="shared" si="46"/>
        <v>597.85305245055883</v>
      </c>
      <c r="DA34" s="63"/>
    </row>
    <row r="35" spans="1:105" ht="12" customHeight="1" x14ac:dyDescent="0.25">
      <c r="A35" s="97" t="s">
        <v>199</v>
      </c>
      <c r="B35" s="98">
        <v>488.79810834049857</v>
      </c>
      <c r="C35" s="98">
        <v>471.88787618228707</v>
      </c>
      <c r="D35" s="98">
        <v>568.78761822871877</v>
      </c>
      <c r="E35" s="98">
        <v>587.03542562338771</v>
      </c>
      <c r="F35" s="98">
        <v>614.31160791057607</v>
      </c>
      <c r="G35" s="98">
        <v>599.76595012897678</v>
      </c>
      <c r="H35" s="98">
        <v>635.01960447119518</v>
      </c>
      <c r="I35" s="98">
        <v>607.02682717110918</v>
      </c>
      <c r="J35" s="98">
        <v>639.36655202063616</v>
      </c>
      <c r="K35" s="98">
        <v>653.12407566638001</v>
      </c>
      <c r="L35" s="98">
        <v>711.02037833190013</v>
      </c>
      <c r="M35" s="98">
        <v>746.96663800515898</v>
      </c>
      <c r="N35" s="98">
        <v>758.74178847807389</v>
      </c>
      <c r="O35" s="98">
        <v>749.64170249355118</v>
      </c>
      <c r="P35" s="98">
        <v>733.30464316423047</v>
      </c>
      <c r="Q35" s="98">
        <v>716.10773860705069</v>
      </c>
      <c r="R35" s="98">
        <v>758.02519346517624</v>
      </c>
      <c r="S35" s="98">
        <v>759.61341358555455</v>
      </c>
      <c r="T35" s="98">
        <v>738.6744625967325</v>
      </c>
      <c r="U35" s="98">
        <v>710.56285468615636</v>
      </c>
      <c r="V35" s="98">
        <v>847.74926913155628</v>
      </c>
      <c r="W35" s="98">
        <v>750.89269131556307</v>
      </c>
      <c r="X35" s="98">
        <v>640.21332760103178</v>
      </c>
      <c r="Y35" s="98">
        <v>583.89260533104039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98">
        <v>0</v>
      </c>
      <c r="Y36" s="98">
        <v>0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6.44883920894239</v>
      </c>
      <c r="M38" s="98">
        <v>7.9535683576956142</v>
      </c>
      <c r="N38" s="98">
        <v>8.2401547721410147</v>
      </c>
      <c r="O38" s="98">
        <v>8.9567497850386921</v>
      </c>
      <c r="P38" s="98">
        <v>9.4343938091143578</v>
      </c>
      <c r="Q38" s="98">
        <v>9.6493551160791053</v>
      </c>
      <c r="R38" s="98">
        <v>9.6493551160791053</v>
      </c>
      <c r="S38" s="98">
        <v>9.9711951848667244</v>
      </c>
      <c r="T38" s="98">
        <v>10.471883061049009</v>
      </c>
      <c r="U38" s="98">
        <v>10.953138435081691</v>
      </c>
      <c r="V38" s="98">
        <v>11.51006018916595</v>
      </c>
      <c r="W38" s="98">
        <v>12.254170249355109</v>
      </c>
      <c r="X38" s="98">
        <v>13.450386930352529</v>
      </c>
      <c r="Y38" s="98">
        <v>13.96044711951849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241</v>
      </c>
    </row>
    <row r="41" spans="1:105" ht="12" customHeight="1" x14ac:dyDescent="0.25">
      <c r="A41" s="73" t="s">
        <v>198</v>
      </c>
      <c r="B41" s="98">
        <v>507.78641444539983</v>
      </c>
      <c r="C41" s="98">
        <v>489.41908856405848</v>
      </c>
      <c r="D41" s="98">
        <v>439.54806534823729</v>
      </c>
      <c r="E41" s="98">
        <v>475.18392089423901</v>
      </c>
      <c r="F41" s="98">
        <v>423.87979363714533</v>
      </c>
      <c r="G41" s="98">
        <v>437.75674978503872</v>
      </c>
      <c r="H41" s="98">
        <v>419.55666380051588</v>
      </c>
      <c r="I41" s="98">
        <v>377.1615649183147</v>
      </c>
      <c r="J41" s="98">
        <v>351.5333619948409</v>
      </c>
      <c r="K41" s="98">
        <v>361.01556319862419</v>
      </c>
      <c r="L41" s="98">
        <v>354.4472914875322</v>
      </c>
      <c r="M41" s="98">
        <v>359.39140154772139</v>
      </c>
      <c r="N41" s="98">
        <v>343.96199484092858</v>
      </c>
      <c r="O41" s="98">
        <v>318.33379191745479</v>
      </c>
      <c r="P41" s="98">
        <v>310.73852106620808</v>
      </c>
      <c r="Q41" s="98">
        <v>332.66457437661222</v>
      </c>
      <c r="R41" s="98">
        <v>324.61547721410142</v>
      </c>
      <c r="S41" s="98">
        <v>339.79011177987962</v>
      </c>
      <c r="T41" s="98">
        <v>323.79716251074802</v>
      </c>
      <c r="U41" s="98">
        <v>307.56878761822873</v>
      </c>
      <c r="V41" s="98">
        <v>329.94170249355108</v>
      </c>
      <c r="W41" s="98">
        <v>338.83086844368012</v>
      </c>
      <c r="X41" s="98">
        <v>307.39767841788472</v>
      </c>
      <c r="Y41" s="98">
        <v>292.11031814273429</v>
      </c>
      <c r="DA41" s="63" t="s">
        <v>242</v>
      </c>
    </row>
    <row r="42" spans="1:105" ht="12" customHeight="1" x14ac:dyDescent="0.25">
      <c r="A42" s="32" t="s">
        <v>53</v>
      </c>
      <c r="B42" s="33">
        <v>847.63542562338773</v>
      </c>
      <c r="C42" s="33">
        <v>838.43508168529661</v>
      </c>
      <c r="D42" s="33">
        <v>800.1719690455717</v>
      </c>
      <c r="E42" s="33">
        <v>800.60189165950123</v>
      </c>
      <c r="F42" s="33">
        <v>754.08426483233018</v>
      </c>
      <c r="G42" s="33">
        <v>777.81599312123808</v>
      </c>
      <c r="H42" s="33">
        <v>800.08598452278579</v>
      </c>
      <c r="I42" s="33">
        <v>806.19088564058461</v>
      </c>
      <c r="J42" s="33">
        <v>862.16680997420463</v>
      </c>
      <c r="K42" s="33">
        <v>885.81255374032673</v>
      </c>
      <c r="L42" s="33">
        <v>907.91057609630263</v>
      </c>
      <c r="M42" s="33">
        <v>938.2631126397248</v>
      </c>
      <c r="N42" s="33">
        <v>931.90025795356826</v>
      </c>
      <c r="O42" s="33">
        <v>906.0189165950128</v>
      </c>
      <c r="P42" s="33">
        <v>910.57609630266541</v>
      </c>
      <c r="Q42" s="33">
        <v>915.21926053310403</v>
      </c>
      <c r="R42" s="33">
        <v>922.87188306104895</v>
      </c>
      <c r="S42" s="33">
        <v>957.65588993981078</v>
      </c>
      <c r="T42" s="33">
        <v>942.65047291487519</v>
      </c>
      <c r="U42" s="33">
        <v>932.40687876182278</v>
      </c>
      <c r="V42" s="33">
        <v>976.45580395528805</v>
      </c>
      <c r="W42" s="33">
        <v>1027.798280309544</v>
      </c>
      <c r="X42" s="33">
        <v>1029.207652622528</v>
      </c>
      <c r="Y42" s="33">
        <v>1058.6187446259671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2101.5961306964746</v>
      </c>
      <c r="C44" s="205">
        <f t="shared" si="47"/>
        <v>1975.0629406706792</v>
      </c>
      <c r="D44" s="205">
        <f t="shared" si="47"/>
        <v>2116.7485812553741</v>
      </c>
      <c r="E44" s="205">
        <f t="shared" si="47"/>
        <v>2231.7526225279448</v>
      </c>
      <c r="F44" s="205">
        <f t="shared" si="47"/>
        <v>2084.5632846087706</v>
      </c>
      <c r="G44" s="205">
        <f t="shared" si="47"/>
        <v>2089.6662080825454</v>
      </c>
      <c r="H44" s="205">
        <f t="shared" si="47"/>
        <v>2158.2681857265688</v>
      </c>
      <c r="I44" s="205">
        <f t="shared" si="47"/>
        <v>2061.6699054170249</v>
      </c>
      <c r="J44" s="205">
        <f t="shared" si="47"/>
        <v>2113.4633705932929</v>
      </c>
      <c r="K44" s="205">
        <f t="shared" si="47"/>
        <v>2114.0112639724848</v>
      </c>
      <c r="L44" s="205">
        <f t="shared" si="47"/>
        <v>2243.3377472055026</v>
      </c>
      <c r="M44" s="205">
        <f t="shared" si="47"/>
        <v>2374.2807394668966</v>
      </c>
      <c r="N44" s="205">
        <f t="shared" si="47"/>
        <v>2352.5593293207226</v>
      </c>
      <c r="O44" s="205">
        <f t="shared" si="47"/>
        <v>2242.0363714531386</v>
      </c>
      <c r="P44" s="205">
        <f t="shared" si="47"/>
        <v>2164.9914875322447</v>
      </c>
      <c r="Q44" s="205">
        <f t="shared" si="47"/>
        <v>2192.9116079105761</v>
      </c>
      <c r="R44" s="205">
        <f t="shared" ref="R44:V44" si="48">SUM(R45,R50)</f>
        <v>2252.1107480653477</v>
      </c>
      <c r="S44" s="205">
        <f t="shared" si="48"/>
        <v>2317.9251074806543</v>
      </c>
      <c r="T44" s="205">
        <f t="shared" si="48"/>
        <v>2229.5519346517631</v>
      </c>
      <c r="U44" s="205">
        <f t="shared" si="48"/>
        <v>2161.9533963886506</v>
      </c>
      <c r="V44" s="205">
        <f t="shared" si="48"/>
        <v>2381.1130696474629</v>
      </c>
      <c r="W44" s="205">
        <f t="shared" ref="W44:Y44" si="49">SUM(W45,W50)</f>
        <v>2403.4200343938078</v>
      </c>
      <c r="X44" s="205">
        <f t="shared" si="49"/>
        <v>2136.3417024935516</v>
      </c>
      <c r="Y44" s="205">
        <f t="shared" si="49"/>
        <v>2046.4164230438519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1783.5007184323174</v>
      </c>
      <c r="C45" s="192">
        <f t="shared" si="50"/>
        <v>1649.3525544026998</v>
      </c>
      <c r="D45" s="192">
        <f t="shared" si="50"/>
        <v>1792.4762575830434</v>
      </c>
      <c r="E45" s="192">
        <f t="shared" si="50"/>
        <v>1900.8147384047727</v>
      </c>
      <c r="F45" s="192">
        <f t="shared" si="50"/>
        <v>1745.4847008045674</v>
      </c>
      <c r="G45" s="192">
        <f t="shared" si="50"/>
        <v>1734.9296827942369</v>
      </c>
      <c r="H45" s="192">
        <f t="shared" si="50"/>
        <v>1790.5182607765098</v>
      </c>
      <c r="I45" s="192">
        <f t="shared" si="50"/>
        <v>1677.1081200156136</v>
      </c>
      <c r="J45" s="192">
        <f t="shared" si="50"/>
        <v>1721.7346146316345</v>
      </c>
      <c r="K45" s="192">
        <f t="shared" si="50"/>
        <v>1711.0385653908295</v>
      </c>
      <c r="L45" s="192">
        <f t="shared" si="50"/>
        <v>1834.847780316843</v>
      </c>
      <c r="M45" s="192">
        <f t="shared" si="50"/>
        <v>1962.2380757387166</v>
      </c>
      <c r="N45" s="192">
        <f t="shared" si="50"/>
        <v>1928.0102677666821</v>
      </c>
      <c r="O45" s="192">
        <f t="shared" si="50"/>
        <v>1812.0269614554409</v>
      </c>
      <c r="P45" s="192">
        <f t="shared" si="50"/>
        <v>1735.3256824467071</v>
      </c>
      <c r="Q45" s="192">
        <f t="shared" si="50"/>
        <v>1753.6417837011561</v>
      </c>
      <c r="R45" s="192">
        <f t="shared" ref="R45:V45" si="51">SUM(R46:R49)</f>
        <v>1809.1679277730004</v>
      </c>
      <c r="S45" s="192">
        <f t="shared" si="51"/>
        <v>1858.2873650520694</v>
      </c>
      <c r="T45" s="192">
        <f t="shared" si="51"/>
        <v>1777.0797124295409</v>
      </c>
      <c r="U45" s="192">
        <f t="shared" si="51"/>
        <v>1714.4341454093826</v>
      </c>
      <c r="V45" s="192">
        <f t="shared" si="51"/>
        <v>1912.4521113977255</v>
      </c>
      <c r="W45" s="192">
        <f t="shared" ref="W45:Y45" si="52">SUM(W46:W49)</f>
        <v>1910.1166762205014</v>
      </c>
      <c r="X45" s="192">
        <f t="shared" si="52"/>
        <v>1642.361908856406</v>
      </c>
      <c r="Y45" s="192">
        <f t="shared" si="52"/>
        <v>1555.3286801657603</v>
      </c>
      <c r="DA45" s="213" t="s">
        <v>245</v>
      </c>
    </row>
    <row r="46" spans="1:105" ht="12" customHeight="1" x14ac:dyDescent="0.25">
      <c r="A46" s="97" t="s">
        <v>215</v>
      </c>
      <c r="B46" s="74">
        <v>1350.7380473026628</v>
      </c>
      <c r="C46" s="74">
        <v>1216.4422351015915</v>
      </c>
      <c r="D46" s="74">
        <v>1361.29219767993</v>
      </c>
      <c r="E46" s="74">
        <v>1467.9993790166714</v>
      </c>
      <c r="F46" s="74">
        <v>1311.3140086659751</v>
      </c>
      <c r="G46" s="74">
        <v>1287.3282980809968</v>
      </c>
      <c r="H46" s="74">
        <v>1340.7296941084187</v>
      </c>
      <c r="I46" s="74">
        <v>1219.4626810107613</v>
      </c>
      <c r="J46" s="74">
        <v>1240.177565362065</v>
      </c>
      <c r="K46" s="74">
        <v>1212.8215129931132</v>
      </c>
      <c r="L46" s="74">
        <v>1334.0276176072966</v>
      </c>
      <c r="M46" s="74">
        <v>1442.0270330571504</v>
      </c>
      <c r="N46" s="74">
        <v>1416.8466709512122</v>
      </c>
      <c r="O46" s="74">
        <v>1323.1380300468261</v>
      </c>
      <c r="P46" s="74">
        <v>1246.9126056525945</v>
      </c>
      <c r="Q46" s="74">
        <v>1218.6781982106661</v>
      </c>
      <c r="R46" s="74">
        <v>1277.5894068494792</v>
      </c>
      <c r="S46" s="74">
        <v>1309.8920271213656</v>
      </c>
      <c r="T46" s="74">
        <v>1233.4101359709641</v>
      </c>
      <c r="U46" s="74">
        <v>1185.3403181473261</v>
      </c>
      <c r="V46" s="74">
        <v>1354.5277413703138</v>
      </c>
      <c r="W46" s="74">
        <v>1326.3240615013051</v>
      </c>
      <c r="X46" s="74">
        <v>1067.582663879107</v>
      </c>
      <c r="Y46" s="74">
        <v>971.88019319605723</v>
      </c>
      <c r="DA46" s="90" t="s">
        <v>246</v>
      </c>
    </row>
    <row r="47" spans="1:105" ht="12" customHeight="1" x14ac:dyDescent="0.25">
      <c r="A47" s="97" t="s">
        <v>56</v>
      </c>
      <c r="B47" s="74">
        <v>1.8776891878553501</v>
      </c>
      <c r="C47" s="74">
        <v>2.128562583030206</v>
      </c>
      <c r="D47" s="74">
        <v>1.4869079630845856</v>
      </c>
      <c r="E47" s="74">
        <v>2.0520431557959631</v>
      </c>
      <c r="F47" s="74">
        <v>1.2241385530130424</v>
      </c>
      <c r="G47" s="74">
        <v>1.3584665815009613</v>
      </c>
      <c r="H47" s="74">
        <v>2.0964101400429014</v>
      </c>
      <c r="I47" s="74">
        <v>4.8661381142587148</v>
      </c>
      <c r="J47" s="74">
        <v>3.6546860977981801</v>
      </c>
      <c r="K47" s="74">
        <v>3.4903376333176972</v>
      </c>
      <c r="L47" s="74">
        <v>5.4172141050939127</v>
      </c>
      <c r="M47" s="74">
        <v>4.2607199686016797</v>
      </c>
      <c r="N47" s="74">
        <v>13.138525057538487</v>
      </c>
      <c r="O47" s="74">
        <v>6.0374682870491734</v>
      </c>
      <c r="P47" s="74">
        <v>5.7153087365681827</v>
      </c>
      <c r="Q47" s="74">
        <v>10.087537021113988</v>
      </c>
      <c r="R47" s="74">
        <v>10.171873507213167</v>
      </c>
      <c r="S47" s="74">
        <v>10.555292825069294</v>
      </c>
      <c r="T47" s="74">
        <v>9.4264832330180752</v>
      </c>
      <c r="U47" s="74">
        <v>10.276965701729274</v>
      </c>
      <c r="V47" s="74">
        <v>10.762515524983302</v>
      </c>
      <c r="W47" s="74">
        <v>11.328460877042174</v>
      </c>
      <c r="X47" s="74">
        <v>11.343938091143617</v>
      </c>
      <c r="Y47" s="74">
        <v>11.66809974204647</v>
      </c>
      <c r="DA47" s="90" t="s">
        <v>247</v>
      </c>
    </row>
    <row r="48" spans="1:105" ht="12" customHeight="1" x14ac:dyDescent="0.25">
      <c r="A48" s="97" t="s">
        <v>55</v>
      </c>
      <c r="B48" s="74">
        <v>275.34111603899987</v>
      </c>
      <c r="C48" s="74">
        <v>275.07743516880271</v>
      </c>
      <c r="D48" s="74">
        <v>276.22117016012561</v>
      </c>
      <c r="E48" s="74">
        <v>272.43155531350612</v>
      </c>
      <c r="F48" s="74">
        <v>268.62673507457271</v>
      </c>
      <c r="G48" s="74">
        <v>283.66186328354752</v>
      </c>
      <c r="H48" s="74">
        <v>282.60370240471235</v>
      </c>
      <c r="I48" s="74">
        <v>283.25975870786635</v>
      </c>
      <c r="J48" s="74">
        <v>308.27893333602412</v>
      </c>
      <c r="K48" s="74">
        <v>324.47418436604505</v>
      </c>
      <c r="L48" s="74">
        <v>327.98727544076974</v>
      </c>
      <c r="M48" s="74">
        <v>337.41718537745561</v>
      </c>
      <c r="N48" s="74">
        <v>325.99393758083505</v>
      </c>
      <c r="O48" s="74">
        <v>315.72272509648604</v>
      </c>
      <c r="P48" s="74">
        <v>317.85530692113218</v>
      </c>
      <c r="Q48" s="74">
        <v>329.20079394771943</v>
      </c>
      <c r="R48" s="74">
        <v>328.61411610245415</v>
      </c>
      <c r="S48" s="74">
        <v>342.42907295718408</v>
      </c>
      <c r="T48" s="74">
        <v>343.09894124345254</v>
      </c>
      <c r="U48" s="74">
        <v>333.09729257511304</v>
      </c>
      <c r="V48" s="74">
        <v>349.65340460572594</v>
      </c>
      <c r="W48" s="74">
        <v>368.77129808023307</v>
      </c>
      <c r="X48" s="74">
        <v>368.20288332737363</v>
      </c>
      <c r="Y48" s="74">
        <v>378.77191663755332</v>
      </c>
      <c r="DA48" s="90" t="s">
        <v>248</v>
      </c>
    </row>
    <row r="49" spans="1:105" ht="12" customHeight="1" x14ac:dyDescent="0.25">
      <c r="A49" s="107" t="s">
        <v>54</v>
      </c>
      <c r="B49" s="193">
        <v>155.54386590279935</v>
      </c>
      <c r="C49" s="193">
        <v>155.70432154927551</v>
      </c>
      <c r="D49" s="193">
        <v>153.47598177990312</v>
      </c>
      <c r="E49" s="193">
        <v>158.33176091879926</v>
      </c>
      <c r="F49" s="193">
        <v>164.31981851100659</v>
      </c>
      <c r="G49" s="193">
        <v>162.5810548481916</v>
      </c>
      <c r="H49" s="193">
        <v>165.08845412333585</v>
      </c>
      <c r="I49" s="193">
        <v>169.51954218272712</v>
      </c>
      <c r="J49" s="193">
        <v>169.62342983574723</v>
      </c>
      <c r="K49" s="193">
        <v>170.2525303983536</v>
      </c>
      <c r="L49" s="193">
        <v>167.41567316368258</v>
      </c>
      <c r="M49" s="193">
        <v>178.5331373355088</v>
      </c>
      <c r="N49" s="193">
        <v>172.03113417709622</v>
      </c>
      <c r="O49" s="193">
        <v>167.12873802507943</v>
      </c>
      <c r="P49" s="193">
        <v>164.84246113641211</v>
      </c>
      <c r="Q49" s="193">
        <v>195.6752545216566</v>
      </c>
      <c r="R49" s="193">
        <v>192.79253131385394</v>
      </c>
      <c r="S49" s="193">
        <v>195.41097214845033</v>
      </c>
      <c r="T49" s="193">
        <v>191.14415198210617</v>
      </c>
      <c r="U49" s="193">
        <v>185.71956898521421</v>
      </c>
      <c r="V49" s="193">
        <v>197.50844989670253</v>
      </c>
      <c r="W49" s="193">
        <v>203.69285576192132</v>
      </c>
      <c r="X49" s="193">
        <v>195.23242355878156</v>
      </c>
      <c r="Y49" s="193">
        <v>193.00847059010334</v>
      </c>
      <c r="DA49" s="214" t="s">
        <v>249</v>
      </c>
    </row>
    <row r="50" spans="1:105" ht="12" customHeight="1" x14ac:dyDescent="0.25">
      <c r="A50" s="209" t="s">
        <v>58</v>
      </c>
      <c r="B50" s="77">
        <v>318.09541226415718</v>
      </c>
      <c r="C50" s="77">
        <v>325.71038626797946</v>
      </c>
      <c r="D50" s="77">
        <v>324.27232367233046</v>
      </c>
      <c r="E50" s="77">
        <v>330.93788412317213</v>
      </c>
      <c r="F50" s="77">
        <v>339.07858380420305</v>
      </c>
      <c r="G50" s="77">
        <v>354.73652528830826</v>
      </c>
      <c r="H50" s="77">
        <v>367.74992495005921</v>
      </c>
      <c r="I50" s="77">
        <v>384.56178540141116</v>
      </c>
      <c r="J50" s="77">
        <v>391.72875596165835</v>
      </c>
      <c r="K50" s="77">
        <v>402.97269858165515</v>
      </c>
      <c r="L50" s="77">
        <v>408.48996688865964</v>
      </c>
      <c r="M50" s="77">
        <v>412.04266372817989</v>
      </c>
      <c r="N50" s="77">
        <v>424.54906155404046</v>
      </c>
      <c r="O50" s="77">
        <v>430.0094099976975</v>
      </c>
      <c r="P50" s="77">
        <v>429.66580508553739</v>
      </c>
      <c r="Q50" s="77">
        <v>439.26982420941999</v>
      </c>
      <c r="R50" s="77">
        <v>442.94282029234733</v>
      </c>
      <c r="S50" s="77">
        <v>459.637742428585</v>
      </c>
      <c r="T50" s="77">
        <v>452.47222222222211</v>
      </c>
      <c r="U50" s="77">
        <v>447.51925097926807</v>
      </c>
      <c r="V50" s="77">
        <v>468.66095824973729</v>
      </c>
      <c r="W50" s="77">
        <v>493.30335817330655</v>
      </c>
      <c r="X50" s="77">
        <v>493.97979363714535</v>
      </c>
      <c r="Y50" s="77">
        <v>491.0877428780916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0.84864103639230648</v>
      </c>
      <c r="C53" s="195">
        <f t="shared" si="56"/>
        <v>0.83508860423588482</v>
      </c>
      <c r="D53" s="195">
        <f t="shared" si="56"/>
        <v>0.84680640556753539</v>
      </c>
      <c r="E53" s="195">
        <f t="shared" si="56"/>
        <v>0.85171390378010936</v>
      </c>
      <c r="F53" s="195">
        <f t="shared" si="56"/>
        <v>0.83733831143061643</v>
      </c>
      <c r="G53" s="195">
        <f t="shared" si="56"/>
        <v>0.83024249331484823</v>
      </c>
      <c r="H53" s="195">
        <f t="shared" si="56"/>
        <v>0.82960879126045306</v>
      </c>
      <c r="I53" s="195">
        <f t="shared" si="56"/>
        <v>0.81347072856281333</v>
      </c>
      <c r="J53" s="195">
        <f t="shared" si="56"/>
        <v>0.814650794798638</v>
      </c>
      <c r="K53" s="195">
        <f t="shared" si="56"/>
        <v>0.80938006081177616</v>
      </c>
      <c r="L53" s="195">
        <f t="shared" si="56"/>
        <v>0.81790973410155898</v>
      </c>
      <c r="M53" s="195">
        <f t="shared" si="56"/>
        <v>0.82645579485234044</v>
      </c>
      <c r="N53" s="195">
        <f t="shared" si="56"/>
        <v>0.81953736245341591</v>
      </c>
      <c r="O53" s="195">
        <f t="shared" si="56"/>
        <v>0.80820587236102936</v>
      </c>
      <c r="P53" s="195">
        <f t="shared" si="56"/>
        <v>0.80153926352140525</v>
      </c>
      <c r="Q53" s="195">
        <f t="shared" si="56"/>
        <v>0.79968648867340353</v>
      </c>
      <c r="R53" s="195">
        <f t="shared" ref="R53:V53" si="57">IF(R45=0,0,R45/R$44)</f>
        <v>0.80332103087165996</v>
      </c>
      <c r="S53" s="195">
        <f t="shared" si="57"/>
        <v>0.80170293641274559</v>
      </c>
      <c r="T53" s="195">
        <f t="shared" si="57"/>
        <v>0.79705688161379629</v>
      </c>
      <c r="U53" s="195">
        <f t="shared" si="57"/>
        <v>0.79300235993670876</v>
      </c>
      <c r="V53" s="195">
        <f t="shared" si="57"/>
        <v>0.803175681061158</v>
      </c>
      <c r="W53" s="195">
        <f t="shared" ref="W53:Y53" si="58">IF(W45=0,0,W45/W$44)</f>
        <v>0.79474941911361419</v>
      </c>
      <c r="X53" s="195">
        <f t="shared" si="58"/>
        <v>0.76877304175611549</v>
      </c>
      <c r="Y53" s="195">
        <f t="shared" si="58"/>
        <v>0.76002550734632746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0.64272008668717173</v>
      </c>
      <c r="C54" s="196">
        <f t="shared" si="59"/>
        <v>0.6159004910944863</v>
      </c>
      <c r="D54" s="196">
        <f t="shared" si="59"/>
        <v>0.64310528408271916</v>
      </c>
      <c r="E54" s="196">
        <f t="shared" si="59"/>
        <v>0.65777871803454768</v>
      </c>
      <c r="F54" s="196">
        <f t="shared" si="59"/>
        <v>0.62905934223631954</v>
      </c>
      <c r="G54" s="196">
        <f t="shared" si="59"/>
        <v>0.61604494205906457</v>
      </c>
      <c r="H54" s="196">
        <f t="shared" si="59"/>
        <v>0.62120625368763871</v>
      </c>
      <c r="I54" s="196">
        <f t="shared" si="59"/>
        <v>0.59149269134046667</v>
      </c>
      <c r="J54" s="196">
        <f t="shared" si="59"/>
        <v>0.58679870331224215</v>
      </c>
      <c r="K54" s="196">
        <f t="shared" si="59"/>
        <v>0.57370626810855951</v>
      </c>
      <c r="L54" s="196">
        <f t="shared" si="59"/>
        <v>0.59466195817775447</v>
      </c>
      <c r="M54" s="196">
        <f t="shared" si="59"/>
        <v>0.60735321189562974</v>
      </c>
      <c r="N54" s="196">
        <f t="shared" si="59"/>
        <v>0.60225757254772916</v>
      </c>
      <c r="O54" s="196">
        <f t="shared" si="59"/>
        <v>0.59015011838958531</v>
      </c>
      <c r="P54" s="196">
        <f t="shared" si="59"/>
        <v>0.57594342187177927</v>
      </c>
      <c r="Q54" s="196">
        <f t="shared" si="59"/>
        <v>0.55573521240641</v>
      </c>
      <c r="R54" s="196">
        <f t="shared" ref="R54:V54" si="60">IF(R46=0,0,R46/R$44)</f>
        <v>0.56728533796438707</v>
      </c>
      <c r="S54" s="196">
        <f t="shared" si="60"/>
        <v>0.56511404225008943</v>
      </c>
      <c r="T54" s="196">
        <f t="shared" si="60"/>
        <v>0.55320987001974109</v>
      </c>
      <c r="U54" s="196">
        <f t="shared" si="60"/>
        <v>0.54827283517180847</v>
      </c>
      <c r="V54" s="196">
        <f t="shared" si="60"/>
        <v>0.56886325921971415</v>
      </c>
      <c r="W54" s="196">
        <f t="shared" ref="W54:Y54" si="61">IF(W46=0,0,W46/W$44)</f>
        <v>0.55184863341452151</v>
      </c>
      <c r="X54" s="196">
        <f t="shared" si="61"/>
        <v>0.49972467542669685</v>
      </c>
      <c r="Y54" s="196">
        <f t="shared" si="61"/>
        <v>0.47491809694845827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8.934586243423844E-4</v>
      </c>
      <c r="C55" s="197">
        <f t="shared" si="62"/>
        <v>1.0777188611049541E-3</v>
      </c>
      <c r="D55" s="197">
        <f t="shared" si="62"/>
        <v>7.024490183915698E-4</v>
      </c>
      <c r="E55" s="197">
        <f t="shared" si="62"/>
        <v>9.1947608130133092E-4</v>
      </c>
      <c r="F55" s="197">
        <f t="shared" si="62"/>
        <v>5.8723981279502771E-4</v>
      </c>
      <c r="G55" s="197">
        <f t="shared" si="62"/>
        <v>6.5008783519903649E-4</v>
      </c>
      <c r="H55" s="197">
        <f t="shared" si="62"/>
        <v>9.7133903650493589E-4</v>
      </c>
      <c r="I55" s="197">
        <f t="shared" si="62"/>
        <v>2.3602896377703177E-3</v>
      </c>
      <c r="J55" s="197">
        <f t="shared" si="62"/>
        <v>1.7292403306579352E-3</v>
      </c>
      <c r="K55" s="197">
        <f t="shared" si="62"/>
        <v>1.6510496858748649E-3</v>
      </c>
      <c r="L55" s="197">
        <f t="shared" si="62"/>
        <v>2.4148009419634061E-3</v>
      </c>
      <c r="M55" s="197">
        <f t="shared" si="62"/>
        <v>1.7945308226517266E-3</v>
      </c>
      <c r="N55" s="197">
        <f t="shared" si="62"/>
        <v>5.5847794756071472E-3</v>
      </c>
      <c r="O55" s="197">
        <f t="shared" si="62"/>
        <v>2.6928502873198655E-3</v>
      </c>
      <c r="P55" s="197">
        <f t="shared" si="62"/>
        <v>2.6398758468481327E-3</v>
      </c>
      <c r="Q55" s="197">
        <f t="shared" si="62"/>
        <v>4.6000654949906869E-3</v>
      </c>
      <c r="R55" s="197">
        <f t="shared" ref="R55:V55" si="63">IF(R47=0,0,R47/R$44)</f>
        <v>4.5165956052344268E-3</v>
      </c>
      <c r="S55" s="197">
        <f t="shared" si="63"/>
        <v>4.5537678465124394E-3</v>
      </c>
      <c r="T55" s="197">
        <f t="shared" si="63"/>
        <v>4.2279720362245841E-3</v>
      </c>
      <c r="U55" s="197">
        <f t="shared" si="63"/>
        <v>4.7535556126677035E-3</v>
      </c>
      <c r="V55" s="197">
        <f t="shared" si="63"/>
        <v>4.5199514723493379E-3</v>
      </c>
      <c r="W55" s="197">
        <f t="shared" ref="W55:Y55" si="64">IF(W47=0,0,W47/W$44)</f>
        <v>4.7134752623044706E-3</v>
      </c>
      <c r="X55" s="197">
        <f t="shared" si="64"/>
        <v>5.309982985354309E-3</v>
      </c>
      <c r="Y55" s="197">
        <f t="shared" si="64"/>
        <v>5.7017230758397014E-3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0.13101523742706506</v>
      </c>
      <c r="C56" s="197">
        <f t="shared" si="65"/>
        <v>0.13927527548838201</v>
      </c>
      <c r="D56" s="197">
        <f t="shared" si="65"/>
        <v>0.13049314056764733</v>
      </c>
      <c r="E56" s="197">
        <f t="shared" si="65"/>
        <v>0.12207067779981734</v>
      </c>
      <c r="F56" s="197">
        <f t="shared" si="65"/>
        <v>0.12886475409883677</v>
      </c>
      <c r="G56" s="197">
        <f t="shared" si="65"/>
        <v>0.13574505927615707</v>
      </c>
      <c r="H56" s="197">
        <f t="shared" si="65"/>
        <v>0.13094003065683674</v>
      </c>
      <c r="I56" s="197">
        <f t="shared" si="65"/>
        <v>0.13739336154813295</v>
      </c>
      <c r="J56" s="197">
        <f t="shared" si="65"/>
        <v>0.14586433700503826</v>
      </c>
      <c r="K56" s="197">
        <f t="shared" si="65"/>
        <v>0.15348744346627488</v>
      </c>
      <c r="L56" s="197">
        <f t="shared" si="65"/>
        <v>0.14620503571044499</v>
      </c>
      <c r="M56" s="197">
        <f t="shared" si="65"/>
        <v>0.14211343240446653</v>
      </c>
      <c r="N56" s="197">
        <f t="shared" si="65"/>
        <v>0.13856991129527113</v>
      </c>
      <c r="O56" s="197">
        <f t="shared" si="65"/>
        <v>0.1408196267984072</v>
      </c>
      <c r="P56" s="197">
        <f t="shared" si="65"/>
        <v>0.14681596151836979</v>
      </c>
      <c r="Q56" s="197">
        <f t="shared" si="65"/>
        <v>0.15012041194920056</v>
      </c>
      <c r="R56" s="197">
        <f t="shared" ref="R56:V56" si="66">IF(R48=0,0,R48/R$44)</f>
        <v>0.14591383500333929</v>
      </c>
      <c r="S56" s="197">
        <f t="shared" si="66"/>
        <v>0.14773086147264231</v>
      </c>
      <c r="T56" s="197">
        <f t="shared" si="66"/>
        <v>0.15388694737763159</v>
      </c>
      <c r="U56" s="197">
        <f t="shared" si="66"/>
        <v>0.15407237414623379</v>
      </c>
      <c r="V56" s="197">
        <f t="shared" si="66"/>
        <v>0.14684451950763266</v>
      </c>
      <c r="W56" s="197">
        <f t="shared" ref="W56:Y56" si="67">IF(W48=0,0,W48/W$44)</f>
        <v>0.15343605895057158</v>
      </c>
      <c r="X56" s="197">
        <f t="shared" si="67"/>
        <v>0.17235205533721731</v>
      </c>
      <c r="Y56" s="197">
        <f t="shared" si="67"/>
        <v>0.18509034249938522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7.4012253653727322E-2</v>
      </c>
      <c r="C57" s="198">
        <f t="shared" si="68"/>
        <v>7.8835118791911726E-2</v>
      </c>
      <c r="D57" s="198">
        <f t="shared" si="68"/>
        <v>7.2505531898777301E-2</v>
      </c>
      <c r="E57" s="198">
        <f t="shared" si="68"/>
        <v>7.0945031864442995E-2</v>
      </c>
      <c r="F57" s="198">
        <f t="shared" si="68"/>
        <v>7.8826975282665038E-2</v>
      </c>
      <c r="G57" s="198">
        <f t="shared" si="68"/>
        <v>7.7802404144427531E-2</v>
      </c>
      <c r="H57" s="198">
        <f t="shared" si="68"/>
        <v>7.649116787947266E-2</v>
      </c>
      <c r="I57" s="198">
        <f t="shared" si="68"/>
        <v>8.2224386036443359E-2</v>
      </c>
      <c r="J57" s="198">
        <f t="shared" si="68"/>
        <v>8.0258514150699678E-2</v>
      </c>
      <c r="K57" s="198">
        <f t="shared" si="68"/>
        <v>8.0535299551066891E-2</v>
      </c>
      <c r="L57" s="198">
        <f t="shared" si="68"/>
        <v>7.4627939271396007E-2</v>
      </c>
      <c r="M57" s="198">
        <f t="shared" si="68"/>
        <v>7.5194619729592418E-2</v>
      </c>
      <c r="N57" s="198">
        <f t="shared" si="68"/>
        <v>7.3125099134808413E-2</v>
      </c>
      <c r="O57" s="198">
        <f t="shared" si="68"/>
        <v>7.4543276885716936E-2</v>
      </c>
      <c r="P57" s="198">
        <f t="shared" si="68"/>
        <v>7.6140004284408064E-2</v>
      </c>
      <c r="Q57" s="198">
        <f t="shared" si="68"/>
        <v>8.9230798822802326E-2</v>
      </c>
      <c r="R57" s="198">
        <f t="shared" ref="R57:V57" si="69">IF(R49=0,0,R49/R$44)</f>
        <v>8.5605262298699275E-2</v>
      </c>
      <c r="S57" s="198">
        <f t="shared" si="69"/>
        <v>8.4304264843501314E-2</v>
      </c>
      <c r="T57" s="198">
        <f t="shared" si="69"/>
        <v>8.5732092180199088E-2</v>
      </c>
      <c r="U57" s="198">
        <f t="shared" si="69"/>
        <v>8.5903595005998784E-2</v>
      </c>
      <c r="V57" s="198">
        <f t="shared" si="69"/>
        <v>8.2947950861461936E-2</v>
      </c>
      <c r="W57" s="198">
        <f t="shared" ref="W57:Y57" si="70">IF(W49=0,0,W49/W$44)</f>
        <v>8.4751251486216747E-2</v>
      </c>
      <c r="X57" s="198">
        <f t="shared" si="70"/>
        <v>9.1386328006846956E-2</v>
      </c>
      <c r="Y57" s="198">
        <f t="shared" si="70"/>
        <v>9.4315344822644365E-2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0.15135896360769349</v>
      </c>
      <c r="C58" s="195">
        <f t="shared" si="71"/>
        <v>0.16491139576411515</v>
      </c>
      <c r="D58" s="195">
        <f t="shared" si="71"/>
        <v>0.15319359443246452</v>
      </c>
      <c r="E58" s="195">
        <f t="shared" si="71"/>
        <v>0.14828609621989064</v>
      </c>
      <c r="F58" s="195">
        <f t="shared" si="71"/>
        <v>0.16266168856938354</v>
      </c>
      <c r="G58" s="195">
        <f t="shared" si="71"/>
        <v>0.16975750668515169</v>
      </c>
      <c r="H58" s="195">
        <f t="shared" si="71"/>
        <v>0.17039120873954702</v>
      </c>
      <c r="I58" s="195">
        <f t="shared" si="71"/>
        <v>0.18652927143718664</v>
      </c>
      <c r="J58" s="195">
        <f t="shared" si="71"/>
        <v>0.18534920520136197</v>
      </c>
      <c r="K58" s="195">
        <f t="shared" si="71"/>
        <v>0.19061993918822379</v>
      </c>
      <c r="L58" s="195">
        <f t="shared" si="71"/>
        <v>0.18209026589844102</v>
      </c>
      <c r="M58" s="195">
        <f t="shared" si="71"/>
        <v>0.17354420514765953</v>
      </c>
      <c r="N58" s="195">
        <f t="shared" si="71"/>
        <v>0.18046263754658406</v>
      </c>
      <c r="O58" s="195">
        <f t="shared" si="71"/>
        <v>0.1917941276389705</v>
      </c>
      <c r="P58" s="195">
        <f t="shared" si="71"/>
        <v>0.19846073647859461</v>
      </c>
      <c r="Q58" s="195">
        <f t="shared" si="71"/>
        <v>0.20031351132659644</v>
      </c>
      <c r="R58" s="195">
        <f t="shared" ref="R58:V58" si="72">IF(R50=0,0,R50/R$44)</f>
        <v>0.19667896912834004</v>
      </c>
      <c r="S58" s="195">
        <f t="shared" si="72"/>
        <v>0.19829706358725449</v>
      </c>
      <c r="T58" s="195">
        <f t="shared" si="72"/>
        <v>0.20294311838620363</v>
      </c>
      <c r="U58" s="195">
        <f t="shared" si="72"/>
        <v>0.2069976400632913</v>
      </c>
      <c r="V58" s="195">
        <f t="shared" si="72"/>
        <v>0.19682431893884197</v>
      </c>
      <c r="W58" s="195">
        <f t="shared" ref="W58:Y58" si="73">IF(W50=0,0,W50/W$44)</f>
        <v>0.20525058088638587</v>
      </c>
      <c r="X58" s="195">
        <f t="shared" si="73"/>
        <v>0.2312269582438844</v>
      </c>
      <c r="Y58" s="195">
        <f t="shared" si="73"/>
        <v>0.23997449265367252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1045.094135109958</v>
      </c>
      <c r="C62" s="22">
        <v>701.71151772212602</v>
      </c>
      <c r="D62" s="22">
        <v>1245.3322363792593</v>
      </c>
      <c r="E62" s="22">
        <v>1483.0646976498711</v>
      </c>
      <c r="F62" s="22">
        <v>1159.1656952865287</v>
      </c>
      <c r="G62" s="22">
        <v>1072.0646261914442</v>
      </c>
      <c r="H62" s="22">
        <v>1172.9281735760997</v>
      </c>
      <c r="I62" s="22">
        <v>1035.8408981933851</v>
      </c>
      <c r="J62" s="22">
        <v>978.55410857700861</v>
      </c>
      <c r="K62" s="22">
        <v>761.30587895806036</v>
      </c>
      <c r="L62" s="22">
        <v>962.06855459624956</v>
      </c>
      <c r="M62" s="22">
        <v>1186.6312669052204</v>
      </c>
      <c r="N62" s="22">
        <v>1155.6606675281016</v>
      </c>
      <c r="O62" s="22">
        <v>951.38960301242366</v>
      </c>
      <c r="P62" s="22">
        <v>708.80719946014131</v>
      </c>
      <c r="Q62" s="22">
        <v>752.80421963326319</v>
      </c>
      <c r="R62" s="22">
        <v>819.89448746781113</v>
      </c>
      <c r="S62" s="22">
        <v>851.03584336870779</v>
      </c>
      <c r="T62" s="22">
        <v>688.10197693109558</v>
      </c>
      <c r="U62" s="22">
        <v>635.48109298316751</v>
      </c>
      <c r="V62" s="22">
        <v>653.11751389075835</v>
      </c>
      <c r="W62" s="22">
        <v>861.53867881322685</v>
      </c>
      <c r="X62" s="22">
        <v>421.60040444383696</v>
      </c>
      <c r="Y62" s="22">
        <v>255.57439302942498</v>
      </c>
      <c r="DA62" s="57" t="s">
        <v>251</v>
      </c>
    </row>
    <row r="63" spans="1:105" ht="12" customHeight="1" x14ac:dyDescent="0.25">
      <c r="A63" s="30" t="s">
        <v>51</v>
      </c>
      <c r="B63" s="31">
        <v>999.06348534995789</v>
      </c>
      <c r="C63" s="31">
        <v>651.48428568212603</v>
      </c>
      <c r="D63" s="31">
        <v>1188.0251410192593</v>
      </c>
      <c r="E63" s="31">
        <v>1406.5426760898711</v>
      </c>
      <c r="F63" s="31">
        <v>1070.1360137265287</v>
      </c>
      <c r="G63" s="31">
        <v>969.867944271444</v>
      </c>
      <c r="H63" s="31">
        <v>1040.0293672160997</v>
      </c>
      <c r="I63" s="31">
        <v>891.90172559338521</v>
      </c>
      <c r="J63" s="31">
        <v>825.97986977700862</v>
      </c>
      <c r="K63" s="31">
        <v>571.87258007806031</v>
      </c>
      <c r="L63" s="31">
        <v>784.77428039624965</v>
      </c>
      <c r="M63" s="31">
        <v>982.40929510522039</v>
      </c>
      <c r="N63" s="31">
        <v>963.15051884810168</v>
      </c>
      <c r="O63" s="31">
        <v>778.85420769242364</v>
      </c>
      <c r="P63" s="31">
        <v>538.58664950014122</v>
      </c>
      <c r="Q63" s="31">
        <v>541.24190723326319</v>
      </c>
      <c r="R63" s="31">
        <v>608.98739234781112</v>
      </c>
      <c r="S63" s="31">
        <v>627.34216636870781</v>
      </c>
      <c r="T63" s="31">
        <v>448.49365033109552</v>
      </c>
      <c r="U63" s="31">
        <v>399.21752350316746</v>
      </c>
      <c r="V63" s="31">
        <v>374.67054949075828</v>
      </c>
      <c r="W63" s="31">
        <v>540.7792051332267</v>
      </c>
      <c r="X63" s="31">
        <v>172.17758108383691</v>
      </c>
      <c r="Y63" s="31">
        <v>54.828245709424962</v>
      </c>
      <c r="DA63" s="59" t="s">
        <v>252</v>
      </c>
    </row>
    <row r="64" spans="1:105" ht="12" customHeight="1" x14ac:dyDescent="0.25">
      <c r="A64" s="73" t="s">
        <v>75</v>
      </c>
      <c r="B64" s="98">
        <v>45.576239759999993</v>
      </c>
      <c r="C64" s="98">
        <v>48.359102040000018</v>
      </c>
      <c r="D64" s="98">
        <v>54.328185360000006</v>
      </c>
      <c r="E64" s="98">
        <v>69.251461559999996</v>
      </c>
      <c r="F64" s="98">
        <v>75.498361560000021</v>
      </c>
      <c r="G64" s="98">
        <v>69.125731920000021</v>
      </c>
      <c r="H64" s="98">
        <v>75.441388320000001</v>
      </c>
      <c r="I64" s="98">
        <v>66.991604759999987</v>
      </c>
      <c r="J64" s="98">
        <v>61.18653096000002</v>
      </c>
      <c r="K64" s="98">
        <v>70.126034759999996</v>
      </c>
      <c r="L64" s="98">
        <v>61.418310480000002</v>
      </c>
      <c r="M64" s="98">
        <v>72.796905719999984</v>
      </c>
      <c r="N64" s="98">
        <v>66.991604759999987</v>
      </c>
      <c r="O64" s="98">
        <v>66.959593559999988</v>
      </c>
      <c r="P64" s="98">
        <v>64.088954279999996</v>
      </c>
      <c r="Q64" s="98">
        <v>89.980574759999996</v>
      </c>
      <c r="R64" s="98">
        <v>72.56489904</v>
      </c>
      <c r="S64" s="98">
        <v>63.825372360000017</v>
      </c>
      <c r="T64" s="98">
        <v>58.092535439999992</v>
      </c>
      <c r="U64" s="98">
        <v>51.448559760000016</v>
      </c>
      <c r="V64" s="98">
        <v>52.801297560000002</v>
      </c>
      <c r="W64" s="98">
        <v>54.351210240000015</v>
      </c>
      <c r="X64" s="98">
        <v>45.103526640000013</v>
      </c>
      <c r="Y64" s="98">
        <v>33.757338960000013</v>
      </c>
      <c r="DA64" s="63"/>
    </row>
    <row r="65" spans="1:105" ht="12" customHeight="1" x14ac:dyDescent="0.25">
      <c r="A65" s="97" t="s">
        <v>74</v>
      </c>
      <c r="B65" s="98">
        <v>32.830980479999994</v>
      </c>
      <c r="C65" s="98">
        <v>38.800290960000019</v>
      </c>
      <c r="D65" s="98">
        <v>44.769374280000008</v>
      </c>
      <c r="E65" s="98">
        <v>59.692650479999998</v>
      </c>
      <c r="F65" s="98">
        <v>65.939550480000023</v>
      </c>
      <c r="G65" s="98">
        <v>65.939550480000023</v>
      </c>
      <c r="H65" s="98">
        <v>69.236550719999997</v>
      </c>
      <c r="I65" s="98">
        <v>63.857174759999992</v>
      </c>
      <c r="J65" s="98">
        <v>58.052100960000018</v>
      </c>
      <c r="K65" s="98">
        <v>63.857174759999992</v>
      </c>
      <c r="L65" s="98">
        <v>55.149450479999999</v>
      </c>
      <c r="M65" s="98">
        <v>69.662475719999989</v>
      </c>
      <c r="N65" s="98">
        <v>63.857174759999992</v>
      </c>
      <c r="O65" s="98">
        <v>63.857174759999992</v>
      </c>
      <c r="P65" s="98">
        <v>60.954524280000001</v>
      </c>
      <c r="Q65" s="98">
        <v>89.980574759999996</v>
      </c>
      <c r="R65" s="98">
        <v>72.56489904</v>
      </c>
      <c r="S65" s="98">
        <v>63.825372360000017</v>
      </c>
      <c r="T65" s="98">
        <v>58.092535439999992</v>
      </c>
      <c r="U65" s="98">
        <v>51.448559760000016</v>
      </c>
      <c r="V65" s="98">
        <v>52.801297560000002</v>
      </c>
      <c r="W65" s="98">
        <v>54.351210240000015</v>
      </c>
      <c r="X65" s="98">
        <v>45.103526640000013</v>
      </c>
      <c r="Y65" s="98">
        <v>33.757338960000013</v>
      </c>
      <c r="DA65" s="63" t="s">
        <v>253</v>
      </c>
    </row>
    <row r="66" spans="1:105" ht="12" customHeight="1" x14ac:dyDescent="0.25">
      <c r="A66" s="97" t="s">
        <v>196</v>
      </c>
      <c r="B66" s="98">
        <v>12.745259279999999</v>
      </c>
      <c r="C66" s="98">
        <v>9.5588110799999981</v>
      </c>
      <c r="D66" s="98">
        <v>9.5588110799999981</v>
      </c>
      <c r="E66" s="98">
        <v>9.5588110799999981</v>
      </c>
      <c r="F66" s="98">
        <v>9.5588110799999981</v>
      </c>
      <c r="G66" s="98">
        <v>3.1861814399999986</v>
      </c>
      <c r="H66" s="98">
        <v>6.2048376000000047</v>
      </c>
      <c r="I66" s="98">
        <v>3.1344299999999947</v>
      </c>
      <c r="J66" s="98">
        <v>3.1344300000000018</v>
      </c>
      <c r="K66" s="98">
        <v>6.2688600000000037</v>
      </c>
      <c r="L66" s="98">
        <v>6.2688600000000037</v>
      </c>
      <c r="M66" s="98">
        <v>3.1344299999999947</v>
      </c>
      <c r="N66" s="98">
        <v>3.1344299999999947</v>
      </c>
      <c r="O66" s="98">
        <v>3.1024187999999953</v>
      </c>
      <c r="P66" s="98">
        <v>3.1344299999999947</v>
      </c>
      <c r="Q66" s="98">
        <v>0</v>
      </c>
      <c r="R66" s="98">
        <v>0</v>
      </c>
      <c r="S66" s="98">
        <v>0</v>
      </c>
      <c r="T66" s="98">
        <v>0</v>
      </c>
      <c r="U66" s="98">
        <v>0</v>
      </c>
      <c r="V66" s="98">
        <v>0</v>
      </c>
      <c r="W66" s="98">
        <v>0</v>
      </c>
      <c r="X66" s="98">
        <v>0</v>
      </c>
      <c r="Y66" s="98">
        <v>0</v>
      </c>
      <c r="DA66" s="63" t="s">
        <v>254</v>
      </c>
    </row>
    <row r="67" spans="1:105" ht="12" customHeight="1" x14ac:dyDescent="0.25">
      <c r="A67" s="73" t="s">
        <v>189</v>
      </c>
      <c r="B67" s="98">
        <v>0.45441000000000004</v>
      </c>
      <c r="C67" s="98">
        <v>1.8681300000000001</v>
      </c>
      <c r="D67" s="98">
        <v>2.9789099999999995</v>
      </c>
      <c r="E67" s="98">
        <v>7.2705600000000006</v>
      </c>
      <c r="F67" s="98">
        <v>13.531320000000001</v>
      </c>
      <c r="G67" s="98">
        <v>33.070950000000018</v>
      </c>
      <c r="H67" s="98">
        <v>57.457418040000007</v>
      </c>
      <c r="I67" s="98">
        <v>76.947567840000019</v>
      </c>
      <c r="J67" s="98">
        <v>91.387707840000004</v>
      </c>
      <c r="K67" s="98">
        <v>119.30726412000001</v>
      </c>
      <c r="L67" s="98">
        <v>115.87596371999999</v>
      </c>
      <c r="M67" s="98">
        <v>131.42506608000002</v>
      </c>
      <c r="N67" s="98">
        <v>125.51854392</v>
      </c>
      <c r="O67" s="98">
        <v>105.57580176</v>
      </c>
      <c r="P67" s="98">
        <v>106.13159568000002</v>
      </c>
      <c r="Q67" s="98">
        <v>121.58173764</v>
      </c>
      <c r="R67" s="98">
        <v>138.34219608000001</v>
      </c>
      <c r="S67" s="98">
        <v>159.86830463999999</v>
      </c>
      <c r="T67" s="98">
        <v>181.51579115999999</v>
      </c>
      <c r="U67" s="98">
        <v>184.81500972000003</v>
      </c>
      <c r="V67" s="98">
        <v>225.64566684000002</v>
      </c>
      <c r="W67" s="98">
        <v>266.4082634400001</v>
      </c>
      <c r="X67" s="98">
        <v>204.31929672000001</v>
      </c>
      <c r="Y67" s="98">
        <v>166.98880836000001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1045.094135109958</v>
      </c>
      <c r="C78" s="203">
        <f t="shared" si="74"/>
        <v>701.7115177221259</v>
      </c>
      <c r="D78" s="203">
        <f t="shared" si="74"/>
        <v>1245.3322363792593</v>
      </c>
      <c r="E78" s="203">
        <f t="shared" si="74"/>
        <v>1483.0646976498708</v>
      </c>
      <c r="F78" s="203">
        <f t="shared" si="74"/>
        <v>1159.1656952865285</v>
      </c>
      <c r="G78" s="203">
        <f t="shared" si="74"/>
        <v>1072.0646261914442</v>
      </c>
      <c r="H78" s="203">
        <f t="shared" si="74"/>
        <v>1172.928173576099</v>
      </c>
      <c r="I78" s="203">
        <f t="shared" si="74"/>
        <v>1035.8408981933851</v>
      </c>
      <c r="J78" s="203">
        <f t="shared" si="74"/>
        <v>978.55410857700826</v>
      </c>
      <c r="K78" s="203">
        <f t="shared" si="74"/>
        <v>761.30587895806013</v>
      </c>
      <c r="L78" s="203">
        <f t="shared" si="74"/>
        <v>962.06855459624944</v>
      </c>
      <c r="M78" s="203">
        <f t="shared" si="74"/>
        <v>1186.6312669052206</v>
      </c>
      <c r="N78" s="203">
        <f t="shared" si="74"/>
        <v>1155.6606675281012</v>
      </c>
      <c r="O78" s="203">
        <f t="shared" si="74"/>
        <v>951.38960301242355</v>
      </c>
      <c r="P78" s="203">
        <f t="shared" si="74"/>
        <v>708.80719946014153</v>
      </c>
      <c r="Q78" s="203">
        <f t="shared" si="74"/>
        <v>752.80421963326307</v>
      </c>
      <c r="R78" s="203">
        <f t="shared" ref="R78:V78" si="75">R79+R84</f>
        <v>819.89448746781045</v>
      </c>
      <c r="S78" s="203">
        <f t="shared" si="75"/>
        <v>851.03584336870813</v>
      </c>
      <c r="T78" s="203">
        <f t="shared" si="75"/>
        <v>688.10197693109512</v>
      </c>
      <c r="U78" s="203">
        <f t="shared" si="75"/>
        <v>635.4810929831674</v>
      </c>
      <c r="V78" s="203">
        <f t="shared" si="75"/>
        <v>653.11751389075812</v>
      </c>
      <c r="W78" s="203">
        <f t="shared" ref="W78:Y78" si="76">W79+W84</f>
        <v>861.53867881322651</v>
      </c>
      <c r="X78" s="203">
        <f t="shared" si="76"/>
        <v>421.60040444383668</v>
      </c>
      <c r="Y78" s="203">
        <f t="shared" si="76"/>
        <v>255.5743930294247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1045.094135109958</v>
      </c>
      <c r="C79" s="192">
        <f t="shared" si="77"/>
        <v>701.7115177221259</v>
      </c>
      <c r="D79" s="192">
        <f t="shared" si="77"/>
        <v>1245.3322363792593</v>
      </c>
      <c r="E79" s="192">
        <f t="shared" si="77"/>
        <v>1483.0646976498708</v>
      </c>
      <c r="F79" s="192">
        <f t="shared" si="77"/>
        <v>1159.1656952865285</v>
      </c>
      <c r="G79" s="192">
        <f t="shared" si="77"/>
        <v>1072.0646261914442</v>
      </c>
      <c r="H79" s="192">
        <f t="shared" si="77"/>
        <v>1172.928173576099</v>
      </c>
      <c r="I79" s="192">
        <f t="shared" si="77"/>
        <v>1035.8408981933851</v>
      </c>
      <c r="J79" s="192">
        <f t="shared" si="77"/>
        <v>978.55410857700826</v>
      </c>
      <c r="K79" s="192">
        <f t="shared" si="77"/>
        <v>761.30587895806013</v>
      </c>
      <c r="L79" s="192">
        <f t="shared" si="77"/>
        <v>962.06855459624944</v>
      </c>
      <c r="M79" s="192">
        <f t="shared" si="77"/>
        <v>1186.6312669052206</v>
      </c>
      <c r="N79" s="192">
        <f t="shared" si="77"/>
        <v>1155.6606675281012</v>
      </c>
      <c r="O79" s="192">
        <f t="shared" si="77"/>
        <v>951.38960301242355</v>
      </c>
      <c r="P79" s="192">
        <f t="shared" si="77"/>
        <v>708.80719946014153</v>
      </c>
      <c r="Q79" s="192">
        <f t="shared" si="77"/>
        <v>752.80421963326307</v>
      </c>
      <c r="R79" s="192">
        <f t="shared" ref="R79:V79" si="78">SUM(R80:R83)</f>
        <v>819.89448746781045</v>
      </c>
      <c r="S79" s="192">
        <f t="shared" si="78"/>
        <v>851.03584336870813</v>
      </c>
      <c r="T79" s="192">
        <f t="shared" si="78"/>
        <v>688.10197693109512</v>
      </c>
      <c r="U79" s="192">
        <f t="shared" si="78"/>
        <v>635.4810929831674</v>
      </c>
      <c r="V79" s="192">
        <f t="shared" si="78"/>
        <v>653.11751389075812</v>
      </c>
      <c r="W79" s="192">
        <f t="shared" ref="W79:Y79" si="79">SUM(W80:W83)</f>
        <v>861.53867881322651</v>
      </c>
      <c r="X79" s="192">
        <f t="shared" si="79"/>
        <v>421.60040444383668</v>
      </c>
      <c r="Y79" s="192">
        <f t="shared" si="79"/>
        <v>255.5743930294247</v>
      </c>
      <c r="DA79" s="213" t="s">
        <v>265</v>
      </c>
    </row>
    <row r="80" spans="1:105" ht="12" customHeight="1" x14ac:dyDescent="0.25">
      <c r="A80" s="97" t="s">
        <v>57</v>
      </c>
      <c r="B80" s="74">
        <v>967.24300329606137</v>
      </c>
      <c r="C80" s="74">
        <v>629.03463778884793</v>
      </c>
      <c r="D80" s="74">
        <v>1143.5423221777808</v>
      </c>
      <c r="E80" s="74">
        <v>1358.5078277458485</v>
      </c>
      <c r="F80" s="74">
        <v>1034.1346852649717</v>
      </c>
      <c r="G80" s="74">
        <v>947.70898622878985</v>
      </c>
      <c r="H80" s="74">
        <v>1038.3680289065505</v>
      </c>
      <c r="I80" s="74">
        <v>903.73906730378997</v>
      </c>
      <c r="J80" s="74">
        <v>852.7215368640899</v>
      </c>
      <c r="K80" s="74">
        <v>637.71600295274254</v>
      </c>
      <c r="L80" s="74">
        <v>839.36681605026638</v>
      </c>
      <c r="M80" s="74">
        <v>1044.0785479698939</v>
      </c>
      <c r="N80" s="74">
        <v>1020.7888090295176</v>
      </c>
      <c r="O80" s="74">
        <v>829.7711484223048</v>
      </c>
      <c r="P80" s="74">
        <v>602.46332298116363</v>
      </c>
      <c r="Q80" s="74">
        <v>624.22439517952228</v>
      </c>
      <c r="R80" s="74">
        <v>702.77829410845743</v>
      </c>
      <c r="S80" s="74">
        <v>740.20627162780977</v>
      </c>
      <c r="T80" s="74">
        <v>582.76572488151362</v>
      </c>
      <c r="U80" s="74">
        <v>536.26499590809021</v>
      </c>
      <c r="V80" s="74">
        <v>549.19618727693489</v>
      </c>
      <c r="W80" s="74">
        <v>746.9839243573357</v>
      </c>
      <c r="X80" s="74">
        <v>332.16615515009767</v>
      </c>
      <c r="Y80" s="74">
        <v>184.05193827842839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8.3419139935844875</v>
      </c>
      <c r="C82" s="74">
        <v>7.7412270836643957</v>
      </c>
      <c r="D82" s="74">
        <v>9.7670359958221002</v>
      </c>
      <c r="E82" s="74">
        <v>11.32936903462733</v>
      </c>
      <c r="F82" s="74">
        <v>11.4742724749293</v>
      </c>
      <c r="G82" s="74">
        <v>14.141581561728525</v>
      </c>
      <c r="H82" s="74">
        <v>17.491616910059772</v>
      </c>
      <c r="I82" s="74">
        <v>20.350727436263305</v>
      </c>
      <c r="J82" s="74">
        <v>23.154456151971235</v>
      </c>
      <c r="K82" s="74">
        <v>25.360256629687608</v>
      </c>
      <c r="L82" s="74">
        <v>27.263650004453012</v>
      </c>
      <c r="M82" s="74">
        <v>31.070788700540685</v>
      </c>
      <c r="N82" s="74">
        <v>29.977777358125785</v>
      </c>
      <c r="O82" s="74">
        <v>25.010845264814563</v>
      </c>
      <c r="P82" s="74">
        <v>21.579058078810377</v>
      </c>
      <c r="Q82" s="74">
        <v>30.054129820690505</v>
      </c>
      <c r="R82" s="74">
        <v>33.121728027830088</v>
      </c>
      <c r="S82" s="74">
        <v>33.895375918882479</v>
      </c>
      <c r="T82" s="74">
        <v>34.591889938620739</v>
      </c>
      <c r="U82" s="74">
        <v>34.89964168177427</v>
      </c>
      <c r="V82" s="74">
        <v>37.467722021690335</v>
      </c>
      <c r="W82" s="74">
        <v>43.342343434753602</v>
      </c>
      <c r="X82" s="74">
        <v>33.140011243969205</v>
      </c>
      <c r="Y82" s="74">
        <v>28.423076439148385</v>
      </c>
      <c r="DA82" s="90" t="s">
        <v>268</v>
      </c>
    </row>
    <row r="83" spans="1:105" ht="12" customHeight="1" x14ac:dyDescent="0.25">
      <c r="A83" s="107" t="s">
        <v>54</v>
      </c>
      <c r="B83" s="193">
        <v>69.509217820312074</v>
      </c>
      <c r="C83" s="193">
        <v>64.935652849613561</v>
      </c>
      <c r="D83" s="193">
        <v>92.022878205656255</v>
      </c>
      <c r="E83" s="193">
        <v>113.22750086939507</v>
      </c>
      <c r="F83" s="193">
        <v>113.5567375466276</v>
      </c>
      <c r="G83" s="193">
        <v>110.21405840092571</v>
      </c>
      <c r="H83" s="193">
        <v>117.06852775948877</v>
      </c>
      <c r="I83" s="193">
        <v>111.75110345333184</v>
      </c>
      <c r="J83" s="193">
        <v>102.67811556094722</v>
      </c>
      <c r="K83" s="193">
        <v>98.229619375630065</v>
      </c>
      <c r="L83" s="193">
        <v>95.438088541530121</v>
      </c>
      <c r="M83" s="193">
        <v>111.48193023478592</v>
      </c>
      <c r="N83" s="193">
        <v>104.8940811404578</v>
      </c>
      <c r="O83" s="193">
        <v>96.607609325304267</v>
      </c>
      <c r="P83" s="193">
        <v>84.764818400167584</v>
      </c>
      <c r="Q83" s="193">
        <v>98.525694633050293</v>
      </c>
      <c r="R83" s="193">
        <v>83.994465331522989</v>
      </c>
      <c r="S83" s="193">
        <v>76.934195822015852</v>
      </c>
      <c r="T83" s="193">
        <v>70.744362110960708</v>
      </c>
      <c r="U83" s="193">
        <v>64.316455393302888</v>
      </c>
      <c r="V83" s="193">
        <v>66.453604592132905</v>
      </c>
      <c r="W83" s="193">
        <v>71.212411021137243</v>
      </c>
      <c r="X83" s="193">
        <v>56.294238049769824</v>
      </c>
      <c r="Y83" s="193">
        <v>43.099378311847929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0.92550801961422779</v>
      </c>
      <c r="C88" s="196">
        <f t="shared" si="86"/>
        <v>0.89642911923521018</v>
      </c>
      <c r="D88" s="196">
        <f t="shared" si="86"/>
        <v>0.91826284486344978</v>
      </c>
      <c r="E88" s="196">
        <f t="shared" si="86"/>
        <v>0.91601386635296456</v>
      </c>
      <c r="F88" s="196">
        <f t="shared" si="86"/>
        <v>0.89213706847091345</v>
      </c>
      <c r="G88" s="196">
        <f t="shared" si="86"/>
        <v>0.88400359742823242</v>
      </c>
      <c r="H88" s="196">
        <f t="shared" si="86"/>
        <v>0.88527844440866932</v>
      </c>
      <c r="I88" s="196">
        <f t="shared" si="86"/>
        <v>0.87246899488136209</v>
      </c>
      <c r="J88" s="196">
        <f t="shared" si="86"/>
        <v>0.87140969455853468</v>
      </c>
      <c r="K88" s="196">
        <f t="shared" si="86"/>
        <v>0.83766068354225054</v>
      </c>
      <c r="L88" s="196">
        <f t="shared" si="86"/>
        <v>0.87246050402564379</v>
      </c>
      <c r="M88" s="196">
        <f t="shared" si="86"/>
        <v>0.87986772057076357</v>
      </c>
      <c r="N88" s="196">
        <f t="shared" si="86"/>
        <v>0.88329458439814557</v>
      </c>
      <c r="O88" s="196">
        <f t="shared" si="86"/>
        <v>0.87216755974100069</v>
      </c>
      <c r="P88" s="196">
        <f t="shared" si="86"/>
        <v>0.84996783813712107</v>
      </c>
      <c r="Q88" s="196">
        <f t="shared" si="86"/>
        <v>0.82919885263610782</v>
      </c>
      <c r="R88" s="196">
        <f t="shared" ref="R88:V88" si="87">IF(R80=0,0,R80/R$78)</f>
        <v>0.85715699379677668</v>
      </c>
      <c r="S88" s="196">
        <f t="shared" si="87"/>
        <v>0.86977097074760712</v>
      </c>
      <c r="T88" s="196">
        <f t="shared" si="87"/>
        <v>0.84691767269820006</v>
      </c>
      <c r="U88" s="196">
        <f t="shared" si="87"/>
        <v>0.84387246423127615</v>
      </c>
      <c r="V88" s="196">
        <f t="shared" si="87"/>
        <v>0.84088418331527803</v>
      </c>
      <c r="W88" s="196">
        <f t="shared" ref="W88:Y88" si="88">IF(W80=0,0,W80/W$78)</f>
        <v>0.86703469353959761</v>
      </c>
      <c r="X88" s="196">
        <f t="shared" si="88"/>
        <v>0.78786963116954756</v>
      </c>
      <c r="Y88" s="196">
        <f t="shared" si="88"/>
        <v>0.72015015313853525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7.9819737890948986E-3</v>
      </c>
      <c r="C90" s="197">
        <f t="shared" si="92"/>
        <v>1.1031922503985294E-2</v>
      </c>
      <c r="D90" s="197">
        <f t="shared" si="92"/>
        <v>7.8429158986675438E-3</v>
      </c>
      <c r="E90" s="197">
        <f t="shared" si="92"/>
        <v>7.6391603499027004E-3</v>
      </c>
      <c r="F90" s="197">
        <f t="shared" si="92"/>
        <v>9.8987336509238494E-3</v>
      </c>
      <c r="G90" s="197">
        <f t="shared" si="92"/>
        <v>1.3190978618487864E-2</v>
      </c>
      <c r="H90" s="197">
        <f t="shared" si="92"/>
        <v>1.4912777529019705E-2</v>
      </c>
      <c r="I90" s="197">
        <f t="shared" si="92"/>
        <v>1.9646576488490754E-2</v>
      </c>
      <c r="J90" s="197">
        <f t="shared" si="92"/>
        <v>2.366190683685538E-2</v>
      </c>
      <c r="K90" s="197">
        <f t="shared" si="92"/>
        <v>3.3311520810001112E-2</v>
      </c>
      <c r="L90" s="197">
        <f t="shared" si="92"/>
        <v>2.8338573040561258E-2</v>
      </c>
      <c r="M90" s="197">
        <f t="shared" si="92"/>
        <v>2.6184030007547737E-2</v>
      </c>
      <c r="N90" s="197">
        <f t="shared" si="92"/>
        <v>2.5939947772252829E-2</v>
      </c>
      <c r="O90" s="197">
        <f t="shared" si="92"/>
        <v>2.6288751932564438E-2</v>
      </c>
      <c r="P90" s="197">
        <f t="shared" si="92"/>
        <v>3.0444185802917814E-2</v>
      </c>
      <c r="Q90" s="197">
        <f t="shared" si="92"/>
        <v>3.9922902976462733E-2</v>
      </c>
      <c r="R90" s="197">
        <f t="shared" ref="R90:V90" si="93">IF(R82=0,0,R82/R$78)</f>
        <v>4.0397549360435804E-2</v>
      </c>
      <c r="S90" s="197">
        <f t="shared" si="93"/>
        <v>3.9828376422680743E-2</v>
      </c>
      <c r="T90" s="197">
        <f t="shared" si="93"/>
        <v>5.0271458444137981E-2</v>
      </c>
      <c r="U90" s="197">
        <f t="shared" si="93"/>
        <v>5.4918457948045812E-2</v>
      </c>
      <c r="V90" s="197">
        <f t="shared" si="93"/>
        <v>5.7367504660053061E-2</v>
      </c>
      <c r="W90" s="197">
        <f t="shared" ref="W90:Y90" si="94">IF(W82=0,0,W82/W$78)</f>
        <v>5.030806451366511E-2</v>
      </c>
      <c r="X90" s="197">
        <f t="shared" si="94"/>
        <v>7.8605264356153948E-2</v>
      </c>
      <c r="Y90" s="197">
        <f t="shared" si="94"/>
        <v>0.1112125362100576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6.6510006596677315E-2</v>
      </c>
      <c r="C91" s="198">
        <f t="shared" si="95"/>
        <v>9.2538958260804466E-2</v>
      </c>
      <c r="D91" s="198">
        <f t="shared" si="95"/>
        <v>7.389423923788252E-2</v>
      </c>
      <c r="E91" s="198">
        <f t="shared" si="95"/>
        <v>7.6346973297132831E-2</v>
      </c>
      <c r="F91" s="198">
        <f t="shared" si="95"/>
        <v>9.7964197878162768E-2</v>
      </c>
      <c r="G91" s="198">
        <f t="shared" si="95"/>
        <v>0.10280542395327967</v>
      </c>
      <c r="H91" s="198">
        <f t="shared" si="95"/>
        <v>9.9808778062311101E-2</v>
      </c>
      <c r="I91" s="198">
        <f t="shared" si="95"/>
        <v>0.1078844286301472</v>
      </c>
      <c r="J91" s="198">
        <f t="shared" si="95"/>
        <v>0.10492839860461009</v>
      </c>
      <c r="K91" s="198">
        <f t="shared" si="95"/>
        <v>0.12902779564774841</v>
      </c>
      <c r="L91" s="198">
        <f t="shared" si="95"/>
        <v>9.9200922933795038E-2</v>
      </c>
      <c r="M91" s="198">
        <f t="shared" si="95"/>
        <v>9.3948249421688529E-2</v>
      </c>
      <c r="N91" s="198">
        <f t="shared" si="95"/>
        <v>9.0765467829601626E-2</v>
      </c>
      <c r="O91" s="198">
        <f t="shared" si="95"/>
        <v>0.10154368832643501</v>
      </c>
      <c r="P91" s="198">
        <f t="shared" si="95"/>
        <v>0.11958797605996126</v>
      </c>
      <c r="Q91" s="198">
        <f t="shared" si="95"/>
        <v>0.13087824438742943</v>
      </c>
      <c r="R91" s="198">
        <f t="shared" ref="R91:V91" si="96">IF(R83=0,0,R83/R$78)</f>
        <v>0.10244545684278754</v>
      </c>
      <c r="S91" s="198">
        <f t="shared" si="96"/>
        <v>9.040065282971213E-2</v>
      </c>
      <c r="T91" s="198">
        <f t="shared" si="96"/>
        <v>0.10281086885766189</v>
      </c>
      <c r="U91" s="198">
        <f t="shared" si="96"/>
        <v>0.10120907782067798</v>
      </c>
      <c r="V91" s="198">
        <f t="shared" si="96"/>
        <v>0.10174831202466894</v>
      </c>
      <c r="W91" s="198">
        <f t="shared" ref="W91:Y91" si="97">IF(W83=0,0,W83/W$78)</f>
        <v>8.2657241946737278E-2</v>
      </c>
      <c r="X91" s="198">
        <f t="shared" si="97"/>
        <v>0.13352510447429858</v>
      </c>
      <c r="Y91" s="198">
        <f t="shared" si="97"/>
        <v>0.16863731065140719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8795.9569255993847</v>
      </c>
      <c r="C96" s="203">
        <f t="shared" si="101"/>
        <v>8279.7863474614878</v>
      </c>
      <c r="D96" s="203">
        <f t="shared" si="101"/>
        <v>9158.5217813475992</v>
      </c>
      <c r="E96" s="203">
        <f t="shared" si="101"/>
        <v>9700.704662267417</v>
      </c>
      <c r="F96" s="203">
        <f t="shared" si="101"/>
        <v>9099.7905921486508</v>
      </c>
      <c r="G96" s="203">
        <f t="shared" si="101"/>
        <v>9157.1286574342375</v>
      </c>
      <c r="H96" s="203">
        <f t="shared" si="101"/>
        <v>9531.1405703801174</v>
      </c>
      <c r="I96" s="203">
        <f t="shared" si="101"/>
        <v>9030.2370994439243</v>
      </c>
      <c r="J96" s="203">
        <f t="shared" si="101"/>
        <v>9331.1376818141416</v>
      </c>
      <c r="K96" s="203">
        <f t="shared" si="101"/>
        <v>9403.558259072257</v>
      </c>
      <c r="L96" s="203">
        <f t="shared" si="101"/>
        <v>9990.5907004475266</v>
      </c>
      <c r="M96" s="203">
        <f t="shared" si="101"/>
        <v>10661.403189051991</v>
      </c>
      <c r="N96" s="203">
        <f t="shared" si="101"/>
        <v>10208.90935128532</v>
      </c>
      <c r="O96" s="203">
        <f t="shared" si="101"/>
        <v>9647.9019835361487</v>
      </c>
      <c r="P96" s="203">
        <f t="shared" si="101"/>
        <v>9197.8142687330947</v>
      </c>
      <c r="Q96" s="203">
        <f t="shared" si="101"/>
        <v>8928.45559991542</v>
      </c>
      <c r="R96" s="203">
        <f t="shared" si="101"/>
        <v>9195.2803358209057</v>
      </c>
      <c r="S96" s="203">
        <f t="shared" si="101"/>
        <v>9512.5251773885575</v>
      </c>
      <c r="T96" s="203">
        <f t="shared" si="101"/>
        <v>9151.7658390448742</v>
      </c>
      <c r="U96" s="203">
        <f t="shared" si="101"/>
        <v>8945.6331743339688</v>
      </c>
      <c r="V96" s="203">
        <f t="shared" si="101"/>
        <v>9859.8991021451002</v>
      </c>
      <c r="W96" s="203">
        <f t="shared" si="101"/>
        <v>9944.6957045200434</v>
      </c>
      <c r="X96" s="203">
        <f t="shared" ref="X96:Y96" si="102">X44*11630*1000/X$6</f>
        <v>8803.7972440889098</v>
      </c>
      <c r="Y96" s="203">
        <f t="shared" si="102"/>
        <v>8216.6246338309938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7464.610001402747</v>
      </c>
      <c r="C97" s="192">
        <f t="shared" si="103"/>
        <v>6914.3552242729484</v>
      </c>
      <c r="D97" s="192">
        <f t="shared" si="103"/>
        <v>7755.4949099749419</v>
      </c>
      <c r="E97" s="192">
        <f t="shared" si="103"/>
        <v>8262.2250373176885</v>
      </c>
      <c r="F97" s="192">
        <f t="shared" si="103"/>
        <v>7619.6032888019599</v>
      </c>
      <c r="G97" s="192">
        <f t="shared" si="103"/>
        <v>7602.6373281530505</v>
      </c>
      <c r="H97" s="192">
        <f t="shared" si="103"/>
        <v>7907.1180079265141</v>
      </c>
      <c r="I97" s="192">
        <f t="shared" si="103"/>
        <v>7345.8335523795949</v>
      </c>
      <c r="J97" s="192">
        <f t="shared" si="103"/>
        <v>7601.6187288654119</v>
      </c>
      <c r="K97" s="192">
        <f t="shared" si="103"/>
        <v>7611.0525555749828</v>
      </c>
      <c r="L97" s="192">
        <f t="shared" si="103"/>
        <v>8171.4013833205445</v>
      </c>
      <c r="M97" s="192">
        <f t="shared" si="103"/>
        <v>8811.1784468492388</v>
      </c>
      <c r="N97" s="192">
        <f t="shared" si="103"/>
        <v>8366.5826432783833</v>
      </c>
      <c r="O97" s="192">
        <f t="shared" si="103"/>
        <v>7797.4910390575387</v>
      </c>
      <c r="P97" s="192">
        <f t="shared" si="103"/>
        <v>7372.4092749669971</v>
      </c>
      <c r="Q97" s="192">
        <f t="shared" si="103"/>
        <v>7139.9653079727477</v>
      </c>
      <c r="R97" s="192">
        <f t="shared" si="103"/>
        <v>7386.7620785255549</v>
      </c>
      <c r="S97" s="192">
        <f t="shared" si="103"/>
        <v>7626.2193674125792</v>
      </c>
      <c r="T97" s="192">
        <f t="shared" si="103"/>
        <v>7294.4779409287767</v>
      </c>
      <c r="U97" s="192">
        <f t="shared" si="103"/>
        <v>7093.908218374947</v>
      </c>
      <c r="V97" s="192">
        <f t="shared" si="103"/>
        <v>7919.2311765596924</v>
      </c>
      <c r="W97" s="192">
        <f t="shared" si="103"/>
        <v>7903.5411344289587</v>
      </c>
      <c r="X97" s="192">
        <f t="shared" ref="X97:Y97" si="104">X45*11630*1000/X$6</f>
        <v>6768.1219863423376</v>
      </c>
      <c r="Y97" s="192">
        <f t="shared" si="104"/>
        <v>6244.8443060017344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5653.3381977178642</v>
      </c>
      <c r="C98" s="74">
        <f t="shared" si="105"/>
        <v>5099.5244775589526</v>
      </c>
      <c r="D98" s="74">
        <f t="shared" si="105"/>
        <v>5889.893751971319</v>
      </c>
      <c r="E98" s="74">
        <f t="shared" si="105"/>
        <v>6380.9170767780215</v>
      </c>
      <c r="F98" s="74">
        <f t="shared" si="105"/>
        <v>5724.3082843852799</v>
      </c>
      <c r="G98" s="74">
        <f t="shared" si="105"/>
        <v>5641.2027931964749</v>
      </c>
      <c r="H98" s="74">
        <f t="shared" si="105"/>
        <v>5920.8041270960966</v>
      </c>
      <c r="I98" s="74">
        <f t="shared" si="105"/>
        <v>5341.3192453926158</v>
      </c>
      <c r="J98" s="74">
        <f t="shared" si="105"/>
        <v>5475.4994921165408</v>
      </c>
      <c r="K98" s="74">
        <f t="shared" si="105"/>
        <v>5394.8803157537668</v>
      </c>
      <c r="L98" s="74">
        <f t="shared" si="105"/>
        <v>5941.0242292805897</v>
      </c>
      <c r="M98" s="74">
        <f t="shared" si="105"/>
        <v>6475.2374701850358</v>
      </c>
      <c r="N98" s="74">
        <f t="shared" si="105"/>
        <v>6148.3929642649091</v>
      </c>
      <c r="O98" s="74">
        <f t="shared" si="105"/>
        <v>5693.710497794973</v>
      </c>
      <c r="P98" s="74">
        <f t="shared" si="105"/>
        <v>5297.4206236752143</v>
      </c>
      <c r="Q98" s="74">
        <f t="shared" si="105"/>
        <v>4961.8571692801961</v>
      </c>
      <c r="R98" s="74">
        <f t="shared" si="105"/>
        <v>5216.3477129834455</v>
      </c>
      <c r="S98" s="74">
        <f t="shared" si="105"/>
        <v>5375.661554999796</v>
      </c>
      <c r="T98" s="74">
        <f t="shared" si="105"/>
        <v>5062.8471902691217</v>
      </c>
      <c r="U98" s="74">
        <f t="shared" si="105"/>
        <v>4904.6476628990686</v>
      </c>
      <c r="V98" s="74">
        <f t="shared" si="105"/>
        <v>5608.9343388237949</v>
      </c>
      <c r="W98" s="74">
        <f t="shared" si="105"/>
        <v>5487.9667342626481</v>
      </c>
      <c r="X98" s="74">
        <f t="shared" ref="X98:Y98" si="106">X46*11630*1000/X$6</f>
        <v>4399.4747203247789</v>
      </c>
      <c r="Y98" s="74">
        <f t="shared" si="106"/>
        <v>3902.2237344388386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7.8588235745208941</v>
      </c>
      <c r="C99" s="74">
        <f t="shared" si="107"/>
        <v>8.9232819125785436</v>
      </c>
      <c r="D99" s="74">
        <f t="shared" si="107"/>
        <v>6.4333946352254339</v>
      </c>
      <c r="E99" s="74">
        <f t="shared" si="107"/>
        <v>8.9195659087231967</v>
      </c>
      <c r="F99" s="74">
        <f t="shared" si="107"/>
        <v>5.3437593238073289</v>
      </c>
      <c r="G99" s="74">
        <f t="shared" si="107"/>
        <v>5.9529379455504827</v>
      </c>
      <c r="H99" s="74">
        <f t="shared" si="107"/>
        <v>9.2579688984261299</v>
      </c>
      <c r="I99" s="74">
        <f t="shared" si="107"/>
        <v>21.313975052426585</v>
      </c>
      <c r="J99" s="74">
        <f t="shared" si="107"/>
        <v>16.135779610315009</v>
      </c>
      <c r="K99" s="74">
        <f t="shared" si="107"/>
        <v>15.525741909747241</v>
      </c>
      <c r="L99" s="74">
        <f t="shared" si="107"/>
        <v>24.12528783421153</v>
      </c>
      <c r="M99" s="74">
        <f t="shared" si="107"/>
        <v>19.13221663547121</v>
      </c>
      <c r="N99" s="74">
        <f t="shared" si="107"/>
        <v>57.014507413392131</v>
      </c>
      <c r="O99" s="74">
        <f t="shared" si="107"/>
        <v>25.980355628399213</v>
      </c>
      <c r="P99" s="74">
        <f t="shared" si="107"/>
        <v>24.281087731823611</v>
      </c>
      <c r="Q99" s="74">
        <f t="shared" si="107"/>
        <v>41.071480528727292</v>
      </c>
      <c r="R99" s="74">
        <f t="shared" si="107"/>
        <v>41.531362753667253</v>
      </c>
      <c r="S99" s="74">
        <f t="shared" si="107"/>
        <v>43.317831291932045</v>
      </c>
      <c r="T99" s="74">
        <f t="shared" si="107"/>
        <v>38.693410049557151</v>
      </c>
      <c r="U99" s="74">
        <f t="shared" si="107"/>
        <v>42.523564784721636</v>
      </c>
      <c r="V99" s="74">
        <f t="shared" si="107"/>
        <v>44.566265463956661</v>
      </c>
      <c r="W99" s="74">
        <f t="shared" si="107"/>
        <v>46.874077194400762</v>
      </c>
      <c r="X99" s="74">
        <f t="shared" ref="X99:Y99" si="108">X47*11630*1000/X$6</f>
        <v>46.748013572621275</v>
      </c>
      <c r="Y99" s="74">
        <f t="shared" si="108"/>
        <v>46.848918280227117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1152.4043850056407</v>
      </c>
      <c r="C100" s="74">
        <f t="shared" si="109"/>
        <v>1153.1695245276428</v>
      </c>
      <c r="D100" s="74">
        <f t="shared" si="109"/>
        <v>1195.1242702052523</v>
      </c>
      <c r="E100" s="74">
        <f t="shared" si="109"/>
        <v>1184.1715932588318</v>
      </c>
      <c r="F100" s="74">
        <f t="shared" si="109"/>
        <v>1172.642277008144</v>
      </c>
      <c r="G100" s="74">
        <f t="shared" si="109"/>
        <v>1243.0349724028074</v>
      </c>
      <c r="H100" s="74">
        <f t="shared" si="109"/>
        <v>1248.0078384801932</v>
      </c>
      <c r="I100" s="74">
        <f t="shared" si="109"/>
        <v>1240.6946306692626</v>
      </c>
      <c r="J100" s="74">
        <f t="shared" si="109"/>
        <v>1361.0802114605494</v>
      </c>
      <c r="K100" s="74">
        <f t="shared" si="109"/>
        <v>1443.3281166711749</v>
      </c>
      <c r="L100" s="74">
        <f t="shared" si="109"/>
        <v>1460.6746701273703</v>
      </c>
      <c r="M100" s="74">
        <f t="shared" si="109"/>
        <v>1515.1286014441037</v>
      </c>
      <c r="N100" s="74">
        <f t="shared" si="109"/>
        <v>1414.6476632290705</v>
      </c>
      <c r="O100" s="74">
        <f t="shared" si="109"/>
        <v>1358.613956709173</v>
      </c>
      <c r="P100" s="74">
        <f t="shared" si="109"/>
        <v>1350.3859457314304</v>
      </c>
      <c r="Q100" s="74">
        <f t="shared" si="109"/>
        <v>1340.3434327294492</v>
      </c>
      <c r="R100" s="74">
        <f t="shared" si="109"/>
        <v>1341.718617730422</v>
      </c>
      <c r="S100" s="74">
        <f t="shared" si="109"/>
        <v>1405.2935392358111</v>
      </c>
      <c r="T100" s="74">
        <f t="shared" si="109"/>
        <v>1408.3373080855049</v>
      </c>
      <c r="U100" s="74">
        <f t="shared" si="109"/>
        <v>1378.2749414109442</v>
      </c>
      <c r="V100" s="74">
        <f t="shared" si="109"/>
        <v>1447.8721460482361</v>
      </c>
      <c r="W100" s="74">
        <f t="shared" si="109"/>
        <v>1525.8749163642331</v>
      </c>
      <c r="X100" s="74">
        <f t="shared" ref="X100:Y100" si="110">X48*11630*1000/X$6</f>
        <v>1517.3525497908531</v>
      </c>
      <c r="Y100" s="74">
        <f t="shared" si="110"/>
        <v>1520.8178676646644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651.00859510472117</v>
      </c>
      <c r="C101" s="193">
        <f t="shared" si="111"/>
        <v>652.73794027377539</v>
      </c>
      <c r="D101" s="193">
        <f t="shared" si="111"/>
        <v>664.04349316314506</v>
      </c>
      <c r="E101" s="193">
        <f t="shared" si="111"/>
        <v>688.21680137211251</v>
      </c>
      <c r="F101" s="193">
        <f t="shared" si="111"/>
        <v>717.30896808472949</v>
      </c>
      <c r="G101" s="193">
        <f t="shared" si="111"/>
        <v>712.44662460821769</v>
      </c>
      <c r="H101" s="193">
        <f t="shared" si="111"/>
        <v>729.04807345179836</v>
      </c>
      <c r="I101" s="193">
        <f t="shared" si="111"/>
        <v>742.50570126528976</v>
      </c>
      <c r="J101" s="193">
        <f t="shared" si="111"/>
        <v>748.90324567800735</v>
      </c>
      <c r="K101" s="193">
        <f t="shared" si="111"/>
        <v>757.31838124029321</v>
      </c>
      <c r="L101" s="193">
        <f t="shared" si="111"/>
        <v>745.57719607837168</v>
      </c>
      <c r="M101" s="193">
        <f t="shared" si="111"/>
        <v>801.68015858462832</v>
      </c>
      <c r="N101" s="193">
        <f t="shared" si="111"/>
        <v>746.52750837101155</v>
      </c>
      <c r="O101" s="193">
        <f t="shared" si="111"/>
        <v>719.18622892499275</v>
      </c>
      <c r="P101" s="193">
        <f t="shared" si="111"/>
        <v>700.32161782852734</v>
      </c>
      <c r="Q101" s="193">
        <f t="shared" si="111"/>
        <v>796.69322543437568</v>
      </c>
      <c r="R101" s="193">
        <f t="shared" si="111"/>
        <v>787.16438505802034</v>
      </c>
      <c r="S101" s="193">
        <f t="shared" si="111"/>
        <v>801.94644188503912</v>
      </c>
      <c r="T101" s="193">
        <f t="shared" si="111"/>
        <v>784.60003252459228</v>
      </c>
      <c r="U101" s="193">
        <f t="shared" si="111"/>
        <v>768.46204928021257</v>
      </c>
      <c r="V101" s="193">
        <f t="shared" si="111"/>
        <v>817.85842622370433</v>
      </c>
      <c r="W101" s="193">
        <f t="shared" si="111"/>
        <v>842.82540660767756</v>
      </c>
      <c r="X101" s="193">
        <f t="shared" ref="X101:Y101" si="112">X49*11630*1000/X$6</f>
        <v>804.54670265408447</v>
      </c>
      <c r="Y101" s="193">
        <f t="shared" si="112"/>
        <v>774.95378561800419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1331.3469241966368</v>
      </c>
      <c r="C102" s="77">
        <f t="shared" si="113"/>
        <v>1365.4311231885388</v>
      </c>
      <c r="D102" s="77">
        <f t="shared" si="113"/>
        <v>1403.0268713726566</v>
      </c>
      <c r="E102" s="77">
        <f t="shared" si="113"/>
        <v>1438.4796249497281</v>
      </c>
      <c r="F102" s="77">
        <f t="shared" si="113"/>
        <v>1480.18730334669</v>
      </c>
      <c r="G102" s="77">
        <f t="shared" si="113"/>
        <v>1554.4913292811866</v>
      </c>
      <c r="H102" s="77">
        <f t="shared" si="113"/>
        <v>1624.022562453604</v>
      </c>
      <c r="I102" s="77">
        <f t="shared" si="113"/>
        <v>1684.4035470643291</v>
      </c>
      <c r="J102" s="77">
        <f t="shared" si="113"/>
        <v>1729.5189529487304</v>
      </c>
      <c r="K102" s="77">
        <f t="shared" si="113"/>
        <v>1792.5057034972729</v>
      </c>
      <c r="L102" s="77">
        <f t="shared" si="113"/>
        <v>1819.1893171269821</v>
      </c>
      <c r="M102" s="77">
        <f t="shared" si="113"/>
        <v>1850.2247422027503</v>
      </c>
      <c r="N102" s="77">
        <f t="shared" si="113"/>
        <v>1842.3267080069352</v>
      </c>
      <c r="O102" s="77">
        <f t="shared" si="113"/>
        <v>1850.4109444786084</v>
      </c>
      <c r="P102" s="77">
        <f t="shared" si="113"/>
        <v>1825.4049937660961</v>
      </c>
      <c r="Q102" s="77">
        <f t="shared" si="113"/>
        <v>1788.4902919426706</v>
      </c>
      <c r="R102" s="77">
        <f t="shared" si="113"/>
        <v>1808.5182572953522</v>
      </c>
      <c r="S102" s="77">
        <f t="shared" si="113"/>
        <v>1886.3058099759776</v>
      </c>
      <c r="T102" s="77">
        <f t="shared" si="113"/>
        <v>1857.2878981160982</v>
      </c>
      <c r="U102" s="77">
        <f t="shared" si="113"/>
        <v>1851.7249559590211</v>
      </c>
      <c r="V102" s="77">
        <f t="shared" si="113"/>
        <v>1940.667925585409</v>
      </c>
      <c r="W102" s="77">
        <f t="shared" si="113"/>
        <v>2041.1545700910854</v>
      </c>
      <c r="X102" s="77">
        <f t="shared" ref="X102:Y102" si="114">X50*11630*1000/X$6</f>
        <v>2035.6752577465707</v>
      </c>
      <c r="Y102" s="77">
        <f t="shared" si="114"/>
        <v>1971.7803278292604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4212.3713326744437</v>
      </c>
      <c r="C104" s="153">
        <f t="shared" si="115"/>
        <v>3949.2730151688443</v>
      </c>
      <c r="D104" s="153">
        <f t="shared" si="115"/>
        <v>4342.3047342219816</v>
      </c>
      <c r="E104" s="153">
        <f t="shared" si="115"/>
        <v>4671.7214471263796</v>
      </c>
      <c r="F104" s="153">
        <f t="shared" si="115"/>
        <v>4308.1319952751783</v>
      </c>
      <c r="G104" s="153">
        <f t="shared" si="115"/>
        <v>4352.5519576393899</v>
      </c>
      <c r="H104" s="153">
        <f t="shared" si="115"/>
        <v>4544.6225121605175</v>
      </c>
      <c r="I104" s="153">
        <f t="shared" si="115"/>
        <v>4291.7681468428291</v>
      </c>
      <c r="J104" s="153">
        <f t="shared" si="115"/>
        <v>4459.1947711533512</v>
      </c>
      <c r="K104" s="153">
        <f t="shared" si="115"/>
        <v>4520.491748906431</v>
      </c>
      <c r="L104" s="153">
        <f t="shared" si="115"/>
        <v>4915.4780733484949</v>
      </c>
      <c r="M104" s="153">
        <f t="shared" si="115"/>
        <v>5351.212050791627</v>
      </c>
      <c r="N104" s="153">
        <f t="shared" si="115"/>
        <v>5251.4541989986201</v>
      </c>
      <c r="O104" s="153">
        <f t="shared" si="115"/>
        <v>4905.2554869766263</v>
      </c>
      <c r="P104" s="153">
        <f t="shared" si="115"/>
        <v>4676.4842738396801</v>
      </c>
      <c r="Q104" s="153">
        <f t="shared" si="115"/>
        <v>4627.2888885564689</v>
      </c>
      <c r="R104" s="153">
        <f t="shared" ref="R104:V104" si="116">SUM(R105:R108)</f>
        <v>4813.8783920216511</v>
      </c>
      <c r="S104" s="153">
        <f t="shared" si="116"/>
        <v>5035.2065907191964</v>
      </c>
      <c r="T104" s="153">
        <f t="shared" si="116"/>
        <v>4874.8008733417591</v>
      </c>
      <c r="U104" s="153">
        <f t="shared" si="116"/>
        <v>4816.9753776964226</v>
      </c>
      <c r="V104" s="153">
        <f t="shared" si="116"/>
        <v>5421.163650892996</v>
      </c>
      <c r="W104" s="153">
        <f t="shared" ref="W104:Y104" si="117">SUM(W105:W108)</f>
        <v>5511.2823760398569</v>
      </c>
      <c r="X104" s="153">
        <f t="shared" si="117"/>
        <v>4851.78265804086</v>
      </c>
      <c r="Y104" s="153">
        <f t="shared" si="117"/>
        <v>4591.2360917695996</v>
      </c>
      <c r="DA104" s="217" t="s">
        <v>278</v>
      </c>
    </row>
    <row r="105" spans="1:105" ht="12" customHeight="1" x14ac:dyDescent="0.25">
      <c r="A105" s="97" t="s">
        <v>57</v>
      </c>
      <c r="B105" s="74">
        <v>3052.6542604696315</v>
      </c>
      <c r="C105" s="74">
        <v>2773.9737351750437</v>
      </c>
      <c r="D105" s="74">
        <v>3153.5615810007148</v>
      </c>
      <c r="E105" s="74">
        <v>3464.0036979520469</v>
      </c>
      <c r="F105" s="74">
        <v>3088.5585421273722</v>
      </c>
      <c r="G105" s="74">
        <v>3083.0355146637921</v>
      </c>
      <c r="H105" s="74">
        <v>3251.5585542294948</v>
      </c>
      <c r="I105" s="74">
        <v>2960.4923250309339</v>
      </c>
      <c r="J105" s="74">
        <v>3060.5454583569099</v>
      </c>
      <c r="K105" s="74">
        <v>3058.7980488029343</v>
      </c>
      <c r="L105" s="74">
        <v>3413.7915877344362</v>
      </c>
      <c r="M105" s="74">
        <v>3784.3363243091776</v>
      </c>
      <c r="N105" s="74">
        <v>3666.1194108087934</v>
      </c>
      <c r="O105" s="74">
        <v>3450.3069186103094</v>
      </c>
      <c r="P105" s="74">
        <v>3230.9936215612342</v>
      </c>
      <c r="Q105" s="74">
        <v>3052.3717805617384</v>
      </c>
      <c r="R105" s="74">
        <v>3226.3638671847521</v>
      </c>
      <c r="S105" s="74">
        <v>3363.2563189842135</v>
      </c>
      <c r="T105" s="74">
        <v>3203.6536522658052</v>
      </c>
      <c r="U105" s="74">
        <v>3138.15620464012</v>
      </c>
      <c r="V105" s="74">
        <v>3624.0289383439558</v>
      </c>
      <c r="W105" s="74">
        <v>3601.8818653540548</v>
      </c>
      <c r="X105" s="74">
        <v>2943.5588018189524</v>
      </c>
      <c r="Y105" s="74">
        <v>2669.730251167256</v>
      </c>
      <c r="DA105" s="90" t="s">
        <v>279</v>
      </c>
    </row>
    <row r="106" spans="1:105" ht="12" customHeight="1" x14ac:dyDescent="0.25">
      <c r="A106" s="97" t="s">
        <v>56</v>
      </c>
      <c r="B106" s="74">
        <v>12.79280398596914</v>
      </c>
      <c r="C106" s="74">
        <v>15.882088993398206</v>
      </c>
      <c r="D106" s="74">
        <v>12.154776179187589</v>
      </c>
      <c r="E106" s="74">
        <v>17.744406269600976</v>
      </c>
      <c r="F106" s="74">
        <v>11.137725799730974</v>
      </c>
      <c r="G106" s="74">
        <v>12.97436407168683</v>
      </c>
      <c r="H106" s="74">
        <v>21.107755491220907</v>
      </c>
      <c r="I106" s="74">
        <v>50.319597470893186</v>
      </c>
      <c r="J106" s="74">
        <v>39.274446142280603</v>
      </c>
      <c r="K106" s="74">
        <v>40.159530731870603</v>
      </c>
      <c r="L106" s="74">
        <v>64.116075720545879</v>
      </c>
      <c r="M106" s="74">
        <v>52.352222795851468</v>
      </c>
      <c r="N106" s="74">
        <v>162.63364585553001</v>
      </c>
      <c r="O106" s="74">
        <v>76.294482993046614</v>
      </c>
      <c r="P106" s="74">
        <v>73.896330802949208</v>
      </c>
      <c r="Q106" s="74">
        <v>128.49102808868474</v>
      </c>
      <c r="R106" s="74">
        <v>133.5461270526412</v>
      </c>
      <c r="S106" s="74">
        <v>143.52240689692931</v>
      </c>
      <c r="T106" s="74">
        <v>130.50527216560533</v>
      </c>
      <c r="U106" s="74">
        <v>145.75336760326306</v>
      </c>
      <c r="V106" s="74">
        <v>154.80593709299521</v>
      </c>
      <c r="W106" s="74">
        <v>164.07446670377874</v>
      </c>
      <c r="X106" s="74">
        <v>165.07243359761333</v>
      </c>
      <c r="Y106" s="74">
        <v>166.66626402524088</v>
      </c>
      <c r="DA106" s="90" t="s">
        <v>280</v>
      </c>
    </row>
    <row r="107" spans="1:105" ht="12" customHeight="1" x14ac:dyDescent="0.25">
      <c r="A107" s="97" t="s">
        <v>55</v>
      </c>
      <c r="B107" s="74">
        <v>692.94399174338309</v>
      </c>
      <c r="C107" s="74">
        <v>703.48832883332886</v>
      </c>
      <c r="D107" s="74">
        <v>718.0537733526794</v>
      </c>
      <c r="E107" s="74">
        <v>717.69549760807024</v>
      </c>
      <c r="F107" s="74">
        <v>715.63383336639095</v>
      </c>
      <c r="G107" s="74">
        <v>765.09647596865443</v>
      </c>
      <c r="H107" s="74">
        <v>768.56387222832166</v>
      </c>
      <c r="I107" s="74">
        <v>765.57414448188115</v>
      </c>
      <c r="J107" s="74">
        <v>837.3070025676933</v>
      </c>
      <c r="K107" s="74">
        <v>893.18554123745719</v>
      </c>
      <c r="L107" s="74">
        <v>915.43417752838116</v>
      </c>
      <c r="M107" s="74">
        <v>954.57658222478801</v>
      </c>
      <c r="N107" s="74">
        <v>899.20381935364753</v>
      </c>
      <c r="O107" s="74">
        <v>871.8476867722303</v>
      </c>
      <c r="P107" s="74">
        <v>874.26773588788285</v>
      </c>
      <c r="Q107" s="74">
        <v>882.92381565295659</v>
      </c>
      <c r="R107" s="74">
        <v>891.22553928899674</v>
      </c>
      <c r="S107" s="74">
        <v>947.25814698308773</v>
      </c>
      <c r="T107" s="74">
        <v>963.9574995897708</v>
      </c>
      <c r="U107" s="74">
        <v>958.70219649768012</v>
      </c>
      <c r="V107" s="74">
        <v>1023.0029719943227</v>
      </c>
      <c r="W107" s="74">
        <v>1094.5158258041065</v>
      </c>
      <c r="X107" s="74">
        <v>1106.0860642689556</v>
      </c>
      <c r="Y107" s="74">
        <v>1125.8819276419465</v>
      </c>
      <c r="DA107" s="90" t="s">
        <v>281</v>
      </c>
    </row>
    <row r="108" spans="1:105" ht="12" customHeight="1" x14ac:dyDescent="0.25">
      <c r="A108" s="109" t="s">
        <v>54</v>
      </c>
      <c r="B108" s="77">
        <v>453.98027647546041</v>
      </c>
      <c r="C108" s="77">
        <v>455.92886216707331</v>
      </c>
      <c r="D108" s="77">
        <v>458.53460368939932</v>
      </c>
      <c r="E108" s="77">
        <v>472.27784529666093</v>
      </c>
      <c r="F108" s="77">
        <v>492.80189398168426</v>
      </c>
      <c r="G108" s="77">
        <v>491.44560293525632</v>
      </c>
      <c r="H108" s="77">
        <v>503.39233021148038</v>
      </c>
      <c r="I108" s="77">
        <v>515.38207985912038</v>
      </c>
      <c r="J108" s="77">
        <v>522.06786408646713</v>
      </c>
      <c r="K108" s="77">
        <v>528.34862813416873</v>
      </c>
      <c r="L108" s="77">
        <v>522.13623236513217</v>
      </c>
      <c r="M108" s="77">
        <v>559.94692146181046</v>
      </c>
      <c r="N108" s="77">
        <v>523.4973229806493</v>
      </c>
      <c r="O108" s="77">
        <v>506.8063986010406</v>
      </c>
      <c r="P108" s="77">
        <v>497.32658558761347</v>
      </c>
      <c r="Q108" s="77">
        <v>563.50226425308915</v>
      </c>
      <c r="R108" s="77">
        <v>562.74285849526154</v>
      </c>
      <c r="S108" s="77">
        <v>581.16971785496548</v>
      </c>
      <c r="T108" s="77">
        <v>576.68444932057798</v>
      </c>
      <c r="U108" s="77">
        <v>574.36360895535927</v>
      </c>
      <c r="V108" s="77">
        <v>619.32580346172188</v>
      </c>
      <c r="W108" s="77">
        <v>650.81021817791657</v>
      </c>
      <c r="X108" s="77">
        <v>637.06535835533884</v>
      </c>
      <c r="Y108" s="77">
        <v>628.9576489351565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376.10536591394475</v>
      </c>
      <c r="C110" s="203">
        <f t="shared" si="118"/>
        <v>252.9397473751672</v>
      </c>
      <c r="D110" s="203">
        <f t="shared" si="118"/>
        <v>463.29927524326371</v>
      </c>
      <c r="E110" s="203">
        <f t="shared" si="118"/>
        <v>554.29072481838557</v>
      </c>
      <c r="F110" s="203">
        <f t="shared" si="118"/>
        <v>435.0930231364066</v>
      </c>
      <c r="G110" s="203">
        <f t="shared" si="118"/>
        <v>403.94631236259085</v>
      </c>
      <c r="H110" s="203">
        <f t="shared" si="118"/>
        <v>445.38046994355847</v>
      </c>
      <c r="I110" s="203">
        <f t="shared" si="118"/>
        <v>390.11563967263862</v>
      </c>
      <c r="J110" s="203">
        <f t="shared" si="118"/>
        <v>371.48818196751745</v>
      </c>
      <c r="K110" s="203">
        <f t="shared" si="118"/>
        <v>291.18191058610381</v>
      </c>
      <c r="L110" s="203">
        <f t="shared" si="118"/>
        <v>368.40270308522918</v>
      </c>
      <c r="M110" s="203">
        <f t="shared" si="118"/>
        <v>458.16126685828436</v>
      </c>
      <c r="N110" s="203">
        <f t="shared" si="118"/>
        <v>431.21055280861736</v>
      </c>
      <c r="O110" s="203">
        <f t="shared" si="118"/>
        <v>352.02127802526394</v>
      </c>
      <c r="P110" s="203">
        <f t="shared" si="118"/>
        <v>258.9267069007729</v>
      </c>
      <c r="Q110" s="203">
        <f t="shared" si="118"/>
        <v>263.54667831985842</v>
      </c>
      <c r="R110" s="203">
        <f t="shared" ref="R110:V110" si="119">R78*1000000/R$6</f>
        <v>287.84154862806906</v>
      </c>
      <c r="S110" s="203">
        <f t="shared" si="119"/>
        <v>300.30637842539807</v>
      </c>
      <c r="T110" s="203">
        <f t="shared" si="119"/>
        <v>242.86246419142319</v>
      </c>
      <c r="U110" s="203">
        <f t="shared" si="119"/>
        <v>226.09329160112875</v>
      </c>
      <c r="V110" s="203">
        <f t="shared" si="119"/>
        <v>232.54342630812695</v>
      </c>
      <c r="W110" s="203">
        <f t="shared" ref="W110:Y110" si="120">W78*1000000/W$6</f>
        <v>306.51863784935915</v>
      </c>
      <c r="X110" s="203">
        <f t="shared" si="120"/>
        <v>149.38968717625298</v>
      </c>
      <c r="Y110" s="203">
        <f t="shared" si="120"/>
        <v>88.234221470553607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376.10536591394475</v>
      </c>
      <c r="C111" s="192">
        <f t="shared" si="121"/>
        <v>252.9397473751672</v>
      </c>
      <c r="D111" s="192">
        <f t="shared" si="121"/>
        <v>463.29927524326371</v>
      </c>
      <c r="E111" s="192">
        <f t="shared" si="121"/>
        <v>554.29072481838557</v>
      </c>
      <c r="F111" s="192">
        <f t="shared" si="121"/>
        <v>435.0930231364066</v>
      </c>
      <c r="G111" s="192">
        <f t="shared" si="121"/>
        <v>403.94631236259085</v>
      </c>
      <c r="H111" s="192">
        <f t="shared" si="121"/>
        <v>445.38046994355847</v>
      </c>
      <c r="I111" s="192">
        <f t="shared" si="121"/>
        <v>390.11563967263862</v>
      </c>
      <c r="J111" s="192">
        <f t="shared" si="121"/>
        <v>371.48818196751745</v>
      </c>
      <c r="K111" s="192">
        <f t="shared" si="121"/>
        <v>291.18191058610381</v>
      </c>
      <c r="L111" s="192">
        <f t="shared" si="121"/>
        <v>368.40270308522918</v>
      </c>
      <c r="M111" s="192">
        <f t="shared" si="121"/>
        <v>458.16126685828436</v>
      </c>
      <c r="N111" s="192">
        <f t="shared" si="121"/>
        <v>431.21055280861736</v>
      </c>
      <c r="O111" s="192">
        <f t="shared" si="121"/>
        <v>352.02127802526394</v>
      </c>
      <c r="P111" s="192">
        <f t="shared" si="121"/>
        <v>258.9267069007729</v>
      </c>
      <c r="Q111" s="192">
        <f t="shared" si="121"/>
        <v>263.54667831985842</v>
      </c>
      <c r="R111" s="192">
        <f t="shared" ref="R111:V111" si="122">R79*1000000/R$6</f>
        <v>287.84154862806906</v>
      </c>
      <c r="S111" s="192">
        <f t="shared" si="122"/>
        <v>300.30637842539807</v>
      </c>
      <c r="T111" s="192">
        <f t="shared" si="122"/>
        <v>242.86246419142319</v>
      </c>
      <c r="U111" s="192">
        <f t="shared" si="122"/>
        <v>226.09329160112875</v>
      </c>
      <c r="V111" s="192">
        <f t="shared" si="122"/>
        <v>232.54342630812695</v>
      </c>
      <c r="W111" s="192">
        <f t="shared" ref="W111:Y111" si="123">W79*1000000/W$6</f>
        <v>306.51863784935915</v>
      </c>
      <c r="X111" s="192">
        <f t="shared" si="123"/>
        <v>149.38968717625298</v>
      </c>
      <c r="Y111" s="192">
        <f t="shared" si="123"/>
        <v>88.234221470553607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348.08853237329947</v>
      </c>
      <c r="C112" s="74">
        <f t="shared" si="124"/>
        <v>226.74255495909773</v>
      </c>
      <c r="D112" s="74">
        <f t="shared" si="124"/>
        <v>425.43051050805383</v>
      </c>
      <c r="E112" s="74">
        <f t="shared" si="124"/>
        <v>507.73798992447649</v>
      </c>
      <c r="F112" s="74">
        <f t="shared" si="124"/>
        <v>388.16261417306112</v>
      </c>
      <c r="G112" s="74">
        <f t="shared" si="124"/>
        <v>357.08999329639875</v>
      </c>
      <c r="H112" s="74">
        <f t="shared" si="124"/>
        <v>394.28572960163558</v>
      </c>
      <c r="I112" s="74">
        <f t="shared" si="124"/>
        <v>340.36380003268658</v>
      </c>
      <c r="J112" s="74">
        <f t="shared" si="124"/>
        <v>323.71840318041973</v>
      </c>
      <c r="K112" s="74">
        <f t="shared" si="124"/>
        <v>243.91163825669423</v>
      </c>
      <c r="L112" s="74">
        <f t="shared" si="124"/>
        <v>321.41680801814863</v>
      </c>
      <c r="M112" s="74">
        <f t="shared" si="124"/>
        <v>403.12130952441203</v>
      </c>
      <c r="N112" s="74">
        <f t="shared" si="124"/>
        <v>380.88594603118224</v>
      </c>
      <c r="O112" s="74">
        <f t="shared" si="124"/>
        <v>307.02153903220278</v>
      </c>
      <c r="P112" s="74">
        <f t="shared" si="124"/>
        <v>220.07937330041389</v>
      </c>
      <c r="Q112" s="74">
        <f t="shared" si="124"/>
        <v>218.53260327888398</v>
      </c>
      <c r="R112" s="74">
        <f t="shared" ref="R112:V112" si="125">R80*1000000/R$6</f>
        <v>246.72539651184442</v>
      </c>
      <c r="S112" s="74">
        <f t="shared" si="125"/>
        <v>261.1977702847567</v>
      </c>
      <c r="T112" s="74">
        <f t="shared" si="125"/>
        <v>205.68451295875008</v>
      </c>
      <c r="U112" s="74">
        <f t="shared" si="125"/>
        <v>190.79390312960501</v>
      </c>
      <c r="V112" s="74">
        <f t="shared" si="125"/>
        <v>195.54208911644585</v>
      </c>
      <c r="W112" s="74">
        <f t="shared" ref="W112:Y112" si="126">W80*1000000/W$6</f>
        <v>265.76229323189403</v>
      </c>
      <c r="X112" s="74">
        <f t="shared" si="126"/>
        <v>117.69959773608851</v>
      </c>
      <c r="Y112" s="74">
        <f t="shared" si="126"/>
        <v>63.541888104078623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3.0020631726630529</v>
      </c>
      <c r="C114" s="74">
        <f t="shared" si="130"/>
        <v>2.7904116912204624</v>
      </c>
      <c r="D114" s="74">
        <f t="shared" si="130"/>
        <v>3.6336172516465428</v>
      </c>
      <c r="E114" s="74">
        <f t="shared" si="130"/>
        <v>4.2343157273514391</v>
      </c>
      <c r="F114" s="74">
        <f t="shared" si="130"/>
        <v>4.3068699494025369</v>
      </c>
      <c r="G114" s="74">
        <f t="shared" si="130"/>
        <v>5.3284471693919562</v>
      </c>
      <c r="H114" s="74">
        <f t="shared" si="130"/>
        <v>6.6418598640385351</v>
      </c>
      <c r="I114" s="74">
        <f t="shared" si="130"/>
        <v>7.664436754184992</v>
      </c>
      <c r="J114" s="74">
        <f t="shared" si="130"/>
        <v>8.7901187527081781</v>
      </c>
      <c r="K114" s="74">
        <f t="shared" si="130"/>
        <v>9.6997122739848809</v>
      </c>
      <c r="L114" s="74">
        <f t="shared" si="130"/>
        <v>10.440006909720969</v>
      </c>
      <c r="M114" s="74">
        <f t="shared" si="130"/>
        <v>11.996508359713406</v>
      </c>
      <c r="N114" s="74">
        <f t="shared" si="130"/>
        <v>11.185579218699804</v>
      </c>
      <c r="O114" s="74">
        <f t="shared" si="130"/>
        <v>9.2542000529904609</v>
      </c>
      <c r="P114" s="74">
        <f t="shared" si="130"/>
        <v>7.8828127742247709</v>
      </c>
      <c r="Q114" s="74">
        <f t="shared" si="130"/>
        <v>10.521548468332742</v>
      </c>
      <c r="R114" s="74">
        <f t="shared" ref="R114:V114" si="131">R82*1000000/R$6</f>
        <v>11.628093168686704</v>
      </c>
      <c r="S114" s="74">
        <f t="shared" si="131"/>
        <v>11.960715482058767</v>
      </c>
      <c r="T114" s="74">
        <f t="shared" si="131"/>
        <v>12.209050276240079</v>
      </c>
      <c r="U114" s="74">
        <f t="shared" si="131"/>
        <v>12.41669492713185</v>
      </c>
      <c r="V114" s="74">
        <f t="shared" si="131"/>
        <v>13.340436092396176</v>
      </c>
      <c r="W114" s="74">
        <f t="shared" ref="W114:Y114" si="132">W82*1000000/W$6</f>
        <v>15.420359407566314</v>
      </c>
      <c r="X114" s="74">
        <f t="shared" si="132"/>
        <v>11.742815852572507</v>
      </c>
      <c r="Y114" s="74">
        <f t="shared" si="132"/>
        <v>9.8127515502601845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25.014770367982198</v>
      </c>
      <c r="C115" s="193">
        <f t="shared" si="133"/>
        <v>23.406780724849025</v>
      </c>
      <c r="D115" s="193">
        <f t="shared" si="133"/>
        <v>34.23514748356331</v>
      </c>
      <c r="E115" s="193">
        <f t="shared" si="133"/>
        <v>42.318419166557689</v>
      </c>
      <c r="F115" s="193">
        <f t="shared" si="133"/>
        <v>42.623539013942981</v>
      </c>
      <c r="G115" s="193">
        <f t="shared" si="133"/>
        <v>41.527871896800093</v>
      </c>
      <c r="H115" s="193">
        <f t="shared" si="133"/>
        <v>44.452880477884449</v>
      </c>
      <c r="I115" s="193">
        <f t="shared" si="133"/>
        <v>42.087402885767006</v>
      </c>
      <c r="J115" s="193">
        <f t="shared" si="133"/>
        <v>38.979660034389596</v>
      </c>
      <c r="K115" s="193">
        <f t="shared" si="133"/>
        <v>37.57056005542475</v>
      </c>
      <c r="L115" s="193">
        <f t="shared" si="133"/>
        <v>36.545888157359592</v>
      </c>
      <c r="M115" s="193">
        <f t="shared" si="133"/>
        <v>43.043448974158899</v>
      </c>
      <c r="N115" s="193">
        <f t="shared" si="133"/>
        <v>39.139027558735286</v>
      </c>
      <c r="O115" s="193">
        <f t="shared" si="133"/>
        <v>35.74553894007073</v>
      </c>
      <c r="P115" s="193">
        <f t="shared" si="133"/>
        <v>30.96452082613423</v>
      </c>
      <c r="Q115" s="193">
        <f t="shared" si="133"/>
        <v>34.492526572641673</v>
      </c>
      <c r="R115" s="193">
        <f t="shared" ref="R115:V115" si="134">R83*1000000/R$6</f>
        <v>29.488058947537983</v>
      </c>
      <c r="S115" s="193">
        <f t="shared" si="134"/>
        <v>27.14789265858256</v>
      </c>
      <c r="T115" s="193">
        <f t="shared" si="134"/>
        <v>24.968900956433014</v>
      </c>
      <c r="U115" s="193">
        <f t="shared" si="134"/>
        <v>22.882693544391881</v>
      </c>
      <c r="V115" s="193">
        <f t="shared" si="134"/>
        <v>23.660901099284906</v>
      </c>
      <c r="W115" s="193">
        <f t="shared" ref="W115:Y115" si="135">W83*1000000/W$6</f>
        <v>25.335985209898823</v>
      </c>
      <c r="X115" s="193">
        <f t="shared" si="135"/>
        <v>19.947273587591962</v>
      </c>
      <c r="Y115" s="193">
        <f t="shared" si="135"/>
        <v>14.879581816214809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0.56431231261684889</v>
      </c>
      <c r="C118" s="206">
        <f t="shared" si="139"/>
        <v>0.57117010727260031</v>
      </c>
      <c r="D118" s="206">
        <f t="shared" si="139"/>
        <v>0.55990040411695807</v>
      </c>
      <c r="E118" s="206">
        <f t="shared" si="139"/>
        <v>0.56543139723570668</v>
      </c>
      <c r="F118" s="206">
        <f t="shared" si="139"/>
        <v>0.56540108874258088</v>
      </c>
      <c r="G118" s="206">
        <f t="shared" si="139"/>
        <v>0.57250553587787389</v>
      </c>
      <c r="H118" s="206">
        <f t="shared" si="139"/>
        <v>0.57475081408988038</v>
      </c>
      <c r="I118" s="206">
        <f t="shared" si="139"/>
        <v>0.58424522094603715</v>
      </c>
      <c r="J118" s="206">
        <f t="shared" si="139"/>
        <v>0.58661121140166861</v>
      </c>
      <c r="K118" s="206">
        <f t="shared" si="139"/>
        <v>0.59393779190175711</v>
      </c>
      <c r="L118" s="206">
        <f t="shared" si="139"/>
        <v>0.60154652094094452</v>
      </c>
      <c r="M118" s="206">
        <f t="shared" si="139"/>
        <v>0.60732081220136336</v>
      </c>
      <c r="N118" s="206">
        <f t="shared" si="139"/>
        <v>0.62767015194878617</v>
      </c>
      <c r="O118" s="206">
        <f t="shared" si="139"/>
        <v>0.62908125990863739</v>
      </c>
      <c r="P118" s="206">
        <f t="shared" si="139"/>
        <v>0.63432239033699256</v>
      </c>
      <c r="Q118" s="206">
        <f t="shared" si="139"/>
        <v>0.64808282519096672</v>
      </c>
      <c r="R118" s="206">
        <f t="shared" ref="R118:V118" si="140">IF(R104=0,"",R104/R97)</f>
        <v>0.65168992054263264</v>
      </c>
      <c r="S118" s="206">
        <f t="shared" si="140"/>
        <v>0.66024937759265367</v>
      </c>
      <c r="T118" s="206">
        <f t="shared" si="140"/>
        <v>0.66828646447604034</v>
      </c>
      <c r="U118" s="206">
        <f t="shared" si="140"/>
        <v>0.67902984214248574</v>
      </c>
      <c r="V118" s="206">
        <f t="shared" si="140"/>
        <v>0.6845568124010849</v>
      </c>
      <c r="W118" s="206">
        <f t="shared" ref="W118:Y118" si="141">IF(W104=0,"",W104/W97)</f>
        <v>0.69731811124913623</v>
      </c>
      <c r="X118" s="206">
        <f t="shared" si="141"/>
        <v>0.71685803947261373</v>
      </c>
      <c r="Y118" s="206">
        <f t="shared" si="141"/>
        <v>0.73520425278771151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0.53997375598401753</v>
      </c>
      <c r="C119" s="199">
        <f t="shared" si="142"/>
        <v>0.54396713799144136</v>
      </c>
      <c r="D119" s="199">
        <f t="shared" si="142"/>
        <v>0.53541909477488159</v>
      </c>
      <c r="E119" s="199">
        <f t="shared" si="142"/>
        <v>0.54286925472806169</v>
      </c>
      <c r="F119" s="199">
        <f t="shared" si="142"/>
        <v>0.53955139882181335</v>
      </c>
      <c r="G119" s="199">
        <f t="shared" si="142"/>
        <v>0.54652095088339336</v>
      </c>
      <c r="H119" s="199">
        <f t="shared" si="142"/>
        <v>0.54917516006803735</v>
      </c>
      <c r="I119" s="199">
        <f t="shared" si="142"/>
        <v>0.55426238144904627</v>
      </c>
      <c r="J119" s="199">
        <f t="shared" si="142"/>
        <v>0.55895274262437444</v>
      </c>
      <c r="K119" s="199">
        <f t="shared" si="142"/>
        <v>0.56698163254351308</v>
      </c>
      <c r="L119" s="199">
        <f t="shared" si="142"/>
        <v>0.57461330841059688</v>
      </c>
      <c r="M119" s="199">
        <f t="shared" si="142"/>
        <v>0.58443205237398599</v>
      </c>
      <c r="N119" s="199">
        <f t="shared" si="142"/>
        <v>0.59627278739609779</v>
      </c>
      <c r="O119" s="199">
        <f t="shared" si="142"/>
        <v>0.6059856608351486</v>
      </c>
      <c r="P119" s="199">
        <f t="shared" si="142"/>
        <v>0.60991826986916775</v>
      </c>
      <c r="Q119" s="199">
        <f t="shared" si="142"/>
        <v>0.6151671997855066</v>
      </c>
      <c r="R119" s="199">
        <f t="shared" ref="R119:V119" si="143">IF(R105=0,"",R105/R98)</f>
        <v>0.61851012330990884</v>
      </c>
      <c r="S119" s="199">
        <f t="shared" si="143"/>
        <v>0.6256451014584643</v>
      </c>
      <c r="T119" s="199">
        <f t="shared" si="143"/>
        <v>0.6327770781672577</v>
      </c>
      <c r="U119" s="199">
        <f t="shared" si="143"/>
        <v>0.63983315832827836</v>
      </c>
      <c r="V119" s="199">
        <f t="shared" si="143"/>
        <v>0.64611719792461009</v>
      </c>
      <c r="W119" s="199">
        <f t="shared" ref="W119:Y119" si="144">IF(W105=0,"",W105/W98)</f>
        <v>0.65632356021159377</v>
      </c>
      <c r="X119" s="199">
        <f t="shared" si="144"/>
        <v>0.66907051158181274</v>
      </c>
      <c r="Y119" s="199">
        <f t="shared" si="144"/>
        <v>0.68415612042070106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1.6278268451584423</v>
      </c>
      <c r="C120" s="200">
        <f t="shared" si="145"/>
        <v>1.7798483953544384</v>
      </c>
      <c r="D120" s="200">
        <f t="shared" si="145"/>
        <v>1.889325444553841</v>
      </c>
      <c r="E120" s="200">
        <f t="shared" si="145"/>
        <v>1.9893800271431621</v>
      </c>
      <c r="F120" s="200">
        <f t="shared" si="145"/>
        <v>2.084249144625689</v>
      </c>
      <c r="G120" s="200">
        <f t="shared" si="145"/>
        <v>2.1794892186612671</v>
      </c>
      <c r="H120" s="200">
        <f t="shared" si="145"/>
        <v>2.2799553252775846</v>
      </c>
      <c r="I120" s="200">
        <f t="shared" si="145"/>
        <v>2.3608734338442572</v>
      </c>
      <c r="J120" s="200">
        <f t="shared" si="145"/>
        <v>2.433997432462073</v>
      </c>
      <c r="K120" s="200">
        <f t="shared" si="145"/>
        <v>2.5866416539268879</v>
      </c>
      <c r="L120" s="200">
        <f t="shared" si="145"/>
        <v>2.6576294617146208</v>
      </c>
      <c r="M120" s="200">
        <f t="shared" si="145"/>
        <v>2.7363385954343746</v>
      </c>
      <c r="N120" s="200">
        <f t="shared" si="145"/>
        <v>2.8524958512108274</v>
      </c>
      <c r="O120" s="200">
        <f t="shared" si="145"/>
        <v>2.9366219648528928</v>
      </c>
      <c r="P120" s="200">
        <f t="shared" si="145"/>
        <v>3.0433698695507037</v>
      </c>
      <c r="Q120" s="200">
        <f t="shared" si="145"/>
        <v>3.12847324797099</v>
      </c>
      <c r="R120" s="200">
        <f t="shared" ref="R120:V120" si="146">IF(R106=0,"",R106/R99)</f>
        <v>3.2155488815702049</v>
      </c>
      <c r="S120" s="200">
        <f t="shared" si="146"/>
        <v>3.3132408206146828</v>
      </c>
      <c r="T120" s="200">
        <f t="shared" si="146"/>
        <v>3.3728035858937941</v>
      </c>
      <c r="U120" s="200">
        <f t="shared" si="146"/>
        <v>3.4275905216589706</v>
      </c>
      <c r="V120" s="200">
        <f t="shared" si="146"/>
        <v>3.4736125067108392</v>
      </c>
      <c r="W120" s="200">
        <f t="shared" ref="W120:Y120" si="147">IF(W106=0,"",W106/W99)</f>
        <v>3.500324198881037</v>
      </c>
      <c r="X120" s="200">
        <f t="shared" si="147"/>
        <v>3.5311111848887338</v>
      </c>
      <c r="Y120" s="200">
        <f t="shared" si="147"/>
        <v>3.5575264092187893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0.60130280720859219</v>
      </c>
      <c r="C121" s="200">
        <f t="shared" si="148"/>
        <v>0.61004762428272574</v>
      </c>
      <c r="D121" s="200">
        <f t="shared" si="148"/>
        <v>0.60081933841855617</v>
      </c>
      <c r="E121" s="200">
        <f t="shared" si="148"/>
        <v>0.60607390153058593</v>
      </c>
      <c r="F121" s="200">
        <f t="shared" si="148"/>
        <v>0.61027463140101412</v>
      </c>
      <c r="G121" s="200">
        <f t="shared" si="148"/>
        <v>0.61550679824374543</v>
      </c>
      <c r="H121" s="200">
        <f t="shared" si="148"/>
        <v>0.6158325681385689</v>
      </c>
      <c r="I121" s="200">
        <f t="shared" si="148"/>
        <v>0.61705283923805709</v>
      </c>
      <c r="J121" s="200">
        <f t="shared" si="148"/>
        <v>0.61517829406188707</v>
      </c>
      <c r="K121" s="200">
        <f t="shared" si="148"/>
        <v>0.61883748464448884</v>
      </c>
      <c r="L121" s="200">
        <f t="shared" si="148"/>
        <v>0.62672010150525559</v>
      </c>
      <c r="M121" s="200">
        <f t="shared" si="148"/>
        <v>0.6300300722426857</v>
      </c>
      <c r="N121" s="200">
        <f t="shared" si="148"/>
        <v>0.63563800565091066</v>
      </c>
      <c r="O121" s="200">
        <f t="shared" si="148"/>
        <v>0.64171848262475883</v>
      </c>
      <c r="P121" s="200">
        <f t="shared" si="148"/>
        <v>0.64742064196642668</v>
      </c>
      <c r="Q121" s="200">
        <f t="shared" si="148"/>
        <v>0.65872954206593737</v>
      </c>
      <c r="R121" s="200">
        <f t="shared" ref="R121:V121" si="149">IF(R107=0,"",R107/R100)</f>
        <v>0.66424176240212363</v>
      </c>
      <c r="S121" s="200">
        <f t="shared" si="149"/>
        <v>0.67406425813229043</v>
      </c>
      <c r="T121" s="200">
        <f t="shared" si="149"/>
        <v>0.68446493184234081</v>
      </c>
      <c r="U121" s="200">
        <f t="shared" si="149"/>
        <v>0.69558124267735277</v>
      </c>
      <c r="V121" s="200">
        <f t="shared" si="149"/>
        <v>0.70655615192713372</v>
      </c>
      <c r="W121" s="200">
        <f t="shared" ref="W121:Y121" si="150">IF(W107=0,"",W107/W100)</f>
        <v>0.71730376721314471</v>
      </c>
      <c r="X121" s="200">
        <f t="shared" si="150"/>
        <v>0.72895785783034728</v>
      </c>
      <c r="Y121" s="200">
        <f t="shared" si="150"/>
        <v>0.7403134534254433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0.69734912855095743</v>
      </c>
      <c r="C122" s="201">
        <f t="shared" si="151"/>
        <v>0.69848684140505879</v>
      </c>
      <c r="D122" s="201">
        <f t="shared" si="151"/>
        <v>0.69051893198318648</v>
      </c>
      <c r="E122" s="201">
        <f t="shared" si="151"/>
        <v>0.68623411162742687</v>
      </c>
      <c r="F122" s="201">
        <f t="shared" si="151"/>
        <v>0.68701482332990138</v>
      </c>
      <c r="G122" s="201">
        <f t="shared" si="151"/>
        <v>0.68979988950822491</v>
      </c>
      <c r="H122" s="201">
        <f t="shared" si="151"/>
        <v>0.69047892524849064</v>
      </c>
      <c r="I122" s="201">
        <f t="shared" si="151"/>
        <v>0.69411194955253219</v>
      </c>
      <c r="J122" s="201">
        <f t="shared" si="151"/>
        <v>0.69710989650448307</v>
      </c>
      <c r="K122" s="201">
        <f t="shared" si="151"/>
        <v>0.69765720893882077</v>
      </c>
      <c r="L122" s="201">
        <f t="shared" si="151"/>
        <v>0.70031143000549545</v>
      </c>
      <c r="M122" s="201">
        <f t="shared" si="151"/>
        <v>0.69846673322987129</v>
      </c>
      <c r="N122" s="201">
        <f t="shared" si="151"/>
        <v>0.70124317873157327</v>
      </c>
      <c r="O122" s="201">
        <f t="shared" si="151"/>
        <v>0.70469424777305878</v>
      </c>
      <c r="P122" s="201">
        <f t="shared" si="151"/>
        <v>0.71014027402104718</v>
      </c>
      <c r="Q122" s="201">
        <f t="shared" si="151"/>
        <v>0.70730143832446246</v>
      </c>
      <c r="R122" s="201">
        <f t="shared" ref="R122:V122" si="152">IF(R108=0,"",R108/R101)</f>
        <v>0.71489877994643125</v>
      </c>
      <c r="S122" s="201">
        <f t="shared" si="152"/>
        <v>0.7246989169113085</v>
      </c>
      <c r="T122" s="201">
        <f t="shared" si="152"/>
        <v>0.7350043658104265</v>
      </c>
      <c r="U122" s="201">
        <f t="shared" si="152"/>
        <v>0.74741961492222353</v>
      </c>
      <c r="V122" s="201">
        <f t="shared" si="152"/>
        <v>0.75725306924003144</v>
      </c>
      <c r="W122" s="201">
        <f t="shared" ref="W122:Y122" si="153">IF(W108=0,"",W108/W101)</f>
        <v>0.77217679139193163</v>
      </c>
      <c r="X122" s="201">
        <f t="shared" si="153"/>
        <v>0.79183142041817012</v>
      </c>
      <c r="Y122" s="201">
        <f t="shared" si="153"/>
        <v>0.81160665398076637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116.78463514212287</v>
      </c>
      <c r="C126" s="203">
        <f t="shared" si="154"/>
        <v>110.23422983333222</v>
      </c>
      <c r="D126" s="203">
        <f t="shared" si="154"/>
        <v>122.27383154182698</v>
      </c>
      <c r="E126" s="203">
        <f t="shared" si="154"/>
        <v>129.87694643439096</v>
      </c>
      <c r="F126" s="203">
        <f t="shared" si="154"/>
        <v>122.17573866496369</v>
      </c>
      <c r="G126" s="203">
        <f t="shared" si="154"/>
        <v>123.29336627586895</v>
      </c>
      <c r="H126" s="203">
        <f t="shared" si="154"/>
        <v>128.69239711313017</v>
      </c>
      <c r="I126" s="203">
        <f t="shared" si="154"/>
        <v>122.2736611174781</v>
      </c>
      <c r="J126" s="203">
        <f t="shared" si="154"/>
        <v>126.70393528671731</v>
      </c>
      <c r="K126" s="203">
        <f t="shared" si="154"/>
        <v>128.04485483039466</v>
      </c>
      <c r="L126" s="203">
        <f t="shared" si="154"/>
        <v>136.41431624985933</v>
      </c>
      <c r="M126" s="203">
        <f t="shared" si="154"/>
        <v>145.96317729221002</v>
      </c>
      <c r="N126" s="203">
        <f t="shared" si="154"/>
        <v>139.71211485292616</v>
      </c>
      <c r="O126" s="203">
        <f t="shared" si="154"/>
        <v>131.98534315815417</v>
      </c>
      <c r="P126" s="203">
        <f t="shared" si="154"/>
        <v>125.77314277882498</v>
      </c>
      <c r="Q126" s="203">
        <f t="shared" si="154"/>
        <v>122.0230207924715</v>
      </c>
      <c r="R126" s="203">
        <f t="shared" ref="R126:V126" si="155">IF(R96=0,0,R96/R$19)</f>
        <v>125.62293158587121</v>
      </c>
      <c r="S126" s="203">
        <f t="shared" si="155"/>
        <v>129.90182373774473</v>
      </c>
      <c r="T126" s="203">
        <f t="shared" si="155"/>
        <v>124.90586315428541</v>
      </c>
      <c r="U126" s="203">
        <f t="shared" si="155"/>
        <v>121.99408661563429</v>
      </c>
      <c r="V126" s="203">
        <f t="shared" si="155"/>
        <v>134.3179024088158</v>
      </c>
      <c r="W126" s="203">
        <f t="shared" ref="W126:Y126" si="156">IF(W96=0,0,W96/W$19)</f>
        <v>135.26389466756251</v>
      </c>
      <c r="X126" s="203">
        <f t="shared" si="156"/>
        <v>119.65336055927852</v>
      </c>
      <c r="Y126" s="203">
        <f t="shared" si="156"/>
        <v>111.5344222969548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99.108233801708522</v>
      </c>
      <c r="C127" s="192">
        <f t="shared" si="157"/>
        <v>92.055349130535134</v>
      </c>
      <c r="D127" s="192">
        <f t="shared" si="157"/>
        <v>103.54226378290484</v>
      </c>
      <c r="E127" s="192">
        <f t="shared" si="157"/>
        <v>110.61800105867526</v>
      </c>
      <c r="F127" s="192">
        <f t="shared" si="157"/>
        <v>102.30242671150897</v>
      </c>
      <c r="G127" s="192">
        <f t="shared" si="157"/>
        <v>102.36339182605826</v>
      </c>
      <c r="H127" s="192">
        <f t="shared" si="157"/>
        <v>106.76434401343414</v>
      </c>
      <c r="I127" s="192">
        <f t="shared" si="157"/>
        <v>99.466044193277455</v>
      </c>
      <c r="J127" s="192">
        <f t="shared" si="157"/>
        <v>103.21946158543946</v>
      </c>
      <c r="K127" s="192">
        <f t="shared" si="157"/>
        <v>103.63695238925986</v>
      </c>
      <c r="L127" s="192">
        <f t="shared" si="157"/>
        <v>111.57459713156842</v>
      </c>
      <c r="M127" s="192">
        <f t="shared" si="157"/>
        <v>120.6321137082065</v>
      </c>
      <c r="N127" s="192">
        <f t="shared" si="157"/>
        <v>114.49929810935581</v>
      </c>
      <c r="O127" s="192">
        <f t="shared" si="157"/>
        <v>106.6713294060058</v>
      </c>
      <c r="P127" s="192">
        <f t="shared" si="157"/>
        <v>100.81211223371193</v>
      </c>
      <c r="Q127" s="192">
        <f t="shared" si="157"/>
        <v>97.580161034853234</v>
      </c>
      <c r="R127" s="192">
        <f t="shared" ref="R127:V127" si="158">IF(R97=0,0,R97/R$19)</f>
        <v>100.91554290268211</v>
      </c>
      <c r="S127" s="192">
        <f t="shared" si="158"/>
        <v>104.14267353592084</v>
      </c>
      <c r="T127" s="192">
        <f t="shared" si="158"/>
        <v>99.557077781034323</v>
      </c>
      <c r="U127" s="192">
        <f t="shared" si="158"/>
        <v>96.741598584521228</v>
      </c>
      <c r="V127" s="192">
        <f t="shared" si="158"/>
        <v>107.88087274590679</v>
      </c>
      <c r="W127" s="192">
        <f t="shared" ref="W127:Y127" si="159">IF(W97=0,0,W97/W$19)</f>
        <v>107.50090171409042</v>
      </c>
      <c r="X127" s="192">
        <f t="shared" si="159"/>
        <v>91.986277953497776</v>
      </c>
      <c r="Y127" s="192">
        <f t="shared" si="159"/>
        <v>84.769005892822619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75.059830822274918</v>
      </c>
      <c r="C128" s="74">
        <f t="shared" si="160"/>
        <v>67.893316289771775</v>
      </c>
      <c r="D128" s="74">
        <f t="shared" si="160"/>
        <v>78.634947169589196</v>
      </c>
      <c r="E128" s="74">
        <f t="shared" si="160"/>
        <v>85.430291327855301</v>
      </c>
      <c r="F128" s="74">
        <f t="shared" si="160"/>
        <v>76.855789801818545</v>
      </c>
      <c r="G128" s="74">
        <f t="shared" si="160"/>
        <v>75.954254683684709</v>
      </c>
      <c r="H128" s="74">
        <f t="shared" si="160"/>
        <v>79.944521888729483</v>
      </c>
      <c r="I128" s="74">
        <f t="shared" si="160"/>
        <v>72.323976894429293</v>
      </c>
      <c r="J128" s="74">
        <f t="shared" si="160"/>
        <v>74.349704930803981</v>
      </c>
      <c r="K128" s="74">
        <f t="shared" si="160"/>
        <v>73.460135815247966</v>
      </c>
      <c r="L128" s="74">
        <f t="shared" si="160"/>
        <v>81.120404424620816</v>
      </c>
      <c r="M128" s="74">
        <f t="shared" si="160"/>
        <v>88.651204546914997</v>
      </c>
      <c r="N128" s="74">
        <f t="shared" si="160"/>
        <v>84.142679146832847</v>
      </c>
      <c r="O128" s="74">
        <f t="shared" si="160"/>
        <v>77.89116589047471</v>
      </c>
      <c r="P128" s="74">
        <f t="shared" si="160"/>
        <v>72.438214231604306</v>
      </c>
      <c r="Q128" s="74">
        <f t="shared" si="160"/>
        <v>67.812489378575918</v>
      </c>
      <c r="R128" s="74">
        <f t="shared" ref="R128:V128" si="161">IF(R98=0,0,R98/R$19)</f>
        <v>71.264047200768033</v>
      </c>
      <c r="S128" s="74">
        <f t="shared" si="161"/>
        <v>73.409344708095546</v>
      </c>
      <c r="T128" s="74">
        <f t="shared" si="161"/>
        <v>69.0991563202858</v>
      </c>
      <c r="U128" s="74">
        <f t="shared" si="161"/>
        <v>66.886043742948971</v>
      </c>
      <c r="V128" s="74">
        <f t="shared" si="161"/>
        <v>76.408519735834446</v>
      </c>
      <c r="W128" s="74">
        <f t="shared" ref="W128:Y128" si="162">IF(W98=0,0,W98/W$19)</f>
        <v>74.645195422620162</v>
      </c>
      <c r="X128" s="74">
        <f t="shared" si="162"/>
        <v>59.793736769199</v>
      </c>
      <c r="Y128" s="74">
        <f t="shared" si="162"/>
        <v>52.969715581515466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0.10434223945840837</v>
      </c>
      <c r="C129" s="74">
        <f t="shared" si="163"/>
        <v>0.11880150863076057</v>
      </c>
      <c r="D129" s="74">
        <f t="shared" si="163"/>
        <v>8.5891132941532555E-2</v>
      </c>
      <c r="E129" s="74">
        <f t="shared" si="163"/>
        <v>0.11941874575887666</v>
      </c>
      <c r="F129" s="74">
        <f t="shared" si="163"/>
        <v>7.1746457901707514E-2</v>
      </c>
      <c r="G129" s="74">
        <f t="shared" si="163"/>
        <v>8.0151517576681527E-2</v>
      </c>
      <c r="H129" s="74">
        <f t="shared" si="163"/>
        <v>0.12500394901737849</v>
      </c>
      <c r="I129" s="74">
        <f t="shared" si="163"/>
        <v>0.28860125530782299</v>
      </c>
      <c r="J129" s="74">
        <f t="shared" si="163"/>
        <v>0.2191015549508647</v>
      </c>
      <c r="K129" s="74">
        <f t="shared" si="163"/>
        <v>0.21140841734561577</v>
      </c>
      <c r="L129" s="74">
        <f t="shared" si="163"/>
        <v>0.32941341937745428</v>
      </c>
      <c r="M129" s="74">
        <f t="shared" si="163"/>
        <v>0.26193542062304948</v>
      </c>
      <c r="N129" s="74">
        <f t="shared" si="163"/>
        <v>0.78026135152429055</v>
      </c>
      <c r="O129" s="74">
        <f t="shared" si="163"/>
        <v>0.35541676924544641</v>
      </c>
      <c r="P129" s="74">
        <f t="shared" si="163"/>
        <v>0.3320254818040016</v>
      </c>
      <c r="Q129" s="74">
        <f t="shared" si="163"/>
        <v>0.5613138875419792</v>
      </c>
      <c r="R129" s="74">
        <f t="shared" ref="R129:V129" si="164">IF(R99=0,0,R99/R$19)</f>
        <v>0.56738798071741114</v>
      </c>
      <c r="S129" s="74">
        <f t="shared" si="164"/>
        <v>0.59154274814026819</v>
      </c>
      <c r="T129" s="74">
        <f t="shared" si="164"/>
        <v>0.5280984965768134</v>
      </c>
      <c r="U129" s="74">
        <f t="shared" si="164"/>
        <v>0.57990567514401825</v>
      </c>
      <c r="V129" s="74">
        <f t="shared" si="164"/>
        <v>0.60711040075560163</v>
      </c>
      <c r="W129" s="74">
        <f t="shared" ref="W129:Y129" si="165">IF(W99=0,0,W99/W$19)</f>
        <v>0.63756302139851362</v>
      </c>
      <c r="X129" s="74">
        <f t="shared" si="165"/>
        <v>0.63535730871023344</v>
      </c>
      <c r="Y129" s="74">
        <f t="shared" si="165"/>
        <v>0.63593838936099734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15.300566700978395</v>
      </c>
      <c r="C130" s="74">
        <f t="shared" si="166"/>
        <v>15.352902728286962</v>
      </c>
      <c r="D130" s="74">
        <f t="shared" si="166"/>
        <v>15.955896287132461</v>
      </c>
      <c r="E130" s="74">
        <f t="shared" si="166"/>
        <v>15.854166881816672</v>
      </c>
      <c r="F130" s="74">
        <f t="shared" si="166"/>
        <v>15.744146519904287</v>
      </c>
      <c r="G130" s="74">
        <f t="shared" si="166"/>
        <v>16.736465313474778</v>
      </c>
      <c r="H130" s="74">
        <f t="shared" si="166"/>
        <v>16.850986423295076</v>
      </c>
      <c r="I130" s="74">
        <f t="shared" si="166"/>
        <v>16.799589329727556</v>
      </c>
      <c r="J130" s="74">
        <f t="shared" si="166"/>
        <v>18.481585516526291</v>
      </c>
      <c r="K130" s="74">
        <f t="shared" si="166"/>
        <v>19.653277416927569</v>
      </c>
      <c r="L130" s="74">
        <f t="shared" si="166"/>
        <v>19.94445997872662</v>
      </c>
      <c r="M130" s="74">
        <f t="shared" si="166"/>
        <v>20.743328129657648</v>
      </c>
      <c r="N130" s="74">
        <f t="shared" si="166"/>
        <v>19.359895362044707</v>
      </c>
      <c r="O130" s="74">
        <f t="shared" si="166"/>
        <v>18.586126766390976</v>
      </c>
      <c r="P130" s="74">
        <f t="shared" si="166"/>
        <v>18.465504890260394</v>
      </c>
      <c r="Q130" s="74">
        <f t="shared" si="166"/>
        <v>18.318146148651682</v>
      </c>
      <c r="R130" s="74">
        <f t="shared" ref="R130:V130" si="167">IF(R100=0,0,R100/R$19)</f>
        <v>18.330123712056594</v>
      </c>
      <c r="S130" s="74">
        <f t="shared" si="167"/>
        <v>19.190508327644363</v>
      </c>
      <c r="T130" s="74">
        <f t="shared" si="167"/>
        <v>19.221381990381172</v>
      </c>
      <c r="U130" s="74">
        <f t="shared" si="167"/>
        <v>18.795918556672056</v>
      </c>
      <c r="V130" s="74">
        <f t="shared" si="167"/>
        <v>19.723847840495651</v>
      </c>
      <c r="W130" s="74">
        <f t="shared" ref="W130:Y130" si="168">IF(W100=0,0,W100/W$19)</f>
        <v>20.754358916096024</v>
      </c>
      <c r="X130" s="74">
        <f t="shared" si="168"/>
        <v>20.622502620396791</v>
      </c>
      <c r="Y130" s="74">
        <f t="shared" si="168"/>
        <v>20.643944423414432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8.6434940389967956</v>
      </c>
      <c r="C131" s="193">
        <f t="shared" si="169"/>
        <v>8.6903286038456464</v>
      </c>
      <c r="D131" s="193">
        <f t="shared" si="169"/>
        <v>8.8655291932416578</v>
      </c>
      <c r="E131" s="193">
        <f t="shared" si="169"/>
        <v>9.214124103244421</v>
      </c>
      <c r="F131" s="193">
        <f t="shared" si="169"/>
        <v>9.6307439318844352</v>
      </c>
      <c r="G131" s="193">
        <f t="shared" si="169"/>
        <v>9.5925203113220885</v>
      </c>
      <c r="H131" s="193">
        <f t="shared" si="169"/>
        <v>9.8438317523922034</v>
      </c>
      <c r="I131" s="193">
        <f t="shared" si="169"/>
        <v>10.053876713812773</v>
      </c>
      <c r="J131" s="193">
        <f t="shared" si="169"/>
        <v>10.169069583158338</v>
      </c>
      <c r="K131" s="193">
        <f t="shared" si="169"/>
        <v>10.312130739738706</v>
      </c>
      <c r="L131" s="193">
        <f t="shared" si="169"/>
        <v>10.180319308843512</v>
      </c>
      <c r="M131" s="193">
        <f t="shared" si="169"/>
        <v>10.975645611010812</v>
      </c>
      <c r="N131" s="193">
        <f t="shared" si="169"/>
        <v>10.216462248953963</v>
      </c>
      <c r="O131" s="193">
        <f t="shared" si="169"/>
        <v>9.8386199798946503</v>
      </c>
      <c r="P131" s="193">
        <f t="shared" si="169"/>
        <v>9.5763676300431992</v>
      </c>
      <c r="Q131" s="193">
        <f t="shared" si="169"/>
        <v>10.888211620083649</v>
      </c>
      <c r="R131" s="193">
        <f t="shared" ref="R131:V131" si="170">IF(R101=0,0,R101/R$19)</f>
        <v>10.753984009140062</v>
      </c>
      <c r="S131" s="193">
        <f t="shared" si="170"/>
        <v>10.951277752040657</v>
      </c>
      <c r="T131" s="193">
        <f t="shared" si="170"/>
        <v>10.70844097379053</v>
      </c>
      <c r="U131" s="193">
        <f t="shared" si="170"/>
        <v>10.479730609756185</v>
      </c>
      <c r="V131" s="193">
        <f t="shared" si="170"/>
        <v>11.14139476882109</v>
      </c>
      <c r="W131" s="193">
        <f t="shared" ref="W131:Y131" si="171">IF(W101=0,0,W101/W$19)</f>
        <v>11.463784353975722</v>
      </c>
      <c r="X131" s="193">
        <f t="shared" si="171"/>
        <v>10.934681255191753</v>
      </c>
      <c r="Y131" s="193">
        <f t="shared" si="171"/>
        <v>10.519407498531727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17.676401340414337</v>
      </c>
      <c r="C132" s="77">
        <f t="shared" si="172"/>
        <v>18.178880702797077</v>
      </c>
      <c r="D132" s="77">
        <f t="shared" si="172"/>
        <v>18.731567758922132</v>
      </c>
      <c r="E132" s="77">
        <f t="shared" si="172"/>
        <v>19.25894537571568</v>
      </c>
      <c r="F132" s="77">
        <f t="shared" si="172"/>
        <v>19.873311953454714</v>
      </c>
      <c r="G132" s="77">
        <f t="shared" si="172"/>
        <v>20.929974449810679</v>
      </c>
      <c r="H132" s="77">
        <f t="shared" si="172"/>
        <v>21.928053099696044</v>
      </c>
      <c r="I132" s="77">
        <f t="shared" si="172"/>
        <v>22.807616924200651</v>
      </c>
      <c r="J132" s="77">
        <f t="shared" si="172"/>
        <v>23.484473701277853</v>
      </c>
      <c r="K132" s="77">
        <f t="shared" si="172"/>
        <v>24.407902441134766</v>
      </c>
      <c r="L132" s="77">
        <f t="shared" si="172"/>
        <v>24.839719118290908</v>
      </c>
      <c r="M132" s="77">
        <f t="shared" si="172"/>
        <v>25.331063584003495</v>
      </c>
      <c r="N132" s="77">
        <f t="shared" si="172"/>
        <v>25.212816743570336</v>
      </c>
      <c r="O132" s="77">
        <f t="shared" si="172"/>
        <v>25.314013752148334</v>
      </c>
      <c r="P132" s="77">
        <f t="shared" si="172"/>
        <v>24.96103054511304</v>
      </c>
      <c r="Q132" s="77">
        <f t="shared" si="172"/>
        <v>24.442859757618248</v>
      </c>
      <c r="R132" s="77">
        <f t="shared" ref="R132:V132" si="173">IF(R102=0,0,R102/R$19)</f>
        <v>24.707388683189141</v>
      </c>
      <c r="S132" s="77">
        <f t="shared" si="173"/>
        <v>25.759150201823886</v>
      </c>
      <c r="T132" s="77">
        <f t="shared" si="173"/>
        <v>25.348785373251097</v>
      </c>
      <c r="U132" s="77">
        <f t="shared" si="173"/>
        <v>25.252488031113053</v>
      </c>
      <c r="V132" s="77">
        <f t="shared" si="173"/>
        <v>26.437029662909012</v>
      </c>
      <c r="W132" s="77">
        <f t="shared" ref="W132:Y132" si="174">IF(W102=0,0,W102/W$19)</f>
        <v>27.762992953472121</v>
      </c>
      <c r="X132" s="77">
        <f t="shared" si="174"/>
        <v>27.667082605780738</v>
      </c>
      <c r="Y132" s="77">
        <f t="shared" si="174"/>
        <v>26.765416404132186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55.927996616013488</v>
      </c>
      <c r="C134" s="153">
        <f t="shared" si="175"/>
        <v>52.579263637904425</v>
      </c>
      <c r="D134" s="153">
        <f t="shared" si="175"/>
        <v>57.973355335233094</v>
      </c>
      <c r="E134" s="153">
        <f t="shared" si="175"/>
        <v>62.546890898027634</v>
      </c>
      <c r="F134" s="153">
        <f t="shared" si="175"/>
        <v>57.841903443695259</v>
      </c>
      <c r="G134" s="153">
        <f t="shared" si="175"/>
        <v>58.603608491654263</v>
      </c>
      <c r="H134" s="153">
        <f t="shared" si="175"/>
        <v>61.362893637493322</v>
      </c>
      <c r="I134" s="153">
        <f t="shared" si="175"/>
        <v>58.112560966329674</v>
      </c>
      <c r="J134" s="153">
        <f t="shared" si="175"/>
        <v>60.549693400862637</v>
      </c>
      <c r="K134" s="153">
        <f t="shared" si="175"/>
        <v>61.553902661504537</v>
      </c>
      <c r="L134" s="153">
        <f t="shared" si="175"/>
        <v>67.117310729882476</v>
      </c>
      <c r="M134" s="153">
        <f t="shared" si="175"/>
        <v>73.26239327483519</v>
      </c>
      <c r="N134" s="153">
        <f t="shared" si="175"/>
        <v>71.867791842328728</v>
      </c>
      <c r="O134" s="153">
        <f t="shared" si="175"/>
        <v>67.104934298859405</v>
      </c>
      <c r="P134" s="153">
        <f t="shared" si="175"/>
        <v>63.947380007009322</v>
      </c>
      <c r="Q134" s="153">
        <f t="shared" si="175"/>
        <v>63.240026446057165</v>
      </c>
      <c r="R134" s="153">
        <f t="shared" ref="R134:V134" si="176">IF(R104=0,0,R104/R$19)</f>
        <v>65.765642135765532</v>
      </c>
      <c r="S134" s="153">
        <f t="shared" si="176"/>
        <v>68.760135382926663</v>
      </c>
      <c r="T134" s="153">
        <f t="shared" si="176"/>
        <v>66.532647523853583</v>
      </c>
      <c r="U134" s="153">
        <f t="shared" si="176"/>
        <v>65.690432415459171</v>
      </c>
      <c r="V134" s="153">
        <f t="shared" si="176"/>
        <v>73.850586365985023</v>
      </c>
      <c r="W134" s="153">
        <f t="shared" ref="W134:Y134" si="177">IF(W104=0,0,W104/W$19)</f>
        <v>74.962325740848556</v>
      </c>
      <c r="X134" s="153">
        <f t="shared" si="177"/>
        <v>65.941102872127317</v>
      </c>
      <c r="Y134" s="153">
        <f t="shared" si="177"/>
        <v>62.322533636989768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40.530338772628717</v>
      </c>
      <c r="C135" s="74">
        <f t="shared" si="178"/>
        <v>36.931732950894855</v>
      </c>
      <c r="D135" s="74">
        <f t="shared" si="178"/>
        <v>42.102652231212083</v>
      </c>
      <c r="E135" s="74">
        <f t="shared" si="178"/>
        <v>46.377478584354002</v>
      </c>
      <c r="F135" s="74">
        <f t="shared" si="178"/>
        <v>41.467648895126452</v>
      </c>
      <c r="G135" s="74">
        <f t="shared" si="178"/>
        <v>41.510591493366803</v>
      </c>
      <c r="H135" s="74">
        <f t="shared" si="178"/>
        <v>43.903545604805728</v>
      </c>
      <c r="I135" s="74">
        <f t="shared" si="178"/>
        <v>40.086459669372175</v>
      </c>
      <c r="J135" s="74">
        <f t="shared" si="178"/>
        <v>41.55797148438586</v>
      </c>
      <c r="K135" s="74">
        <f t="shared" si="178"/>
        <v>41.650547731397488</v>
      </c>
      <c r="L135" s="74">
        <f t="shared" si="178"/>
        <v>46.61286396603699</v>
      </c>
      <c r="M135" s="74">
        <f t="shared" si="178"/>
        <v>51.810605418779573</v>
      </c>
      <c r="N135" s="74">
        <f t="shared" si="178"/>
        <v>50.171989833857531</v>
      </c>
      <c r="O135" s="74">
        <f t="shared" si="178"/>
        <v>47.2009296353595</v>
      </c>
      <c r="P135" s="74">
        <f t="shared" si="178"/>
        <v>44.181390296552223</v>
      </c>
      <c r="Q135" s="74">
        <f t="shared" si="178"/>
        <v>41.716019201502959</v>
      </c>
      <c r="R135" s="74">
        <f t="shared" ref="R135:V135" si="179">IF(R105=0,0,R105/R$19)</f>
        <v>44.077534621710207</v>
      </c>
      <c r="S135" s="74">
        <f t="shared" si="179"/>
        <v>45.928196917895818</v>
      </c>
      <c r="T135" s="74">
        <f t="shared" si="179"/>
        <v>43.724362240173051</v>
      </c>
      <c r="U135" s="74">
        <f t="shared" si="179"/>
        <v>42.795908616134419</v>
      </c>
      <c r="V135" s="74">
        <f t="shared" si="179"/>
        <v>49.368858669284613</v>
      </c>
      <c r="W135" s="74">
        <f t="shared" ref="W135:Y135" si="180">IF(W105=0,0,W105/W$19)</f>
        <v>48.99140041246423</v>
      </c>
      <c r="X135" s="74">
        <f t="shared" si="180"/>
        <v>40.006226049556219</v>
      </c>
      <c r="Y135" s="74">
        <f t="shared" si="180"/>
        <v>36.239555112037586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0.16985109847434765</v>
      </c>
      <c r="C136" s="74">
        <f t="shared" si="181"/>
        <v>0.21144867450214569</v>
      </c>
      <c r="D136" s="74">
        <f t="shared" si="181"/>
        <v>0.16227630292799405</v>
      </c>
      <c r="E136" s="74">
        <f t="shared" si="181"/>
        <v>0.23756926767919642</v>
      </c>
      <c r="F136" s="74">
        <f t="shared" si="181"/>
        <v>0.14953749351155687</v>
      </c>
      <c r="G136" s="74">
        <f t="shared" si="181"/>
        <v>0.17468936841771646</v>
      </c>
      <c r="H136" s="74">
        <f t="shared" si="181"/>
        <v>0.28500341924289974</v>
      </c>
      <c r="I136" s="74">
        <f t="shared" si="181"/>
        <v>0.68135103663034324</v>
      </c>
      <c r="J136" s="74">
        <f t="shared" si="181"/>
        <v>0.53329262219885254</v>
      </c>
      <c r="K136" s="74">
        <f t="shared" si="181"/>
        <v>0.54683781829692935</v>
      </c>
      <c r="L136" s="74">
        <f t="shared" si="181"/>
        <v>0.87545880842167645</v>
      </c>
      <c r="M136" s="74">
        <f t="shared" si="181"/>
        <v>0.71674400096218727</v>
      </c>
      <c r="N136" s="74">
        <f t="shared" si="181"/>
        <v>2.2256922680831916</v>
      </c>
      <c r="O136" s="74">
        <f t="shared" si="181"/>
        <v>1.0437246912432301</v>
      </c>
      <c r="P136" s="74">
        <f t="shared" si="181"/>
        <v>1.010476347245354</v>
      </c>
      <c r="Q136" s="74">
        <f t="shared" si="181"/>
        <v>1.7560554808896787</v>
      </c>
      <c r="R136" s="74">
        <f t="shared" ref="R136:V136" si="182">IF(R106=0,0,R106/R$19)</f>
        <v>1.8244637868122482</v>
      </c>
      <c r="S136" s="74">
        <f t="shared" si="182"/>
        <v>1.9599235802769268</v>
      </c>
      <c r="T136" s="74">
        <f t="shared" si="182"/>
        <v>1.7811725029593979</v>
      </c>
      <c r="U136" s="74">
        <f t="shared" si="182"/>
        <v>1.9876791955798832</v>
      </c>
      <c r="V136" s="74">
        <f t="shared" si="182"/>
        <v>2.1088662810188876</v>
      </c>
      <c r="W136" s="74">
        <f t="shared" ref="W136:Y136" si="183">IF(W106=0,0,W106/W$19)</f>
        <v>2.2316772721129259</v>
      </c>
      <c r="X136" s="74">
        <f t="shared" si="183"/>
        <v>2.2435172991875096</v>
      </c>
      <c r="Y136" s="74">
        <f t="shared" si="183"/>
        <v>2.2623676147878093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9.2002737091806175</v>
      </c>
      <c r="C137" s="74">
        <f t="shared" si="184"/>
        <v>9.3660018352352381</v>
      </c>
      <c r="D137" s="74">
        <f t="shared" si="184"/>
        <v>9.5866110511100207</v>
      </c>
      <c r="E137" s="74">
        <f t="shared" si="184"/>
        <v>9.6087967775796344</v>
      </c>
      <c r="F137" s="74">
        <f t="shared" si="184"/>
        <v>9.6082532141581485</v>
      </c>
      <c r="G137" s="74">
        <f t="shared" si="184"/>
        <v>10.301408179014365</v>
      </c>
      <c r="H137" s="74">
        <f t="shared" si="184"/>
        <v>10.377386244725965</v>
      </c>
      <c r="I137" s="74">
        <f t="shared" si="184"/>
        <v>10.366234293941758</v>
      </c>
      <c r="J137" s="74">
        <f t="shared" si="184"/>
        <v>11.369470249615524</v>
      </c>
      <c r="K137" s="74">
        <f t="shared" si="184"/>
        <v>12.162184761711792</v>
      </c>
      <c r="L137" s="74">
        <f t="shared" si="184"/>
        <v>12.499593982335053</v>
      </c>
      <c r="M137" s="74">
        <f t="shared" si="184"/>
        <v>13.068920520081942</v>
      </c>
      <c r="N137" s="74">
        <f t="shared" si="184"/>
        <v>12.305885277540414</v>
      </c>
      <c r="O137" s="74">
        <f t="shared" si="184"/>
        <v>11.927061066399832</v>
      </c>
      <c r="P137" s="74">
        <f t="shared" si="184"/>
        <v>11.954949030286576</v>
      </c>
      <c r="Q137" s="74">
        <f t="shared" si="184"/>
        <v>12.066704023998238</v>
      </c>
      <c r="R137" s="74">
        <f t="shared" ref="R137:V137" si="185">IF(R107=0,0,R107/R$19)</f>
        <v>12.175633679545429</v>
      </c>
      <c r="S137" s="74">
        <f t="shared" si="185"/>
        <v>12.93563575905514</v>
      </c>
      <c r="T137" s="74">
        <f t="shared" si="185"/>
        <v>13.156361913961845</v>
      </c>
      <c r="U137" s="74">
        <f t="shared" si="185"/>
        <v>13.074088386912264</v>
      </c>
      <c r="V137" s="74">
        <f t="shared" si="185"/>
        <v>13.936006031376914</v>
      </c>
      <c r="W137" s="74">
        <f t="shared" ref="W137:Y137" si="186">IF(W107=0,0,W107/W$19)</f>
        <v>14.887179836609397</v>
      </c>
      <c r="X137" s="74">
        <f t="shared" si="186"/>
        <v>15.032935333265167</v>
      </c>
      <c r="Y137" s="74">
        <f t="shared" si="186"/>
        <v>15.28298978842086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6.0275330357298103</v>
      </c>
      <c r="C138" s="77">
        <f t="shared" si="187"/>
        <v>6.07008017727218</v>
      </c>
      <c r="D138" s="77">
        <f t="shared" si="187"/>
        <v>6.1218157499829911</v>
      </c>
      <c r="E138" s="77">
        <f t="shared" si="187"/>
        <v>6.3230462684147959</v>
      </c>
      <c r="F138" s="77">
        <f t="shared" si="187"/>
        <v>6.6164638408991046</v>
      </c>
      <c r="G138" s="77">
        <f t="shared" si="187"/>
        <v>6.616919450855379</v>
      </c>
      <c r="H138" s="77">
        <f t="shared" si="187"/>
        <v>6.7969583687187347</v>
      </c>
      <c r="I138" s="77">
        <f t="shared" si="187"/>
        <v>6.9785159663853902</v>
      </c>
      <c r="J138" s="77">
        <f t="shared" si="187"/>
        <v>7.0889590446623956</v>
      </c>
      <c r="K138" s="77">
        <f t="shared" si="187"/>
        <v>7.1943323500983229</v>
      </c>
      <c r="L138" s="77">
        <f t="shared" si="187"/>
        <v>7.1293939730887566</v>
      </c>
      <c r="M138" s="77">
        <f t="shared" si="187"/>
        <v>7.6661233350114957</v>
      </c>
      <c r="N138" s="77">
        <f t="shared" si="187"/>
        <v>7.1642244628475948</v>
      </c>
      <c r="O138" s="77">
        <f t="shared" si="187"/>
        <v>6.9332189058568474</v>
      </c>
      <c r="P138" s="77">
        <f t="shared" si="187"/>
        <v>6.8005643329251635</v>
      </c>
      <c r="Q138" s="77">
        <f t="shared" si="187"/>
        <v>7.7012477396662913</v>
      </c>
      <c r="R138" s="77">
        <f t="shared" ref="R138:V138" si="188">IF(R108=0,0,R108/R$19)</f>
        <v>7.6880100476976612</v>
      </c>
      <c r="S138" s="77">
        <f t="shared" si="188"/>
        <v>7.9363791256987728</v>
      </c>
      <c r="T138" s="77">
        <f t="shared" si="188"/>
        <v>7.8707508667592956</v>
      </c>
      <c r="U138" s="77">
        <f t="shared" si="188"/>
        <v>7.8327562168326068</v>
      </c>
      <c r="V138" s="77">
        <f t="shared" si="188"/>
        <v>8.4368553843046001</v>
      </c>
      <c r="W138" s="77">
        <f t="shared" ref="W138:Y138" si="189">IF(W108=0,0,W108/W$19)</f>
        <v>8.8520682196620015</v>
      </c>
      <c r="X138" s="77">
        <f t="shared" si="189"/>
        <v>8.658424190118426</v>
      </c>
      <c r="Y138" s="77">
        <f t="shared" si="189"/>
        <v>8.5376211217435181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4.9935815175972538</v>
      </c>
      <c r="C140" s="203">
        <f t="shared" si="190"/>
        <v>3.3675528662267649</v>
      </c>
      <c r="D140" s="203">
        <f t="shared" si="190"/>
        <v>6.1854280512733446</v>
      </c>
      <c r="E140" s="203">
        <f t="shared" si="190"/>
        <v>7.4210677762753923</v>
      </c>
      <c r="F140" s="203">
        <f t="shared" si="190"/>
        <v>5.8416521733508313</v>
      </c>
      <c r="G140" s="203">
        <f t="shared" si="190"/>
        <v>5.4388119364768412</v>
      </c>
      <c r="H140" s="203">
        <f t="shared" si="190"/>
        <v>6.0136643543515662</v>
      </c>
      <c r="I140" s="203">
        <f t="shared" si="190"/>
        <v>5.2823493997624711</v>
      </c>
      <c r="J140" s="203">
        <f t="shared" si="190"/>
        <v>5.0442953659903056</v>
      </c>
      <c r="K140" s="203">
        <f t="shared" si="190"/>
        <v>3.9649188576317753</v>
      </c>
      <c r="L140" s="203">
        <f t="shared" si="190"/>
        <v>5.030273419540678</v>
      </c>
      <c r="M140" s="203">
        <f t="shared" si="190"/>
        <v>6.2725959272914231</v>
      </c>
      <c r="N140" s="203">
        <f t="shared" si="190"/>
        <v>5.9012511725560906</v>
      </c>
      <c r="O140" s="203">
        <f t="shared" si="190"/>
        <v>4.8157256633019117</v>
      </c>
      <c r="P140" s="203">
        <f t="shared" si="190"/>
        <v>3.5406265798371592</v>
      </c>
      <c r="Q140" s="203">
        <f t="shared" si="190"/>
        <v>3.6018280483710443</v>
      </c>
      <c r="R140" s="203">
        <f t="shared" ref="R140:V140" si="191">IF(R110=0,0,R110/R$19)</f>
        <v>3.9323976921087547</v>
      </c>
      <c r="S140" s="203">
        <f t="shared" si="191"/>
        <v>4.1009453862224534</v>
      </c>
      <c r="T140" s="203">
        <f t="shared" si="191"/>
        <v>3.314654925739704</v>
      </c>
      <c r="U140" s="203">
        <f t="shared" si="191"/>
        <v>3.0832970748161195</v>
      </c>
      <c r="V140" s="203">
        <f t="shared" si="191"/>
        <v>3.1678564777474518</v>
      </c>
      <c r="W140" s="203">
        <f t="shared" ref="W140:Y140" si="192">IF(W110=0,0,W110/W$19)</f>
        <v>4.1691476517331481</v>
      </c>
      <c r="X140" s="203">
        <f t="shared" si="192"/>
        <v>2.0303713963357954</v>
      </c>
      <c r="Y140" s="203">
        <f t="shared" si="192"/>
        <v>1.1977123645176588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4.9935815175972538</v>
      </c>
      <c r="C141" s="192">
        <f t="shared" si="193"/>
        <v>3.3675528662267649</v>
      </c>
      <c r="D141" s="192">
        <f t="shared" si="193"/>
        <v>6.1854280512733446</v>
      </c>
      <c r="E141" s="192">
        <f t="shared" si="193"/>
        <v>7.4210677762753923</v>
      </c>
      <c r="F141" s="192">
        <f t="shared" si="193"/>
        <v>5.8416521733508313</v>
      </c>
      <c r="G141" s="192">
        <f t="shared" si="193"/>
        <v>5.4388119364768412</v>
      </c>
      <c r="H141" s="192">
        <f t="shared" si="193"/>
        <v>6.0136643543515662</v>
      </c>
      <c r="I141" s="192">
        <f t="shared" si="193"/>
        <v>5.2823493997624711</v>
      </c>
      <c r="J141" s="192">
        <f t="shared" si="193"/>
        <v>5.0442953659903056</v>
      </c>
      <c r="K141" s="192">
        <f t="shared" si="193"/>
        <v>3.9649188576317753</v>
      </c>
      <c r="L141" s="192">
        <f t="shared" si="193"/>
        <v>5.030273419540678</v>
      </c>
      <c r="M141" s="192">
        <f t="shared" si="193"/>
        <v>6.2725959272914231</v>
      </c>
      <c r="N141" s="192">
        <f t="shared" si="193"/>
        <v>5.9012511725560906</v>
      </c>
      <c r="O141" s="192">
        <f t="shared" si="193"/>
        <v>4.8157256633019117</v>
      </c>
      <c r="P141" s="192">
        <f t="shared" si="193"/>
        <v>3.5406265798371592</v>
      </c>
      <c r="Q141" s="192">
        <f t="shared" si="193"/>
        <v>3.6018280483710443</v>
      </c>
      <c r="R141" s="192">
        <f t="shared" ref="R141:V141" si="194">IF(R111=0,0,R111/R$19)</f>
        <v>3.9323976921087547</v>
      </c>
      <c r="S141" s="192">
        <f t="shared" si="194"/>
        <v>4.1009453862224534</v>
      </c>
      <c r="T141" s="192">
        <f t="shared" si="194"/>
        <v>3.314654925739704</v>
      </c>
      <c r="U141" s="192">
        <f t="shared" si="194"/>
        <v>3.0832970748161195</v>
      </c>
      <c r="V141" s="192">
        <f t="shared" si="194"/>
        <v>3.1678564777474518</v>
      </c>
      <c r="W141" s="192">
        <f t="shared" ref="W141:Y141" si="195">IF(W111=0,0,W111/W$19)</f>
        <v>4.1691476517331481</v>
      </c>
      <c r="X141" s="192">
        <f t="shared" si="195"/>
        <v>2.0303713963357954</v>
      </c>
      <c r="Y141" s="192">
        <f t="shared" si="195"/>
        <v>1.1977123645176588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4.6215997411336449</v>
      </c>
      <c r="C142" s="74">
        <f t="shared" si="196"/>
        <v>3.0187724498496671</v>
      </c>
      <c r="D142" s="74">
        <f t="shared" si="196"/>
        <v>5.6798487590604463</v>
      </c>
      <c r="E142" s="74">
        <f t="shared" si="196"/>
        <v>6.797800986213419</v>
      </c>
      <c r="F142" s="74">
        <f t="shared" si="196"/>
        <v>5.2115544449599511</v>
      </c>
      <c r="G142" s="74">
        <f t="shared" si="196"/>
        <v>4.807929317581138</v>
      </c>
      <c r="H142" s="74">
        <f t="shared" si="196"/>
        <v>5.3237674248162197</v>
      </c>
      <c r="I142" s="74">
        <f t="shared" si="196"/>
        <v>4.6086860714229285</v>
      </c>
      <c r="J142" s="74">
        <f t="shared" si="196"/>
        <v>4.3956478841406437</v>
      </c>
      <c r="K142" s="74">
        <f t="shared" si="196"/>
        <v>3.3212566404733925</v>
      </c>
      <c r="L142" s="74">
        <f t="shared" si="196"/>
        <v>4.3887148829992588</v>
      </c>
      <c r="M142" s="74">
        <f t="shared" si="196"/>
        <v>5.5190546806073604</v>
      </c>
      <c r="N142" s="74">
        <f t="shared" si="196"/>
        <v>5.212543201892001</v>
      </c>
      <c r="O142" s="74">
        <f t="shared" si="196"/>
        <v>4.2001197001441399</v>
      </c>
      <c r="P142" s="74">
        <f t="shared" si="196"/>
        <v>3.0094187197150184</v>
      </c>
      <c r="Q142" s="74">
        <f t="shared" si="196"/>
        <v>2.9866316851018215</v>
      </c>
      <c r="R142" s="74">
        <f t="shared" ref="R142:V142" si="197">IF(R112=0,0,R112/R$19)</f>
        <v>3.370682184181323</v>
      </c>
      <c r="S142" s="74">
        <f t="shared" si="197"/>
        <v>3.5668832495576233</v>
      </c>
      <c r="T142" s="74">
        <f t="shared" si="197"/>
        <v>2.8072398355050949</v>
      </c>
      <c r="U142" s="74">
        <f t="shared" si="197"/>
        <v>2.6019095004821642</v>
      </c>
      <c r="V142" s="74">
        <f t="shared" si="197"/>
        <v>2.6638004071506791</v>
      </c>
      <c r="W142" s="74">
        <f t="shared" ref="W142:Y142" si="198">IF(W112=0,0,W112/W$19)</f>
        <v>3.6147956565417831</v>
      </c>
      <c r="X142" s="74">
        <f t="shared" si="198"/>
        <v>1.599667963168282</v>
      </c>
      <c r="Y142" s="74">
        <f t="shared" si="198"/>
        <v>0.86253274272330926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3.9858636787170006E-2</v>
      </c>
      <c r="C144" s="74">
        <f t="shared" si="202"/>
        <v>3.7150582248287232E-2</v>
      </c>
      <c r="D144" s="74">
        <f t="shared" si="202"/>
        <v>4.8511792003395907E-2</v>
      </c>
      <c r="E144" s="74">
        <f t="shared" si="202"/>
        <v>5.6690726710463574E-2</v>
      </c>
      <c r="F144" s="74">
        <f t="shared" si="202"/>
        <v>5.7824958945340309E-2</v>
      </c>
      <c r="G144" s="74">
        <f t="shared" si="202"/>
        <v>7.174325196404259E-2</v>
      </c>
      <c r="H144" s="74">
        <f t="shared" si="202"/>
        <v>8.9680438650640834E-2</v>
      </c>
      <c r="I144" s="74">
        <f t="shared" si="202"/>
        <v>0.1037800815213666</v>
      </c>
      <c r="J144" s="74">
        <f t="shared" si="202"/>
        <v>0.11935764700764394</v>
      </c>
      <c r="K144" s="74">
        <f t="shared" si="202"/>
        <v>0.13207747703596673</v>
      </c>
      <c r="L144" s="74">
        <f t="shared" si="202"/>
        <v>0.14255077071364736</v>
      </c>
      <c r="M144" s="74">
        <f t="shared" si="202"/>
        <v>0.16424183998542036</v>
      </c>
      <c r="N144" s="74">
        <f t="shared" si="202"/>
        <v>0.15307814720705074</v>
      </c>
      <c r="O144" s="74">
        <f t="shared" si="202"/>
        <v>0.12659941733782828</v>
      </c>
      <c r="P144" s="74">
        <f t="shared" si="202"/>
        <v>0.10779149345531187</v>
      </c>
      <c r="Q144" s="74">
        <f t="shared" si="202"/>
        <v>0.14379543171301934</v>
      </c>
      <c r="R144" s="74">
        <f t="shared" ref="R144:V144" si="203">IF(R114=0,0,R114/R$19)</f>
        <v>0.15885922987182727</v>
      </c>
      <c r="S144" s="74">
        <f t="shared" si="203"/>
        <v>0.16333399653132374</v>
      </c>
      <c r="T144" s="74">
        <f t="shared" si="203"/>
        <v>0.1666325373559808</v>
      </c>
      <c r="U144" s="74">
        <f t="shared" si="203"/>
        <v>0.16932992074462172</v>
      </c>
      <c r="V144" s="74">
        <f t="shared" si="203"/>
        <v>0.1817320212495562</v>
      </c>
      <c r="W144" s="74">
        <f t="shared" ref="W144:Y144" si="204">IF(W114=0,0,W114/W$19)</f>
        <v>0.20974174903038661</v>
      </c>
      <c r="X144" s="74">
        <f t="shared" si="204"/>
        <v>0.1595978803501486</v>
      </c>
      <c r="Y144" s="74">
        <f t="shared" si="204"/>
        <v>0.13320062970815383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0.33212313967643925</v>
      </c>
      <c r="C145" s="193">
        <f t="shared" si="205"/>
        <v>0.31162983412881107</v>
      </c>
      <c r="D145" s="193">
        <f t="shared" si="205"/>
        <v>0.45706750020950199</v>
      </c>
      <c r="E145" s="193">
        <f t="shared" si="205"/>
        <v>0.56657606335151034</v>
      </c>
      <c r="F145" s="193">
        <f t="shared" si="205"/>
        <v>0.57227276944554029</v>
      </c>
      <c r="G145" s="193">
        <f t="shared" si="205"/>
        <v>0.55913936693165966</v>
      </c>
      <c r="H145" s="193">
        <f t="shared" si="205"/>
        <v>0.60021649088470685</v>
      </c>
      <c r="I145" s="193">
        <f t="shared" si="205"/>
        <v>0.56988324681817526</v>
      </c>
      <c r="J145" s="193">
        <f t="shared" si="205"/>
        <v>0.5292898348420183</v>
      </c>
      <c r="K145" s="193">
        <f t="shared" si="205"/>
        <v>0.51158474012241673</v>
      </c>
      <c r="L145" s="193">
        <f t="shared" si="205"/>
        <v>0.4990077658277724</v>
      </c>
      <c r="M145" s="193">
        <f t="shared" si="205"/>
        <v>0.58929940669864223</v>
      </c>
      <c r="N145" s="193">
        <f t="shared" si="205"/>
        <v>0.53562982345703858</v>
      </c>
      <c r="O145" s="193">
        <f t="shared" si="205"/>
        <v>0.48900654581994391</v>
      </c>
      <c r="P145" s="193">
        <f t="shared" si="205"/>
        <v>0.42341636666682864</v>
      </c>
      <c r="Q145" s="193">
        <f t="shared" si="205"/>
        <v>0.47140093155620344</v>
      </c>
      <c r="R145" s="193">
        <f t="shared" ref="R145:V145" si="206">IF(R115=0,0,R115/R$19)</f>
        <v>0.40285627805560476</v>
      </c>
      <c r="S145" s="193">
        <f t="shared" si="206"/>
        <v>0.37072814013350569</v>
      </c>
      <c r="T145" s="193">
        <f t="shared" si="206"/>
        <v>0.34078255287862769</v>
      </c>
      <c r="U145" s="193">
        <f t="shared" si="206"/>
        <v>0.31205765358933341</v>
      </c>
      <c r="V145" s="193">
        <f t="shared" si="206"/>
        <v>0.32232404934721642</v>
      </c>
      <c r="W145" s="193">
        <f t="shared" ref="W145:Y145" si="207">IF(W115=0,0,W115/W$19)</f>
        <v>0.34461024616097835</v>
      </c>
      <c r="X145" s="193">
        <f t="shared" si="207"/>
        <v>0.27110555281736454</v>
      </c>
      <c r="Y145" s="193">
        <f t="shared" si="207"/>
        <v>0.20197899208619585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2983.9986589956925</v>
      </c>
      <c r="C150" s="203">
        <f t="shared" si="211"/>
        <v>2818.5866856584989</v>
      </c>
      <c r="D150" s="203">
        <f t="shared" si="211"/>
        <v>3128.5251972501574</v>
      </c>
      <c r="E150" s="203">
        <f t="shared" si="211"/>
        <v>3325.2530969805161</v>
      </c>
      <c r="F150" s="203">
        <f t="shared" si="211"/>
        <v>3130.1498861157829</v>
      </c>
      <c r="G150" s="203">
        <f t="shared" si="211"/>
        <v>3160.900989039189</v>
      </c>
      <c r="H150" s="203">
        <f t="shared" si="211"/>
        <v>3290.0037237670044</v>
      </c>
      <c r="I150" s="203">
        <f t="shared" si="211"/>
        <v>3166.2823681941632</v>
      </c>
      <c r="J150" s="203">
        <f t="shared" si="211"/>
        <v>3269.4296968795688</v>
      </c>
      <c r="K150" s="203">
        <f t="shared" si="211"/>
        <v>3292.5618300712767</v>
      </c>
      <c r="L150" s="203">
        <f t="shared" si="211"/>
        <v>3515.3382631573127</v>
      </c>
      <c r="M150" s="203">
        <f t="shared" si="211"/>
        <v>3746.9493913437832</v>
      </c>
      <c r="N150" s="203">
        <f t="shared" si="211"/>
        <v>3734.0560354098639</v>
      </c>
      <c r="O150" s="203">
        <f t="shared" si="211"/>
        <v>3620.2263474244428</v>
      </c>
      <c r="P150" s="203">
        <f t="shared" si="211"/>
        <v>3537.620971996585</v>
      </c>
      <c r="Q150" s="203">
        <f t="shared" si="211"/>
        <v>3627.9781896498994</v>
      </c>
      <c r="R150" s="203">
        <f t="shared" ref="R150:V150" si="212">IF(R96=0,0,R96/R$17)</f>
        <v>3774.7453110851657</v>
      </c>
      <c r="S150" s="203">
        <f t="shared" si="212"/>
        <v>3935.6738678546453</v>
      </c>
      <c r="T150" s="203">
        <f t="shared" si="212"/>
        <v>3837.2184464539569</v>
      </c>
      <c r="U150" s="203">
        <f t="shared" si="212"/>
        <v>3772.9367032118157</v>
      </c>
      <c r="V150" s="203">
        <f t="shared" si="212"/>
        <v>4215.4339710241984</v>
      </c>
      <c r="W150" s="203">
        <f t="shared" ref="W150:Y150" si="213">IF(W96=0,0,W96/W$17)</f>
        <v>4279.1295685610021</v>
      </c>
      <c r="X150" s="203">
        <f t="shared" si="213"/>
        <v>3832.7366484822801</v>
      </c>
      <c r="Y150" s="203">
        <f t="shared" si="213"/>
        <v>3691.2055598034026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2532.343714563357</v>
      </c>
      <c r="C151" s="192">
        <f t="shared" si="214"/>
        <v>2353.7696212444043</v>
      </c>
      <c r="D151" s="192">
        <f t="shared" si="214"/>
        <v>2649.2551770108707</v>
      </c>
      <c r="E151" s="192">
        <f t="shared" si="214"/>
        <v>2832.1642962861738</v>
      </c>
      <c r="F151" s="192">
        <f t="shared" si="214"/>
        <v>2620.9944201649259</v>
      </c>
      <c r="G151" s="192">
        <f t="shared" si="214"/>
        <v>2624.3143182612662</v>
      </c>
      <c r="H151" s="192">
        <f t="shared" si="214"/>
        <v>2729.4160125167341</v>
      </c>
      <c r="I151" s="192">
        <f t="shared" si="214"/>
        <v>2575.6780248904956</v>
      </c>
      <c r="J151" s="192">
        <f t="shared" si="214"/>
        <v>2663.4435011012115</v>
      </c>
      <c r="K151" s="192">
        <f t="shared" si="214"/>
        <v>2664.9338942496229</v>
      </c>
      <c r="L151" s="192">
        <f t="shared" si="214"/>
        <v>2875.2293840960338</v>
      </c>
      <c r="M151" s="192">
        <f t="shared" si="214"/>
        <v>3096.688037494519</v>
      </c>
      <c r="N151" s="192">
        <f t="shared" si="214"/>
        <v>3060.1984345130586</v>
      </c>
      <c r="O151" s="192">
        <f t="shared" si="214"/>
        <v>2925.888193264555</v>
      </c>
      <c r="P151" s="192">
        <f t="shared" si="214"/>
        <v>2835.5421085120206</v>
      </c>
      <c r="Q151" s="192">
        <f t="shared" si="214"/>
        <v>2901.2451394648187</v>
      </c>
      <c r="R151" s="192">
        <f t="shared" ref="R151:V151" si="215">IF(R97=0,0,R97/R$17)</f>
        <v>3032.3322945789005</v>
      </c>
      <c r="S151" s="192">
        <f t="shared" si="215"/>
        <v>3155.2412966219767</v>
      </c>
      <c r="T151" s="192">
        <f t="shared" si="215"/>
        <v>3058.4813690015276</v>
      </c>
      <c r="U151" s="192">
        <f t="shared" si="215"/>
        <v>2991.9477095387947</v>
      </c>
      <c r="V151" s="192">
        <f t="shared" si="215"/>
        <v>3385.7340506457031</v>
      </c>
      <c r="W151" s="192">
        <f t="shared" ref="W151:Y151" si="216">IF(W97=0,0,W97/W$17)</f>
        <v>3400.8357389257471</v>
      </c>
      <c r="X151" s="192">
        <f t="shared" si="216"/>
        <v>2946.5046115038622</v>
      </c>
      <c r="Y151" s="192">
        <f t="shared" si="216"/>
        <v>2805.4103783091664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1917.8758767841152</v>
      </c>
      <c r="C152" s="74">
        <f t="shared" si="217"/>
        <v>1735.9689238894498</v>
      </c>
      <c r="D152" s="74">
        <f t="shared" si="217"/>
        <v>2011.9710857375076</v>
      </c>
      <c r="E152" s="74">
        <f t="shared" si="217"/>
        <v>2187.2807192722535</v>
      </c>
      <c r="F152" s="74">
        <f t="shared" si="217"/>
        <v>1969.0500284610853</v>
      </c>
      <c r="G152" s="74">
        <f t="shared" si="217"/>
        <v>1947.2570666470872</v>
      </c>
      <c r="H152" s="74">
        <f t="shared" si="217"/>
        <v>2043.7708878596818</v>
      </c>
      <c r="I152" s="74">
        <f t="shared" si="217"/>
        <v>1872.832879507032</v>
      </c>
      <c r="J152" s="74">
        <f t="shared" si="217"/>
        <v>1918.4971066994685</v>
      </c>
      <c r="K152" s="74">
        <f t="shared" si="217"/>
        <v>1888.963360046881</v>
      </c>
      <c r="L152" s="74">
        <f t="shared" si="217"/>
        <v>2090.437935226314</v>
      </c>
      <c r="M152" s="74">
        <f t="shared" si="217"/>
        <v>2275.7217476430214</v>
      </c>
      <c r="N152" s="74">
        <f t="shared" si="217"/>
        <v>2248.8635236431423</v>
      </c>
      <c r="O152" s="74">
        <f t="shared" si="217"/>
        <v>2136.477007529631</v>
      </c>
      <c r="P152" s="74">
        <f t="shared" si="217"/>
        <v>2037.4695278970826</v>
      </c>
      <c r="Q152" s="74">
        <f t="shared" si="217"/>
        <v>2016.1952298309093</v>
      </c>
      <c r="R152" s="74">
        <f t="shared" ref="R152:V152" si="218">IF(R98=0,0,R98/R$17)</f>
        <v>2141.3576695284337</v>
      </c>
      <c r="S152" s="74">
        <f t="shared" si="218"/>
        <v>2224.1045684413825</v>
      </c>
      <c r="T152" s="74">
        <f t="shared" si="218"/>
        <v>2122.7871180001462</v>
      </c>
      <c r="U152" s="74">
        <f t="shared" si="218"/>
        <v>2068.5987031937175</v>
      </c>
      <c r="V152" s="74">
        <f t="shared" si="218"/>
        <v>2398.0055077823276</v>
      </c>
      <c r="W152" s="74">
        <f t="shared" ref="W152:Y152" si="219">IF(W98=0,0,W98/W$17)</f>
        <v>2361.4318046140602</v>
      </c>
      <c r="X152" s="74">
        <f t="shared" si="219"/>
        <v>1915.3130776588134</v>
      </c>
      <c r="Y152" s="74">
        <f t="shared" si="219"/>
        <v>1753.0203199074006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2.6660793369058107</v>
      </c>
      <c r="C153" s="74">
        <f t="shared" si="220"/>
        <v>3.0376440327934655</v>
      </c>
      <c r="D153" s="74">
        <f t="shared" si="220"/>
        <v>2.1976294538216661</v>
      </c>
      <c r="E153" s="74">
        <f t="shared" si="220"/>
        <v>3.05749068694676</v>
      </c>
      <c r="F153" s="74">
        <f t="shared" si="220"/>
        <v>1.8381486331430099</v>
      </c>
      <c r="G153" s="74">
        <f t="shared" si="220"/>
        <v>2.0548632812429797</v>
      </c>
      <c r="H153" s="74">
        <f t="shared" si="220"/>
        <v>3.1957090471414942</v>
      </c>
      <c r="I153" s="74">
        <f t="shared" si="220"/>
        <v>7.4733434639035456</v>
      </c>
      <c r="J153" s="74">
        <f t="shared" si="220"/>
        <v>5.6536296900948999</v>
      </c>
      <c r="K153" s="74">
        <f t="shared" si="220"/>
        <v>5.4361831752627516</v>
      </c>
      <c r="L153" s="74">
        <f t="shared" si="220"/>
        <v>8.4888421491922816</v>
      </c>
      <c r="M153" s="74">
        <f t="shared" si="220"/>
        <v>6.7240161736825454</v>
      </c>
      <c r="N153" s="74">
        <f t="shared" si="220"/>
        <v>20.853879507324006</v>
      </c>
      <c r="O153" s="74">
        <f t="shared" si="220"/>
        <v>9.7487275598248555</v>
      </c>
      <c r="P153" s="74">
        <f t="shared" si="220"/>
        <v>9.3388801592771973</v>
      </c>
      <c r="Q153" s="74">
        <f t="shared" si="220"/>
        <v>16.688937286787279</v>
      </c>
      <c r="R153" s="74">
        <f t="shared" ref="R153:V153" si="221">IF(R99=0,0,R99/R$17)</f>
        <v>17.04899808292652</v>
      </c>
      <c r="S153" s="74">
        <f t="shared" si="221"/>
        <v>17.922145113795729</v>
      </c>
      <c r="T153" s="74">
        <f t="shared" si="221"/>
        <v>16.223652288492474</v>
      </c>
      <c r="U153" s="74">
        <f t="shared" si="221"/>
        <v>17.934864441792506</v>
      </c>
      <c r="V153" s="74">
        <f t="shared" si="221"/>
        <v>19.053556983922245</v>
      </c>
      <c r="W153" s="74">
        <f t="shared" ref="W153:Y153" si="222">IF(W99=0,0,W99/W$17)</f>
        <v>20.16957136560789</v>
      </c>
      <c r="X153" s="74">
        <f t="shared" si="222"/>
        <v>20.35176639078481</v>
      </c>
      <c r="Y153" s="74">
        <f t="shared" si="222"/>
        <v>21.046231917998863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390.94929279036444</v>
      </c>
      <c r="C154" s="74">
        <f t="shared" si="223"/>
        <v>392.55943713297302</v>
      </c>
      <c r="D154" s="74">
        <f t="shared" si="223"/>
        <v>408.25107833419145</v>
      </c>
      <c r="E154" s="74">
        <f t="shared" si="223"/>
        <v>405.91589940435335</v>
      </c>
      <c r="F154" s="74">
        <f t="shared" si="223"/>
        <v>403.36599536681223</v>
      </c>
      <c r="G154" s="74">
        <f t="shared" si="223"/>
        <v>429.07669212318825</v>
      </c>
      <c r="H154" s="74">
        <f t="shared" si="223"/>
        <v>430.7931884511587</v>
      </c>
      <c r="I154" s="74">
        <f t="shared" si="223"/>
        <v>435.0261781767793</v>
      </c>
      <c r="J154" s="74">
        <f t="shared" si="223"/>
        <v>476.89319511992153</v>
      </c>
      <c r="K154" s="74">
        <f t="shared" si="223"/>
        <v>505.3668977522795</v>
      </c>
      <c r="L154" s="74">
        <f t="shared" si="223"/>
        <v>513.96015629920862</v>
      </c>
      <c r="M154" s="74">
        <f t="shared" si="223"/>
        <v>532.49183904969163</v>
      </c>
      <c r="N154" s="74">
        <f t="shared" si="223"/>
        <v>517.42781359831656</v>
      </c>
      <c r="O154" s="74">
        <f t="shared" si="223"/>
        <v>509.79892317007085</v>
      </c>
      <c r="P154" s="74">
        <f t="shared" si="223"/>
        <v>519.37922449122846</v>
      </c>
      <c r="Q154" s="74">
        <f t="shared" si="223"/>
        <v>544.63358037295768</v>
      </c>
      <c r="R154" s="74">
        <f t="shared" ref="R154:V154" si="224">IF(R100=0,0,R100/R$17)</f>
        <v>550.78756450130959</v>
      </c>
      <c r="S154" s="74">
        <f t="shared" si="224"/>
        <v>581.42049097353288</v>
      </c>
      <c r="T154" s="74">
        <f t="shared" si="224"/>
        <v>590.49783314593731</v>
      </c>
      <c r="U154" s="74">
        <f t="shared" si="224"/>
        <v>581.30531536730859</v>
      </c>
      <c r="V154" s="74">
        <f t="shared" si="224"/>
        <v>619.01337599120041</v>
      </c>
      <c r="W154" s="74">
        <f t="shared" ref="W154:Y154" si="225">IF(W100=0,0,W100/W$17)</f>
        <v>656.57277673885972</v>
      </c>
      <c r="X154" s="74">
        <f t="shared" si="225"/>
        <v>660.58003893219882</v>
      </c>
      <c r="Y154" s="74">
        <f t="shared" si="225"/>
        <v>683.20650129964679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220.85246565197136</v>
      </c>
      <c r="C155" s="193">
        <f t="shared" si="226"/>
        <v>222.20361618918858</v>
      </c>
      <c r="D155" s="193">
        <f t="shared" si="226"/>
        <v>226.83538348534984</v>
      </c>
      <c r="E155" s="193">
        <f t="shared" si="226"/>
        <v>235.91018692262043</v>
      </c>
      <c r="F155" s="193">
        <f t="shared" si="226"/>
        <v>246.74024770388559</v>
      </c>
      <c r="G155" s="193">
        <f t="shared" si="226"/>
        <v>245.92569620974768</v>
      </c>
      <c r="H155" s="193">
        <f t="shared" si="226"/>
        <v>251.65622715875216</v>
      </c>
      <c r="I155" s="193">
        <f t="shared" si="226"/>
        <v>260.34562374278096</v>
      </c>
      <c r="J155" s="193">
        <f t="shared" si="226"/>
        <v>262.39956959172667</v>
      </c>
      <c r="K155" s="193">
        <f t="shared" si="226"/>
        <v>265.16745327519925</v>
      </c>
      <c r="L155" s="193">
        <f t="shared" si="226"/>
        <v>262.34245042131863</v>
      </c>
      <c r="M155" s="193">
        <f t="shared" si="226"/>
        <v>281.75043462812351</v>
      </c>
      <c r="N155" s="193">
        <f t="shared" si="226"/>
        <v>273.05321776427593</v>
      </c>
      <c r="O155" s="193">
        <f t="shared" si="226"/>
        <v>269.86353500502793</v>
      </c>
      <c r="P155" s="193">
        <f t="shared" si="226"/>
        <v>269.35447596443174</v>
      </c>
      <c r="Q155" s="193">
        <f t="shared" si="226"/>
        <v>323.72739197416473</v>
      </c>
      <c r="R155" s="193">
        <f t="shared" ref="R155:V155" si="227">IF(R101=0,0,R101/R$17)</f>
        <v>323.13806246623085</v>
      </c>
      <c r="S155" s="193">
        <f t="shared" si="227"/>
        <v>331.79409209326519</v>
      </c>
      <c r="T155" s="193">
        <f t="shared" si="227"/>
        <v>328.97276556695101</v>
      </c>
      <c r="U155" s="193">
        <f t="shared" si="227"/>
        <v>324.10882653597605</v>
      </c>
      <c r="V155" s="193">
        <f t="shared" si="227"/>
        <v>349.66160988825254</v>
      </c>
      <c r="W155" s="193">
        <f t="shared" ref="W155:Y155" si="228">IF(W101=0,0,W101/W$17)</f>
        <v>362.66158620721961</v>
      </c>
      <c r="X155" s="193">
        <f t="shared" si="228"/>
        <v>350.25972852206496</v>
      </c>
      <c r="Y155" s="193">
        <f t="shared" si="228"/>
        <v>348.13732518411996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451.65494443233518</v>
      </c>
      <c r="C156" s="77">
        <f t="shared" si="229"/>
        <v>464.81706441409432</v>
      </c>
      <c r="D156" s="77">
        <f t="shared" si="229"/>
        <v>479.27002023928668</v>
      </c>
      <c r="E156" s="77">
        <f t="shared" si="229"/>
        <v>493.08880069434218</v>
      </c>
      <c r="F156" s="77">
        <f t="shared" si="229"/>
        <v>509.15546595085681</v>
      </c>
      <c r="G156" s="77">
        <f t="shared" si="229"/>
        <v>536.58667077792268</v>
      </c>
      <c r="H156" s="77">
        <f t="shared" si="229"/>
        <v>560.58771125027079</v>
      </c>
      <c r="I156" s="77">
        <f t="shared" si="229"/>
        <v>590.60434330366741</v>
      </c>
      <c r="J156" s="77">
        <f t="shared" si="229"/>
        <v>605.98619577835791</v>
      </c>
      <c r="K156" s="77">
        <f t="shared" si="229"/>
        <v>627.62793582165352</v>
      </c>
      <c r="L156" s="77">
        <f t="shared" si="229"/>
        <v>640.10887906127891</v>
      </c>
      <c r="M156" s="77">
        <f t="shared" si="229"/>
        <v>650.26135384926363</v>
      </c>
      <c r="N156" s="77">
        <f t="shared" si="229"/>
        <v>673.85760089680491</v>
      </c>
      <c r="O156" s="77">
        <f t="shared" si="229"/>
        <v>694.33815415988738</v>
      </c>
      <c r="P156" s="77">
        <f t="shared" si="229"/>
        <v>702.07886348456395</v>
      </c>
      <c r="Q156" s="77">
        <f t="shared" si="229"/>
        <v>726.73305018507983</v>
      </c>
      <c r="R156" s="77">
        <f t="shared" ref="R156:V156" si="230">IF(R102=0,0,R102/R$17)</f>
        <v>742.41301650626565</v>
      </c>
      <c r="S156" s="77">
        <f t="shared" si="230"/>
        <v>780.43257123266824</v>
      </c>
      <c r="T156" s="77">
        <f t="shared" si="230"/>
        <v>778.73707745242973</v>
      </c>
      <c r="U156" s="77">
        <f t="shared" si="230"/>
        <v>780.98899367302045</v>
      </c>
      <c r="V156" s="77">
        <f t="shared" si="230"/>
        <v>829.69992037849613</v>
      </c>
      <c r="W156" s="77">
        <f t="shared" ref="W156:Y156" si="231">IF(W102=0,0,W102/W$17)</f>
        <v>878.29382963525552</v>
      </c>
      <c r="X156" s="77">
        <f t="shared" si="231"/>
        <v>886.23203697841757</v>
      </c>
      <c r="Y156" s="77">
        <f t="shared" si="231"/>
        <v>885.79518149423677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1429.0327379059893</v>
      </c>
      <c r="C158" s="153">
        <f t="shared" si="232"/>
        <v>1344.4028470611543</v>
      </c>
      <c r="D158" s="153">
        <f t="shared" si="232"/>
        <v>1483.3190442173297</v>
      </c>
      <c r="E158" s="153">
        <f t="shared" si="232"/>
        <v>1601.3946152501733</v>
      </c>
      <c r="F158" s="153">
        <f t="shared" si="232"/>
        <v>1481.9130987494786</v>
      </c>
      <c r="G158" s="153">
        <f t="shared" si="232"/>
        <v>1502.4344750881435</v>
      </c>
      <c r="H158" s="153">
        <f t="shared" si="232"/>
        <v>1568.7340751839481</v>
      </c>
      <c r="I158" s="153">
        <f t="shared" si="232"/>
        <v>1504.8275767380003</v>
      </c>
      <c r="J158" s="153">
        <f t="shared" si="232"/>
        <v>1562.4058186808829</v>
      </c>
      <c r="K158" s="153">
        <f t="shared" si="232"/>
        <v>1582.8049527147716</v>
      </c>
      <c r="L158" s="153">
        <f t="shared" si="232"/>
        <v>1729.5842329101438</v>
      </c>
      <c r="M158" s="153">
        <f t="shared" si="232"/>
        <v>1880.6830940654174</v>
      </c>
      <c r="N158" s="153">
        <f t="shared" si="232"/>
        <v>1920.7952163842492</v>
      </c>
      <c r="O158" s="153">
        <f t="shared" si="232"/>
        <v>1840.6214309706727</v>
      </c>
      <c r="P158" s="153">
        <f t="shared" si="232"/>
        <v>1798.6478481725408</v>
      </c>
      <c r="Q158" s="153">
        <f t="shared" si="232"/>
        <v>1880.2471465559199</v>
      </c>
      <c r="R158" s="153">
        <f t="shared" ref="R158:V158" si="233">IF(R104=0,0,R104/R$17)</f>
        <v>1976.1403921129827</v>
      </c>
      <c r="S158" s="153">
        <f t="shared" si="233"/>
        <v>2083.246102249298</v>
      </c>
      <c r="T158" s="153">
        <f t="shared" si="233"/>
        <v>2043.9417007558707</v>
      </c>
      <c r="U158" s="153">
        <f t="shared" si="233"/>
        <v>2031.6217809066998</v>
      </c>
      <c r="V158" s="153">
        <f t="shared" si="233"/>
        <v>2317.7273093478357</v>
      </c>
      <c r="W158" s="153">
        <f t="shared" ref="W158:Y158" si="234">IF(W104=0,0,W104/W$17)</f>
        <v>2371.4643541362625</v>
      </c>
      <c r="X158" s="153">
        <f t="shared" si="234"/>
        <v>2112.2255190996739</v>
      </c>
      <c r="Y158" s="153">
        <f t="shared" si="234"/>
        <v>2062.5496409476814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1035.6026406982596</v>
      </c>
      <c r="C159" s="74">
        <f t="shared" si="235"/>
        <v>944.31004717022631</v>
      </c>
      <c r="D159" s="74">
        <f t="shared" si="235"/>
        <v>1077.247737438812</v>
      </c>
      <c r="E159" s="74">
        <f t="shared" si="235"/>
        <v>1187.407453952387</v>
      </c>
      <c r="F159" s="74">
        <f t="shared" si="235"/>
        <v>1062.40369720631</v>
      </c>
      <c r="G159" s="74">
        <f t="shared" si="235"/>
        <v>1064.2167836783733</v>
      </c>
      <c r="H159" s="74">
        <f t="shared" si="235"/>
        <v>1122.3882044827355</v>
      </c>
      <c r="I159" s="74">
        <f t="shared" si="235"/>
        <v>1038.0408118516423</v>
      </c>
      <c r="J159" s="74">
        <f t="shared" si="235"/>
        <v>1072.3492195065951</v>
      </c>
      <c r="K159" s="74">
        <f t="shared" si="235"/>
        <v>1071.0075296942605</v>
      </c>
      <c r="L159" s="74">
        <f t="shared" si="235"/>
        <v>1201.1934579874094</v>
      </c>
      <c r="M159" s="74">
        <f t="shared" si="235"/>
        <v>1330.0047316071254</v>
      </c>
      <c r="N159" s="74">
        <f t="shared" si="235"/>
        <v>1340.9361217161065</v>
      </c>
      <c r="O159" s="74">
        <f t="shared" si="235"/>
        <v>1294.6744312669441</v>
      </c>
      <c r="P159" s="74">
        <f t="shared" si="235"/>
        <v>1242.6898893661385</v>
      </c>
      <c r="Q159" s="74">
        <f t="shared" si="235"/>
        <v>1240.2971737559762</v>
      </c>
      <c r="R159" s="74">
        <f t="shared" ref="R159:V159" si="236">IF(R105=0,0,R105/R$17)</f>
        <v>1324.4513962306507</v>
      </c>
      <c r="S159" s="74">
        <f t="shared" si="236"/>
        <v>1391.5001283767429</v>
      </c>
      <c r="T159" s="74">
        <f t="shared" si="236"/>
        <v>1343.2510300992265</v>
      </c>
      <c r="U159" s="74">
        <f t="shared" si="236"/>
        <v>1323.5580415782172</v>
      </c>
      <c r="V159" s="74">
        <f t="shared" si="236"/>
        <v>1549.3925992960994</v>
      </c>
      <c r="W159" s="74">
        <f t="shared" ref="W159:Y159" si="237">IF(W105=0,0,W105/W$17)</f>
        <v>1549.8633292011887</v>
      </c>
      <c r="X159" s="74">
        <f t="shared" si="237"/>
        <v>1281.4795007085186</v>
      </c>
      <c r="Y159" s="74">
        <f t="shared" si="237"/>
        <v>1199.3395810865036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4.3399155159374985</v>
      </c>
      <c r="C160" s="74">
        <f t="shared" si="238"/>
        <v>5.406545857425435</v>
      </c>
      <c r="D160" s="74">
        <f t="shared" si="238"/>
        <v>4.1520372448062339</v>
      </c>
      <c r="E160" s="74">
        <f t="shared" si="238"/>
        <v>6.0825109057881104</v>
      </c>
      <c r="F160" s="74">
        <f t="shared" si="238"/>
        <v>3.8311597163231976</v>
      </c>
      <c r="G160" s="74">
        <f t="shared" si="238"/>
        <v>4.4785523672919894</v>
      </c>
      <c r="H160" s="74">
        <f t="shared" si="238"/>
        <v>7.2860738600680044</v>
      </c>
      <c r="I160" s="74">
        <f t="shared" si="238"/>
        <v>17.6436180459235</v>
      </c>
      <c r="J160" s="74">
        <f t="shared" si="238"/>
        <v>13.760920149782333</v>
      </c>
      <c r="K160" s="74">
        <f t="shared" si="238"/>
        <v>14.061457839511165</v>
      </c>
      <c r="L160" s="74">
        <f t="shared" si="238"/>
        <v>22.56019699153827</v>
      </c>
      <c r="M160" s="74">
        <f t="shared" si="238"/>
        <v>18.399184972372517</v>
      </c>
      <c r="N160" s="74">
        <f t="shared" si="238"/>
        <v>59.485604776292213</v>
      </c>
      <c r="O160" s="74">
        <f t="shared" si="238"/>
        <v>28.628327481548418</v>
      </c>
      <c r="P160" s="74">
        <f t="shared" si="238"/>
        <v>28.421666492089095</v>
      </c>
      <c r="Q160" s="74">
        <f t="shared" si="238"/>
        <v>52.210893838779555</v>
      </c>
      <c r="R160" s="74">
        <f t="shared" ref="R160:V160" si="239">IF(R106=0,0,R106/R$17)</f>
        <v>54.821886717446944</v>
      </c>
      <c r="S160" s="74">
        <f t="shared" si="239"/>
        <v>59.380382784007985</v>
      </c>
      <c r="T160" s="74">
        <f t="shared" si="239"/>
        <v>54.719192614921475</v>
      </c>
      <c r="U160" s="74">
        <f t="shared" si="239"/>
        <v>61.473371367926489</v>
      </c>
      <c r="V160" s="74">
        <f t="shared" si="239"/>
        <v>66.184673836679963</v>
      </c>
      <c r="W160" s="74">
        <f t="shared" ref="W160:Y160" si="240">IF(W106=0,0,W106/W$17)</f>
        <v>70.600038732095342</v>
      </c>
      <c r="X160" s="74">
        <f t="shared" si="240"/>
        <v>71.864349934742862</v>
      </c>
      <c r="Y160" s="74">
        <f t="shared" si="240"/>
        <v>74.872525862824375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235.07890723105999</v>
      </c>
      <c r="C161" s="74">
        <f t="shared" si="241"/>
        <v>239.47995201273417</v>
      </c>
      <c r="D161" s="74">
        <f t="shared" si="241"/>
        <v>245.28514279341104</v>
      </c>
      <c r="E161" s="74">
        <f t="shared" si="241"/>
        <v>246.01503284529326</v>
      </c>
      <c r="F161" s="74">
        <f t="shared" si="241"/>
        <v>246.16403414218451</v>
      </c>
      <c r="G161" s="74">
        <f t="shared" si="241"/>
        <v>264.09962096976091</v>
      </c>
      <c r="H161" s="74">
        <f t="shared" si="241"/>
        <v>265.29647558047952</v>
      </c>
      <c r="I161" s="74">
        <f t="shared" si="241"/>
        <v>268.43413838686263</v>
      </c>
      <c r="J161" s="74">
        <f t="shared" si="241"/>
        <v>293.37434222359599</v>
      </c>
      <c r="K161" s="74">
        <f t="shared" si="241"/>
        <v>312.7399798276092</v>
      </c>
      <c r="L161" s="74">
        <f t="shared" si="241"/>
        <v>322.10916132549704</v>
      </c>
      <c r="M161" s="74">
        <f t="shared" si="241"/>
        <v>335.48587182511778</v>
      </c>
      <c r="N161" s="74">
        <f t="shared" si="241"/>
        <v>328.89678350394513</v>
      </c>
      <c r="O161" s="74">
        <f t="shared" si="241"/>
        <v>327.14739142043391</v>
      </c>
      <c r="P161" s="74">
        <f t="shared" si="241"/>
        <v>336.25683094413597</v>
      </c>
      <c r="Q161" s="74">
        <f t="shared" si="241"/>
        <v>358.76622899281028</v>
      </c>
      <c r="R161" s="74">
        <f t="shared" ref="R161:V161" si="242">IF(R107=0,0,R107/R$17)</f>
        <v>365.85610255352321</v>
      </c>
      <c r="S161" s="74">
        <f t="shared" si="242"/>
        <v>391.91477191098653</v>
      </c>
      <c r="T161" s="74">
        <f t="shared" si="242"/>
        <v>404.17505911728387</v>
      </c>
      <c r="U161" s="74">
        <f t="shared" si="242"/>
        <v>404.34507363814299</v>
      </c>
      <c r="V161" s="74">
        <f t="shared" si="242"/>
        <v>437.36770893176663</v>
      </c>
      <c r="W161" s="74">
        <f t="shared" ref="W161:Y161" si="243">IF(W107=0,0,W107/W$17)</f>
        <v>470.9621262043791</v>
      </c>
      <c r="X161" s="74">
        <f t="shared" si="243"/>
        <v>481.53501010550303</v>
      </c>
      <c r="Y161" s="74">
        <f t="shared" si="243"/>
        <v>505.7869643798561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154.01127446073249</v>
      </c>
      <c r="C162" s="77">
        <f t="shared" si="244"/>
        <v>155.20630202076831</v>
      </c>
      <c r="D162" s="77">
        <f t="shared" si="244"/>
        <v>156.6341267403003</v>
      </c>
      <c r="E162" s="77">
        <f t="shared" si="244"/>
        <v>161.88961754670464</v>
      </c>
      <c r="F162" s="77">
        <f t="shared" si="244"/>
        <v>169.51420768466105</v>
      </c>
      <c r="G162" s="77">
        <f t="shared" si="244"/>
        <v>169.63951807271724</v>
      </c>
      <c r="H162" s="77">
        <f t="shared" si="244"/>
        <v>173.76332126066521</v>
      </c>
      <c r="I162" s="77">
        <f t="shared" si="244"/>
        <v>180.70900845357173</v>
      </c>
      <c r="J162" s="77">
        <f t="shared" si="244"/>
        <v>182.92133680090947</v>
      </c>
      <c r="K162" s="77">
        <f t="shared" si="244"/>
        <v>184.99598535339067</v>
      </c>
      <c r="L162" s="77">
        <f t="shared" si="244"/>
        <v>183.72141660569946</v>
      </c>
      <c r="M162" s="77">
        <f t="shared" si="244"/>
        <v>196.79330566080185</v>
      </c>
      <c r="N162" s="77">
        <f t="shared" si="244"/>
        <v>191.47670638790535</v>
      </c>
      <c r="O162" s="77">
        <f t="shared" si="244"/>
        <v>190.17128080174666</v>
      </c>
      <c r="P162" s="77">
        <f t="shared" si="244"/>
        <v>191.27946137017713</v>
      </c>
      <c r="Q162" s="77">
        <f t="shared" si="244"/>
        <v>228.97284996835378</v>
      </c>
      <c r="R162" s="77">
        <f t="shared" ref="R162:V162" si="245">IF(R108=0,0,R108/R$17)</f>
        <v>231.01100661136212</v>
      </c>
      <c r="S162" s="77">
        <f t="shared" si="245"/>
        <v>240.45081917756022</v>
      </c>
      <c r="T162" s="77">
        <f t="shared" si="245"/>
        <v>241.79641892443894</v>
      </c>
      <c r="U162" s="77">
        <f t="shared" si="245"/>
        <v>242.24529432241297</v>
      </c>
      <c r="V162" s="77">
        <f t="shared" si="245"/>
        <v>264.78232728328976</v>
      </c>
      <c r="W162" s="77">
        <f t="shared" ref="W162:Y162" si="246">IF(W108=0,0,W108/W$17)</f>
        <v>280.03885999859926</v>
      </c>
      <c r="X162" s="77">
        <f t="shared" si="246"/>
        <v>277.34665835090937</v>
      </c>
      <c r="Y162" s="77">
        <f t="shared" si="246"/>
        <v>282.55056961849755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127.59247424939139</v>
      </c>
      <c r="C164" s="203">
        <f t="shared" si="247"/>
        <v>86.10519333558041</v>
      </c>
      <c r="D164" s="203">
        <f t="shared" si="247"/>
        <v>158.26172509828473</v>
      </c>
      <c r="E164" s="203">
        <f t="shared" si="247"/>
        <v>190.00237750760436</v>
      </c>
      <c r="F164" s="203">
        <f t="shared" si="247"/>
        <v>149.663485442759</v>
      </c>
      <c r="G164" s="203">
        <f t="shared" si="247"/>
        <v>139.43609902532552</v>
      </c>
      <c r="H164" s="203">
        <f t="shared" si="247"/>
        <v>153.73851574082568</v>
      </c>
      <c r="I164" s="203">
        <f t="shared" si="247"/>
        <v>136.78669317866823</v>
      </c>
      <c r="J164" s="203">
        <f t="shared" si="247"/>
        <v>130.16145893244087</v>
      </c>
      <c r="K164" s="203">
        <f t="shared" si="247"/>
        <v>101.95443235310165</v>
      </c>
      <c r="L164" s="203">
        <f t="shared" si="247"/>
        <v>129.6279826925626</v>
      </c>
      <c r="M164" s="203">
        <f t="shared" si="247"/>
        <v>161.02074460093601</v>
      </c>
      <c r="N164" s="203">
        <f t="shared" si="247"/>
        <v>157.72148736385037</v>
      </c>
      <c r="O164" s="203">
        <f t="shared" si="247"/>
        <v>132.0905527166222</v>
      </c>
      <c r="P164" s="203">
        <f t="shared" si="247"/>
        <v>99.587197760229898</v>
      </c>
      <c r="Q164" s="203">
        <f t="shared" si="247"/>
        <v>107.08924854911996</v>
      </c>
      <c r="R164" s="203">
        <f t="shared" ref="R164:V164" si="248">IF(R110=0,0,R110/R$17)</f>
        <v>118.16154552533247</v>
      </c>
      <c r="S164" s="203">
        <f t="shared" si="248"/>
        <v>124.24755192536296</v>
      </c>
      <c r="T164" s="203">
        <f t="shared" si="248"/>
        <v>101.82912718009973</v>
      </c>
      <c r="U164" s="203">
        <f t="shared" si="248"/>
        <v>95.357775308664117</v>
      </c>
      <c r="V164" s="203">
        <f t="shared" si="248"/>
        <v>99.420029438675982</v>
      </c>
      <c r="W164" s="203">
        <f t="shared" ref="W164:Y164" si="249">IF(W110=0,0,W110/W$17)</f>
        <v>131.89272004975209</v>
      </c>
      <c r="X164" s="203">
        <f t="shared" si="249"/>
        <v>65.036860012895787</v>
      </c>
      <c r="Y164" s="203">
        <f t="shared" si="249"/>
        <v>39.638009933670205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127.59247424939139</v>
      </c>
      <c r="C165" s="192">
        <f t="shared" si="250"/>
        <v>86.10519333558041</v>
      </c>
      <c r="D165" s="192">
        <f t="shared" si="250"/>
        <v>158.26172509828473</v>
      </c>
      <c r="E165" s="192">
        <f t="shared" si="250"/>
        <v>190.00237750760436</v>
      </c>
      <c r="F165" s="192">
        <f t="shared" si="250"/>
        <v>149.663485442759</v>
      </c>
      <c r="G165" s="192">
        <f t="shared" si="250"/>
        <v>139.43609902532552</v>
      </c>
      <c r="H165" s="192">
        <f t="shared" si="250"/>
        <v>153.73851574082568</v>
      </c>
      <c r="I165" s="192">
        <f t="shared" si="250"/>
        <v>136.78669317866823</v>
      </c>
      <c r="J165" s="192">
        <f t="shared" si="250"/>
        <v>130.16145893244087</v>
      </c>
      <c r="K165" s="192">
        <f t="shared" si="250"/>
        <v>101.95443235310165</v>
      </c>
      <c r="L165" s="192">
        <f t="shared" si="250"/>
        <v>129.6279826925626</v>
      </c>
      <c r="M165" s="192">
        <f t="shared" si="250"/>
        <v>161.02074460093601</v>
      </c>
      <c r="N165" s="192">
        <f t="shared" si="250"/>
        <v>157.72148736385037</v>
      </c>
      <c r="O165" s="192">
        <f t="shared" si="250"/>
        <v>132.0905527166222</v>
      </c>
      <c r="P165" s="192">
        <f t="shared" si="250"/>
        <v>99.587197760229898</v>
      </c>
      <c r="Q165" s="192">
        <f t="shared" si="250"/>
        <v>107.08924854911996</v>
      </c>
      <c r="R165" s="192">
        <f t="shared" ref="R165:V165" si="251">IF(R111=0,0,R111/R$17)</f>
        <v>118.16154552533247</v>
      </c>
      <c r="S165" s="192">
        <f t="shared" si="251"/>
        <v>124.24755192536296</v>
      </c>
      <c r="T165" s="192">
        <f t="shared" si="251"/>
        <v>101.82912718009973</v>
      </c>
      <c r="U165" s="192">
        <f t="shared" si="251"/>
        <v>95.357775308664117</v>
      </c>
      <c r="V165" s="192">
        <f t="shared" si="251"/>
        <v>99.420029438675982</v>
      </c>
      <c r="W165" s="192">
        <f t="shared" ref="W165:Y165" si="252">IF(W111=0,0,W111/W$17)</f>
        <v>131.89272004975209</v>
      </c>
      <c r="X165" s="192">
        <f t="shared" si="252"/>
        <v>65.036860012895787</v>
      </c>
      <c r="Y165" s="192">
        <f t="shared" si="252"/>
        <v>39.638009933670205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118.08785816023357</v>
      </c>
      <c r="C166" s="74">
        <f t="shared" si="253"/>
        <v>77.18720262339184</v>
      </c>
      <c r="D166" s="74">
        <f t="shared" si="253"/>
        <v>145.32586192174819</v>
      </c>
      <c r="E166" s="74">
        <f t="shared" si="253"/>
        <v>174.04481243699624</v>
      </c>
      <c r="F166" s="74">
        <f t="shared" si="253"/>
        <v>133.52034316004224</v>
      </c>
      <c r="G166" s="74">
        <f t="shared" si="253"/>
        <v>123.26201314974701</v>
      </c>
      <c r="H166" s="74">
        <f t="shared" si="253"/>
        <v>136.10139406073588</v>
      </c>
      <c r="I166" s="74">
        <f t="shared" si="253"/>
        <v>119.34214871073792</v>
      </c>
      <c r="J166" s="74">
        <f t="shared" si="253"/>
        <v>113.42395717161153</v>
      </c>
      <c r="K166" s="74">
        <f t="shared" si="253"/>
        <v>85.403219495061293</v>
      </c>
      <c r="L166" s="74">
        <f t="shared" si="253"/>
        <v>113.09529511578059</v>
      </c>
      <c r="M166" s="74">
        <f t="shared" si="253"/>
        <v>141.67695551663266</v>
      </c>
      <c r="N166" s="74">
        <f t="shared" si="253"/>
        <v>139.31453563170959</v>
      </c>
      <c r="O166" s="74">
        <f t="shared" si="253"/>
        <v>115.20509502769639</v>
      </c>
      <c r="P166" s="74">
        <f t="shared" si="253"/>
        <v>84.64591518639655</v>
      </c>
      <c r="Q166" s="74">
        <f t="shared" si="253"/>
        <v>88.798282026593242</v>
      </c>
      <c r="R166" s="74">
        <f t="shared" ref="R166:V166" si="254">IF(R112=0,0,R112/R$17)</f>
        <v>101.28299514487496</v>
      </c>
      <c r="S166" s="74">
        <f t="shared" si="254"/>
        <v>108.06691385113665</v>
      </c>
      <c r="T166" s="74">
        <f t="shared" si="254"/>
        <v>86.240887404259098</v>
      </c>
      <c r="U166" s="74">
        <f t="shared" si="254"/>
        <v>80.46980083333473</v>
      </c>
      <c r="V166" s="74">
        <f t="shared" si="254"/>
        <v>83.600730259721942</v>
      </c>
      <c r="W166" s="74">
        <f t="shared" ref="W166:Y166" si="255">IF(W112=0,0,W112/W$17)</f>
        <v>114.35556410844076</v>
      </c>
      <c r="X166" s="74">
        <f t="shared" si="255"/>
        <v>51.240566910785688</v>
      </c>
      <c r="Y166" s="74">
        <f t="shared" si="255"/>
        <v>28.545318923839382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1.0184397851444078</v>
      </c>
      <c r="C168" s="74">
        <f t="shared" si="259"/>
        <v>0.94990582006879409</v>
      </c>
      <c r="D168" s="74">
        <f t="shared" si="259"/>
        <v>1.2412333999238894</v>
      </c>
      <c r="E168" s="74">
        <f t="shared" si="259"/>
        <v>1.4514586286433357</v>
      </c>
      <c r="F168" s="74">
        <f t="shared" si="259"/>
        <v>1.4814789796667902</v>
      </c>
      <c r="G168" s="74">
        <f t="shared" si="259"/>
        <v>1.8392986008884256</v>
      </c>
      <c r="H168" s="74">
        <f t="shared" si="259"/>
        <v>2.2926682828846272</v>
      </c>
      <c r="I168" s="74">
        <f t="shared" si="259"/>
        <v>2.6873902301424217</v>
      </c>
      <c r="J168" s="74">
        <f t="shared" si="259"/>
        <v>3.0798683150085937</v>
      </c>
      <c r="K168" s="74">
        <f t="shared" si="259"/>
        <v>3.3962571950021969</v>
      </c>
      <c r="L168" s="74">
        <f t="shared" si="259"/>
        <v>3.6734720556337956</v>
      </c>
      <c r="M168" s="74">
        <f t="shared" si="259"/>
        <v>4.2161720084685896</v>
      </c>
      <c r="N168" s="74">
        <f t="shared" si="259"/>
        <v>4.0912871447803134</v>
      </c>
      <c r="O168" s="74">
        <f t="shared" si="259"/>
        <v>3.4724957730026067</v>
      </c>
      <c r="P168" s="74">
        <f t="shared" si="259"/>
        <v>3.0318511522043594</v>
      </c>
      <c r="Q168" s="74">
        <f t="shared" si="259"/>
        <v>4.2753136796488187</v>
      </c>
      <c r="R168" s="74">
        <f t="shared" ref="R168:V168" si="260">IF(R114=0,0,R114/R$17)</f>
        <v>4.7734368678650014</v>
      </c>
      <c r="S168" s="74">
        <f t="shared" si="260"/>
        <v>4.9485782676799284</v>
      </c>
      <c r="T168" s="74">
        <f t="shared" si="260"/>
        <v>5.119098735437225</v>
      </c>
      <c r="U168" s="74">
        <f t="shared" si="260"/>
        <v>5.2369019733080728</v>
      </c>
      <c r="V168" s="74">
        <f t="shared" si="260"/>
        <v>5.7034790021258557</v>
      </c>
      <c r="W168" s="74">
        <f t="shared" ref="W168:Y168" si="261">IF(W114=0,0,W114/W$17)</f>
        <v>6.6352674691457016</v>
      </c>
      <c r="X168" s="74">
        <f t="shared" si="261"/>
        <v>5.1122395742078508</v>
      </c>
      <c r="Y168" s="74">
        <f t="shared" si="261"/>
        <v>4.4082436150429203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8.4861763040134015</v>
      </c>
      <c r="C169" s="193">
        <f t="shared" si="262"/>
        <v>7.9680848921197747</v>
      </c>
      <c r="D169" s="193">
        <f t="shared" si="262"/>
        <v>11.694629776612647</v>
      </c>
      <c r="E169" s="193">
        <f t="shared" si="262"/>
        <v>14.506106441964825</v>
      </c>
      <c r="F169" s="193">
        <f t="shared" si="262"/>
        <v>14.661663303049973</v>
      </c>
      <c r="G169" s="193">
        <f t="shared" si="262"/>
        <v>14.334787274690079</v>
      </c>
      <c r="H169" s="193">
        <f t="shared" si="262"/>
        <v>15.344453397205191</v>
      </c>
      <c r="I169" s="193">
        <f t="shared" si="262"/>
        <v>14.757154237787876</v>
      </c>
      <c r="J169" s="193">
        <f t="shared" si="262"/>
        <v>13.657633445820739</v>
      </c>
      <c r="K169" s="193">
        <f t="shared" si="262"/>
        <v>13.154955663038189</v>
      </c>
      <c r="L169" s="193">
        <f t="shared" si="262"/>
        <v>12.859215521148217</v>
      </c>
      <c r="M169" s="193">
        <f t="shared" si="262"/>
        <v>15.127617075834744</v>
      </c>
      <c r="N169" s="193">
        <f t="shared" si="262"/>
        <v>14.315664587360478</v>
      </c>
      <c r="O169" s="193">
        <f t="shared" si="262"/>
        <v>13.412961915923219</v>
      </c>
      <c r="P169" s="193">
        <f t="shared" si="262"/>
        <v>11.909431421629</v>
      </c>
      <c r="Q169" s="193">
        <f t="shared" si="262"/>
        <v>14.015652842877891</v>
      </c>
      <c r="R169" s="193">
        <f t="shared" ref="R169:V169" si="263">IF(R115=0,0,R115/R$17)</f>
        <v>12.105113512592524</v>
      </c>
      <c r="S169" s="193">
        <f t="shared" si="263"/>
        <v>11.232059806546365</v>
      </c>
      <c r="T169" s="193">
        <f t="shared" si="263"/>
        <v>10.469141040403407</v>
      </c>
      <c r="U169" s="193">
        <f t="shared" si="263"/>
        <v>9.6510725020213126</v>
      </c>
      <c r="V169" s="193">
        <f t="shared" si="263"/>
        <v>10.115820176828175</v>
      </c>
      <c r="W169" s="193">
        <f t="shared" ref="W169:Y169" si="264">IF(W115=0,0,W115/W$17)</f>
        <v>10.901888472165647</v>
      </c>
      <c r="X169" s="193">
        <f t="shared" si="264"/>
        <v>8.6840535279022415</v>
      </c>
      <c r="Y169" s="193">
        <f t="shared" si="264"/>
        <v>6.6844473947879059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2778727</v>
      </c>
      <c r="C3" s="67">
        <f t="shared" si="0"/>
        <v>2774224</v>
      </c>
      <c r="D3" s="67">
        <f t="shared" si="0"/>
        <v>2687965</v>
      </c>
      <c r="E3" s="67">
        <f t="shared" si="0"/>
        <v>2675608</v>
      </c>
      <c r="F3" s="67">
        <f t="shared" si="0"/>
        <v>2664179</v>
      </c>
      <c r="G3" s="67">
        <f t="shared" si="0"/>
        <v>2653978</v>
      </c>
      <c r="H3" s="67">
        <f t="shared" si="0"/>
        <v>2633542</v>
      </c>
      <c r="I3" s="67">
        <f t="shared" si="0"/>
        <v>2655215</v>
      </c>
      <c r="J3" s="67">
        <f t="shared" si="0"/>
        <v>2634146</v>
      </c>
      <c r="K3" s="67">
        <f t="shared" si="0"/>
        <v>2614537</v>
      </c>
      <c r="L3" s="67">
        <f t="shared" si="0"/>
        <v>2611459</v>
      </c>
      <c r="M3" s="67">
        <f t="shared" si="0"/>
        <v>2589986</v>
      </c>
      <c r="N3" s="67">
        <f t="shared" si="0"/>
        <v>2680038</v>
      </c>
      <c r="O3" s="67">
        <f t="shared" si="0"/>
        <v>2702648</v>
      </c>
      <c r="P3" s="67">
        <f t="shared" si="0"/>
        <v>2737482</v>
      </c>
      <c r="Q3" s="67">
        <f t="shared" si="0"/>
        <v>2856436</v>
      </c>
      <c r="R3" s="67">
        <f t="shared" si="0"/>
        <v>2848423</v>
      </c>
      <c r="S3" s="67">
        <f t="shared" si="0"/>
        <v>2833892</v>
      </c>
      <c r="T3" s="67">
        <f t="shared" si="0"/>
        <v>2833299</v>
      </c>
      <c r="U3" s="67">
        <f t="shared" si="0"/>
        <v>2810703</v>
      </c>
      <c r="V3" s="67">
        <f t="shared" si="0"/>
        <v>2808583</v>
      </c>
      <c r="W3" s="67">
        <f t="shared" si="0"/>
        <v>2810722</v>
      </c>
      <c r="X3" s="67">
        <f t="shared" si="0"/>
        <v>2822152</v>
      </c>
      <c r="Y3" s="67">
        <f t="shared" si="0"/>
        <v>2896545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2778727</v>
      </c>
      <c r="C4" s="71">
        <f t="shared" si="1"/>
        <v>2774224</v>
      </c>
      <c r="D4" s="71">
        <f t="shared" si="1"/>
        <v>2687965</v>
      </c>
      <c r="E4" s="71">
        <f t="shared" si="1"/>
        <v>2675608</v>
      </c>
      <c r="F4" s="71">
        <f t="shared" si="1"/>
        <v>2664179</v>
      </c>
      <c r="G4" s="71">
        <f t="shared" si="1"/>
        <v>2653978</v>
      </c>
      <c r="H4" s="71">
        <f t="shared" si="1"/>
        <v>2633542</v>
      </c>
      <c r="I4" s="71">
        <f t="shared" si="1"/>
        <v>2655215</v>
      </c>
      <c r="J4" s="71">
        <f t="shared" si="1"/>
        <v>2634146</v>
      </c>
      <c r="K4" s="71">
        <f t="shared" si="1"/>
        <v>2614537</v>
      </c>
      <c r="L4" s="71">
        <f t="shared" si="1"/>
        <v>2611459</v>
      </c>
      <c r="M4" s="71">
        <f t="shared" si="1"/>
        <v>2589986</v>
      </c>
      <c r="N4" s="71">
        <f t="shared" si="1"/>
        <v>2680038</v>
      </c>
      <c r="O4" s="71">
        <f t="shared" si="1"/>
        <v>2702648</v>
      </c>
      <c r="P4" s="71">
        <f t="shared" si="1"/>
        <v>2737482</v>
      </c>
      <c r="Q4" s="71">
        <f t="shared" si="1"/>
        <v>2856436</v>
      </c>
      <c r="R4" s="71">
        <f t="shared" ref="R4:V4" si="2">SUM(R5:R13)</f>
        <v>2848423</v>
      </c>
      <c r="S4" s="71">
        <f t="shared" si="2"/>
        <v>2833892</v>
      </c>
      <c r="T4" s="71">
        <f t="shared" si="2"/>
        <v>2833299</v>
      </c>
      <c r="U4" s="71">
        <f t="shared" si="2"/>
        <v>2810703</v>
      </c>
      <c r="V4" s="71">
        <f t="shared" si="2"/>
        <v>2808583</v>
      </c>
      <c r="W4" s="71">
        <f t="shared" ref="W4:Y4" si="3">SUM(W5:W13)</f>
        <v>2810722</v>
      </c>
      <c r="X4" s="71">
        <f t="shared" si="3"/>
        <v>2822152</v>
      </c>
      <c r="Y4" s="71">
        <f t="shared" si="3"/>
        <v>2896545</v>
      </c>
      <c r="DA4" s="88" t="s">
        <v>335</v>
      </c>
    </row>
    <row r="5" spans="1:105" ht="12" customHeight="1" x14ac:dyDescent="0.25">
      <c r="A5" s="28" t="s">
        <v>51</v>
      </c>
      <c r="B5" s="82">
        <v>477572</v>
      </c>
      <c r="C5" s="82">
        <v>474089</v>
      </c>
      <c r="D5" s="82">
        <v>474391</v>
      </c>
      <c r="E5" s="82">
        <v>480209</v>
      </c>
      <c r="F5" s="82">
        <v>487469</v>
      </c>
      <c r="G5" s="82">
        <v>485303</v>
      </c>
      <c r="H5" s="82">
        <v>460394</v>
      </c>
      <c r="I5" s="82">
        <v>423791</v>
      </c>
      <c r="J5" s="82">
        <v>384197</v>
      </c>
      <c r="K5" s="82">
        <v>354226</v>
      </c>
      <c r="L5" s="82">
        <v>357580</v>
      </c>
      <c r="M5" s="82">
        <v>368922</v>
      </c>
      <c r="N5" s="82">
        <v>371383</v>
      </c>
      <c r="O5" s="82">
        <v>352960</v>
      </c>
      <c r="P5" s="82">
        <v>314606</v>
      </c>
      <c r="Q5" s="82">
        <v>307354</v>
      </c>
      <c r="R5" s="82">
        <v>306370</v>
      </c>
      <c r="S5" s="82">
        <v>298907</v>
      </c>
      <c r="T5" s="82">
        <v>263866</v>
      </c>
      <c r="U5" s="82">
        <v>241899</v>
      </c>
      <c r="V5" s="82">
        <v>224967</v>
      </c>
      <c r="W5" s="82">
        <v>197250</v>
      </c>
      <c r="X5" s="82">
        <v>129899</v>
      </c>
      <c r="Y5" s="82">
        <v>59126</v>
      </c>
      <c r="DA5" s="89" t="s">
        <v>336</v>
      </c>
    </row>
    <row r="6" spans="1:105" ht="12" customHeight="1" x14ac:dyDescent="0.25">
      <c r="A6" s="28" t="s">
        <v>74</v>
      </c>
      <c r="B6" s="82">
        <v>52</v>
      </c>
      <c r="C6" s="82">
        <v>56</v>
      </c>
      <c r="D6" s="82">
        <v>53</v>
      </c>
      <c r="E6" s="82">
        <v>52</v>
      </c>
      <c r="F6" s="82">
        <v>53</v>
      </c>
      <c r="G6" s="82">
        <v>53</v>
      </c>
      <c r="H6" s="82">
        <v>53</v>
      </c>
      <c r="I6" s="82">
        <v>55</v>
      </c>
      <c r="J6" s="82">
        <v>57</v>
      </c>
      <c r="K6" s="82">
        <v>107</v>
      </c>
      <c r="L6" s="82">
        <v>196</v>
      </c>
      <c r="M6" s="82">
        <v>391</v>
      </c>
      <c r="N6" s="82">
        <v>502</v>
      </c>
      <c r="O6" s="82">
        <v>834</v>
      </c>
      <c r="P6" s="82">
        <v>1233</v>
      </c>
      <c r="Q6" s="82">
        <v>1480</v>
      </c>
      <c r="R6" s="82">
        <v>1467</v>
      </c>
      <c r="S6" s="82">
        <v>1392</v>
      </c>
      <c r="T6" s="82">
        <v>1305</v>
      </c>
      <c r="U6" s="82">
        <v>1147</v>
      </c>
      <c r="V6" s="82">
        <v>1079</v>
      </c>
      <c r="W6" s="82">
        <v>1043</v>
      </c>
      <c r="X6" s="82">
        <v>1023</v>
      </c>
      <c r="Y6" s="82">
        <v>951</v>
      </c>
      <c r="DA6" s="89" t="s">
        <v>337</v>
      </c>
    </row>
    <row r="7" spans="1:105" ht="12" customHeight="1" x14ac:dyDescent="0.25">
      <c r="A7" s="28" t="s">
        <v>200</v>
      </c>
      <c r="B7" s="82">
        <v>5948</v>
      </c>
      <c r="C7" s="82">
        <v>5331</v>
      </c>
      <c r="D7" s="82">
        <v>4809</v>
      </c>
      <c r="E7" s="82">
        <v>4198</v>
      </c>
      <c r="F7" s="82">
        <v>3764</v>
      </c>
      <c r="G7" s="82">
        <v>2713</v>
      </c>
      <c r="H7" s="82">
        <v>2407</v>
      </c>
      <c r="I7" s="82">
        <v>2304</v>
      </c>
      <c r="J7" s="82">
        <v>2174</v>
      </c>
      <c r="K7" s="82">
        <v>2307</v>
      </c>
      <c r="L7" s="82">
        <v>2245</v>
      </c>
      <c r="M7" s="82">
        <v>1977</v>
      </c>
      <c r="N7" s="82">
        <v>1744</v>
      </c>
      <c r="O7" s="82">
        <v>1531</v>
      </c>
      <c r="P7" s="82">
        <v>1262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X7" s="82">
        <v>0</v>
      </c>
      <c r="Y7" s="82">
        <v>0</v>
      </c>
      <c r="DA7" s="89" t="s">
        <v>338</v>
      </c>
    </row>
    <row r="8" spans="1:105" ht="12" customHeight="1" x14ac:dyDescent="0.25">
      <c r="A8" s="28" t="s">
        <v>189</v>
      </c>
      <c r="B8" s="82">
        <v>615</v>
      </c>
      <c r="C8" s="82">
        <v>1191</v>
      </c>
      <c r="D8" s="82">
        <v>2825</v>
      </c>
      <c r="E8" s="82">
        <v>6276</v>
      </c>
      <c r="F8" s="82">
        <v>12800</v>
      </c>
      <c r="G8" s="82">
        <v>23866</v>
      </c>
      <c r="H8" s="82">
        <v>37044</v>
      </c>
      <c r="I8" s="82">
        <v>51494</v>
      </c>
      <c r="J8" s="82">
        <v>62359</v>
      </c>
      <c r="K8" s="82">
        <v>71527</v>
      </c>
      <c r="L8" s="82">
        <v>72824</v>
      </c>
      <c r="M8" s="82">
        <v>72902</v>
      </c>
      <c r="N8" s="82">
        <v>71190</v>
      </c>
      <c r="O8" s="82">
        <v>70864</v>
      </c>
      <c r="P8" s="82">
        <v>75567</v>
      </c>
      <c r="Q8" s="82">
        <v>85596</v>
      </c>
      <c r="R8" s="82">
        <v>99572</v>
      </c>
      <c r="S8" s="82">
        <v>116673</v>
      </c>
      <c r="T8" s="82">
        <v>135665</v>
      </c>
      <c r="U8" s="82">
        <v>154292</v>
      </c>
      <c r="V8" s="82">
        <v>172560</v>
      </c>
      <c r="W8" s="82">
        <v>188006</v>
      </c>
      <c r="X8" s="82">
        <v>186577</v>
      </c>
      <c r="Y8" s="82">
        <v>178449</v>
      </c>
      <c r="DA8" s="89" t="s">
        <v>339</v>
      </c>
    </row>
    <row r="9" spans="1:105" ht="12" customHeight="1" x14ac:dyDescent="0.25">
      <c r="A9" s="28" t="s">
        <v>202</v>
      </c>
      <c r="B9" s="82">
        <v>738474</v>
      </c>
      <c r="C9" s="82">
        <v>783818</v>
      </c>
      <c r="D9" s="82">
        <v>866974</v>
      </c>
      <c r="E9" s="82">
        <v>930369</v>
      </c>
      <c r="F9" s="82">
        <v>980844</v>
      </c>
      <c r="G9" s="82">
        <v>991657</v>
      </c>
      <c r="H9" s="82">
        <v>1027234</v>
      </c>
      <c r="I9" s="82">
        <v>1101384</v>
      </c>
      <c r="J9" s="82">
        <v>1138165</v>
      </c>
      <c r="K9" s="82">
        <v>1155945</v>
      </c>
      <c r="L9" s="82">
        <v>1185982</v>
      </c>
      <c r="M9" s="82">
        <v>1188786</v>
      </c>
      <c r="N9" s="82">
        <v>1301847</v>
      </c>
      <c r="O9" s="82">
        <v>1348977</v>
      </c>
      <c r="P9" s="82">
        <v>1407705</v>
      </c>
      <c r="Q9" s="82">
        <v>1523376</v>
      </c>
      <c r="R9" s="82">
        <v>1519007</v>
      </c>
      <c r="S9" s="82">
        <v>1506851</v>
      </c>
      <c r="T9" s="82">
        <v>1536797</v>
      </c>
      <c r="U9" s="82">
        <v>1527531</v>
      </c>
      <c r="V9" s="82">
        <v>1528416</v>
      </c>
      <c r="W9" s="82">
        <v>1512807</v>
      </c>
      <c r="X9" s="82">
        <v>1524639</v>
      </c>
      <c r="Y9" s="82">
        <v>1604825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1118127</v>
      </c>
      <c r="C11" s="82">
        <v>1096497</v>
      </c>
      <c r="D11" s="82">
        <v>959057</v>
      </c>
      <c r="E11" s="82">
        <v>927911</v>
      </c>
      <c r="F11" s="82">
        <v>901577</v>
      </c>
      <c r="G11" s="82">
        <v>888464</v>
      </c>
      <c r="H11" s="82">
        <v>848020</v>
      </c>
      <c r="I11" s="82">
        <v>810587</v>
      </c>
      <c r="J11" s="82">
        <v>759259</v>
      </c>
      <c r="K11" s="82">
        <v>725402</v>
      </c>
      <c r="L11" s="82">
        <v>679749</v>
      </c>
      <c r="M11" s="82">
        <v>646518</v>
      </c>
      <c r="N11" s="82">
        <v>630161</v>
      </c>
      <c r="O11" s="82">
        <v>634298</v>
      </c>
      <c r="P11" s="82">
        <v>651463</v>
      </c>
      <c r="Q11" s="82">
        <v>674928</v>
      </c>
      <c r="R11" s="82">
        <v>672885</v>
      </c>
      <c r="S11" s="82">
        <v>668228</v>
      </c>
      <c r="T11" s="82">
        <v>654415</v>
      </c>
      <c r="U11" s="82">
        <v>640119</v>
      </c>
      <c r="V11" s="82">
        <v>628474</v>
      </c>
      <c r="W11" s="82">
        <v>623551</v>
      </c>
      <c r="X11" s="82">
        <v>653621</v>
      </c>
      <c r="Y11" s="82">
        <v>666210</v>
      </c>
      <c r="DA11" s="89" t="s">
        <v>342</v>
      </c>
    </row>
    <row r="12" spans="1:105" ht="12" customHeight="1" x14ac:dyDescent="0.25">
      <c r="A12" s="28" t="s">
        <v>95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X12" s="82">
        <v>0</v>
      </c>
      <c r="Y12" s="82">
        <v>0</v>
      </c>
      <c r="DA12" s="89" t="s">
        <v>343</v>
      </c>
    </row>
    <row r="13" spans="1:105" ht="12" customHeight="1" x14ac:dyDescent="0.25">
      <c r="A13" s="73" t="s">
        <v>94</v>
      </c>
      <c r="B13" s="83">
        <v>437939</v>
      </c>
      <c r="C13" s="83">
        <v>413242</v>
      </c>
      <c r="D13" s="83">
        <v>379856</v>
      </c>
      <c r="E13" s="83">
        <v>326593</v>
      </c>
      <c r="F13" s="83">
        <v>277672</v>
      </c>
      <c r="G13" s="83">
        <v>261922</v>
      </c>
      <c r="H13" s="83">
        <v>258390</v>
      </c>
      <c r="I13" s="83">
        <v>265600</v>
      </c>
      <c r="J13" s="83">
        <v>287935</v>
      </c>
      <c r="K13" s="83">
        <v>305023</v>
      </c>
      <c r="L13" s="83">
        <v>312883</v>
      </c>
      <c r="M13" s="83">
        <v>310490</v>
      </c>
      <c r="N13" s="83">
        <v>303211</v>
      </c>
      <c r="O13" s="83">
        <v>293184</v>
      </c>
      <c r="P13" s="83">
        <v>285646</v>
      </c>
      <c r="Q13" s="83">
        <v>263702</v>
      </c>
      <c r="R13" s="83">
        <v>249122</v>
      </c>
      <c r="S13" s="83">
        <v>241841</v>
      </c>
      <c r="T13" s="83">
        <v>241251</v>
      </c>
      <c r="U13" s="83">
        <v>245715</v>
      </c>
      <c r="V13" s="83">
        <v>253087</v>
      </c>
      <c r="W13" s="83">
        <v>288065</v>
      </c>
      <c r="X13" s="83">
        <v>326393</v>
      </c>
      <c r="Y13" s="83">
        <v>386984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2340788</v>
      </c>
      <c r="C14" s="85">
        <f t="shared" si="4"/>
        <v>2360982</v>
      </c>
      <c r="D14" s="85">
        <f t="shared" si="4"/>
        <v>2308109</v>
      </c>
      <c r="E14" s="85">
        <f t="shared" si="4"/>
        <v>2349015</v>
      </c>
      <c r="F14" s="85">
        <f t="shared" si="4"/>
        <v>2386507</v>
      </c>
      <c r="G14" s="85">
        <f t="shared" si="4"/>
        <v>2392056</v>
      </c>
      <c r="H14" s="85">
        <f t="shared" si="4"/>
        <v>2375152</v>
      </c>
      <c r="I14" s="85">
        <f t="shared" si="4"/>
        <v>2389615</v>
      </c>
      <c r="J14" s="85">
        <f t="shared" si="4"/>
        <v>2346211</v>
      </c>
      <c r="K14" s="85">
        <f t="shared" si="4"/>
        <v>2309514</v>
      </c>
      <c r="L14" s="85">
        <f t="shared" si="4"/>
        <v>2298576</v>
      </c>
      <c r="M14" s="85">
        <f t="shared" si="4"/>
        <v>2279496</v>
      </c>
      <c r="N14" s="85">
        <f t="shared" si="4"/>
        <v>2376827</v>
      </c>
      <c r="O14" s="85">
        <f t="shared" si="4"/>
        <v>2409464</v>
      </c>
      <c r="P14" s="85">
        <f t="shared" si="4"/>
        <v>2451836</v>
      </c>
      <c r="Q14" s="85">
        <f t="shared" si="4"/>
        <v>2592734</v>
      </c>
      <c r="R14" s="85">
        <f t="shared" ref="R14:V14" si="5">SUM(R5:R11)</f>
        <v>2599301</v>
      </c>
      <c r="S14" s="85">
        <f t="shared" si="5"/>
        <v>2592051</v>
      </c>
      <c r="T14" s="85">
        <f t="shared" si="5"/>
        <v>2592048</v>
      </c>
      <c r="U14" s="85">
        <f t="shared" si="5"/>
        <v>2564988</v>
      </c>
      <c r="V14" s="85">
        <f t="shared" si="5"/>
        <v>2555496</v>
      </c>
      <c r="W14" s="85">
        <f t="shared" ref="W14:Y14" si="6">SUM(W5:W11)</f>
        <v>2522657</v>
      </c>
      <c r="X14" s="85">
        <f t="shared" si="6"/>
        <v>2495759</v>
      </c>
      <c r="Y14" s="85">
        <f t="shared" si="6"/>
        <v>2509561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82998</v>
      </c>
      <c r="C15" s="71">
        <f t="shared" si="7"/>
        <v>116161</v>
      </c>
      <c r="D15" s="71">
        <f t="shared" si="7"/>
        <v>144064</v>
      </c>
      <c r="E15" s="71">
        <f t="shared" si="7"/>
        <v>174840</v>
      </c>
      <c r="F15" s="71">
        <f t="shared" si="7"/>
        <v>205826</v>
      </c>
      <c r="G15" s="71">
        <f t="shared" si="7"/>
        <v>237382</v>
      </c>
      <c r="H15" s="71">
        <f t="shared" si="7"/>
        <v>268865</v>
      </c>
      <c r="I15" s="71">
        <f t="shared" si="7"/>
        <v>306918</v>
      </c>
      <c r="J15" s="71">
        <f t="shared" si="7"/>
        <v>345073</v>
      </c>
      <c r="K15" s="71">
        <f t="shared" si="7"/>
        <v>507219</v>
      </c>
      <c r="L15" s="71">
        <f t="shared" si="7"/>
        <v>535352</v>
      </c>
      <c r="M15" s="71">
        <f t="shared" si="7"/>
        <v>580157</v>
      </c>
      <c r="N15" s="71">
        <f t="shared" si="7"/>
        <v>750412</v>
      </c>
      <c r="O15" s="71">
        <f t="shared" si="7"/>
        <v>791876</v>
      </c>
      <c r="P15" s="71">
        <f t="shared" si="7"/>
        <v>892420</v>
      </c>
      <c r="Q15" s="71">
        <f t="shared" si="7"/>
        <v>951193</v>
      </c>
      <c r="R15" s="71">
        <f t="shared" si="7"/>
        <v>999797</v>
      </c>
      <c r="S15" s="71">
        <f t="shared" si="7"/>
        <v>1057041</v>
      </c>
      <c r="T15" s="71">
        <f t="shared" si="7"/>
        <v>1119150</v>
      </c>
      <c r="U15" s="71">
        <f t="shared" si="7"/>
        <v>1177677</v>
      </c>
      <c r="V15" s="71">
        <f t="shared" si="7"/>
        <v>1247011</v>
      </c>
      <c r="W15" s="71">
        <f t="shared" si="7"/>
        <v>1292931</v>
      </c>
      <c r="X15" s="71">
        <f t="shared" si="7"/>
        <v>1529604</v>
      </c>
      <c r="Y15" s="71">
        <f t="shared" si="7"/>
        <v>1766889</v>
      </c>
      <c r="DA15" s="88" t="s">
        <v>345</v>
      </c>
    </row>
    <row r="16" spans="1:105" ht="12" customHeight="1" x14ac:dyDescent="0.25">
      <c r="A16" s="28" t="s">
        <v>91</v>
      </c>
      <c r="B16" s="82">
        <v>82998</v>
      </c>
      <c r="C16" s="82">
        <v>116161</v>
      </c>
      <c r="D16" s="82">
        <v>144064</v>
      </c>
      <c r="E16" s="82">
        <v>174840</v>
      </c>
      <c r="F16" s="82">
        <v>205826</v>
      </c>
      <c r="G16" s="82">
        <v>237382</v>
      </c>
      <c r="H16" s="82">
        <v>268865</v>
      </c>
      <c r="I16" s="82">
        <v>306918</v>
      </c>
      <c r="J16" s="82">
        <v>345073</v>
      </c>
      <c r="K16" s="82">
        <v>507219</v>
      </c>
      <c r="L16" s="82">
        <v>535352</v>
      </c>
      <c r="M16" s="82">
        <v>580157</v>
      </c>
      <c r="N16" s="82">
        <v>750412</v>
      </c>
      <c r="O16" s="82">
        <v>791876</v>
      </c>
      <c r="P16" s="82">
        <v>892420</v>
      </c>
      <c r="Q16" s="82">
        <v>951193</v>
      </c>
      <c r="R16" s="82">
        <v>999797</v>
      </c>
      <c r="S16" s="82">
        <v>1057041</v>
      </c>
      <c r="T16" s="82">
        <v>1119150</v>
      </c>
      <c r="U16" s="82">
        <v>1177677</v>
      </c>
      <c r="V16" s="82">
        <v>1247011</v>
      </c>
      <c r="W16" s="82">
        <v>1292931</v>
      </c>
      <c r="X16" s="82">
        <v>1529604</v>
      </c>
      <c r="Y16" s="82">
        <v>1766889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2778727</v>
      </c>
      <c r="C17" s="71">
        <f t="shared" si="8"/>
        <v>2774224</v>
      </c>
      <c r="D17" s="71">
        <f t="shared" si="8"/>
        <v>2687965</v>
      </c>
      <c r="E17" s="71">
        <f t="shared" si="8"/>
        <v>2675608</v>
      </c>
      <c r="F17" s="71">
        <f t="shared" si="8"/>
        <v>2664179</v>
      </c>
      <c r="G17" s="71">
        <f t="shared" si="8"/>
        <v>2653978</v>
      </c>
      <c r="H17" s="71">
        <f t="shared" si="8"/>
        <v>2633542</v>
      </c>
      <c r="I17" s="71">
        <f t="shared" si="8"/>
        <v>2655215</v>
      </c>
      <c r="J17" s="71">
        <f t="shared" si="8"/>
        <v>2634146</v>
      </c>
      <c r="K17" s="71">
        <f t="shared" si="8"/>
        <v>2614537</v>
      </c>
      <c r="L17" s="71">
        <f t="shared" si="8"/>
        <v>2611459</v>
      </c>
      <c r="M17" s="71">
        <f t="shared" si="8"/>
        <v>2589986</v>
      </c>
      <c r="N17" s="71">
        <f t="shared" si="8"/>
        <v>2680038</v>
      </c>
      <c r="O17" s="71">
        <f t="shared" si="8"/>
        <v>2702648</v>
      </c>
      <c r="P17" s="71">
        <f t="shared" si="8"/>
        <v>2737482</v>
      </c>
      <c r="Q17" s="71">
        <f t="shared" si="8"/>
        <v>2856436</v>
      </c>
      <c r="R17" s="71">
        <f t="shared" ref="R17:V17" si="9">SUM(R18:R25)</f>
        <v>2848423</v>
      </c>
      <c r="S17" s="71">
        <f t="shared" si="9"/>
        <v>2833892</v>
      </c>
      <c r="T17" s="71">
        <f t="shared" si="9"/>
        <v>2833299</v>
      </c>
      <c r="U17" s="71">
        <f t="shared" si="9"/>
        <v>2810703</v>
      </c>
      <c r="V17" s="71">
        <f t="shared" si="9"/>
        <v>2808583</v>
      </c>
      <c r="W17" s="71">
        <f t="shared" ref="W17:Y17" si="10">SUM(W18:W25)</f>
        <v>2810722</v>
      </c>
      <c r="X17" s="71">
        <f t="shared" si="10"/>
        <v>2822152</v>
      </c>
      <c r="Y17" s="71">
        <f t="shared" si="10"/>
        <v>2896545</v>
      </c>
      <c r="DA17" s="88" t="s">
        <v>347</v>
      </c>
    </row>
    <row r="18" spans="1:105" ht="12" customHeight="1" x14ac:dyDescent="0.25">
      <c r="A18" s="28" t="s">
        <v>51</v>
      </c>
      <c r="B18" s="82">
        <v>9619</v>
      </c>
      <c r="C18" s="82">
        <v>10162</v>
      </c>
      <c r="D18" s="82">
        <v>12960</v>
      </c>
      <c r="E18" s="82">
        <v>14784</v>
      </c>
      <c r="F18" s="82">
        <v>15748</v>
      </c>
      <c r="G18" s="82">
        <v>16413</v>
      </c>
      <c r="H18" s="82">
        <v>17331</v>
      </c>
      <c r="I18" s="82">
        <v>17598</v>
      </c>
      <c r="J18" s="82">
        <v>17679</v>
      </c>
      <c r="K18" s="82">
        <v>18644</v>
      </c>
      <c r="L18" s="82">
        <v>20112</v>
      </c>
      <c r="M18" s="82">
        <v>20387</v>
      </c>
      <c r="N18" s="82">
        <v>20545</v>
      </c>
      <c r="O18" s="82">
        <v>20069</v>
      </c>
      <c r="P18" s="82">
        <v>19787</v>
      </c>
      <c r="Q18" s="82">
        <v>19057</v>
      </c>
      <c r="R18" s="82">
        <v>19481</v>
      </c>
      <c r="S18" s="82">
        <v>19002</v>
      </c>
      <c r="T18" s="82">
        <v>16521</v>
      </c>
      <c r="U18" s="82">
        <v>15556</v>
      </c>
      <c r="V18" s="82">
        <v>14512</v>
      </c>
      <c r="W18" s="82">
        <v>12227</v>
      </c>
      <c r="X18" s="82">
        <v>7533</v>
      </c>
      <c r="Y18" s="82">
        <v>3028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11462</v>
      </c>
      <c r="C19" s="82">
        <v>11054</v>
      </c>
      <c r="D19" s="82">
        <v>10376</v>
      </c>
      <c r="E19" s="82">
        <v>9974</v>
      </c>
      <c r="F19" s="82">
        <v>9657</v>
      </c>
      <c r="G19" s="82">
        <v>9387</v>
      </c>
      <c r="H19" s="82">
        <v>9197</v>
      </c>
      <c r="I19" s="82">
        <v>8939</v>
      </c>
      <c r="J19" s="82">
        <v>8508</v>
      </c>
      <c r="K19" s="82">
        <v>8089</v>
      </c>
      <c r="L19" s="82">
        <v>7824</v>
      </c>
      <c r="M19" s="82">
        <v>7677</v>
      </c>
      <c r="N19" s="82">
        <v>7595</v>
      </c>
      <c r="O19" s="82">
        <v>7383</v>
      </c>
      <c r="P19" s="82">
        <v>6975</v>
      </c>
      <c r="Q19" s="82">
        <v>6294</v>
      </c>
      <c r="R19" s="82">
        <v>5448</v>
      </c>
      <c r="S19" s="82">
        <v>4731</v>
      </c>
      <c r="T19" s="82">
        <v>4276</v>
      </c>
      <c r="U19" s="82">
        <v>4036</v>
      </c>
      <c r="V19" s="82">
        <v>3882</v>
      </c>
      <c r="W19" s="82">
        <v>3624</v>
      </c>
      <c r="X19" s="82">
        <v>3183</v>
      </c>
      <c r="Y19" s="82">
        <v>2661</v>
      </c>
      <c r="DA19" s="89" t="s">
        <v>349</v>
      </c>
    </row>
    <row r="20" spans="1:105" ht="12" customHeight="1" x14ac:dyDescent="0.25">
      <c r="A20" s="28" t="s">
        <v>200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DA20" s="89" t="s">
        <v>350</v>
      </c>
    </row>
    <row r="21" spans="1:105" ht="12" customHeight="1" x14ac:dyDescent="0.25">
      <c r="A21" s="28" t="s">
        <v>189</v>
      </c>
      <c r="B21" s="82">
        <v>225</v>
      </c>
      <c r="C21" s="82">
        <v>665</v>
      </c>
      <c r="D21" s="82">
        <v>1521</v>
      </c>
      <c r="E21" s="82">
        <v>3405</v>
      </c>
      <c r="F21" s="82">
        <v>6966</v>
      </c>
      <c r="G21" s="82">
        <v>13039</v>
      </c>
      <c r="H21" s="82">
        <v>20294</v>
      </c>
      <c r="I21" s="82">
        <v>28265</v>
      </c>
      <c r="J21" s="82">
        <v>34248</v>
      </c>
      <c r="K21" s="82">
        <v>39279</v>
      </c>
      <c r="L21" s="82">
        <v>40115</v>
      </c>
      <c r="M21" s="82">
        <v>40278</v>
      </c>
      <c r="N21" s="82">
        <v>39384</v>
      </c>
      <c r="O21" s="82">
        <v>40277</v>
      </c>
      <c r="P21" s="82">
        <v>45695</v>
      </c>
      <c r="Q21" s="82">
        <v>57241</v>
      </c>
      <c r="R21" s="82">
        <v>67708</v>
      </c>
      <c r="S21" s="82">
        <v>75868</v>
      </c>
      <c r="T21" s="82">
        <v>84871</v>
      </c>
      <c r="U21" s="82">
        <v>92669</v>
      </c>
      <c r="V21" s="82">
        <v>98200</v>
      </c>
      <c r="W21" s="82">
        <v>99361</v>
      </c>
      <c r="X21" s="82">
        <v>95491</v>
      </c>
      <c r="Y21" s="82">
        <v>89418</v>
      </c>
      <c r="DA21" s="89" t="s">
        <v>351</v>
      </c>
    </row>
    <row r="22" spans="1:105" ht="12" customHeight="1" x14ac:dyDescent="0.25">
      <c r="A22" s="28" t="s">
        <v>202</v>
      </c>
      <c r="B22" s="82">
        <v>59328</v>
      </c>
      <c r="C22" s="82">
        <v>64112</v>
      </c>
      <c r="D22" s="82">
        <v>68571</v>
      </c>
      <c r="E22" s="82">
        <v>74449</v>
      </c>
      <c r="F22" s="82">
        <v>83641</v>
      </c>
      <c r="G22" s="82">
        <v>91933</v>
      </c>
      <c r="H22" s="82">
        <v>101480</v>
      </c>
      <c r="I22" s="82">
        <v>112264</v>
      </c>
      <c r="J22" s="82">
        <v>123354</v>
      </c>
      <c r="K22" s="82">
        <v>133667</v>
      </c>
      <c r="L22" s="82">
        <v>142862</v>
      </c>
      <c r="M22" s="82">
        <v>146310</v>
      </c>
      <c r="N22" s="82">
        <v>150897</v>
      </c>
      <c r="O22" s="82">
        <v>152583</v>
      </c>
      <c r="P22" s="82">
        <v>148978</v>
      </c>
      <c r="Q22" s="82">
        <v>138601</v>
      </c>
      <c r="R22" s="82">
        <v>130413</v>
      </c>
      <c r="S22" s="82">
        <v>124166</v>
      </c>
      <c r="T22" s="82">
        <v>123672</v>
      </c>
      <c r="U22" s="82">
        <v>122756</v>
      </c>
      <c r="V22" s="82">
        <v>118626</v>
      </c>
      <c r="W22" s="82">
        <v>112948</v>
      </c>
      <c r="X22" s="82">
        <v>99618</v>
      </c>
      <c r="Y22" s="82">
        <v>92043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983435</v>
      </c>
      <c r="C24" s="82">
        <v>970789</v>
      </c>
      <c r="D24" s="82">
        <v>888497</v>
      </c>
      <c r="E24" s="82">
        <v>871695</v>
      </c>
      <c r="F24" s="82">
        <v>860378</v>
      </c>
      <c r="G24" s="82">
        <v>861249</v>
      </c>
      <c r="H24" s="82">
        <v>826745</v>
      </c>
      <c r="I24" s="82">
        <v>790835</v>
      </c>
      <c r="J24" s="82">
        <v>740780</v>
      </c>
      <c r="K24" s="82">
        <v>707472</v>
      </c>
      <c r="L24" s="82">
        <v>663637</v>
      </c>
      <c r="M24" s="82">
        <v>630716</v>
      </c>
      <c r="N24" s="82">
        <v>612398</v>
      </c>
      <c r="O24" s="82">
        <v>610643</v>
      </c>
      <c r="P24" s="82">
        <v>622466</v>
      </c>
      <c r="Q24" s="82">
        <v>648480</v>
      </c>
      <c r="R24" s="82">
        <v>645818</v>
      </c>
      <c r="S24" s="82">
        <v>641346</v>
      </c>
      <c r="T24" s="82">
        <v>623118</v>
      </c>
      <c r="U24" s="82">
        <v>606568</v>
      </c>
      <c r="V24" s="82">
        <v>595189</v>
      </c>
      <c r="W24" s="82">
        <v>603276</v>
      </c>
      <c r="X24" s="82">
        <v>624153</v>
      </c>
      <c r="Y24" s="82">
        <v>648100</v>
      </c>
      <c r="DA24" s="89" t="s">
        <v>354</v>
      </c>
    </row>
    <row r="25" spans="1:105" ht="12" customHeight="1" x14ac:dyDescent="0.25">
      <c r="A25" s="73" t="s">
        <v>53</v>
      </c>
      <c r="B25" s="83">
        <v>1714658</v>
      </c>
      <c r="C25" s="83">
        <v>1717442</v>
      </c>
      <c r="D25" s="83">
        <v>1706040</v>
      </c>
      <c r="E25" s="83">
        <v>1701301</v>
      </c>
      <c r="F25" s="83">
        <v>1687789</v>
      </c>
      <c r="G25" s="83">
        <v>1661957</v>
      </c>
      <c r="H25" s="83">
        <v>1658495</v>
      </c>
      <c r="I25" s="83">
        <v>1697314</v>
      </c>
      <c r="J25" s="83">
        <v>1709577</v>
      </c>
      <c r="K25" s="83">
        <v>1707386</v>
      </c>
      <c r="L25" s="83">
        <v>1736909</v>
      </c>
      <c r="M25" s="83">
        <v>1744618</v>
      </c>
      <c r="N25" s="83">
        <v>1849219</v>
      </c>
      <c r="O25" s="83">
        <v>1871693</v>
      </c>
      <c r="P25" s="83">
        <v>1893581</v>
      </c>
      <c r="Q25" s="83">
        <v>1986763</v>
      </c>
      <c r="R25" s="83">
        <v>1979555</v>
      </c>
      <c r="S25" s="83">
        <v>1968779</v>
      </c>
      <c r="T25" s="83">
        <v>1980841</v>
      </c>
      <c r="U25" s="83">
        <v>1969118</v>
      </c>
      <c r="V25" s="83">
        <v>1978174</v>
      </c>
      <c r="W25" s="83">
        <v>1979286</v>
      </c>
      <c r="X25" s="83">
        <v>1992174</v>
      </c>
      <c r="Y25" s="83">
        <v>2061295</v>
      </c>
      <c r="DA25" s="90" t="s">
        <v>355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124876</v>
      </c>
      <c r="M26" s="85">
        <v>144566</v>
      </c>
      <c r="N26" s="85">
        <v>156878</v>
      </c>
      <c r="O26" s="85">
        <v>179401</v>
      </c>
      <c r="P26" s="85">
        <v>190671</v>
      </c>
      <c r="Q26" s="85">
        <v>191535</v>
      </c>
      <c r="R26" s="85">
        <v>193765</v>
      </c>
      <c r="S26" s="85">
        <v>195829</v>
      </c>
      <c r="T26" s="85">
        <v>196208</v>
      </c>
      <c r="U26" s="85">
        <v>205205</v>
      </c>
      <c r="V26" s="85">
        <v>205613</v>
      </c>
      <c r="W26" s="85">
        <v>205769</v>
      </c>
      <c r="X26" s="85">
        <v>222504</v>
      </c>
      <c r="Y26" s="85">
        <v>227201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2778727</v>
      </c>
      <c r="C27" s="71">
        <f t="shared" si="11"/>
        <v>2774224</v>
      </c>
      <c r="D27" s="71">
        <f t="shared" si="11"/>
        <v>2687965</v>
      </c>
      <c r="E27" s="71">
        <f t="shared" si="11"/>
        <v>2675608</v>
      </c>
      <c r="F27" s="71">
        <f t="shared" si="11"/>
        <v>2664179</v>
      </c>
      <c r="G27" s="71">
        <f t="shared" si="11"/>
        <v>2653978</v>
      </c>
      <c r="H27" s="71">
        <f t="shared" si="11"/>
        <v>2633542</v>
      </c>
      <c r="I27" s="71">
        <f t="shared" si="11"/>
        <v>2655215</v>
      </c>
      <c r="J27" s="71">
        <f t="shared" si="11"/>
        <v>2634146</v>
      </c>
      <c r="K27" s="71">
        <f t="shared" si="11"/>
        <v>2614537</v>
      </c>
      <c r="L27" s="71">
        <f t="shared" si="11"/>
        <v>2611459</v>
      </c>
      <c r="M27" s="71">
        <f t="shared" si="11"/>
        <v>2589986</v>
      </c>
      <c r="N27" s="71">
        <f t="shared" si="11"/>
        <v>2680038</v>
      </c>
      <c r="O27" s="71">
        <f t="shared" si="11"/>
        <v>2702648</v>
      </c>
      <c r="P27" s="71">
        <f t="shared" si="11"/>
        <v>2737482</v>
      </c>
      <c r="Q27" s="71">
        <f t="shared" si="11"/>
        <v>2856436</v>
      </c>
      <c r="R27" s="71">
        <f t="shared" ref="R27:V27" si="12">SUM(R28:R32)</f>
        <v>2848423</v>
      </c>
      <c r="S27" s="71">
        <f t="shared" si="12"/>
        <v>2833892</v>
      </c>
      <c r="T27" s="71">
        <f t="shared" si="12"/>
        <v>2833299</v>
      </c>
      <c r="U27" s="71">
        <f t="shared" si="12"/>
        <v>2810703</v>
      </c>
      <c r="V27" s="71">
        <f t="shared" si="12"/>
        <v>2808583</v>
      </c>
      <c r="W27" s="71">
        <f t="shared" ref="W27:Y27" si="13">SUM(W28:W32)</f>
        <v>2810722</v>
      </c>
      <c r="X27" s="71">
        <f t="shared" si="13"/>
        <v>2822152</v>
      </c>
      <c r="Y27" s="71">
        <f t="shared" si="13"/>
        <v>2896545</v>
      </c>
      <c r="DA27" s="88" t="s">
        <v>357</v>
      </c>
    </row>
    <row r="28" spans="1:105" ht="12" customHeight="1" x14ac:dyDescent="0.25">
      <c r="A28" s="28" t="s">
        <v>51</v>
      </c>
      <c r="B28" s="82">
        <v>128646</v>
      </c>
      <c r="C28" s="82">
        <v>131038</v>
      </c>
      <c r="D28" s="82">
        <v>149683</v>
      </c>
      <c r="E28" s="82">
        <v>154406</v>
      </c>
      <c r="F28" s="82">
        <v>155560</v>
      </c>
      <c r="G28" s="82">
        <v>155060</v>
      </c>
      <c r="H28" s="82">
        <v>146940</v>
      </c>
      <c r="I28" s="82">
        <v>135218</v>
      </c>
      <c r="J28" s="82">
        <v>122461</v>
      </c>
      <c r="K28" s="82">
        <v>107522</v>
      </c>
      <c r="L28" s="82">
        <v>107783</v>
      </c>
      <c r="M28" s="82">
        <v>106450</v>
      </c>
      <c r="N28" s="82">
        <v>103597</v>
      </c>
      <c r="O28" s="82">
        <v>86897</v>
      </c>
      <c r="P28" s="82">
        <v>63691</v>
      </c>
      <c r="Q28" s="82">
        <v>38260</v>
      </c>
      <c r="R28" s="82">
        <v>26657</v>
      </c>
      <c r="S28" s="82">
        <v>21256</v>
      </c>
      <c r="T28" s="82">
        <v>18614</v>
      </c>
      <c r="U28" s="82">
        <v>16921</v>
      </c>
      <c r="V28" s="82">
        <v>15039</v>
      </c>
      <c r="W28" s="82">
        <v>13495</v>
      </c>
      <c r="X28" s="82">
        <v>8256</v>
      </c>
      <c r="Y28" s="82">
        <v>3300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168934</v>
      </c>
      <c r="C29" s="82">
        <v>190832</v>
      </c>
      <c r="D29" s="82">
        <v>234814</v>
      </c>
      <c r="E29" s="82">
        <v>278141</v>
      </c>
      <c r="F29" s="82">
        <v>300382</v>
      </c>
      <c r="G29" s="82">
        <v>305817</v>
      </c>
      <c r="H29" s="82">
        <v>305057</v>
      </c>
      <c r="I29" s="82">
        <v>296945</v>
      </c>
      <c r="J29" s="82">
        <v>289830</v>
      </c>
      <c r="K29" s="82">
        <v>287002</v>
      </c>
      <c r="L29" s="82">
        <v>282040</v>
      </c>
      <c r="M29" s="82">
        <v>284725</v>
      </c>
      <c r="N29" s="82">
        <v>288847</v>
      </c>
      <c r="O29" s="82">
        <v>303153</v>
      </c>
      <c r="P29" s="82">
        <v>311360</v>
      </c>
      <c r="Q29" s="82">
        <v>316572</v>
      </c>
      <c r="R29" s="82">
        <v>303669</v>
      </c>
      <c r="S29" s="82">
        <v>274344</v>
      </c>
      <c r="T29" s="82">
        <v>244397</v>
      </c>
      <c r="U29" s="82">
        <v>223766</v>
      </c>
      <c r="V29" s="82">
        <v>209552</v>
      </c>
      <c r="W29" s="82">
        <v>194089</v>
      </c>
      <c r="X29" s="82">
        <v>171965</v>
      </c>
      <c r="Y29" s="82">
        <v>146896</v>
      </c>
      <c r="DA29" s="89" t="s">
        <v>359</v>
      </c>
    </row>
    <row r="30" spans="1:105" ht="12" customHeight="1" x14ac:dyDescent="0.25">
      <c r="A30" s="28" t="s">
        <v>189</v>
      </c>
      <c r="B30" s="82">
        <v>314</v>
      </c>
      <c r="C30" s="82">
        <v>636</v>
      </c>
      <c r="D30" s="82">
        <v>1582</v>
      </c>
      <c r="E30" s="82">
        <v>3560</v>
      </c>
      <c r="F30" s="82">
        <v>7305</v>
      </c>
      <c r="G30" s="82">
        <v>13671</v>
      </c>
      <c r="H30" s="82">
        <v>21278</v>
      </c>
      <c r="I30" s="82">
        <v>29632</v>
      </c>
      <c r="J30" s="82">
        <v>35898</v>
      </c>
      <c r="K30" s="82">
        <v>41158</v>
      </c>
      <c r="L30" s="82">
        <v>42053</v>
      </c>
      <c r="M30" s="82">
        <v>42248</v>
      </c>
      <c r="N30" s="82">
        <v>41338</v>
      </c>
      <c r="O30" s="82">
        <v>39342</v>
      </c>
      <c r="P30" s="82">
        <v>38662</v>
      </c>
      <c r="Q30" s="82">
        <v>38250</v>
      </c>
      <c r="R30" s="82">
        <v>40608</v>
      </c>
      <c r="S30" s="82">
        <v>43353</v>
      </c>
      <c r="T30" s="82">
        <v>48040</v>
      </c>
      <c r="U30" s="82">
        <v>51700</v>
      </c>
      <c r="V30" s="82">
        <v>54084</v>
      </c>
      <c r="W30" s="82">
        <v>54635</v>
      </c>
      <c r="X30" s="82">
        <v>53002</v>
      </c>
      <c r="Y30" s="82">
        <v>50366</v>
      </c>
      <c r="DA30" s="89" t="s">
        <v>360</v>
      </c>
    </row>
    <row r="31" spans="1:105" ht="12" customHeight="1" x14ac:dyDescent="0.25">
      <c r="A31" s="28" t="s">
        <v>202</v>
      </c>
      <c r="B31" s="82">
        <v>102123</v>
      </c>
      <c r="C31" s="82">
        <v>110648</v>
      </c>
      <c r="D31" s="82">
        <v>120586</v>
      </c>
      <c r="E31" s="82">
        <v>127895</v>
      </c>
      <c r="F31" s="82">
        <v>138374</v>
      </c>
      <c r="G31" s="82">
        <v>144362</v>
      </c>
      <c r="H31" s="82">
        <v>151244</v>
      </c>
      <c r="I31" s="82">
        <v>158660</v>
      </c>
      <c r="J31" s="82">
        <v>165481</v>
      </c>
      <c r="K31" s="82">
        <v>170376</v>
      </c>
      <c r="L31" s="82">
        <v>173340</v>
      </c>
      <c r="M31" s="82">
        <v>175637</v>
      </c>
      <c r="N31" s="82">
        <v>181399</v>
      </c>
      <c r="O31" s="82">
        <v>192628</v>
      </c>
      <c r="P31" s="82">
        <v>210907</v>
      </c>
      <c r="Q31" s="82">
        <v>242913</v>
      </c>
      <c r="R31" s="82">
        <v>261866</v>
      </c>
      <c r="S31" s="82">
        <v>267495</v>
      </c>
      <c r="T31" s="82">
        <v>266786</v>
      </c>
      <c r="U31" s="82">
        <v>262985</v>
      </c>
      <c r="V31" s="82">
        <v>250309</v>
      </c>
      <c r="W31" s="82">
        <v>239988</v>
      </c>
      <c r="X31" s="82">
        <v>213708</v>
      </c>
      <c r="Y31" s="82">
        <v>199752</v>
      </c>
      <c r="DA31" s="89" t="s">
        <v>361</v>
      </c>
    </row>
    <row r="32" spans="1:105" ht="12" customHeight="1" x14ac:dyDescent="0.25">
      <c r="A32" s="32" t="s">
        <v>53</v>
      </c>
      <c r="B32" s="86">
        <v>2378710</v>
      </c>
      <c r="C32" s="86">
        <v>2341070</v>
      </c>
      <c r="D32" s="86">
        <v>2181300</v>
      </c>
      <c r="E32" s="86">
        <v>2111606</v>
      </c>
      <c r="F32" s="86">
        <v>2062558</v>
      </c>
      <c r="G32" s="86">
        <v>2035068</v>
      </c>
      <c r="H32" s="86">
        <v>2009023</v>
      </c>
      <c r="I32" s="86">
        <v>2034760</v>
      </c>
      <c r="J32" s="86">
        <v>2020476</v>
      </c>
      <c r="K32" s="86">
        <v>2008479</v>
      </c>
      <c r="L32" s="86">
        <v>2006243</v>
      </c>
      <c r="M32" s="86">
        <v>1980926</v>
      </c>
      <c r="N32" s="86">
        <v>2064857</v>
      </c>
      <c r="O32" s="86">
        <v>2080628</v>
      </c>
      <c r="P32" s="86">
        <v>2112862</v>
      </c>
      <c r="Q32" s="86">
        <v>2220441</v>
      </c>
      <c r="R32" s="86">
        <v>2215623</v>
      </c>
      <c r="S32" s="86">
        <v>2227444</v>
      </c>
      <c r="T32" s="86">
        <v>2255462</v>
      </c>
      <c r="U32" s="86">
        <v>2255331</v>
      </c>
      <c r="V32" s="86">
        <v>2279599</v>
      </c>
      <c r="W32" s="86">
        <v>2308515</v>
      </c>
      <c r="X32" s="86">
        <v>2375221</v>
      </c>
      <c r="Y32" s="86">
        <v>2496231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1783.5007184323174</v>
      </c>
      <c r="C3" s="65">
        <f t="shared" si="0"/>
        <v>1649.3525544026998</v>
      </c>
      <c r="D3" s="65">
        <f t="shared" si="0"/>
        <v>1792.4762575830434</v>
      </c>
      <c r="E3" s="65">
        <f t="shared" si="0"/>
        <v>1900.8147384047727</v>
      </c>
      <c r="F3" s="65">
        <f t="shared" si="0"/>
        <v>1745.4847008045674</v>
      </c>
      <c r="G3" s="65">
        <f t="shared" si="0"/>
        <v>1734.9296827942369</v>
      </c>
      <c r="H3" s="65">
        <f t="shared" si="0"/>
        <v>1790.5182607765098</v>
      </c>
      <c r="I3" s="65">
        <f t="shared" si="0"/>
        <v>1677.1081200156136</v>
      </c>
      <c r="J3" s="65">
        <f t="shared" si="0"/>
        <v>1721.7346146316345</v>
      </c>
      <c r="K3" s="65">
        <f t="shared" si="0"/>
        <v>1711.0385653908295</v>
      </c>
      <c r="L3" s="65">
        <f t="shared" si="0"/>
        <v>1834.847780316843</v>
      </c>
      <c r="M3" s="65">
        <f t="shared" si="0"/>
        <v>1962.2380757387166</v>
      </c>
      <c r="N3" s="65">
        <f t="shared" si="0"/>
        <v>1928.0102677666821</v>
      </c>
      <c r="O3" s="65">
        <f t="shared" si="0"/>
        <v>1812.0269614554409</v>
      </c>
      <c r="P3" s="65">
        <f t="shared" si="0"/>
        <v>1735.3256824467071</v>
      </c>
      <c r="Q3" s="65">
        <f t="shared" si="0"/>
        <v>1753.6417837011561</v>
      </c>
      <c r="R3" s="65">
        <f t="shared" ref="R3:V3" si="1">SUM(R4,R15,R17,R27)</f>
        <v>1809.1679277730004</v>
      </c>
      <c r="S3" s="65">
        <f t="shared" si="1"/>
        <v>1858.2873650520694</v>
      </c>
      <c r="T3" s="65">
        <f t="shared" si="1"/>
        <v>1777.0797124295409</v>
      </c>
      <c r="U3" s="65">
        <f t="shared" si="1"/>
        <v>1714.4341454093826</v>
      </c>
      <c r="V3" s="65">
        <f t="shared" si="1"/>
        <v>1912.4521113977255</v>
      </c>
      <c r="W3" s="65">
        <f t="shared" ref="W3:Y3" si="2">SUM(W4,W15,W17,W27)</f>
        <v>1910.1166762205014</v>
      </c>
      <c r="X3" s="65">
        <f t="shared" si="2"/>
        <v>1642.361908856406</v>
      </c>
      <c r="Y3" s="65">
        <f t="shared" si="2"/>
        <v>1555.3286801657603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1350.7380473026628</v>
      </c>
      <c r="C4" s="69">
        <f t="shared" si="3"/>
        <v>1216.4422351015915</v>
      </c>
      <c r="D4" s="69">
        <f t="shared" si="3"/>
        <v>1361.29219767993</v>
      </c>
      <c r="E4" s="69">
        <f t="shared" si="3"/>
        <v>1467.9993790166714</v>
      </c>
      <c r="F4" s="69">
        <f t="shared" si="3"/>
        <v>1311.3140086659751</v>
      </c>
      <c r="G4" s="69">
        <f t="shared" si="3"/>
        <v>1287.3282980809968</v>
      </c>
      <c r="H4" s="69">
        <f t="shared" si="3"/>
        <v>1340.7296941084187</v>
      </c>
      <c r="I4" s="69">
        <f t="shared" si="3"/>
        <v>1219.4626810107613</v>
      </c>
      <c r="J4" s="69">
        <f t="shared" si="3"/>
        <v>1240.177565362065</v>
      </c>
      <c r="K4" s="69">
        <f t="shared" si="3"/>
        <v>1212.8215129931132</v>
      </c>
      <c r="L4" s="69">
        <f t="shared" si="3"/>
        <v>1334.0276176072966</v>
      </c>
      <c r="M4" s="69">
        <f t="shared" si="3"/>
        <v>1442.0270330571504</v>
      </c>
      <c r="N4" s="69">
        <f t="shared" si="3"/>
        <v>1416.8466709512122</v>
      </c>
      <c r="O4" s="69">
        <f t="shared" si="3"/>
        <v>1323.1380300468261</v>
      </c>
      <c r="P4" s="69">
        <f t="shared" si="3"/>
        <v>1246.9126056525945</v>
      </c>
      <c r="Q4" s="69">
        <f t="shared" si="3"/>
        <v>1218.6781982106661</v>
      </c>
      <c r="R4" s="69">
        <f t="shared" ref="R4:V4" si="4">SUM(R5:R14)</f>
        <v>1277.5894068494792</v>
      </c>
      <c r="S4" s="69">
        <f t="shared" si="4"/>
        <v>1309.8920271213656</v>
      </c>
      <c r="T4" s="69">
        <f t="shared" si="4"/>
        <v>1233.4101359709641</v>
      </c>
      <c r="U4" s="69">
        <f t="shared" si="4"/>
        <v>1185.3403181473261</v>
      </c>
      <c r="V4" s="69">
        <f t="shared" si="4"/>
        <v>1354.5277413703138</v>
      </c>
      <c r="W4" s="69">
        <f t="shared" ref="W4:Y4" si="5">SUM(W5:W14)</f>
        <v>1326.3240615013051</v>
      </c>
      <c r="X4" s="69">
        <f t="shared" si="5"/>
        <v>1067.582663879107</v>
      </c>
      <c r="Y4" s="69">
        <f t="shared" si="5"/>
        <v>971.88019319605723</v>
      </c>
      <c r="DA4" s="88" t="s">
        <v>246</v>
      </c>
    </row>
    <row r="5" spans="1:105" ht="12" customHeight="1" x14ac:dyDescent="0.25">
      <c r="A5" s="28" t="s">
        <v>51</v>
      </c>
      <c r="B5" s="72">
        <v>229.80065764320184</v>
      </c>
      <c r="C5" s="72">
        <v>148.66354707668521</v>
      </c>
      <c r="D5" s="72">
        <v>273.26377318279822</v>
      </c>
      <c r="E5" s="72">
        <v>324.71221454196649</v>
      </c>
      <c r="F5" s="72">
        <v>244.73571429689099</v>
      </c>
      <c r="G5" s="72">
        <v>221.5130994838691</v>
      </c>
      <c r="H5" s="72">
        <v>237.48365916778999</v>
      </c>
      <c r="I5" s="72">
        <v>200.38118630411807</v>
      </c>
      <c r="J5" s="72">
        <v>186.31423423637804</v>
      </c>
      <c r="K5" s="72">
        <v>128.29213672431584</v>
      </c>
      <c r="L5" s="72">
        <v>179.86410623865476</v>
      </c>
      <c r="M5" s="72">
        <v>225.95931498996842</v>
      </c>
      <c r="N5" s="72">
        <v>219.05952995127527</v>
      </c>
      <c r="O5" s="72">
        <v>179.12461545810632</v>
      </c>
      <c r="P5" s="72">
        <v>124.81268749402882</v>
      </c>
      <c r="Q5" s="72">
        <v>129.39408062389461</v>
      </c>
      <c r="R5" s="72">
        <v>146.003243527276</v>
      </c>
      <c r="S5" s="72">
        <v>153.84620237779882</v>
      </c>
      <c r="T5" s="72">
        <v>111.20088372981746</v>
      </c>
      <c r="U5" s="72">
        <v>99.191511489717342</v>
      </c>
      <c r="V5" s="72">
        <v>96.378608995368424</v>
      </c>
      <c r="W5" s="72">
        <v>135.40103865057381</v>
      </c>
      <c r="X5" s="72">
        <v>40.733481417789264</v>
      </c>
      <c r="Y5" s="72">
        <v>13.536318907041178</v>
      </c>
      <c r="DA5" s="89" t="s">
        <v>364</v>
      </c>
    </row>
    <row r="6" spans="1:105" ht="12" customHeight="1" x14ac:dyDescent="0.25">
      <c r="A6" s="28" t="s">
        <v>74</v>
      </c>
      <c r="B6" s="72">
        <v>2.9651961730658982E-2</v>
      </c>
      <c r="C6" s="72">
        <v>3.3113919016592774E-2</v>
      </c>
      <c r="D6" s="72">
        <v>3.3701317112896589E-2</v>
      </c>
      <c r="E6" s="72">
        <v>3.2848020474816046E-2</v>
      </c>
      <c r="F6" s="72">
        <v>3.2852650105049001E-2</v>
      </c>
      <c r="G6" s="72">
        <v>3.2535252587159391E-2</v>
      </c>
      <c r="H6" s="72">
        <v>3.1025161269429436E-2</v>
      </c>
      <c r="I6" s="72">
        <v>3.142423960070672E-2</v>
      </c>
      <c r="J6" s="72">
        <v>3.0376372039000892E-2</v>
      </c>
      <c r="K6" s="72">
        <v>3.332312987058117E-2</v>
      </c>
      <c r="L6" s="72">
        <v>3.7594344129161072E-2</v>
      </c>
      <c r="M6" s="72">
        <v>0.33227285755230102</v>
      </c>
      <c r="N6" s="72">
        <v>0.27554218018534382</v>
      </c>
      <c r="O6" s="72">
        <v>0.36255851724467208</v>
      </c>
      <c r="P6" s="72">
        <v>0.3460590427056473</v>
      </c>
      <c r="Q6" s="72">
        <v>1.2667813126970411</v>
      </c>
      <c r="R6" s="72">
        <v>1.0228432215534475</v>
      </c>
      <c r="S6" s="72">
        <v>0.65266074328843238</v>
      </c>
      <c r="T6" s="72">
        <v>0.59435368300372104</v>
      </c>
      <c r="U6" s="72">
        <v>0.53285564154008469</v>
      </c>
      <c r="V6" s="72">
        <v>0.54718639533772873</v>
      </c>
      <c r="W6" s="72">
        <v>0.56363810069743214</v>
      </c>
      <c r="X6" s="72">
        <v>0.46695328174262241</v>
      </c>
      <c r="Y6" s="72">
        <v>0.34942199293016418</v>
      </c>
      <c r="DA6" s="89" t="s">
        <v>365</v>
      </c>
    </row>
    <row r="7" spans="1:105" ht="12" customHeight="1" x14ac:dyDescent="0.25">
      <c r="A7" s="28" t="s">
        <v>200</v>
      </c>
      <c r="B7" s="72">
        <v>4.1081685296646597</v>
      </c>
      <c r="C7" s="72">
        <v>3.081083404987103</v>
      </c>
      <c r="D7" s="72">
        <v>3.0810834049871012</v>
      </c>
      <c r="E7" s="72">
        <v>3.0810834049871012</v>
      </c>
      <c r="F7" s="72">
        <v>3.0810834049871012</v>
      </c>
      <c r="G7" s="72">
        <v>1.0269991401547713</v>
      </c>
      <c r="H7" s="72">
        <v>2</v>
      </c>
      <c r="I7" s="72">
        <v>1.0103181427343095</v>
      </c>
      <c r="J7" s="72">
        <v>1.0103181427343095</v>
      </c>
      <c r="K7" s="72">
        <v>2.0206362854686155</v>
      </c>
      <c r="L7" s="72">
        <v>2.0206362854686155</v>
      </c>
      <c r="M7" s="72">
        <v>1.0103181427343089</v>
      </c>
      <c r="N7" s="72">
        <v>1.0103181427343091</v>
      </c>
      <c r="O7" s="72">
        <v>1</v>
      </c>
      <c r="P7" s="72">
        <v>1.0103181427343098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366</v>
      </c>
    </row>
    <row r="8" spans="1:105" ht="12" customHeight="1" x14ac:dyDescent="0.25">
      <c r="A8" s="28" t="s">
        <v>189</v>
      </c>
      <c r="B8" s="72">
        <v>0.16467847488770865</v>
      </c>
      <c r="C8" s="72">
        <v>0.65720621918468025</v>
      </c>
      <c r="D8" s="72">
        <v>1.0707632017603508</v>
      </c>
      <c r="E8" s="72">
        <v>2.6376768633586689</v>
      </c>
      <c r="F8" s="72">
        <v>4.8024951394555826</v>
      </c>
      <c r="G8" s="72">
        <v>11.643092226037577</v>
      </c>
      <c r="H8" s="72">
        <v>20.353647121579439</v>
      </c>
      <c r="I8" s="72">
        <v>26.75001769285587</v>
      </c>
      <c r="J8" s="72">
        <v>31.611696851139495</v>
      </c>
      <c r="K8" s="72">
        <v>40.921919904209012</v>
      </c>
      <c r="L8" s="72">
        <v>40.473289101487573</v>
      </c>
      <c r="M8" s="72">
        <v>46.328862138148473</v>
      </c>
      <c r="N8" s="72">
        <v>44.249622623483333</v>
      </c>
      <c r="O8" s="72">
        <v>37.217387981274499</v>
      </c>
      <c r="P8" s="72">
        <v>37.41293589376135</v>
      </c>
      <c r="Q8" s="72">
        <v>40.904829464029824</v>
      </c>
      <c r="R8" s="72">
        <v>46.665491544855264</v>
      </c>
      <c r="S8" s="72">
        <v>55.440011464603046</v>
      </c>
      <c r="T8" s="72">
        <v>62.304256233877837</v>
      </c>
      <c r="U8" s="72">
        <v>62.917149135377876</v>
      </c>
      <c r="V8" s="72">
        <v>78.539443011369045</v>
      </c>
      <c r="W8" s="72">
        <v>94.159104805579545</v>
      </c>
      <c r="X8" s="72">
        <v>69.819246202350257</v>
      </c>
      <c r="Y8" s="72">
        <v>55.33401643259765</v>
      </c>
      <c r="DA8" s="89" t="s">
        <v>367</v>
      </c>
    </row>
    <row r="9" spans="1:105" ht="12" customHeight="1" x14ac:dyDescent="0.25">
      <c r="A9" s="28" t="s">
        <v>202</v>
      </c>
      <c r="B9" s="72">
        <v>473.78904930416354</v>
      </c>
      <c r="C9" s="72">
        <v>454.71748123007256</v>
      </c>
      <c r="D9" s="72">
        <v>550.36149639104792</v>
      </c>
      <c r="E9" s="72">
        <v>568.7916158897566</v>
      </c>
      <c r="F9" s="72">
        <v>591.95486195580008</v>
      </c>
      <c r="G9" s="72">
        <v>576.54993051085398</v>
      </c>
      <c r="H9" s="72">
        <v>610.55039725858774</v>
      </c>
      <c r="I9" s="72">
        <v>580.11143880303371</v>
      </c>
      <c r="J9" s="72">
        <v>609.52684741879068</v>
      </c>
      <c r="K9" s="72">
        <v>620.33690408867255</v>
      </c>
      <c r="L9" s="72">
        <v>677.24947346603324</v>
      </c>
      <c r="M9" s="72">
        <v>711.85920512085636</v>
      </c>
      <c r="N9" s="72">
        <v>723.08092576669549</v>
      </c>
      <c r="O9" s="72">
        <v>714.40854112926331</v>
      </c>
      <c r="P9" s="72">
        <v>698.83932358842117</v>
      </c>
      <c r="Q9" s="72">
        <v>679.14690933409759</v>
      </c>
      <c r="R9" s="72">
        <v>718.90085029139175</v>
      </c>
      <c r="S9" s="72">
        <v>720.40709850004805</v>
      </c>
      <c r="T9" s="72">
        <v>700.548901308876</v>
      </c>
      <c r="U9" s="72">
        <v>673.88821056654319</v>
      </c>
      <c r="V9" s="72">
        <v>803.99394286806091</v>
      </c>
      <c r="W9" s="72">
        <v>712.13650520683996</v>
      </c>
      <c r="X9" s="72">
        <v>607.16966657112823</v>
      </c>
      <c r="Y9" s="72">
        <v>553.7558660552213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430.57643561684245</v>
      </c>
      <c r="C11" s="72">
        <v>401.10365433533235</v>
      </c>
      <c r="D11" s="72">
        <v>370.93833237338669</v>
      </c>
      <c r="E11" s="72">
        <v>403.57204755796494</v>
      </c>
      <c r="F11" s="72">
        <v>350.74299542235815</v>
      </c>
      <c r="G11" s="72">
        <v>357.89923809171768</v>
      </c>
      <c r="H11" s="72">
        <v>346.00737773828519</v>
      </c>
      <c r="I11" s="72">
        <v>305.86991993675508</v>
      </c>
      <c r="J11" s="72">
        <v>282.07632804461957</v>
      </c>
      <c r="K11" s="72">
        <v>286.0458296126975</v>
      </c>
      <c r="L11" s="72">
        <v>285.61725543105376</v>
      </c>
      <c r="M11" s="72">
        <v>293.057420431727</v>
      </c>
      <c r="N11" s="72">
        <v>281.52513925112055</v>
      </c>
      <c r="O11" s="72">
        <v>260.31626528591249</v>
      </c>
      <c r="P11" s="72">
        <v>252.02169667438778</v>
      </c>
      <c r="Q11" s="72">
        <v>264.4463280668183</v>
      </c>
      <c r="R11" s="72">
        <v>261.28670630994645</v>
      </c>
      <c r="S11" s="72">
        <v>271.92028701212985</v>
      </c>
      <c r="T11" s="72">
        <v>256.62478538501523</v>
      </c>
      <c r="U11" s="72">
        <v>243.72540110021052</v>
      </c>
      <c r="V11" s="72">
        <v>265.11528374410864</v>
      </c>
      <c r="W11" s="72">
        <v>268.04741631914817</v>
      </c>
      <c r="X11" s="72">
        <v>232.92307666286132</v>
      </c>
      <c r="Y11" s="72">
        <v>211.8990706506161</v>
      </c>
      <c r="DA11" s="89" t="s">
        <v>370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371</v>
      </c>
    </row>
    <row r="13" spans="1:105" ht="12" customHeight="1" x14ac:dyDescent="0.25">
      <c r="A13" s="73" t="s">
        <v>94</v>
      </c>
      <c r="B13" s="74">
        <v>208.02228679957551</v>
      </c>
      <c r="C13" s="74">
        <v>204.53958861094588</v>
      </c>
      <c r="D13" s="74">
        <v>157.97548599042796</v>
      </c>
      <c r="E13" s="74">
        <v>160.16431876028867</v>
      </c>
      <c r="F13" s="74">
        <v>111.37729612938388</v>
      </c>
      <c r="G13" s="74">
        <v>114.19838688642807</v>
      </c>
      <c r="H13" s="74">
        <v>119.54245126245245</v>
      </c>
      <c r="I13" s="74">
        <v>100.90911651494525</v>
      </c>
      <c r="J13" s="74">
        <v>125.1241667695861</v>
      </c>
      <c r="K13" s="74">
        <v>130.77619933410671</v>
      </c>
      <c r="L13" s="74">
        <v>143.81908719808391</v>
      </c>
      <c r="M13" s="74">
        <v>158.01234678963354</v>
      </c>
      <c r="N13" s="74">
        <v>142.23499024905547</v>
      </c>
      <c r="O13" s="74">
        <v>125.53498710751626</v>
      </c>
      <c r="P13" s="74">
        <v>127.6723079947036</v>
      </c>
      <c r="Q13" s="74">
        <v>98.672763703598847</v>
      </c>
      <c r="R13" s="74">
        <v>98.530908245727531</v>
      </c>
      <c r="S13" s="74">
        <v>102.19247557498495</v>
      </c>
      <c r="T13" s="74">
        <v>96.904720579695066</v>
      </c>
      <c r="U13" s="74">
        <v>100.01349176174277</v>
      </c>
      <c r="V13" s="74">
        <v>103.92289405718718</v>
      </c>
      <c r="W13" s="74">
        <v>109.93046112826015</v>
      </c>
      <c r="X13" s="74">
        <v>111.72836022511603</v>
      </c>
      <c r="Y13" s="74">
        <v>132.83989829205944</v>
      </c>
      <c r="DA13" s="90" t="s">
        <v>372</v>
      </c>
    </row>
    <row r="14" spans="1:105" ht="12" customHeight="1" x14ac:dyDescent="0.25">
      <c r="A14" s="75" t="s">
        <v>97</v>
      </c>
      <c r="B14" s="76">
        <v>4.2471189725962475</v>
      </c>
      <c r="C14" s="76">
        <v>3.6465603053669708</v>
      </c>
      <c r="D14" s="76">
        <v>4.5675618184088185</v>
      </c>
      <c r="E14" s="76">
        <v>5.0075739778740527</v>
      </c>
      <c r="F14" s="76">
        <v>4.5867096669939853</v>
      </c>
      <c r="G14" s="76">
        <v>4.4650164893483151</v>
      </c>
      <c r="H14" s="76">
        <v>4.7611363984544983</v>
      </c>
      <c r="I14" s="76">
        <v>4.3992593767181107</v>
      </c>
      <c r="J14" s="76">
        <v>4.4835975267778334</v>
      </c>
      <c r="K14" s="76">
        <v>4.3945639137725019</v>
      </c>
      <c r="L14" s="76">
        <v>4.946175542385582</v>
      </c>
      <c r="M14" s="76">
        <v>5.467292586530033</v>
      </c>
      <c r="N14" s="76">
        <v>5.410602786662297</v>
      </c>
      <c r="O14" s="76">
        <v>5.1736745675085904</v>
      </c>
      <c r="P14" s="76">
        <v>4.7972768218518063</v>
      </c>
      <c r="Q14" s="76">
        <v>4.8465057055298217</v>
      </c>
      <c r="R14" s="76">
        <v>5.1793637087286575</v>
      </c>
      <c r="S14" s="76">
        <v>5.4332914485123043</v>
      </c>
      <c r="T14" s="76">
        <v>5.2322350506787885</v>
      </c>
      <c r="U14" s="76">
        <v>5.0716984521944664</v>
      </c>
      <c r="V14" s="76">
        <v>6.0303822988819</v>
      </c>
      <c r="W14" s="76">
        <v>6.0858972902060691</v>
      </c>
      <c r="X14" s="76">
        <v>4.7418795181194913</v>
      </c>
      <c r="Y14" s="76">
        <v>4.1656008655914292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1.8776891878553501</v>
      </c>
      <c r="C15" s="69">
        <f t="shared" si="6"/>
        <v>2.128562583030206</v>
      </c>
      <c r="D15" s="69">
        <f t="shared" si="6"/>
        <v>1.4869079630845856</v>
      </c>
      <c r="E15" s="69">
        <f t="shared" si="6"/>
        <v>2.0520431557959631</v>
      </c>
      <c r="F15" s="69">
        <f t="shared" si="6"/>
        <v>1.2241385530130424</v>
      </c>
      <c r="G15" s="69">
        <f t="shared" si="6"/>
        <v>1.3584665815009613</v>
      </c>
      <c r="H15" s="69">
        <f t="shared" si="6"/>
        <v>2.0964101400429014</v>
      </c>
      <c r="I15" s="69">
        <f t="shared" si="6"/>
        <v>4.8661381142587148</v>
      </c>
      <c r="J15" s="69">
        <f t="shared" si="6"/>
        <v>3.6546860977981801</v>
      </c>
      <c r="K15" s="69">
        <f t="shared" si="6"/>
        <v>3.4903376333176972</v>
      </c>
      <c r="L15" s="69">
        <f t="shared" si="6"/>
        <v>5.4172141050939127</v>
      </c>
      <c r="M15" s="69">
        <f t="shared" si="6"/>
        <v>4.2607199686016797</v>
      </c>
      <c r="N15" s="69">
        <f t="shared" si="6"/>
        <v>13.138525057538487</v>
      </c>
      <c r="O15" s="69">
        <f t="shared" si="6"/>
        <v>6.0374682870491734</v>
      </c>
      <c r="P15" s="69">
        <f t="shared" si="6"/>
        <v>5.7153087365681827</v>
      </c>
      <c r="Q15" s="69">
        <f t="shared" si="6"/>
        <v>10.087537021113988</v>
      </c>
      <c r="R15" s="69">
        <f t="shared" si="6"/>
        <v>10.171873507213167</v>
      </c>
      <c r="S15" s="69">
        <f t="shared" si="6"/>
        <v>10.555292825069294</v>
      </c>
      <c r="T15" s="69">
        <f t="shared" si="6"/>
        <v>9.4264832330180752</v>
      </c>
      <c r="U15" s="69">
        <f t="shared" si="6"/>
        <v>10.276965701729274</v>
      </c>
      <c r="V15" s="69">
        <f t="shared" si="6"/>
        <v>10.762515524983302</v>
      </c>
      <c r="W15" s="69">
        <f t="shared" si="6"/>
        <v>11.328460877042174</v>
      </c>
      <c r="X15" s="69">
        <f t="shared" si="6"/>
        <v>11.343938091143617</v>
      </c>
      <c r="Y15" s="69">
        <f t="shared" si="6"/>
        <v>11.66809974204647</v>
      </c>
      <c r="DA15" s="88" t="s">
        <v>247</v>
      </c>
    </row>
    <row r="16" spans="1:105" ht="12" customHeight="1" x14ac:dyDescent="0.25">
      <c r="A16" s="28" t="s">
        <v>91</v>
      </c>
      <c r="B16" s="72">
        <v>1.8776891878553501</v>
      </c>
      <c r="C16" s="72">
        <v>2.128562583030206</v>
      </c>
      <c r="D16" s="72">
        <v>1.4869079630845856</v>
      </c>
      <c r="E16" s="72">
        <v>2.0520431557959631</v>
      </c>
      <c r="F16" s="72">
        <v>1.2241385530130424</v>
      </c>
      <c r="G16" s="72">
        <v>1.3584665815009613</v>
      </c>
      <c r="H16" s="72">
        <v>2.0964101400429014</v>
      </c>
      <c r="I16" s="72">
        <v>4.8661381142587148</v>
      </c>
      <c r="J16" s="72">
        <v>3.6546860977981801</v>
      </c>
      <c r="K16" s="72">
        <v>3.4903376333176972</v>
      </c>
      <c r="L16" s="72">
        <v>5.4172141050939127</v>
      </c>
      <c r="M16" s="72">
        <v>4.2607199686016797</v>
      </c>
      <c r="N16" s="72">
        <v>13.138525057538487</v>
      </c>
      <c r="O16" s="72">
        <v>6.0374682870491734</v>
      </c>
      <c r="P16" s="72">
        <v>5.7153087365681827</v>
      </c>
      <c r="Q16" s="72">
        <v>10.087537021113988</v>
      </c>
      <c r="R16" s="72">
        <v>10.171873507213167</v>
      </c>
      <c r="S16" s="72">
        <v>10.555292825069294</v>
      </c>
      <c r="T16" s="72">
        <v>9.4264832330180752</v>
      </c>
      <c r="U16" s="72">
        <v>10.276965701729274</v>
      </c>
      <c r="V16" s="72">
        <v>10.762515524983302</v>
      </c>
      <c r="W16" s="72">
        <v>11.328460877042174</v>
      </c>
      <c r="X16" s="72">
        <v>11.343938091143617</v>
      </c>
      <c r="Y16" s="72">
        <v>11.66809974204647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275.34111603899987</v>
      </c>
      <c r="C17" s="69">
        <f t="shared" si="7"/>
        <v>275.07743516880271</v>
      </c>
      <c r="D17" s="69">
        <f t="shared" si="7"/>
        <v>276.22117016012561</v>
      </c>
      <c r="E17" s="69">
        <f t="shared" si="7"/>
        <v>272.43155531350612</v>
      </c>
      <c r="F17" s="69">
        <f t="shared" si="7"/>
        <v>268.62673507457271</v>
      </c>
      <c r="G17" s="69">
        <f t="shared" si="7"/>
        <v>283.66186328354752</v>
      </c>
      <c r="H17" s="69">
        <f t="shared" si="7"/>
        <v>282.60370240471235</v>
      </c>
      <c r="I17" s="69">
        <f t="shared" si="7"/>
        <v>283.25975870786635</v>
      </c>
      <c r="J17" s="69">
        <f t="shared" si="7"/>
        <v>308.27893333602412</v>
      </c>
      <c r="K17" s="69">
        <f t="shared" si="7"/>
        <v>324.47418436604505</v>
      </c>
      <c r="L17" s="69">
        <f t="shared" si="7"/>
        <v>327.98727544076974</v>
      </c>
      <c r="M17" s="69">
        <f t="shared" si="7"/>
        <v>337.41718537745561</v>
      </c>
      <c r="N17" s="69">
        <f t="shared" si="7"/>
        <v>325.99393758083505</v>
      </c>
      <c r="O17" s="69">
        <f t="shared" si="7"/>
        <v>315.72272509648604</v>
      </c>
      <c r="P17" s="69">
        <f t="shared" si="7"/>
        <v>317.85530692113218</v>
      </c>
      <c r="Q17" s="69">
        <f t="shared" si="7"/>
        <v>329.20079394771943</v>
      </c>
      <c r="R17" s="69">
        <f t="shared" ref="R17:V17" si="8">SUM(R18:R26)</f>
        <v>328.61411610245415</v>
      </c>
      <c r="S17" s="69">
        <f t="shared" si="8"/>
        <v>342.42907295718408</v>
      </c>
      <c r="T17" s="69">
        <f t="shared" si="8"/>
        <v>343.09894124345254</v>
      </c>
      <c r="U17" s="69">
        <f t="shared" si="8"/>
        <v>333.09729257511304</v>
      </c>
      <c r="V17" s="69">
        <f t="shared" si="8"/>
        <v>349.65340460572594</v>
      </c>
      <c r="W17" s="69">
        <f t="shared" ref="W17:Y17" si="9">SUM(W18:W26)</f>
        <v>368.77129808023307</v>
      </c>
      <c r="X17" s="69">
        <f t="shared" si="9"/>
        <v>368.20288332737363</v>
      </c>
      <c r="Y17" s="69">
        <f t="shared" si="9"/>
        <v>378.77191663755332</v>
      </c>
      <c r="DA17" s="88" t="s">
        <v>248</v>
      </c>
    </row>
    <row r="18" spans="1:105" ht="12" customHeight="1" x14ac:dyDescent="0.25">
      <c r="A18" s="28" t="s">
        <v>51</v>
      </c>
      <c r="B18" s="72">
        <v>1.1178433920669271</v>
      </c>
      <c r="C18" s="72">
        <v>0.93278759726135441</v>
      </c>
      <c r="D18" s="72">
        <v>1.5042420763140842</v>
      </c>
      <c r="E18" s="72">
        <v>1.8037665403316407</v>
      </c>
      <c r="F18" s="72">
        <v>1.6875638282158758</v>
      </c>
      <c r="G18" s="72">
        <v>1.8170855185099601</v>
      </c>
      <c r="H18" s="72">
        <v>2.0569580468747173</v>
      </c>
      <c r="I18" s="72">
        <v>2.1099807849907375</v>
      </c>
      <c r="J18" s="72">
        <v>2.2921362555883995</v>
      </c>
      <c r="K18" s="72">
        <v>1.8624487146132334</v>
      </c>
      <c r="L18" s="72">
        <v>2.6833858794305914</v>
      </c>
      <c r="M18" s="72">
        <v>3.3440813986815701</v>
      </c>
      <c r="N18" s="72">
        <v>3.2420942008216298</v>
      </c>
      <c r="O18" s="72">
        <v>2.650902837489252</v>
      </c>
      <c r="P18" s="72">
        <v>1.8471625107480654</v>
      </c>
      <c r="Q18" s="72">
        <v>2.322906096273389</v>
      </c>
      <c r="R18" s="72">
        <v>2.6258717875226898</v>
      </c>
      <c r="S18" s="72">
        <v>2.7672924153607363</v>
      </c>
      <c r="T18" s="72">
        <v>1.9999761154103366</v>
      </c>
      <c r="U18" s="72">
        <v>1.7839399290272584</v>
      </c>
      <c r="V18" s="72">
        <v>1.73342406090367</v>
      </c>
      <c r="W18" s="72">
        <v>2.4354243669531557</v>
      </c>
      <c r="X18" s="72">
        <v>0.73265978790484387</v>
      </c>
      <c r="Y18" s="72">
        <v>0.24374223750835963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1.383771649297602</v>
      </c>
      <c r="C19" s="72">
        <v>1.3814788079672706</v>
      </c>
      <c r="D19" s="72">
        <v>1.2300243207144894</v>
      </c>
      <c r="E19" s="72">
        <v>1.2155946115046674</v>
      </c>
      <c r="F19" s="72">
        <v>1.1876398497508323</v>
      </c>
      <c r="G19" s="72">
        <v>1.1753447536306021</v>
      </c>
      <c r="H19" s="72">
        <v>1.1760928434440308</v>
      </c>
      <c r="I19" s="72">
        <v>1.1661906951623939</v>
      </c>
      <c r="J19" s="72">
        <v>1.1617174073949244</v>
      </c>
      <c r="K19" s="72">
        <v>1.1576646435239428</v>
      </c>
      <c r="L19" s="72">
        <v>1.152307251361421</v>
      </c>
      <c r="M19" s="72">
        <v>1.1707652622527933</v>
      </c>
      <c r="N19" s="72">
        <v>1.1022069360848372</v>
      </c>
      <c r="O19" s="72">
        <v>1.0151905990255088</v>
      </c>
      <c r="P19" s="72">
        <v>0.9690455717970754</v>
      </c>
      <c r="Q19" s="72">
        <v>0.87675551734021151</v>
      </c>
      <c r="R19" s="72">
        <v>0.70645839304480806</v>
      </c>
      <c r="S19" s="72">
        <v>0.62845132320626718</v>
      </c>
      <c r="T19" s="72">
        <v>0.57131938473297006</v>
      </c>
      <c r="U19" s="72">
        <v>0.50759529951275439</v>
      </c>
      <c r="V19" s="72">
        <v>0.52077959300659138</v>
      </c>
      <c r="W19" s="72">
        <v>0.53616126874940295</v>
      </c>
      <c r="X19" s="72">
        <v>0.44496990541702514</v>
      </c>
      <c r="Y19" s="72">
        <v>0.3329034107194036</v>
      </c>
      <c r="DA19" s="89" t="s">
        <v>376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377</v>
      </c>
    </row>
    <row r="21" spans="1:105" ht="12" customHeight="1" x14ac:dyDescent="0.25">
      <c r="A21" s="28" t="s">
        <v>189</v>
      </c>
      <c r="B21" s="72">
        <v>1.9315178025873455E-2</v>
      </c>
      <c r="C21" s="72">
        <v>9.1485037996619181E-2</v>
      </c>
      <c r="D21" s="72">
        <v>0.12327051979700919</v>
      </c>
      <c r="E21" s="72">
        <v>0.28076152351598704</v>
      </c>
      <c r="F21" s="72">
        <v>0.57482478795209402</v>
      </c>
      <c r="G21" s="72">
        <v>1.4958864434703474</v>
      </c>
      <c r="H21" s="72">
        <v>2.4945831817243116</v>
      </c>
      <c r="I21" s="72">
        <v>3.5971857294139435</v>
      </c>
      <c r="J21" s="72">
        <v>4.4906951606033063</v>
      </c>
      <c r="K21" s="72">
        <v>6.186839652808116</v>
      </c>
      <c r="L21" s="72">
        <v>5.6242357425921119</v>
      </c>
      <c r="M21" s="72">
        <v>6.0438521066208075</v>
      </c>
      <c r="N21" s="72">
        <v>5.7704213241616511</v>
      </c>
      <c r="O21" s="72">
        <v>4.8546861564918311</v>
      </c>
      <c r="P21" s="72">
        <v>4.8804815133276014</v>
      </c>
      <c r="Q21" s="72">
        <v>7.7982707557084163</v>
      </c>
      <c r="R21" s="72">
        <v>8.7856835769561474</v>
      </c>
      <c r="S21" s="72">
        <v>9.0659214674691881</v>
      </c>
      <c r="T21" s="72">
        <v>10.755111302187826</v>
      </c>
      <c r="U21" s="72">
        <v>11.323731728288907</v>
      </c>
      <c r="V21" s="72">
        <v>12.584384255278493</v>
      </c>
      <c r="W21" s="72">
        <v>13.834670870354447</v>
      </c>
      <c r="X21" s="72">
        <v>12.330467182573805</v>
      </c>
      <c r="Y21" s="72">
        <v>11.319145887073661</v>
      </c>
      <c r="DA21" s="89" t="s">
        <v>378</v>
      </c>
    </row>
    <row r="22" spans="1:105" ht="12" customHeight="1" x14ac:dyDescent="0.25">
      <c r="A22" s="28" t="s">
        <v>202</v>
      </c>
      <c r="B22" s="72">
        <v>8.2286202351703857</v>
      </c>
      <c r="C22" s="72">
        <v>9.6203192453746968</v>
      </c>
      <c r="D22" s="72">
        <v>9.7536929229458202</v>
      </c>
      <c r="E22" s="72">
        <v>9.6101337493712062</v>
      </c>
      <c r="F22" s="72">
        <v>11.613482899627058</v>
      </c>
      <c r="G22" s="72">
        <v>12.586881829103568</v>
      </c>
      <c r="H22" s="72">
        <v>13.277001798716734</v>
      </c>
      <c r="I22" s="72">
        <v>14.56043872724244</v>
      </c>
      <c r="J22" s="72">
        <v>16.822647728036149</v>
      </c>
      <c r="K22" s="72">
        <v>19.091825783112473</v>
      </c>
      <c r="L22" s="72">
        <v>20.149780627965203</v>
      </c>
      <c r="M22" s="72">
        <v>20.915066399159262</v>
      </c>
      <c r="N22" s="72">
        <v>21.244769274863856</v>
      </c>
      <c r="O22" s="72">
        <v>20.989968472341644</v>
      </c>
      <c r="P22" s="72">
        <v>20.532530811120662</v>
      </c>
      <c r="Q22" s="72">
        <v>15.020684054647939</v>
      </c>
      <c r="R22" s="72">
        <v>15.899923569313078</v>
      </c>
      <c r="S22" s="72">
        <v>15.933242571892613</v>
      </c>
      <c r="T22" s="72">
        <v>15.494028852584311</v>
      </c>
      <c r="U22" s="72">
        <v>14.904389987580021</v>
      </c>
      <c r="V22" s="72">
        <v>17.781933696379095</v>
      </c>
      <c r="W22" s="72">
        <v>15.750310499665614</v>
      </c>
      <c r="X22" s="72">
        <v>13.42877615362568</v>
      </c>
      <c r="Y22" s="72">
        <v>12.247420464316422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77.209978828557382</v>
      </c>
      <c r="C24" s="72">
        <v>88.315434228726204</v>
      </c>
      <c r="D24" s="72">
        <v>68.609732974850616</v>
      </c>
      <c r="E24" s="72">
        <v>71.61187333627413</v>
      </c>
      <c r="F24" s="72">
        <v>73.136798214787177</v>
      </c>
      <c r="G24" s="72">
        <v>79.85751169332093</v>
      </c>
      <c r="H24" s="72">
        <v>73.549286062230806</v>
      </c>
      <c r="I24" s="72">
        <v>71.291644981559543</v>
      </c>
      <c r="J24" s="72">
        <v>69.457033950221216</v>
      </c>
      <c r="K24" s="72">
        <v>74.969733585926775</v>
      </c>
      <c r="L24" s="72">
        <v>68.830036056478562</v>
      </c>
      <c r="M24" s="72">
        <v>66.333981115994476</v>
      </c>
      <c r="N24" s="72">
        <v>62.436855589808289</v>
      </c>
      <c r="O24" s="72">
        <v>58.017526631542623</v>
      </c>
      <c r="P24" s="72">
        <v>58.716824391820175</v>
      </c>
      <c r="Q24" s="72">
        <v>68.218246309794083</v>
      </c>
      <c r="R24" s="72">
        <v>63.328770904154979</v>
      </c>
      <c r="S24" s="72">
        <v>67.869824767750075</v>
      </c>
      <c r="T24" s="72">
        <v>67.17237712573278</v>
      </c>
      <c r="U24" s="72">
        <v>63.843386518018207</v>
      </c>
      <c r="V24" s="72">
        <v>64.826418749442595</v>
      </c>
      <c r="W24" s="72">
        <v>70.783452124531919</v>
      </c>
      <c r="X24" s="72">
        <v>74.474601755023627</v>
      </c>
      <c r="Y24" s="72">
        <v>80.211247492118062</v>
      </c>
      <c r="DA24" s="89" t="s">
        <v>381</v>
      </c>
    </row>
    <row r="25" spans="1:105" ht="12" customHeight="1" x14ac:dyDescent="0.25">
      <c r="A25" s="73" t="s">
        <v>53</v>
      </c>
      <c r="B25" s="74">
        <v>187.38158675588173</v>
      </c>
      <c r="C25" s="74">
        <v>174.73593025147656</v>
      </c>
      <c r="D25" s="74">
        <v>195.00020734550361</v>
      </c>
      <c r="E25" s="74">
        <v>187.90942555250851</v>
      </c>
      <c r="F25" s="74">
        <v>180.42642549423965</v>
      </c>
      <c r="G25" s="74">
        <v>186.72915304551208</v>
      </c>
      <c r="H25" s="74">
        <v>190.04978047172176</v>
      </c>
      <c r="I25" s="74">
        <v>190.53431778949729</v>
      </c>
      <c r="J25" s="74">
        <v>214.05470283418015</v>
      </c>
      <c r="K25" s="74">
        <v>221.20567198606048</v>
      </c>
      <c r="L25" s="74">
        <v>223.09869067399944</v>
      </c>
      <c r="M25" s="74">
        <v>231.65587073705109</v>
      </c>
      <c r="N25" s="74">
        <v>223.9574354829538</v>
      </c>
      <c r="O25" s="74">
        <v>219.23770061455647</v>
      </c>
      <c r="P25" s="74">
        <v>221.47486831320424</v>
      </c>
      <c r="Q25" s="74">
        <v>225.31457609787628</v>
      </c>
      <c r="R25" s="74">
        <v>227.61805275538336</v>
      </c>
      <c r="S25" s="74">
        <v>236.19314522663848</v>
      </c>
      <c r="T25" s="74">
        <v>236.63424540175527</v>
      </c>
      <c r="U25" s="74">
        <v>229.78111067760418</v>
      </c>
      <c r="V25" s="74">
        <v>240.69640406154957</v>
      </c>
      <c r="W25" s="74">
        <v>253.17710870062336</v>
      </c>
      <c r="X25" s="74">
        <v>253.34102161247614</v>
      </c>
      <c r="Y25" s="74">
        <v>260.45701002629892</v>
      </c>
      <c r="DA25" s="90" t="s">
        <v>382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6.44883920894239</v>
      </c>
      <c r="M26" s="77">
        <v>7.9535683576956142</v>
      </c>
      <c r="N26" s="77">
        <v>8.2401547721410147</v>
      </c>
      <c r="O26" s="77">
        <v>8.9567497850386921</v>
      </c>
      <c r="P26" s="77">
        <v>9.4343938091143578</v>
      </c>
      <c r="Q26" s="77">
        <v>9.6493551160791053</v>
      </c>
      <c r="R26" s="77">
        <v>9.6493551160791053</v>
      </c>
      <c r="S26" s="77">
        <v>9.9711951848667244</v>
      </c>
      <c r="T26" s="77">
        <v>10.471883061049009</v>
      </c>
      <c r="U26" s="77">
        <v>10.953138435081691</v>
      </c>
      <c r="V26" s="77">
        <v>11.51006018916595</v>
      </c>
      <c r="W26" s="77">
        <v>12.254170249355109</v>
      </c>
      <c r="X26" s="77">
        <v>13.450386930352529</v>
      </c>
      <c r="Y26" s="77">
        <v>13.96044711951849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155.54386590279935</v>
      </c>
      <c r="C27" s="69">
        <f t="shared" si="10"/>
        <v>155.70432154927551</v>
      </c>
      <c r="D27" s="69">
        <f t="shared" si="10"/>
        <v>153.47598177990312</v>
      </c>
      <c r="E27" s="69">
        <f t="shared" si="10"/>
        <v>158.33176091879926</v>
      </c>
      <c r="F27" s="69">
        <f t="shared" si="10"/>
        <v>164.31981851100659</v>
      </c>
      <c r="G27" s="69">
        <f t="shared" si="10"/>
        <v>162.5810548481916</v>
      </c>
      <c r="H27" s="69">
        <f t="shared" si="10"/>
        <v>165.08845412333585</v>
      </c>
      <c r="I27" s="69">
        <f t="shared" si="10"/>
        <v>169.51954218272712</v>
      </c>
      <c r="J27" s="69">
        <f t="shared" si="10"/>
        <v>169.62342983574723</v>
      </c>
      <c r="K27" s="69">
        <f t="shared" si="10"/>
        <v>170.2525303983536</v>
      </c>
      <c r="L27" s="69">
        <f t="shared" si="10"/>
        <v>167.41567316368258</v>
      </c>
      <c r="M27" s="69">
        <f t="shared" si="10"/>
        <v>178.5331373355088</v>
      </c>
      <c r="N27" s="69">
        <f t="shared" si="10"/>
        <v>172.03113417709622</v>
      </c>
      <c r="O27" s="69">
        <f t="shared" si="10"/>
        <v>167.12873802507943</v>
      </c>
      <c r="P27" s="69">
        <f t="shared" si="10"/>
        <v>164.84246113641211</v>
      </c>
      <c r="Q27" s="69">
        <f t="shared" si="10"/>
        <v>195.6752545216566</v>
      </c>
      <c r="R27" s="69">
        <f t="shared" ref="R27:V27" si="11">SUM(R28:R32)</f>
        <v>192.79253131385394</v>
      </c>
      <c r="S27" s="69">
        <f t="shared" si="11"/>
        <v>195.41097214845033</v>
      </c>
      <c r="T27" s="69">
        <f t="shared" si="11"/>
        <v>191.14415198210617</v>
      </c>
      <c r="U27" s="69">
        <f t="shared" si="11"/>
        <v>185.71956898521421</v>
      </c>
      <c r="V27" s="69">
        <f t="shared" si="11"/>
        <v>197.50844989670253</v>
      </c>
      <c r="W27" s="69">
        <f t="shared" ref="W27:Y27" si="12">SUM(W28:W32)</f>
        <v>203.69285576192132</v>
      </c>
      <c r="X27" s="69">
        <f t="shared" si="12"/>
        <v>195.23242355878156</v>
      </c>
      <c r="Y27" s="69">
        <f t="shared" si="12"/>
        <v>193.00847059010334</v>
      </c>
      <c r="DA27" s="88" t="s">
        <v>249</v>
      </c>
    </row>
    <row r="28" spans="1:105" ht="12" customHeight="1" x14ac:dyDescent="0.25">
      <c r="A28" s="28" t="s">
        <v>51</v>
      </c>
      <c r="B28" s="72">
        <v>9.7288764367862193</v>
      </c>
      <c r="C28" s="72">
        <v>7.1614469253655511</v>
      </c>
      <c r="D28" s="72">
        <v>12.177470553441399</v>
      </c>
      <c r="E28" s="72">
        <v>13.64403611460637</v>
      </c>
      <c r="F28" s="72">
        <v>12.062878366724524</v>
      </c>
      <c r="G28" s="72">
        <v>10.930949993321683</v>
      </c>
      <c r="H28" s="72">
        <v>11.395410300382393</v>
      </c>
      <c r="I28" s="72">
        <v>10.85750015078796</v>
      </c>
      <c r="J28" s="72">
        <v>9.8977567651272818</v>
      </c>
      <c r="K28" s="72">
        <v>6.9175555756882403</v>
      </c>
      <c r="L28" s="72">
        <v>8.7331613642877599</v>
      </c>
      <c r="M28" s="72">
        <v>9.0694325021496116</v>
      </c>
      <c r="N28" s="72">
        <v>8.7924429158307049</v>
      </c>
      <c r="O28" s="72">
        <v>7.1895719881532445</v>
      </c>
      <c r="P28" s="72">
        <v>5.0096254896340877</v>
      </c>
      <c r="Q28" s="72">
        <v>1.7308206745008117</v>
      </c>
      <c r="R28" s="72">
        <v>1.9532578580299989</v>
      </c>
      <c r="S28" s="72">
        <v>2.0578723607528424</v>
      </c>
      <c r="T28" s="72">
        <v>1.4875322441960446</v>
      </c>
      <c r="U28" s="72">
        <v>1.3269561478933791</v>
      </c>
      <c r="V28" s="72">
        <v>1.2891707270469093</v>
      </c>
      <c r="W28" s="72">
        <v>1.8111724080963829</v>
      </c>
      <c r="X28" s="72">
        <v>0.54495079774529465</v>
      </c>
      <c r="Y28" s="72">
        <v>0.18090188210566541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11.01374749817208</v>
      </c>
      <c r="C29" s="72">
        <v>13.272079671984326</v>
      </c>
      <c r="D29" s="72">
        <v>15.682362066385856</v>
      </c>
      <c r="E29" s="72">
        <v>21.346398296653359</v>
      </c>
      <c r="F29" s="72">
        <v>23.738922805389176</v>
      </c>
      <c r="G29" s="72">
        <v>23.751535299027299</v>
      </c>
      <c r="H29" s="72">
        <v>25.000276664246119</v>
      </c>
      <c r="I29" s="72">
        <v>22.973580250103616</v>
      </c>
      <c r="J29" s="72">
        <v>20.781766925639165</v>
      </c>
      <c r="K29" s="72">
        <v>22.980207411472193</v>
      </c>
      <c r="L29" s="72">
        <v>19.685248877424289</v>
      </c>
      <c r="M29" s="72">
        <v>24.865577529378047</v>
      </c>
      <c r="N29" s="72">
        <v>22.793446068596538</v>
      </c>
      <c r="O29" s="72">
        <v>22.793446068596538</v>
      </c>
      <c r="P29" s="72">
        <v>21.757380338205788</v>
      </c>
      <c r="Q29" s="72">
        <v>31.915878475207794</v>
      </c>
      <c r="R29" s="72">
        <v>25.737938282220313</v>
      </c>
      <c r="S29" s="72">
        <v>22.878045285182001</v>
      </c>
      <c r="T29" s="72">
        <v>20.82349288239228</v>
      </c>
      <c r="U29" s="72">
        <v>18.43383968663418</v>
      </c>
      <c r="V29" s="72">
        <v>18.918362472532721</v>
      </c>
      <c r="W29" s="72">
        <v>19.473201490398395</v>
      </c>
      <c r="X29" s="72">
        <v>16.160647750071654</v>
      </c>
      <c r="Y29" s="72">
        <v>12.095490589471673</v>
      </c>
      <c r="DA29" s="89" t="s">
        <v>385</v>
      </c>
    </row>
    <row r="30" spans="1:105" ht="12" customHeight="1" x14ac:dyDescent="0.25">
      <c r="A30" s="28" t="s">
        <v>189</v>
      </c>
      <c r="B30" s="72">
        <v>9.4715233546895858E-3</v>
      </c>
      <c r="C30" s="72">
        <v>4.6665578588262084E-2</v>
      </c>
      <c r="D30" s="72">
        <v>7.4237989534643042E-2</v>
      </c>
      <c r="E30" s="72">
        <v>0.1770044334176909</v>
      </c>
      <c r="F30" s="72">
        <v>0.38364309924752443</v>
      </c>
      <c r="G30" s="72">
        <v>0.94098693668296729</v>
      </c>
      <c r="H30" s="72">
        <v>1.614280444761599</v>
      </c>
      <c r="I30" s="72">
        <v>2.4132436972486633</v>
      </c>
      <c r="J30" s="72">
        <v>2.8059484869674276</v>
      </c>
      <c r="K30" s="72">
        <v>3.6863393251840799</v>
      </c>
      <c r="L30" s="72">
        <v>3.2366969959890808</v>
      </c>
      <c r="M30" s="72">
        <v>3.5815419891086271</v>
      </c>
      <c r="N30" s="72">
        <v>3.4195089328365338</v>
      </c>
      <c r="O30" s="72">
        <v>2.8768510556988622</v>
      </c>
      <c r="P30" s="72">
        <v>2.8921371930830224</v>
      </c>
      <c r="Q30" s="72">
        <v>3.060356358077768</v>
      </c>
      <c r="R30" s="72">
        <v>3.4480510174835195</v>
      </c>
      <c r="S30" s="72">
        <v>3.55803955288048</v>
      </c>
      <c r="T30" s="72">
        <v>4.2210279927390841</v>
      </c>
      <c r="U30" s="72">
        <v>4.4441578293684918</v>
      </c>
      <c r="V30" s="72">
        <v>4.9448743670583744</v>
      </c>
      <c r="W30" s="72">
        <v>5.4296121142638762</v>
      </c>
      <c r="X30" s="72">
        <v>4.8392805961593597</v>
      </c>
      <c r="Y30" s="72">
        <v>4.4423664851437854</v>
      </c>
      <c r="DA30" s="89" t="s">
        <v>386</v>
      </c>
    </row>
    <row r="31" spans="1:105" ht="12" customHeight="1" x14ac:dyDescent="0.25">
      <c r="A31" s="28" t="s">
        <v>202</v>
      </c>
      <c r="B31" s="72">
        <v>6.7804388011646495</v>
      </c>
      <c r="C31" s="72">
        <v>7.550075706839781</v>
      </c>
      <c r="D31" s="72">
        <v>8.6724289147249127</v>
      </c>
      <c r="E31" s="72">
        <v>8.6336759842599058</v>
      </c>
      <c r="F31" s="72">
        <v>10.743263055148784</v>
      </c>
      <c r="G31" s="72">
        <v>10.629137789019223</v>
      </c>
      <c r="H31" s="72">
        <v>11.192205413890768</v>
      </c>
      <c r="I31" s="72">
        <v>12.354949640832768</v>
      </c>
      <c r="J31" s="72">
        <v>13.017056873809372</v>
      </c>
      <c r="K31" s="72">
        <v>13.695345794594893</v>
      </c>
      <c r="L31" s="72">
        <v>13.62112423790127</v>
      </c>
      <c r="M31" s="72">
        <v>14.192366485143785</v>
      </c>
      <c r="N31" s="72">
        <v>14.416093436514757</v>
      </c>
      <c r="O31" s="72">
        <v>14.243192891946116</v>
      </c>
      <c r="P31" s="72">
        <v>13.932788764689022</v>
      </c>
      <c r="Q31" s="72">
        <v>21.940145218305148</v>
      </c>
      <c r="R31" s="72">
        <v>23.224419604471194</v>
      </c>
      <c r="S31" s="72">
        <v>23.273072513614217</v>
      </c>
      <c r="T31" s="72">
        <v>22.63153243527276</v>
      </c>
      <c r="U31" s="72">
        <v>21.770254132034019</v>
      </c>
      <c r="V31" s="72">
        <v>25.973392567115695</v>
      </c>
      <c r="W31" s="72">
        <v>23.005875609057036</v>
      </c>
      <c r="X31" s="72">
        <v>19.614884876277824</v>
      </c>
      <c r="Y31" s="72">
        <v>17.889318811502818</v>
      </c>
      <c r="DA31" s="89" t="s">
        <v>387</v>
      </c>
    </row>
    <row r="32" spans="1:105" ht="12" customHeight="1" x14ac:dyDescent="0.25">
      <c r="A32" s="32" t="s">
        <v>53</v>
      </c>
      <c r="B32" s="77">
        <v>128.01133164332171</v>
      </c>
      <c r="C32" s="77">
        <v>127.6740536664976</v>
      </c>
      <c r="D32" s="77">
        <v>116.86948225581629</v>
      </c>
      <c r="E32" s="77">
        <v>114.53064608986193</v>
      </c>
      <c r="F32" s="77">
        <v>117.39111118449658</v>
      </c>
      <c r="G32" s="77">
        <v>116.32844483014041</v>
      </c>
      <c r="H32" s="77">
        <v>115.88628130005497</v>
      </c>
      <c r="I32" s="77">
        <v>120.92026844375411</v>
      </c>
      <c r="J32" s="77">
        <v>123.12090078420397</v>
      </c>
      <c r="K32" s="77">
        <v>122.9730822914142</v>
      </c>
      <c r="L32" s="77">
        <v>122.13944168808017</v>
      </c>
      <c r="M32" s="77">
        <v>126.82421882972872</v>
      </c>
      <c r="N32" s="77">
        <v>122.60964282331769</v>
      </c>
      <c r="O32" s="77">
        <v>120.02567602068467</v>
      </c>
      <c r="P32" s="77">
        <v>121.25052935080021</v>
      </c>
      <c r="Q32" s="77">
        <v>137.02805379556509</v>
      </c>
      <c r="R32" s="77">
        <v>138.42886455164893</v>
      </c>
      <c r="S32" s="77">
        <v>143.64394243602078</v>
      </c>
      <c r="T32" s="77">
        <v>141.98056642750601</v>
      </c>
      <c r="U32" s="77">
        <v>139.74436118928412</v>
      </c>
      <c r="V32" s="77">
        <v>146.38264976294883</v>
      </c>
      <c r="W32" s="77">
        <v>153.97299414010564</v>
      </c>
      <c r="X32" s="77">
        <v>154.07265953852743</v>
      </c>
      <c r="Y32" s="77">
        <v>158.40039282187939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1006.4514149723524</v>
      </c>
      <c r="C3" s="65">
        <f t="shared" si="0"/>
        <v>942.06087542852731</v>
      </c>
      <c r="D3" s="65">
        <f t="shared" si="0"/>
        <v>1003.6081809907985</v>
      </c>
      <c r="E3" s="65">
        <f t="shared" si="0"/>
        <v>1074.7803334224348</v>
      </c>
      <c r="F3" s="65">
        <f t="shared" si="0"/>
        <v>986.8989502184204</v>
      </c>
      <c r="G3" s="65">
        <f t="shared" si="0"/>
        <v>993.25684775854438</v>
      </c>
      <c r="H3" s="65">
        <f t="shared" si="0"/>
        <v>1029.1018280240958</v>
      </c>
      <c r="I3" s="65">
        <f t="shared" si="0"/>
        <v>979.84240412891495</v>
      </c>
      <c r="J3" s="65">
        <f t="shared" si="0"/>
        <v>1009.9888280012481</v>
      </c>
      <c r="K3" s="65">
        <f t="shared" si="0"/>
        <v>1016.2504673869796</v>
      </c>
      <c r="L3" s="65">
        <f t="shared" si="0"/>
        <v>1103.7462987058116</v>
      </c>
      <c r="M3" s="65">
        <f t="shared" si="0"/>
        <v>1191.7080218900776</v>
      </c>
      <c r="N3" s="65">
        <f t="shared" si="0"/>
        <v>1210.1544977279332</v>
      </c>
      <c r="O3" s="65">
        <f t="shared" si="0"/>
        <v>1139.9122039008087</v>
      </c>
      <c r="P3" s="65">
        <f t="shared" si="0"/>
        <v>1100.7559349027683</v>
      </c>
      <c r="Q3" s="65">
        <f t="shared" si="0"/>
        <v>1136.5051215539711</v>
      </c>
      <c r="R3" s="65">
        <f t="shared" ref="R3:V3" si="1">SUM(R4,R15,R17,R27)</f>
        <v>1179.0165030986661</v>
      </c>
      <c r="S3" s="65">
        <f t="shared" si="1"/>
        <v>1226.9330761639212</v>
      </c>
      <c r="T3" s="65">
        <f t="shared" si="1"/>
        <v>1187.5983181116367</v>
      </c>
      <c r="U3" s="65">
        <f t="shared" si="1"/>
        <v>1164.1519471210206</v>
      </c>
      <c r="V3" s="65">
        <f t="shared" si="1"/>
        <v>1309.1821212481518</v>
      </c>
      <c r="W3" s="65">
        <f t="shared" ref="W3:Y3" si="2">SUM(W4,W15,W17,W27)</f>
        <v>1331.9589529275577</v>
      </c>
      <c r="X3" s="65">
        <f t="shared" si="2"/>
        <v>1177.3403380873026</v>
      </c>
      <c r="Y3" s="65">
        <f t="shared" si="2"/>
        <v>1143.4842601405653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729.36309675253631</v>
      </c>
      <c r="C4" s="69">
        <f t="shared" si="3"/>
        <v>661.70460116012475</v>
      </c>
      <c r="D4" s="69">
        <f t="shared" si="3"/>
        <v>728.86183620589736</v>
      </c>
      <c r="E4" s="69">
        <f t="shared" si="3"/>
        <v>796.93172882803788</v>
      </c>
      <c r="F4" s="69">
        <f t="shared" si="3"/>
        <v>707.52130767036635</v>
      </c>
      <c r="G4" s="69">
        <f t="shared" si="3"/>
        <v>703.55188556632675</v>
      </c>
      <c r="H4" s="69">
        <f t="shared" si="3"/>
        <v>736.2954443699615</v>
      </c>
      <c r="I4" s="69">
        <f t="shared" si="3"/>
        <v>675.90228966526331</v>
      </c>
      <c r="J4" s="69">
        <f t="shared" si="3"/>
        <v>693.20065150034577</v>
      </c>
      <c r="K4" s="69">
        <f t="shared" si="3"/>
        <v>687.64752142072882</v>
      </c>
      <c r="L4" s="69">
        <f t="shared" si="3"/>
        <v>766.5500228644355</v>
      </c>
      <c r="M4" s="69">
        <f t="shared" si="3"/>
        <v>842.76681850836007</v>
      </c>
      <c r="N4" s="69">
        <f t="shared" si="3"/>
        <v>844.82711380096089</v>
      </c>
      <c r="O4" s="69">
        <f t="shared" si="3"/>
        <v>801.80267351404234</v>
      </c>
      <c r="P4" s="69">
        <f t="shared" si="3"/>
        <v>760.51477911768632</v>
      </c>
      <c r="Q4" s="69">
        <f t="shared" si="3"/>
        <v>749.69085463290185</v>
      </c>
      <c r="R4" s="69">
        <f t="shared" ref="R4:V4" si="4">SUM(R5:R14)</f>
        <v>790.20198156990466</v>
      </c>
      <c r="S4" s="69">
        <f t="shared" si="4"/>
        <v>819.52753020798036</v>
      </c>
      <c r="T4" s="69">
        <f t="shared" si="4"/>
        <v>780.47366202158685</v>
      </c>
      <c r="U4" s="69">
        <f t="shared" si="4"/>
        <v>758.42003945404997</v>
      </c>
      <c r="V4" s="69">
        <f t="shared" si="4"/>
        <v>875.18366876533844</v>
      </c>
      <c r="W4" s="69">
        <f t="shared" ref="W4:Y4" si="5">SUM(W5:W14)</f>
        <v>870.49773003883729</v>
      </c>
      <c r="X4" s="69">
        <f t="shared" si="5"/>
        <v>714.28807907746864</v>
      </c>
      <c r="Y4" s="69">
        <f t="shared" si="5"/>
        <v>664.91778249073582</v>
      </c>
      <c r="DA4" s="88" t="s">
        <v>391</v>
      </c>
    </row>
    <row r="5" spans="1:105" ht="12" customHeight="1" x14ac:dyDescent="0.25">
      <c r="A5" s="28" t="s">
        <v>51</v>
      </c>
      <c r="B5" s="72">
        <v>122.89447704713365</v>
      </c>
      <c r="C5" s="72">
        <v>79.810210132924823</v>
      </c>
      <c r="D5" s="72">
        <v>147.41390762113255</v>
      </c>
      <c r="E5" s="72">
        <v>176.23564453836696</v>
      </c>
      <c r="F5" s="72">
        <v>133.74560415556869</v>
      </c>
      <c r="G5" s="72">
        <v>121.82367258358695</v>
      </c>
      <c r="H5" s="72">
        <v>131.1536286626451</v>
      </c>
      <c r="I5" s="72">
        <v>111.02129795719779</v>
      </c>
      <c r="J5" s="72">
        <v>103.58913704993449</v>
      </c>
      <c r="K5" s="72">
        <v>71.801541322552922</v>
      </c>
      <c r="L5" s="72">
        <v>102.23797634847348</v>
      </c>
      <c r="M5" s="72">
        <v>130.83017354475629</v>
      </c>
      <c r="N5" s="72">
        <v>129.17893778668912</v>
      </c>
      <c r="O5" s="72">
        <v>107.17929566398399</v>
      </c>
      <c r="P5" s="72">
        <v>74.83356029773455</v>
      </c>
      <c r="Q5" s="72">
        <v>77.763973000917304</v>
      </c>
      <c r="R5" s="72">
        <v>88.526332033130103</v>
      </c>
      <c r="S5" s="72">
        <v>94.354618515735751</v>
      </c>
      <c r="T5" s="72">
        <v>68.615094303251482</v>
      </c>
      <c r="U5" s="72">
        <v>61.586584012514173</v>
      </c>
      <c r="V5" s="72">
        <v>60.417701309371239</v>
      </c>
      <c r="W5" s="72">
        <v>85.243575889005299</v>
      </c>
      <c r="X5" s="72">
        <v>25.70732669781626</v>
      </c>
      <c r="Y5" s="72">
        <v>8.5445818355303391</v>
      </c>
      <c r="DA5" s="89" t="s">
        <v>392</v>
      </c>
    </row>
    <row r="6" spans="1:105" ht="12" customHeight="1" x14ac:dyDescent="0.25">
      <c r="A6" s="28" t="s">
        <v>74</v>
      </c>
      <c r="B6" s="72">
        <v>1.230540763266888E-2</v>
      </c>
      <c r="C6" s="72">
        <v>1.3941992569068693E-2</v>
      </c>
      <c r="D6" s="72">
        <v>1.4231387762063383E-2</v>
      </c>
      <c r="E6" s="72">
        <v>1.3971208460526213E-2</v>
      </c>
      <c r="F6" s="72">
        <v>1.4139418415688795E-2</v>
      </c>
      <c r="G6" s="72">
        <v>1.41520465364409E-2</v>
      </c>
      <c r="H6" s="72">
        <v>1.3650502957912723E-2</v>
      </c>
      <c r="I6" s="72">
        <v>1.4042407421386283E-2</v>
      </c>
      <c r="J6" s="72">
        <v>1.3807158887344578E-2</v>
      </c>
      <c r="K6" s="72">
        <v>1.5999949496937074E-2</v>
      </c>
      <c r="L6" s="72">
        <v>1.8625465749587615E-2</v>
      </c>
      <c r="M6" s="72">
        <v>0.16942548917997508</v>
      </c>
      <c r="N6" s="72">
        <v>0.14278795667742591</v>
      </c>
      <c r="O6" s="72">
        <v>0.19527301826899213</v>
      </c>
      <c r="P6" s="72">
        <v>0.19244351892655628</v>
      </c>
      <c r="Q6" s="72">
        <v>0.71744359783863376</v>
      </c>
      <c r="R6" s="72">
        <v>0.5801409597910161</v>
      </c>
      <c r="S6" s="72">
        <v>0.37054378353421463</v>
      </c>
      <c r="T6" s="72">
        <v>0.33765829932522878</v>
      </c>
      <c r="U6" s="72">
        <v>0.30277501961206571</v>
      </c>
      <c r="V6" s="72">
        <v>0.31098789330592091</v>
      </c>
      <c r="W6" s="72">
        <v>0.32064119177412309</v>
      </c>
      <c r="X6" s="72">
        <v>0.26655538896099956</v>
      </c>
      <c r="Y6" s="72">
        <v>0.20049448708660919</v>
      </c>
      <c r="DA6" s="89" t="s">
        <v>393</v>
      </c>
    </row>
    <row r="7" spans="1:105" ht="12" customHeight="1" x14ac:dyDescent="0.25">
      <c r="A7" s="28" t="s">
        <v>200</v>
      </c>
      <c r="B7" s="72">
        <v>1.6204951935364549</v>
      </c>
      <c r="C7" s="72">
        <v>1.2153544365605886</v>
      </c>
      <c r="D7" s="72">
        <v>1.2153544365605879</v>
      </c>
      <c r="E7" s="72">
        <v>1.2153544365605879</v>
      </c>
      <c r="F7" s="72">
        <v>1.2153544365605879</v>
      </c>
      <c r="G7" s="72">
        <v>0.40510683979236056</v>
      </c>
      <c r="H7" s="72">
        <v>0.78891368834312747</v>
      </c>
      <c r="I7" s="72">
        <v>0.39852690619225123</v>
      </c>
      <c r="J7" s="72">
        <v>0.39852690619225123</v>
      </c>
      <c r="K7" s="72">
        <v>0.83320808752539899</v>
      </c>
      <c r="L7" s="72">
        <v>0.86745848865668473</v>
      </c>
      <c r="M7" s="72">
        <v>0.45061383918623354</v>
      </c>
      <c r="N7" s="72">
        <v>0.47871467438865484</v>
      </c>
      <c r="O7" s="72">
        <v>0.51004039421291825</v>
      </c>
      <c r="P7" s="72">
        <v>0.51550326707677285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394</v>
      </c>
    </row>
    <row r="8" spans="1:105" ht="12" customHeight="1" x14ac:dyDescent="0.25">
      <c r="A8" s="28" t="s">
        <v>189</v>
      </c>
      <c r="B8" s="72">
        <v>7.1632145086691038E-2</v>
      </c>
      <c r="C8" s="72">
        <v>0.30033946172743792</v>
      </c>
      <c r="D8" s="72">
        <v>0.50664034906384769</v>
      </c>
      <c r="E8" s="72">
        <v>1.271969361388908</v>
      </c>
      <c r="F8" s="72">
        <v>2.3455355081117841</v>
      </c>
      <c r="G8" s="72">
        <v>5.7447589119371933</v>
      </c>
      <c r="H8" s="72">
        <v>10.122605701137983</v>
      </c>
      <c r="I8" s="72">
        <v>13.399248430873477</v>
      </c>
      <c r="J8" s="72">
        <v>15.920342503731858</v>
      </c>
      <c r="K8" s="72">
        <v>20.716228126599294</v>
      </c>
      <c r="L8" s="72">
        <v>20.522284837453455</v>
      </c>
      <c r="M8" s="72">
        <v>23.528554228423086</v>
      </c>
      <c r="N8" s="72">
        <v>22.484039040552201</v>
      </c>
      <c r="O8" s="72">
        <v>18.997986862442978</v>
      </c>
      <c r="P8" s="72">
        <v>19.451119177064154</v>
      </c>
      <c r="Q8" s="72">
        <v>21.970913332962009</v>
      </c>
      <c r="R8" s="72">
        <v>26.138469224754282</v>
      </c>
      <c r="S8" s="72">
        <v>32.443227917286706</v>
      </c>
      <c r="T8" s="72">
        <v>38.017708085474872</v>
      </c>
      <c r="U8" s="72">
        <v>39.824394259741325</v>
      </c>
      <c r="V8" s="72">
        <v>51.438114775088856</v>
      </c>
      <c r="W8" s="72">
        <v>63.476318035089918</v>
      </c>
      <c r="X8" s="72">
        <v>47.956014099687394</v>
      </c>
      <c r="Y8" s="72">
        <v>38.531525946662036</v>
      </c>
      <c r="DA8" s="89" t="s">
        <v>395</v>
      </c>
    </row>
    <row r="9" spans="1:105" ht="12" customHeight="1" x14ac:dyDescent="0.25">
      <c r="A9" s="28" t="s">
        <v>202</v>
      </c>
      <c r="B9" s="72">
        <v>186.75931987113958</v>
      </c>
      <c r="C9" s="72">
        <v>184.18951013487089</v>
      </c>
      <c r="D9" s="72">
        <v>230.77540486605611</v>
      </c>
      <c r="E9" s="72">
        <v>245.4245720425053</v>
      </c>
      <c r="F9" s="72">
        <v>262.11331553552378</v>
      </c>
      <c r="G9" s="72">
        <v>260.33403925100475</v>
      </c>
      <c r="H9" s="72">
        <v>282.52552311641239</v>
      </c>
      <c r="I9" s="72">
        <v>276.70610643892707</v>
      </c>
      <c r="J9" s="72">
        <v>298.15586325599929</v>
      </c>
      <c r="K9" s="72">
        <v>310.8090120103185</v>
      </c>
      <c r="L9" s="72">
        <v>348.61116708311391</v>
      </c>
      <c r="M9" s="72">
        <v>376.04638066431909</v>
      </c>
      <c r="N9" s="72">
        <v>396.31472158477629</v>
      </c>
      <c r="O9" s="72">
        <v>402.3593302976609</v>
      </c>
      <c r="P9" s="72">
        <v>397.47894135136028</v>
      </c>
      <c r="Q9" s="72">
        <v>391.6127578449466</v>
      </c>
      <c r="R9" s="72">
        <v>419.00492572858116</v>
      </c>
      <c r="S9" s="72">
        <v>425.74260718986801</v>
      </c>
      <c r="T9" s="72">
        <v>420.9008201474204</v>
      </c>
      <c r="U9" s="72">
        <v>410.09924216994381</v>
      </c>
      <c r="V9" s="72">
        <v>495.59540100609178</v>
      </c>
      <c r="W9" s="72">
        <v>443.97109215938008</v>
      </c>
      <c r="X9" s="72">
        <v>383.743522762797</v>
      </c>
      <c r="Y9" s="72">
        <v>355.6015289468653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289.14921501983537</v>
      </c>
      <c r="C11" s="72">
        <v>269.84597702604628</v>
      </c>
      <c r="D11" s="72">
        <v>249.59118059322282</v>
      </c>
      <c r="E11" s="72">
        <v>271.65725406226181</v>
      </c>
      <c r="F11" s="72">
        <v>236.66373562959473</v>
      </c>
      <c r="G11" s="72">
        <v>242.23436489048973</v>
      </c>
      <c r="H11" s="72">
        <v>234.76186296825068</v>
      </c>
      <c r="I11" s="72">
        <v>208.13522885624616</v>
      </c>
      <c r="J11" s="72">
        <v>192.50419353120108</v>
      </c>
      <c r="K11" s="72">
        <v>196.00441590364738</v>
      </c>
      <c r="L11" s="72">
        <v>196.56317789760348</v>
      </c>
      <c r="M11" s="72">
        <v>202.82445486484346</v>
      </c>
      <c r="N11" s="72">
        <v>196.24814544251296</v>
      </c>
      <c r="O11" s="72">
        <v>182.7848693781205</v>
      </c>
      <c r="P11" s="72">
        <v>177.17131199628</v>
      </c>
      <c r="Q11" s="72">
        <v>186.22533944507688</v>
      </c>
      <c r="R11" s="72">
        <v>184.29012272591692</v>
      </c>
      <c r="S11" s="72">
        <v>192.19035160502514</v>
      </c>
      <c r="T11" s="72">
        <v>181.67417274941414</v>
      </c>
      <c r="U11" s="72">
        <v>172.93197480442552</v>
      </c>
      <c r="V11" s="72">
        <v>188.70644817052056</v>
      </c>
      <c r="W11" s="72">
        <v>191.46278429186202</v>
      </c>
      <c r="X11" s="72">
        <v>167.17013733120874</v>
      </c>
      <c r="Y11" s="72">
        <v>152.70411651456249</v>
      </c>
      <c r="DA11" s="89" t="s">
        <v>398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399</v>
      </c>
    </row>
    <row r="13" spans="1:105" ht="12" customHeight="1" x14ac:dyDescent="0.25">
      <c r="A13" s="73" t="s">
        <v>94</v>
      </c>
      <c r="B13" s="74">
        <v>124.60853309557568</v>
      </c>
      <c r="C13" s="74">
        <v>122.68270767005868</v>
      </c>
      <c r="D13" s="74">
        <v>94.777555133690655</v>
      </c>
      <c r="E13" s="74">
        <v>96.105389200619769</v>
      </c>
      <c r="F13" s="74">
        <v>66.836913319597087</v>
      </c>
      <c r="G13" s="74">
        <v>68.530774553631062</v>
      </c>
      <c r="H13" s="74">
        <v>72.168123331759844</v>
      </c>
      <c r="I13" s="74">
        <v>61.828579291687092</v>
      </c>
      <c r="J13" s="74">
        <v>78.135183567621553</v>
      </c>
      <c r="K13" s="74">
        <v>83.072552106815976</v>
      </c>
      <c r="L13" s="74">
        <v>92.783157200999369</v>
      </c>
      <c r="M13" s="74">
        <v>103.449923291122</v>
      </c>
      <c r="N13" s="74">
        <v>94.569164528701975</v>
      </c>
      <c r="O13" s="74">
        <v>84.602203331843626</v>
      </c>
      <c r="P13" s="74">
        <v>86.074622687392207</v>
      </c>
      <c r="Q13" s="74">
        <v>66.5539217056306</v>
      </c>
      <c r="R13" s="74">
        <v>66.482627189002557</v>
      </c>
      <c r="S13" s="74">
        <v>68.992889748018243</v>
      </c>
      <c r="T13" s="74">
        <v>65.695973386021777</v>
      </c>
      <c r="U13" s="74">
        <v>68.603370735618526</v>
      </c>
      <c r="V13" s="74">
        <v>72.684633312078077</v>
      </c>
      <c r="W13" s="74">
        <v>79.937421181519738</v>
      </c>
      <c r="X13" s="74">
        <v>84.702643278878725</v>
      </c>
      <c r="Y13" s="74">
        <v>105.1699338944377</v>
      </c>
      <c r="DA13" s="90" t="s">
        <v>400</v>
      </c>
    </row>
    <row r="14" spans="1:105" ht="12" customHeight="1" x14ac:dyDescent="0.25">
      <c r="A14" s="75" t="s">
        <v>97</v>
      </c>
      <c r="B14" s="76">
        <v>4.2471189725962475</v>
      </c>
      <c r="C14" s="76">
        <v>3.6465603053669708</v>
      </c>
      <c r="D14" s="76">
        <v>4.5675618184088185</v>
      </c>
      <c r="E14" s="76">
        <v>5.0075739778740527</v>
      </c>
      <c r="F14" s="76">
        <v>4.5867096669939853</v>
      </c>
      <c r="G14" s="76">
        <v>4.4650164893483151</v>
      </c>
      <c r="H14" s="76">
        <v>4.7611363984544983</v>
      </c>
      <c r="I14" s="76">
        <v>4.3992593767181107</v>
      </c>
      <c r="J14" s="76">
        <v>4.4835975267778334</v>
      </c>
      <c r="K14" s="76">
        <v>4.3945639137725019</v>
      </c>
      <c r="L14" s="76">
        <v>4.946175542385582</v>
      </c>
      <c r="M14" s="76">
        <v>5.467292586530033</v>
      </c>
      <c r="N14" s="76">
        <v>5.410602786662297</v>
      </c>
      <c r="O14" s="76">
        <v>5.1736745675085904</v>
      </c>
      <c r="P14" s="76">
        <v>4.7972768218518063</v>
      </c>
      <c r="Q14" s="76">
        <v>4.8465057055298217</v>
      </c>
      <c r="R14" s="76">
        <v>5.1793637087286575</v>
      </c>
      <c r="S14" s="76">
        <v>5.4332914485123043</v>
      </c>
      <c r="T14" s="76">
        <v>5.2322350506787885</v>
      </c>
      <c r="U14" s="76">
        <v>5.0716984521944664</v>
      </c>
      <c r="V14" s="76">
        <v>6.0303822988819</v>
      </c>
      <c r="W14" s="76">
        <v>6.0858972902060691</v>
      </c>
      <c r="X14" s="76">
        <v>4.7418795181194913</v>
      </c>
      <c r="Y14" s="76">
        <v>4.1656008655914292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3.0565528668546929</v>
      </c>
      <c r="C15" s="69">
        <f t="shared" si="6"/>
        <v>3.7885186978178114</v>
      </c>
      <c r="D15" s="69">
        <f t="shared" si="6"/>
        <v>2.8092530483654317</v>
      </c>
      <c r="E15" s="69">
        <f t="shared" si="6"/>
        <v>4.0822936689763134</v>
      </c>
      <c r="F15" s="69">
        <f t="shared" si="6"/>
        <v>2.5514097320207623</v>
      </c>
      <c r="G15" s="69">
        <f t="shared" si="6"/>
        <v>2.9607632682929728</v>
      </c>
      <c r="H15" s="69">
        <f t="shared" si="6"/>
        <v>4.7797214627567399</v>
      </c>
      <c r="I15" s="69">
        <f t="shared" si="6"/>
        <v>11.488336199370391</v>
      </c>
      <c r="J15" s="69">
        <f t="shared" si="6"/>
        <v>8.8954965784956048</v>
      </c>
      <c r="K15" s="69">
        <f t="shared" si="6"/>
        <v>9.0282527086081483</v>
      </c>
      <c r="L15" s="69">
        <f t="shared" si="6"/>
        <v>14.396947806113587</v>
      </c>
      <c r="M15" s="69">
        <f t="shared" si="6"/>
        <v>11.658772494422713</v>
      </c>
      <c r="N15" s="69">
        <f t="shared" si="6"/>
        <v>37.477588217658038</v>
      </c>
      <c r="O15" s="69">
        <f t="shared" si="6"/>
        <v>17.729761983851372</v>
      </c>
      <c r="P15" s="69">
        <f t="shared" si="6"/>
        <v>17.393798404051505</v>
      </c>
      <c r="Q15" s="69">
        <f t="shared" si="6"/>
        <v>31.558589708472084</v>
      </c>
      <c r="R15" s="69">
        <f t="shared" si="6"/>
        <v>32.708156479592901</v>
      </c>
      <c r="S15" s="69">
        <f t="shared" si="6"/>
        <v>34.972227061560858</v>
      </c>
      <c r="T15" s="69">
        <f t="shared" si="6"/>
        <v>31.793676450691095</v>
      </c>
      <c r="U15" s="69">
        <f t="shared" si="6"/>
        <v>35.225230230661587</v>
      </c>
      <c r="V15" s="69">
        <f t="shared" si="6"/>
        <v>37.384808531251565</v>
      </c>
      <c r="W15" s="69">
        <f t="shared" si="6"/>
        <v>39.653285743987823</v>
      </c>
      <c r="X15" s="69">
        <f t="shared" si="6"/>
        <v>40.056706674322584</v>
      </c>
      <c r="Y15" s="69">
        <f t="shared" si="6"/>
        <v>41.509572977729263</v>
      </c>
      <c r="DA15" s="88" t="s">
        <v>402</v>
      </c>
    </row>
    <row r="16" spans="1:105" ht="12" customHeight="1" x14ac:dyDescent="0.25">
      <c r="A16" s="28" t="s">
        <v>91</v>
      </c>
      <c r="B16" s="72">
        <v>3.0565528668546929</v>
      </c>
      <c r="C16" s="72">
        <v>3.7885186978178114</v>
      </c>
      <c r="D16" s="72">
        <v>2.8092530483654317</v>
      </c>
      <c r="E16" s="72">
        <v>4.0822936689763134</v>
      </c>
      <c r="F16" s="72">
        <v>2.5514097320207623</v>
      </c>
      <c r="G16" s="72">
        <v>2.9607632682929728</v>
      </c>
      <c r="H16" s="72">
        <v>4.7797214627567399</v>
      </c>
      <c r="I16" s="72">
        <v>11.488336199370391</v>
      </c>
      <c r="J16" s="72">
        <v>8.8954965784956048</v>
      </c>
      <c r="K16" s="72">
        <v>9.0282527086081483</v>
      </c>
      <c r="L16" s="72">
        <v>14.396947806113587</v>
      </c>
      <c r="M16" s="72">
        <v>11.658772494422713</v>
      </c>
      <c r="N16" s="72">
        <v>37.477588217658038</v>
      </c>
      <c r="O16" s="72">
        <v>17.729761983851372</v>
      </c>
      <c r="P16" s="72">
        <v>17.393798404051505</v>
      </c>
      <c r="Q16" s="72">
        <v>31.558589708472084</v>
      </c>
      <c r="R16" s="72">
        <v>32.708156479592901</v>
      </c>
      <c r="S16" s="72">
        <v>34.972227061560858</v>
      </c>
      <c r="T16" s="72">
        <v>31.793676450691095</v>
      </c>
      <c r="U16" s="72">
        <v>35.225230230661587</v>
      </c>
      <c r="V16" s="72">
        <v>37.384808531251565</v>
      </c>
      <c r="W16" s="72">
        <v>39.653285743987823</v>
      </c>
      <c r="X16" s="72">
        <v>40.056706674322584</v>
      </c>
      <c r="Y16" s="72">
        <v>41.509572977729263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165.56338601419739</v>
      </c>
      <c r="C17" s="69">
        <f t="shared" si="7"/>
        <v>167.81033581851358</v>
      </c>
      <c r="D17" s="69">
        <f t="shared" si="7"/>
        <v>165.95902071280608</v>
      </c>
      <c r="E17" s="69">
        <f t="shared" si="7"/>
        <v>165.11365562890231</v>
      </c>
      <c r="F17" s="69">
        <f t="shared" si="7"/>
        <v>163.93608173209267</v>
      </c>
      <c r="G17" s="69">
        <f t="shared" si="7"/>
        <v>174.5958052535114</v>
      </c>
      <c r="H17" s="69">
        <f t="shared" si="7"/>
        <v>174.03656381736187</v>
      </c>
      <c r="I17" s="69">
        <f t="shared" si="7"/>
        <v>174.78623835257591</v>
      </c>
      <c r="J17" s="69">
        <f t="shared" si="7"/>
        <v>189.64650830487358</v>
      </c>
      <c r="K17" s="69">
        <f t="shared" si="7"/>
        <v>200.79678808515541</v>
      </c>
      <c r="L17" s="69">
        <f t="shared" si="7"/>
        <v>205.55621855667147</v>
      </c>
      <c r="M17" s="69">
        <f t="shared" si="7"/>
        <v>212.58297367928205</v>
      </c>
      <c r="N17" s="69">
        <f t="shared" si="7"/>
        <v>207.21413633816942</v>
      </c>
      <c r="O17" s="69">
        <f t="shared" si="7"/>
        <v>202.60510807907093</v>
      </c>
      <c r="P17" s="69">
        <f t="shared" si="7"/>
        <v>205.78608685931502</v>
      </c>
      <c r="Q17" s="69">
        <f t="shared" si="7"/>
        <v>216.85428824492425</v>
      </c>
      <c r="R17" s="69">
        <f t="shared" ref="R17:V17" si="8">SUM(R18:R26)</f>
        <v>218.27921963011022</v>
      </c>
      <c r="S17" s="69">
        <f t="shared" si="8"/>
        <v>230.81919902581222</v>
      </c>
      <c r="T17" s="69">
        <f t="shared" si="8"/>
        <v>234.83919343337905</v>
      </c>
      <c r="U17" s="69">
        <f t="shared" si="8"/>
        <v>231.69622870185887</v>
      </c>
      <c r="V17" s="69">
        <f t="shared" si="8"/>
        <v>247.04976406644286</v>
      </c>
      <c r="W17" s="69">
        <f t="shared" ref="W17:Y17" si="9">SUM(W18:W26)</f>
        <v>264.52104135303267</v>
      </c>
      <c r="X17" s="69">
        <f t="shared" si="9"/>
        <v>268.40438507727958</v>
      </c>
      <c r="Y17" s="69">
        <f t="shared" si="9"/>
        <v>280.40994566652125</v>
      </c>
      <c r="DA17" s="88" t="s">
        <v>404</v>
      </c>
    </row>
    <row r="18" spans="1:105" ht="12" customHeight="1" x14ac:dyDescent="0.25">
      <c r="A18" s="28" t="s">
        <v>51</v>
      </c>
      <c r="B18" s="72">
        <v>0.60804740475305441</v>
      </c>
      <c r="C18" s="72">
        <v>0.51092242401909449</v>
      </c>
      <c r="D18" s="72">
        <v>0.83660026937378895</v>
      </c>
      <c r="E18" s="72">
        <v>1.0123857289520029</v>
      </c>
      <c r="F18" s="72">
        <v>0.95313371994450191</v>
      </c>
      <c r="G18" s="72">
        <v>1.0320696098375342</v>
      </c>
      <c r="H18" s="72">
        <v>1.1758603963856491</v>
      </c>
      <c r="I18" s="72">
        <v>1.2123328022940811</v>
      </c>
      <c r="J18" s="72">
        <v>1.327204419349189</v>
      </c>
      <c r="K18" s="72">
        <v>1.0876921695515562</v>
      </c>
      <c r="L18" s="72">
        <v>1.5837685219414055</v>
      </c>
      <c r="M18" s="72">
        <v>1.9933671264814059</v>
      </c>
      <c r="N18" s="72">
        <v>1.9584469615526754</v>
      </c>
      <c r="O18" s="72">
        <v>1.6260217740586469</v>
      </c>
      <c r="P18" s="72">
        <v>1.1351662533088844</v>
      </c>
      <c r="Q18" s="72">
        <v>1.4294454807748704</v>
      </c>
      <c r="R18" s="72">
        <v>1.6201206093686193</v>
      </c>
      <c r="S18" s="72">
        <v>1.7201179294829847</v>
      </c>
      <c r="T18" s="72">
        <v>1.2662121302912681</v>
      </c>
      <c r="U18" s="72">
        <v>1.1468406032775433</v>
      </c>
      <c r="V18" s="72">
        <v>1.1376688335751601</v>
      </c>
      <c r="W18" s="72">
        <v>1.643080731970884</v>
      </c>
      <c r="X18" s="72">
        <v>0.51565938850316484</v>
      </c>
      <c r="Y18" s="72">
        <v>0.17742012531811496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0.68574933251517922</v>
      </c>
      <c r="C19" s="72">
        <v>0.68783995149599031</v>
      </c>
      <c r="D19" s="72">
        <v>0.61533160080347216</v>
      </c>
      <c r="E19" s="72">
        <v>0.6122070240837838</v>
      </c>
      <c r="F19" s="72">
        <v>0.60304200663891983</v>
      </c>
      <c r="G19" s="72">
        <v>0.60266747261738407</v>
      </c>
      <c r="H19" s="72">
        <v>0.61018134500263532</v>
      </c>
      <c r="I19" s="72">
        <v>0.60876597121191989</v>
      </c>
      <c r="J19" s="72">
        <v>0.60792636767405073</v>
      </c>
      <c r="K19" s="72">
        <v>0.60853727629175247</v>
      </c>
      <c r="L19" s="72">
        <v>0.60929746646357108</v>
      </c>
      <c r="M19" s="72">
        <v>0.62497558398776909</v>
      </c>
      <c r="N19" s="72">
        <v>0.59696254078026267</v>
      </c>
      <c r="O19" s="72">
        <v>0.55955834867386056</v>
      </c>
      <c r="P19" s="72">
        <v>0.54138131645273435</v>
      </c>
      <c r="Q19" s="72">
        <v>0.49508523627289414</v>
      </c>
      <c r="R19" s="72">
        <v>0.40343771964790776</v>
      </c>
      <c r="S19" s="72">
        <v>0.36748625635788557</v>
      </c>
      <c r="T19" s="72">
        <v>0.34774152670574104</v>
      </c>
      <c r="U19" s="72">
        <v>0.32485580888034876</v>
      </c>
      <c r="V19" s="72">
        <v>0.3480888831014074</v>
      </c>
      <c r="W19" s="72">
        <v>0.3674917208193394</v>
      </c>
      <c r="X19" s="72">
        <v>0.30788978069437978</v>
      </c>
      <c r="Y19" s="72">
        <v>0.23176510653348001</v>
      </c>
      <c r="DA19" s="89" t="s">
        <v>406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407</v>
      </c>
    </row>
    <row r="21" spans="1:105" ht="12" customHeight="1" x14ac:dyDescent="0.25">
      <c r="A21" s="28" t="s">
        <v>189</v>
      </c>
      <c r="B21" s="72">
        <v>8.9326819172364808E-3</v>
      </c>
      <c r="C21" s="72">
        <v>4.5274813267529551E-2</v>
      </c>
      <c r="D21" s="72">
        <v>6.2621032884627878E-2</v>
      </c>
      <c r="E21" s="72">
        <v>0.14519495983313302</v>
      </c>
      <c r="F21" s="72">
        <v>0.30134628992000756</v>
      </c>
      <c r="G21" s="72">
        <v>0.79370379940708591</v>
      </c>
      <c r="H21" s="72">
        <v>1.3365069185403187</v>
      </c>
      <c r="I21" s="72">
        <v>1.9443252454554178</v>
      </c>
      <c r="J21" s="72">
        <v>2.4434792669949976</v>
      </c>
      <c r="K21" s="72">
        <v>3.3873678176085464</v>
      </c>
      <c r="L21" s="72">
        <v>3.0857414296579186</v>
      </c>
      <c r="M21" s="72">
        <v>3.3230055802542964</v>
      </c>
      <c r="N21" s="72">
        <v>3.1765968669562246</v>
      </c>
      <c r="O21" s="72">
        <v>2.696435191818233</v>
      </c>
      <c r="P21" s="72">
        <v>2.7927376048806805</v>
      </c>
      <c r="Q21" s="72">
        <v>4.6846184608944732</v>
      </c>
      <c r="R21" s="72">
        <v>5.4868487207945575</v>
      </c>
      <c r="S21" s="72">
        <v>5.8416222720315565</v>
      </c>
      <c r="T21" s="72">
        <v>7.1479189529778058</v>
      </c>
      <c r="U21" s="72">
        <v>7.7400688464809528</v>
      </c>
      <c r="V21" s="72">
        <v>8.8280845255015308</v>
      </c>
      <c r="W21" s="72">
        <v>9.9327188361194008</v>
      </c>
      <c r="X21" s="72">
        <v>9.0107830522826458</v>
      </c>
      <c r="Y21" s="72">
        <v>8.3890004278690231</v>
      </c>
      <c r="DA21" s="89" t="s">
        <v>408</v>
      </c>
    </row>
    <row r="22" spans="1:105" ht="12" customHeight="1" x14ac:dyDescent="0.25">
      <c r="A22" s="28" t="s">
        <v>202</v>
      </c>
      <c r="B22" s="72">
        <v>3.3255353240896866</v>
      </c>
      <c r="C22" s="72">
        <v>4.0138131619095816</v>
      </c>
      <c r="D22" s="72">
        <v>4.1935327196819481</v>
      </c>
      <c r="E22" s="72">
        <v>4.2699923495351761</v>
      </c>
      <c r="F22" s="72">
        <v>5.3606626573755172</v>
      </c>
      <c r="G22" s="72">
        <v>6.0055590752311039</v>
      </c>
      <c r="H22" s="72">
        <v>6.5465339853221156</v>
      </c>
      <c r="I22" s="72">
        <v>7.4142178464806339</v>
      </c>
      <c r="J22" s="72">
        <v>8.8985508779473381</v>
      </c>
      <c r="K22" s="72">
        <v>10.406981178051096</v>
      </c>
      <c r="L22" s="72">
        <v>11.31347847449365</v>
      </c>
      <c r="M22" s="72">
        <v>12.080142712187721</v>
      </c>
      <c r="N22" s="72">
        <v>12.695269506144747</v>
      </c>
      <c r="O22" s="72">
        <v>12.913946151010014</v>
      </c>
      <c r="P22" s="72">
        <v>12.674325965758621</v>
      </c>
      <c r="Q22" s="72">
        <v>9.3329462384161967</v>
      </c>
      <c r="R22" s="72">
        <v>9.9461544763540779</v>
      </c>
      <c r="S22" s="72">
        <v>10.126881405566547</v>
      </c>
      <c r="T22" s="72">
        <v>10.028726049704412</v>
      </c>
      <c r="U22" s="72">
        <v>9.8132072313512744</v>
      </c>
      <c r="V22" s="72">
        <v>11.905167643037178</v>
      </c>
      <c r="W22" s="72">
        <v>10.689685703830067</v>
      </c>
      <c r="X22" s="72">
        <v>9.2976128901371879</v>
      </c>
      <c r="Y22" s="72">
        <v>8.6248632234884806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56.176783183513486</v>
      </c>
      <c r="C24" s="72">
        <v>64.392477171514244</v>
      </c>
      <c r="D24" s="72">
        <v>50.088128490309842</v>
      </c>
      <c r="E24" s="72">
        <v>52.341427903588283</v>
      </c>
      <c r="F24" s="72">
        <v>53.637708574321749</v>
      </c>
      <c r="G24" s="72">
        <v>58.803040584435614</v>
      </c>
      <c r="H24" s="72">
        <v>54.304681197292382</v>
      </c>
      <c r="I24" s="72">
        <v>52.798028499556374</v>
      </c>
      <c r="J24" s="72">
        <v>51.617486423374565</v>
      </c>
      <c r="K24" s="72">
        <v>55.973982649149399</v>
      </c>
      <c r="L24" s="72">
        <v>51.645107158516637</v>
      </c>
      <c r="M24" s="72">
        <v>50.085530556893765</v>
      </c>
      <c r="N24" s="72">
        <v>47.511837560033328</v>
      </c>
      <c r="O24" s="72">
        <v>44.457911678094284</v>
      </c>
      <c r="P24" s="72">
        <v>45.072178480777417</v>
      </c>
      <c r="Q24" s="72">
        <v>52.522785320063988</v>
      </c>
      <c r="R24" s="72">
        <v>48.877152209968294</v>
      </c>
      <c r="S24" s="72">
        <v>52.548954352164039</v>
      </c>
      <c r="T24" s="72">
        <v>52.128820964909835</v>
      </c>
      <c r="U24" s="72">
        <v>49.718090143349578</v>
      </c>
      <c r="V24" s="72">
        <v>50.736071903854352</v>
      </c>
      <c r="W24" s="72">
        <v>55.743318788525798</v>
      </c>
      <c r="X24" s="72">
        <v>59.031198685212026</v>
      </c>
      <c r="Y24" s="72">
        <v>63.997538021326683</v>
      </c>
      <c r="DA24" s="89" t="s">
        <v>411</v>
      </c>
    </row>
    <row r="25" spans="1:105" ht="12" customHeight="1" x14ac:dyDescent="0.25">
      <c r="A25" s="73" t="s">
        <v>53</v>
      </c>
      <c r="B25" s="74">
        <v>104.75833808740875</v>
      </c>
      <c r="C25" s="74">
        <v>98.160008296307126</v>
      </c>
      <c r="D25" s="74">
        <v>110.16280659975241</v>
      </c>
      <c r="E25" s="74">
        <v>106.73244766290993</v>
      </c>
      <c r="F25" s="74">
        <v>103.08018848389199</v>
      </c>
      <c r="G25" s="74">
        <v>107.35876471198267</v>
      </c>
      <c r="H25" s="74">
        <v>110.06279997481877</v>
      </c>
      <c r="I25" s="74">
        <v>110.80856798757748</v>
      </c>
      <c r="J25" s="74">
        <v>124.75186094953345</v>
      </c>
      <c r="K25" s="74">
        <v>129.33222699450306</v>
      </c>
      <c r="L25" s="74">
        <v>130.8699862966559</v>
      </c>
      <c r="M25" s="74">
        <v>136.52238376178147</v>
      </c>
      <c r="N25" s="74">
        <v>133.03486813056116</v>
      </c>
      <c r="O25" s="74">
        <v>131.39448515037716</v>
      </c>
      <c r="P25" s="74">
        <v>134.13590342902228</v>
      </c>
      <c r="Q25" s="74">
        <v>138.74005239242271</v>
      </c>
      <c r="R25" s="74">
        <v>142.29615077789759</v>
      </c>
      <c r="S25" s="74">
        <v>150.24294162534252</v>
      </c>
      <c r="T25" s="74">
        <v>153.44789074774098</v>
      </c>
      <c r="U25" s="74">
        <v>152.00002763343747</v>
      </c>
      <c r="V25" s="74">
        <v>162.58462208820728</v>
      </c>
      <c r="W25" s="74">
        <v>173.89057532241205</v>
      </c>
      <c r="X25" s="74">
        <v>176.79085435009765</v>
      </c>
      <c r="Y25" s="74">
        <v>185.02891164246699</v>
      </c>
      <c r="DA25" s="90" t="s">
        <v>412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6.44883920894239</v>
      </c>
      <c r="M26" s="77">
        <v>7.9535683576956133</v>
      </c>
      <c r="N26" s="77">
        <v>8.2401547721410271</v>
      </c>
      <c r="O26" s="77">
        <v>8.9567497850386992</v>
      </c>
      <c r="P26" s="77">
        <v>9.4343938091143862</v>
      </c>
      <c r="Q26" s="77">
        <v>9.6493551160790965</v>
      </c>
      <c r="R26" s="77">
        <v>9.6493551160791498</v>
      </c>
      <c r="S26" s="77">
        <v>9.971195184866712</v>
      </c>
      <c r="T26" s="77">
        <v>10.471883061048993</v>
      </c>
      <c r="U26" s="77">
        <v>10.9531384350817</v>
      </c>
      <c r="V26" s="77">
        <v>11.510060189165944</v>
      </c>
      <c r="W26" s="77">
        <v>12.254170249355104</v>
      </c>
      <c r="X26" s="77">
        <v>13.450386930352547</v>
      </c>
      <c r="Y26" s="77">
        <v>13.960447119518452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108.46837933876411</v>
      </c>
      <c r="C27" s="69">
        <f t="shared" si="10"/>
        <v>108.75741975207109</v>
      </c>
      <c r="D27" s="69">
        <f t="shared" si="10"/>
        <v>105.97807102372968</v>
      </c>
      <c r="E27" s="69">
        <f t="shared" si="10"/>
        <v>108.65265529651833</v>
      </c>
      <c r="F27" s="69">
        <f t="shared" si="10"/>
        <v>112.89015108394062</v>
      </c>
      <c r="G27" s="69">
        <f t="shared" si="10"/>
        <v>112.14839367041321</v>
      </c>
      <c r="H27" s="69">
        <f t="shared" si="10"/>
        <v>113.99009837401572</v>
      </c>
      <c r="I27" s="69">
        <f t="shared" si="10"/>
        <v>117.66553991170544</v>
      </c>
      <c r="J27" s="69">
        <f t="shared" si="10"/>
        <v>118.24617161753321</v>
      </c>
      <c r="K27" s="69">
        <f t="shared" si="10"/>
        <v>118.77790517248714</v>
      </c>
      <c r="L27" s="69">
        <f t="shared" si="10"/>
        <v>117.24310947859122</v>
      </c>
      <c r="M27" s="69">
        <f t="shared" si="10"/>
        <v>124.6994572080128</v>
      </c>
      <c r="N27" s="69">
        <f t="shared" si="10"/>
        <v>120.63565937114478</v>
      </c>
      <c r="O27" s="69">
        <f t="shared" si="10"/>
        <v>117.77466032384395</v>
      </c>
      <c r="P27" s="69">
        <f t="shared" si="10"/>
        <v>117.0612705217155</v>
      </c>
      <c r="Q27" s="69">
        <f t="shared" si="10"/>
        <v>138.40138896767303</v>
      </c>
      <c r="R27" s="69">
        <f t="shared" ref="R27:V27" si="11">SUM(R28:R32)</f>
        <v>137.82714541905833</v>
      </c>
      <c r="S27" s="69">
        <f t="shared" si="11"/>
        <v>141.6141198685678</v>
      </c>
      <c r="T27" s="69">
        <f t="shared" si="11"/>
        <v>140.49178620597974</v>
      </c>
      <c r="U27" s="69">
        <f t="shared" si="11"/>
        <v>138.81044873445012</v>
      </c>
      <c r="V27" s="69">
        <f t="shared" si="11"/>
        <v>149.56387988511892</v>
      </c>
      <c r="W27" s="69">
        <f t="shared" ref="W27:Y27" si="12">SUM(W28:W32)</f>
        <v>157.28689579169989</v>
      </c>
      <c r="X27" s="69">
        <f t="shared" si="12"/>
        <v>154.59116725823179</v>
      </c>
      <c r="Y27" s="69">
        <f t="shared" si="12"/>
        <v>156.64695900557891</v>
      </c>
      <c r="DA27" s="88" t="s">
        <v>414</v>
      </c>
    </row>
    <row r="28" spans="1:105" ht="12" customHeight="1" x14ac:dyDescent="0.25">
      <c r="A28" s="28" t="s">
        <v>51</v>
      </c>
      <c r="B28" s="72">
        <v>5.5096933611469057</v>
      </c>
      <c r="C28" s="72">
        <v>4.0631506744919985</v>
      </c>
      <c r="D28" s="72">
        <v>6.9279120498452835</v>
      </c>
      <c r="E28" s="72">
        <v>7.7763392620507323</v>
      </c>
      <c r="F28" s="72">
        <v>6.8870179747162457</v>
      </c>
      <c r="G28" s="72">
        <v>6.2519508854243133</v>
      </c>
      <c r="H28" s="72">
        <v>6.5296300771756526</v>
      </c>
      <c r="I28" s="72">
        <v>6.2270693857220456</v>
      </c>
      <c r="J28" s="72">
        <v>5.6789953019182651</v>
      </c>
      <c r="K28" s="72">
        <v>3.9715886959486135</v>
      </c>
      <c r="L28" s="72">
        <v>5.0200161538139501</v>
      </c>
      <c r="M28" s="72">
        <v>5.2179064999093621</v>
      </c>
      <c r="N28" s="72">
        <v>5.0623021627885167</v>
      </c>
      <c r="O28" s="72">
        <v>4.1414396886833824</v>
      </c>
      <c r="P28" s="72">
        <v>2.8860820837046215</v>
      </c>
      <c r="Q28" s="72">
        <v>0.99720777307791897</v>
      </c>
      <c r="R28" s="72">
        <v>1.1255177771738492</v>
      </c>
      <c r="S28" s="72">
        <v>1.1862665133138417</v>
      </c>
      <c r="T28" s="72">
        <v>0.86337966805650279</v>
      </c>
      <c r="U28" s="72">
        <v>0.77667654582052204</v>
      </c>
      <c r="V28" s="72">
        <v>0.76188169173987041</v>
      </c>
      <c r="W28" s="72">
        <v>1.074485436771053</v>
      </c>
      <c r="X28" s="72">
        <v>0.32414521546585034</v>
      </c>
      <c r="Y28" s="72">
        <v>0.1080030118091506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6.1759944936379521</v>
      </c>
      <c r="C29" s="72">
        <v>7.4631765060788728</v>
      </c>
      <c r="D29" s="72">
        <v>8.8459236302693256</v>
      </c>
      <c r="E29" s="72">
        <v>12.069506869025673</v>
      </c>
      <c r="F29" s="72">
        <v>13.445198135974778</v>
      </c>
      <c r="G29" s="72">
        <v>13.472376631333825</v>
      </c>
      <c r="H29" s="72">
        <v>14.203297931690107</v>
      </c>
      <c r="I29" s="72">
        <v>13.063893476339171</v>
      </c>
      <c r="J29" s="72">
        <v>11.826952122846809</v>
      </c>
      <c r="K29" s="72">
        <v>13.094703651307697</v>
      </c>
      <c r="L29" s="72">
        <v>11.232690103611679</v>
      </c>
      <c r="M29" s="72">
        <v>14.206184246613322</v>
      </c>
      <c r="N29" s="72">
        <v>13.03454938156195</v>
      </c>
      <c r="O29" s="72">
        <v>13.044012557398364</v>
      </c>
      <c r="P29" s="72">
        <v>12.457004515628606</v>
      </c>
      <c r="Q29" s="72">
        <v>18.289326333546789</v>
      </c>
      <c r="R29" s="72">
        <v>14.773453422798614</v>
      </c>
      <c r="S29" s="72">
        <v>13.163063368533976</v>
      </c>
      <c r="T29" s="72">
        <v>12.024532084093414</v>
      </c>
      <c r="U29" s="72">
        <v>10.710827511434168</v>
      </c>
      <c r="V29" s="72">
        <v>11.083811061542828</v>
      </c>
      <c r="W29" s="72">
        <v>11.50766770213672</v>
      </c>
      <c r="X29" s="72">
        <v>9.6203974755576063</v>
      </c>
      <c r="Y29" s="72">
        <v>7.2480796010837949</v>
      </c>
      <c r="DA29" s="89" t="s">
        <v>416</v>
      </c>
    </row>
    <row r="30" spans="1:105" ht="12" customHeight="1" x14ac:dyDescent="0.25">
      <c r="A30" s="28" t="s">
        <v>189</v>
      </c>
      <c r="B30" s="72">
        <v>5.3029207335941178E-3</v>
      </c>
      <c r="C30" s="72">
        <v>2.6296631128475662E-2</v>
      </c>
      <c r="D30" s="72">
        <v>4.1992663801042551E-2</v>
      </c>
      <c r="E30" s="72">
        <v>0.10030679348580473</v>
      </c>
      <c r="F30" s="72">
        <v>0.21767477287452769</v>
      </c>
      <c r="G30" s="72">
        <v>0.53444826175831894</v>
      </c>
      <c r="H30" s="72">
        <v>0.91760302050932741</v>
      </c>
      <c r="I30" s="72">
        <v>1.372767737443664</v>
      </c>
      <c r="J30" s="72">
        <v>1.5971202965729054</v>
      </c>
      <c r="K30" s="72">
        <v>2.099596977174738</v>
      </c>
      <c r="L30" s="72">
        <v>1.8444491863110828</v>
      </c>
      <c r="M30" s="72">
        <v>2.0423283386861382</v>
      </c>
      <c r="N30" s="72">
        <v>1.9514330256107242</v>
      </c>
      <c r="O30" s="72">
        <v>1.6430912175217758</v>
      </c>
      <c r="P30" s="72">
        <v>1.6533826979927675</v>
      </c>
      <c r="Q30" s="72">
        <v>1.7518460282147073</v>
      </c>
      <c r="R30" s="72">
        <v>1.9794237281165699</v>
      </c>
      <c r="S30" s="72">
        <v>2.0516133346258063</v>
      </c>
      <c r="T30" s="72">
        <v>2.4493281317348639</v>
      </c>
      <c r="U30" s="72">
        <v>2.5971402483362822</v>
      </c>
      <c r="V30" s="72">
        <v>2.9105960893081853</v>
      </c>
      <c r="W30" s="72">
        <v>3.2172395792049668</v>
      </c>
      <c r="X30" s="72">
        <v>2.88449219302704</v>
      </c>
      <c r="Y30" s="72">
        <v>2.661740595388745</v>
      </c>
      <c r="DA30" s="89" t="s">
        <v>417</v>
      </c>
    </row>
    <row r="31" spans="1:105" ht="12" customHeight="1" x14ac:dyDescent="0.25">
      <c r="A31" s="28" t="s">
        <v>202</v>
      </c>
      <c r="B31" s="72">
        <v>3.8437823506526674</v>
      </c>
      <c r="C31" s="72">
        <v>4.2900456312626289</v>
      </c>
      <c r="D31" s="72">
        <v>4.938514436580336</v>
      </c>
      <c r="E31" s="72">
        <v>4.9255254154619807</v>
      </c>
      <c r="F31" s="72">
        <v>6.1403024329552043</v>
      </c>
      <c r="G31" s="72">
        <v>6.084852006024235</v>
      </c>
      <c r="H31" s="72">
        <v>6.4175403819388332</v>
      </c>
      <c r="I31" s="72">
        <v>7.0900039044032814</v>
      </c>
      <c r="J31" s="72">
        <v>7.4731013435675289</v>
      </c>
      <c r="K31" s="72">
        <v>7.8665559155434126</v>
      </c>
      <c r="L31" s="72">
        <v>7.827887116618923</v>
      </c>
      <c r="M31" s="72">
        <v>8.1601085920405421</v>
      </c>
      <c r="N31" s="72">
        <v>8.2927612373856761</v>
      </c>
      <c r="O31" s="72">
        <v>8.1967220194360841</v>
      </c>
      <c r="P31" s="72">
        <v>8.0205780941163667</v>
      </c>
      <c r="Q31" s="72">
        <v>12.637853282722659</v>
      </c>
      <c r="R31" s="72">
        <v>13.392856363020961</v>
      </c>
      <c r="S31" s="72">
        <v>13.443645522462729</v>
      </c>
      <c r="T31" s="72">
        <v>13.103401611610684</v>
      </c>
      <c r="U31" s="72">
        <v>12.641198226242242</v>
      </c>
      <c r="V31" s="72">
        <v>15.12816594791753</v>
      </c>
      <c r="W31" s="72">
        <v>13.447974663192152</v>
      </c>
      <c r="X31" s="72">
        <v>11.499997932694205</v>
      </c>
      <c r="Y31" s="72">
        <v>10.527334136816824</v>
      </c>
      <c r="DA31" s="89" t="s">
        <v>418</v>
      </c>
    </row>
    <row r="32" spans="1:105" ht="12" customHeight="1" x14ac:dyDescent="0.25">
      <c r="A32" s="32" t="s">
        <v>53</v>
      </c>
      <c r="B32" s="77">
        <v>92.933606212592991</v>
      </c>
      <c r="C32" s="77">
        <v>92.91475030910911</v>
      </c>
      <c r="D32" s="77">
        <v>85.223728243233694</v>
      </c>
      <c r="E32" s="77">
        <v>83.780976956494143</v>
      </c>
      <c r="F32" s="77">
        <v>86.199957767419875</v>
      </c>
      <c r="G32" s="77">
        <v>85.804765885872527</v>
      </c>
      <c r="H32" s="77">
        <v>85.922026962701793</v>
      </c>
      <c r="I32" s="77">
        <v>89.911805407797274</v>
      </c>
      <c r="J32" s="77">
        <v>91.670002552627693</v>
      </c>
      <c r="K32" s="77">
        <v>91.745459932512674</v>
      </c>
      <c r="L32" s="77">
        <v>91.318066918235587</v>
      </c>
      <c r="M32" s="77">
        <v>95.072929530763432</v>
      </c>
      <c r="N32" s="77">
        <v>92.29461356379791</v>
      </c>
      <c r="O32" s="77">
        <v>90.749394840804342</v>
      </c>
      <c r="P32" s="77">
        <v>92.044223130273139</v>
      </c>
      <c r="Q32" s="77">
        <v>104.72515555011094</v>
      </c>
      <c r="R32" s="77">
        <v>106.55589412794833</v>
      </c>
      <c r="S32" s="77">
        <v>111.76953112963146</v>
      </c>
      <c r="T32" s="77">
        <v>112.05114471048427</v>
      </c>
      <c r="U32" s="77">
        <v>112.08460620261691</v>
      </c>
      <c r="V32" s="77">
        <v>119.67942509461051</v>
      </c>
      <c r="W32" s="77">
        <v>128.03952841039501</v>
      </c>
      <c r="X32" s="77">
        <v>130.26213444148709</v>
      </c>
      <c r="Y32" s="77">
        <v>136.10180166048039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0.56431231261684878</v>
      </c>
      <c r="C3" s="66">
        <f>IF(RES_hh_tes!C3=0,"",RES_hh_tes!C3/RES_hh_fec!C3)</f>
        <v>0.57117010727260031</v>
      </c>
      <c r="D3" s="66">
        <f>IF(RES_hh_tes!D3=0,"",RES_hh_tes!D3/RES_hh_fec!D3)</f>
        <v>0.55990040411695796</v>
      </c>
      <c r="E3" s="66">
        <f>IF(RES_hh_tes!E3=0,"",RES_hh_tes!E3/RES_hh_fec!E3)</f>
        <v>0.56543139723570657</v>
      </c>
      <c r="F3" s="66">
        <f>IF(RES_hh_tes!F3=0,"",RES_hh_tes!F3/RES_hh_fec!F3)</f>
        <v>0.56540108874258088</v>
      </c>
      <c r="G3" s="66">
        <f>IF(RES_hh_tes!G3=0,"",RES_hh_tes!G3/RES_hh_fec!G3)</f>
        <v>0.57250553587787389</v>
      </c>
      <c r="H3" s="66">
        <f>IF(RES_hh_tes!H3=0,"",RES_hh_tes!H3/RES_hh_fec!H3)</f>
        <v>0.57475081408988038</v>
      </c>
      <c r="I3" s="66">
        <f>IF(RES_hh_tes!I3=0,"",RES_hh_tes!I3/RES_hh_fec!I3)</f>
        <v>0.58424522094603704</v>
      </c>
      <c r="J3" s="66">
        <f>IF(RES_hh_tes!J3=0,"",RES_hh_tes!J3/RES_hh_fec!J3)</f>
        <v>0.5866112114016685</v>
      </c>
      <c r="K3" s="66">
        <f>IF(RES_hh_tes!K3=0,"",RES_hh_tes!K3/RES_hh_fec!K3)</f>
        <v>0.59393779190175722</v>
      </c>
      <c r="L3" s="66">
        <f>IF(RES_hh_tes!L3=0,"",RES_hh_tes!L3/RES_hh_fec!L3)</f>
        <v>0.60154652094094463</v>
      </c>
      <c r="M3" s="66">
        <f>IF(RES_hh_tes!M3=0,"",RES_hh_tes!M3/RES_hh_fec!M3)</f>
        <v>0.60732081220136325</v>
      </c>
      <c r="N3" s="66">
        <f>IF(RES_hh_tes!N3=0,"",RES_hh_tes!N3/RES_hh_fec!N3)</f>
        <v>0.62767015194878617</v>
      </c>
      <c r="O3" s="66">
        <f>IF(RES_hh_tes!O3=0,"",RES_hh_tes!O3/RES_hh_fec!O3)</f>
        <v>0.62908125990863739</v>
      </c>
      <c r="P3" s="66">
        <f>IF(RES_hh_tes!P3=0,"",RES_hh_tes!P3/RES_hh_fec!P3)</f>
        <v>0.63432239033699267</v>
      </c>
      <c r="Q3" s="66">
        <f>IF(RES_hh_tes!Q3=0,"",RES_hh_tes!Q3/RES_hh_fec!Q3)</f>
        <v>0.64808282519096649</v>
      </c>
      <c r="R3" s="66">
        <f>IF(RES_hh_tes!R3=0,"",RES_hh_tes!R3/RES_hh_fec!R3)</f>
        <v>0.65168992054263275</v>
      </c>
      <c r="S3" s="66">
        <f>IF(RES_hh_tes!S3=0,"",RES_hh_tes!S3/RES_hh_fec!S3)</f>
        <v>0.66024937759265367</v>
      </c>
      <c r="T3" s="66">
        <f>IF(RES_hh_tes!T3=0,"",RES_hh_tes!T3/RES_hh_fec!T3)</f>
        <v>0.66828646447604056</v>
      </c>
      <c r="U3" s="66">
        <f>IF(RES_hh_tes!U3=0,"",RES_hh_tes!U3/RES_hh_fec!U3)</f>
        <v>0.67902984214248585</v>
      </c>
      <c r="V3" s="66">
        <f>IF(RES_hh_tes!V3=0,"",RES_hh_tes!V3/RES_hh_fec!V3)</f>
        <v>0.68455681240108501</v>
      </c>
      <c r="W3" s="66">
        <f>IF(RES_hh_tes!W3=0,"",RES_hh_tes!W3/RES_hh_fec!W3)</f>
        <v>0.69731811124913612</v>
      </c>
      <c r="X3" s="66">
        <f>IF(RES_hh_tes!X3=0,"",RES_hh_tes!X3/RES_hh_fec!X3)</f>
        <v>0.71685803947261362</v>
      </c>
      <c r="Y3" s="66">
        <f>IF(RES_hh_tes!Y3=0,"",RES_hh_tes!Y3/RES_hh_fec!Y3)</f>
        <v>0.73520425278771151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0.53997375598401742</v>
      </c>
      <c r="C4" s="70">
        <f>IF(RES_hh_tes!C4=0,"",RES_hh_tes!C4/RES_hh_fec!C4)</f>
        <v>0.54396713799144136</v>
      </c>
      <c r="D4" s="70">
        <f>IF(RES_hh_tes!D4=0,"",RES_hh_tes!D4/RES_hh_fec!D4)</f>
        <v>0.53541909477488159</v>
      </c>
      <c r="E4" s="70">
        <f>IF(RES_hh_tes!E4=0,"",RES_hh_tes!E4/RES_hh_fec!E4)</f>
        <v>0.5428692547280618</v>
      </c>
      <c r="F4" s="70">
        <f>IF(RES_hh_tes!F4=0,"",RES_hh_tes!F4/RES_hh_fec!F4)</f>
        <v>0.53955139882181335</v>
      </c>
      <c r="G4" s="70">
        <f>IF(RES_hh_tes!G4=0,"",RES_hh_tes!G4/RES_hh_fec!G4)</f>
        <v>0.54652095088339336</v>
      </c>
      <c r="H4" s="70">
        <f>IF(RES_hh_tes!H4=0,"",RES_hh_tes!H4/RES_hh_fec!H4)</f>
        <v>0.54917516006803724</v>
      </c>
      <c r="I4" s="70">
        <f>IF(RES_hh_tes!I4=0,"",RES_hh_tes!I4/RES_hh_fec!I4)</f>
        <v>0.55426238144904638</v>
      </c>
      <c r="J4" s="70">
        <f>IF(RES_hh_tes!J4=0,"",RES_hh_tes!J4/RES_hh_fec!J4)</f>
        <v>0.55895274262437455</v>
      </c>
      <c r="K4" s="70">
        <f>IF(RES_hh_tes!K4=0,"",RES_hh_tes!K4/RES_hh_fec!K4)</f>
        <v>0.56698163254351308</v>
      </c>
      <c r="L4" s="70">
        <f>IF(RES_hh_tes!L4=0,"",RES_hh_tes!L4/RES_hh_fec!L4)</f>
        <v>0.57461330841059699</v>
      </c>
      <c r="M4" s="70">
        <f>IF(RES_hh_tes!M4=0,"",RES_hh_tes!M4/RES_hh_fec!M4)</f>
        <v>0.58443205237398588</v>
      </c>
      <c r="N4" s="70">
        <f>IF(RES_hh_tes!N4=0,"",RES_hh_tes!N4/RES_hh_fec!N4)</f>
        <v>0.59627278739609768</v>
      </c>
      <c r="O4" s="70">
        <f>IF(RES_hh_tes!O4=0,"",RES_hh_tes!O4/RES_hh_fec!O4)</f>
        <v>0.60598566083514838</v>
      </c>
      <c r="P4" s="70">
        <f>IF(RES_hh_tes!P4=0,"",RES_hh_tes!P4/RES_hh_fec!P4)</f>
        <v>0.60991826986916775</v>
      </c>
      <c r="Q4" s="70">
        <f>IF(RES_hh_tes!Q4=0,"",RES_hh_tes!Q4/RES_hh_fec!Q4)</f>
        <v>0.61516719978550649</v>
      </c>
      <c r="R4" s="70">
        <f>IF(RES_hh_tes!R4=0,"",RES_hh_tes!R4/RES_hh_fec!R4)</f>
        <v>0.61851012330990884</v>
      </c>
      <c r="S4" s="70">
        <f>IF(RES_hh_tes!S4=0,"",RES_hh_tes!S4/RES_hh_fec!S4)</f>
        <v>0.62564510145846441</v>
      </c>
      <c r="T4" s="70">
        <f>IF(RES_hh_tes!T4=0,"",RES_hh_tes!T4/RES_hh_fec!T4)</f>
        <v>0.63277707816725781</v>
      </c>
      <c r="U4" s="70">
        <f>IF(RES_hh_tes!U4=0,"",RES_hh_tes!U4/RES_hh_fec!U4)</f>
        <v>0.63983315832827836</v>
      </c>
      <c r="V4" s="70">
        <f>IF(RES_hh_tes!V4=0,"",RES_hh_tes!V4/RES_hh_fec!V4)</f>
        <v>0.64611719792461031</v>
      </c>
      <c r="W4" s="70">
        <f>IF(RES_hh_tes!W4=0,"",RES_hh_tes!W4/RES_hh_fec!W4)</f>
        <v>0.65632356021159366</v>
      </c>
      <c r="X4" s="70">
        <f>IF(RES_hh_tes!X4=0,"",RES_hh_tes!X4/RES_hh_fec!X4)</f>
        <v>0.66907051158181274</v>
      </c>
      <c r="Y4" s="70">
        <f>IF(RES_hh_tes!Y4=0,"",RES_hh_tes!Y4/RES_hh_fec!Y4)</f>
        <v>0.68415612042070095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0.53478731657045464</v>
      </c>
      <c r="C5" s="78">
        <f>IF(RES_hh_tes!C5=0,"",RES_hh_tes!C5/RES_hh_fec!C5)</f>
        <v>0.53685124364587022</v>
      </c>
      <c r="D5" s="78">
        <f>IF(RES_hh_tes!D5=0,"",RES_hh_tes!D5/RES_hh_fec!D5)</f>
        <v>0.53945645961098865</v>
      </c>
      <c r="E5" s="78">
        <f>IF(RES_hh_tes!E5=0,"",RES_hh_tes!E5/RES_hh_fec!E5)</f>
        <v>0.54274411816310009</v>
      </c>
      <c r="F5" s="78">
        <f>IF(RES_hh_tes!F5=0,"",RES_hh_tes!F5/RES_hh_fec!F5)</f>
        <v>0.546489933191037</v>
      </c>
      <c r="G5" s="78">
        <f>IF(RES_hh_tes!G5=0,"",RES_hh_tes!G5/RES_hh_fec!G5)</f>
        <v>0.54996148249218246</v>
      </c>
      <c r="H5" s="78">
        <f>IF(RES_hh_tes!H5=0,"",RES_hh_tes!H5/RES_hh_fec!H5)</f>
        <v>0.55226380258012098</v>
      </c>
      <c r="I5" s="78">
        <f>IF(RES_hh_tes!I5=0,"",RES_hh_tes!I5/RES_hh_fec!I5)</f>
        <v>0.55405050745982221</v>
      </c>
      <c r="J5" s="78">
        <f>IF(RES_hh_tes!J5=0,"",RES_hh_tes!J5/RES_hh_fec!J5)</f>
        <v>0.55599153480946761</v>
      </c>
      <c r="K5" s="78">
        <f>IF(RES_hh_tes!K5=0,"",RES_hh_tes!K5/RES_hh_fec!K5)</f>
        <v>0.55967219157668002</v>
      </c>
      <c r="L5" s="78">
        <f>IF(RES_hh_tes!L5=0,"",RES_hh_tes!L5/RES_hh_fec!L5)</f>
        <v>0.56841789330005532</v>
      </c>
      <c r="M5" s="78">
        <f>IF(RES_hh_tes!M5=0,"",RES_hh_tes!M5/RES_hh_fec!M5)</f>
        <v>0.57899880582734353</v>
      </c>
      <c r="N5" s="78">
        <f>IF(RES_hh_tes!N5=0,"",RES_hh_tes!N5/RES_hh_fec!N5)</f>
        <v>0.58969786804263657</v>
      </c>
      <c r="O5" s="78">
        <f>IF(RES_hh_tes!O5=0,"",RES_hh_tes!O5/RES_hh_fec!O5)</f>
        <v>0.59835045780768803</v>
      </c>
      <c r="P5" s="78">
        <f>IF(RES_hh_tes!P5=0,"",RES_hh_tes!P5/RES_hh_fec!P5)</f>
        <v>0.59956693346030765</v>
      </c>
      <c r="Q5" s="78">
        <f>IF(RES_hh_tes!Q5=0,"",RES_hh_tes!Q5/RES_hh_fec!Q5)</f>
        <v>0.60098555224447403</v>
      </c>
      <c r="R5" s="78">
        <f>IF(RES_hh_tes!R5=0,"",RES_hh_tes!R5/RES_hh_fec!R5)</f>
        <v>0.60633126973368789</v>
      </c>
      <c r="S5" s="78">
        <f>IF(RES_hh_tes!S5=0,"",RES_hh_tes!S5/RES_hh_fec!S5)</f>
        <v>0.61330482688178367</v>
      </c>
      <c r="T5" s="78">
        <f>IF(RES_hh_tes!T5=0,"",RES_hh_tes!T5/RES_hh_fec!T5)</f>
        <v>0.61703731123184402</v>
      </c>
      <c r="U5" s="78">
        <f>IF(RES_hh_tes!U5=0,"",RES_hh_tes!U5/RES_hh_fec!U5)</f>
        <v>0.62088562909839851</v>
      </c>
      <c r="V5" s="78">
        <f>IF(RES_hh_tes!V5=0,"",RES_hh_tes!V5/RES_hh_fec!V5)</f>
        <v>0.62687874352154926</v>
      </c>
      <c r="W5" s="78">
        <f>IF(RES_hh_tes!W5=0,"",RES_hh_tes!W5/RES_hh_fec!W5)</f>
        <v>0.62956367793449008</v>
      </c>
      <c r="X5" s="78">
        <f>IF(RES_hh_tes!X5=0,"",RES_hh_tes!X5/RES_hh_fec!X5)</f>
        <v>0.63111047234448436</v>
      </c>
      <c r="Y5" s="78">
        <f>IF(RES_hh_tes!Y5=0,"",RES_hh_tes!Y5/RES_hh_fec!Y5)</f>
        <v>0.63123378624640036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0.41499472259016051</v>
      </c>
      <c r="C6" s="78">
        <f>IF(RES_hh_tes!C6=0,"",RES_hh_tes!C6/RES_hh_fec!C6)</f>
        <v>0.42103118516665511</v>
      </c>
      <c r="D6" s="78">
        <f>IF(RES_hh_tes!D6=0,"",RES_hh_tes!D6/RES_hh_fec!D6)</f>
        <v>0.42227986859948013</v>
      </c>
      <c r="E6" s="78">
        <f>IF(RES_hh_tes!E6=0,"",RES_hh_tes!E6/RES_hh_fec!E6)</f>
        <v>0.42532877959077242</v>
      </c>
      <c r="F6" s="78">
        <f>IF(RES_hh_tes!F6=0,"",RES_hh_tes!F6/RES_hh_fec!F6)</f>
        <v>0.43038897533309683</v>
      </c>
      <c r="G6" s="78">
        <f>IF(RES_hh_tes!G6=0,"",RES_hh_tes!G6/RES_hh_fec!G6)</f>
        <v>0.43497576969868845</v>
      </c>
      <c r="H6" s="78">
        <f>IF(RES_hh_tes!H6=0,"",RES_hh_tes!H6/RES_hh_fec!H6)</f>
        <v>0.43998169225838035</v>
      </c>
      <c r="I6" s="78">
        <f>IF(RES_hh_tes!I6=0,"",RES_hh_tes!I6/RES_hh_fec!I6)</f>
        <v>0.4468654643618003</v>
      </c>
      <c r="J6" s="78">
        <f>IF(RES_hh_tes!J6=0,"",RES_hh_tes!J6/RES_hh_fec!J6)</f>
        <v>0.45453613978711033</v>
      </c>
      <c r="K6" s="78">
        <f>IF(RES_hh_tes!K6=0,"",RES_hh_tes!K6/RES_hh_fec!K6)</f>
        <v>0.48014545929739905</v>
      </c>
      <c r="L6" s="78">
        <f>IF(RES_hh_tes!L6=0,"",RES_hh_tes!L6/RES_hh_fec!L6)</f>
        <v>0.49543265565684569</v>
      </c>
      <c r="M6" s="78">
        <f>IF(RES_hh_tes!M6=0,"",RES_hh_tes!M6/RES_hh_fec!M6)</f>
        <v>0.50989867312080062</v>
      </c>
      <c r="N6" s="78">
        <f>IF(RES_hh_tes!N6=0,"",RES_hh_tes!N6/RES_hh_fec!N6)</f>
        <v>0.51820725444423577</v>
      </c>
      <c r="O6" s="78">
        <f>IF(RES_hh_tes!O6=0,"",RES_hh_tes!O6/RES_hh_fec!O6)</f>
        <v>0.53859724425453892</v>
      </c>
      <c r="P6" s="78">
        <f>IF(RES_hh_tes!P6=0,"",RES_hh_tes!P6/RES_hh_fec!P6)</f>
        <v>0.55610024642600042</v>
      </c>
      <c r="Q6" s="78">
        <f>IF(RES_hh_tes!Q6=0,"",RES_hh_tes!Q6/RES_hh_fec!Q6)</f>
        <v>0.56635157990384333</v>
      </c>
      <c r="R6" s="78">
        <f>IF(RES_hh_tes!R6=0,"",RES_hh_tes!R6/RES_hh_fec!R6)</f>
        <v>0.5671846355005653</v>
      </c>
      <c r="S6" s="78">
        <f>IF(RES_hh_tes!S6=0,"",RES_hh_tes!S6/RES_hh_fec!S6)</f>
        <v>0.56774332966194518</v>
      </c>
      <c r="T6" s="78">
        <f>IF(RES_hh_tes!T6=0,"",RES_hh_tes!T6/RES_hh_fec!T6)</f>
        <v>0.56811004790747599</v>
      </c>
      <c r="U6" s="78">
        <f>IF(RES_hh_tes!U6=0,"",RES_hh_tes!U6/RES_hh_fec!U6)</f>
        <v>0.56821209349866497</v>
      </c>
      <c r="V6" s="78">
        <f>IF(RES_hh_tes!V6=0,"",RES_hh_tes!V6/RES_hh_fec!V6)</f>
        <v>0.56833995866066112</v>
      </c>
      <c r="W6" s="78">
        <f>IF(RES_hh_tes!W6=0,"",RES_hh_tes!W6/RES_hh_fec!W6)</f>
        <v>0.56887778057829919</v>
      </c>
      <c r="X6" s="78">
        <f>IF(RES_hh_tes!X6=0,"",RES_hh_tes!X6/RES_hh_fec!X6)</f>
        <v>0.57083952374473479</v>
      </c>
      <c r="Y6" s="78">
        <f>IF(RES_hh_tes!Y6=0,"",RES_hh_tes!Y6/RES_hh_fec!Y6)</f>
        <v>0.57378897477320556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0.39445684417156374</v>
      </c>
      <c r="C7" s="78">
        <f>IF(RES_hh_tes!C7=0,"",RES_hh_tes!C7/RES_hh_fec!C7)</f>
        <v>0.39445684417156374</v>
      </c>
      <c r="D7" s="78">
        <f>IF(RES_hh_tes!D7=0,"",RES_hh_tes!D7/RES_hh_fec!D7)</f>
        <v>0.39445684417156374</v>
      </c>
      <c r="E7" s="78">
        <f>IF(RES_hh_tes!E7=0,"",RES_hh_tes!E7/RES_hh_fec!E7)</f>
        <v>0.39445684417156374</v>
      </c>
      <c r="F7" s="78">
        <f>IF(RES_hh_tes!F7=0,"",RES_hh_tes!F7/RES_hh_fec!F7)</f>
        <v>0.39445684417156374</v>
      </c>
      <c r="G7" s="78">
        <f>IF(RES_hh_tes!G7=0,"",RES_hh_tes!G7/RES_hh_fec!G7)</f>
        <v>0.39445684417156374</v>
      </c>
      <c r="H7" s="78">
        <f>IF(RES_hh_tes!H7=0,"",RES_hh_tes!H7/RES_hh_fec!H7)</f>
        <v>0.39445684417156374</v>
      </c>
      <c r="I7" s="78">
        <f>IF(RES_hh_tes!I7=0,"",RES_hh_tes!I7/RES_hh_fec!I7)</f>
        <v>0.39445684417156374</v>
      </c>
      <c r="J7" s="78">
        <f>IF(RES_hh_tes!J7=0,"",RES_hh_tes!J7/RES_hh_fec!J7)</f>
        <v>0.39445684417156374</v>
      </c>
      <c r="K7" s="78">
        <f>IF(RES_hh_tes!K7=0,"",RES_hh_tes!K7/RES_hh_fec!K7)</f>
        <v>0.41234936416682516</v>
      </c>
      <c r="L7" s="78">
        <f>IF(RES_hh_tes!L7=0,"",RES_hh_tes!L7/RES_hh_fec!L7)</f>
        <v>0.42929966906711675</v>
      </c>
      <c r="M7" s="78">
        <f>IF(RES_hh_tes!M7=0,"",RES_hh_tes!M7/RES_hh_fec!M7)</f>
        <v>0.44601182550943752</v>
      </c>
      <c r="N7" s="78">
        <f>IF(RES_hh_tes!N7=0,"",RES_hh_tes!N7/RES_hh_fec!N7)</f>
        <v>0.47382567345872756</v>
      </c>
      <c r="O7" s="78">
        <f>IF(RES_hh_tes!O7=0,"",RES_hh_tes!O7/RES_hh_fec!O7)</f>
        <v>0.51004039421291825</v>
      </c>
      <c r="P7" s="78">
        <f>IF(RES_hh_tes!P7=0,"",RES_hh_tes!P7/RES_hh_fec!P7)</f>
        <v>0.51023855285981756</v>
      </c>
      <c r="Q7" s="78" t="str">
        <f>IF(RES_hh_tes!Q7=0,"",RES_hh_tes!Q7/RES_hh_fec!Q7)</f>
        <v/>
      </c>
      <c r="R7" s="78" t="str">
        <f>IF(RES_hh_tes!R7=0,"",RES_hh_tes!R7/RES_hh_fec!R7)</f>
        <v/>
      </c>
      <c r="S7" s="78" t="str">
        <f>IF(RES_hh_tes!S7=0,"",RES_hh_tes!S7/RES_hh_fec!S7)</f>
        <v/>
      </c>
      <c r="T7" s="78" t="str">
        <f>IF(RES_hh_tes!T7=0,"",RES_hh_tes!T7/RES_hh_fec!T7)</f>
        <v/>
      </c>
      <c r="U7" s="78" t="str">
        <f>IF(RES_hh_tes!U7=0,"",RES_hh_tes!U7/RES_hh_fec!U7)</f>
        <v/>
      </c>
      <c r="V7" s="78" t="str">
        <f>IF(RES_hh_tes!V7=0,"",RES_hh_tes!V7/RES_hh_fec!V7)</f>
        <v/>
      </c>
      <c r="W7" s="78" t="str">
        <f>IF(RES_hh_tes!W7=0,"",RES_hh_tes!W7/RES_hh_fec!W7)</f>
        <v/>
      </c>
      <c r="X7" s="78" t="str">
        <f>IF(RES_hh_tes!X7=0,"",RES_hh_tes!X7/RES_hh_fec!X7)</f>
        <v/>
      </c>
      <c r="Y7" s="78" t="str">
        <f>IF(RES_hh_tes!Y7=0,"",RES_hh_tes!Y7/RES_hh_fec!Y7)</f>
        <v/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0.43498183436260102</v>
      </c>
      <c r="C8" s="78">
        <f>IF(RES_hh_tes!C8=0,"",RES_hh_tes!C8/RES_hh_fec!C8)</f>
        <v>0.45699424771121971</v>
      </c>
      <c r="D8" s="78">
        <f>IF(RES_hh_tes!D8=0,"",RES_hh_tes!D8/RES_hh_fec!D8)</f>
        <v>0.47315816254324333</v>
      </c>
      <c r="E8" s="78">
        <f>IF(RES_hh_tes!E8=0,"",RES_hh_tes!E8/RES_hh_fec!E8)</f>
        <v>0.48223092792695388</v>
      </c>
      <c r="F8" s="78">
        <f>IF(RES_hh_tes!F8=0,"",RES_hh_tes!F8/RES_hh_fec!F8)</f>
        <v>0.48839935075450741</v>
      </c>
      <c r="G8" s="78">
        <f>IF(RES_hh_tes!G8=0,"",RES_hh_tes!G8/RES_hh_fec!G8)</f>
        <v>0.49340491343786874</v>
      </c>
      <c r="H8" s="78">
        <f>IF(RES_hh_tes!H8=0,"",RES_hh_tes!H8/RES_hh_fec!H8)</f>
        <v>0.49733620911633802</v>
      </c>
      <c r="I8" s="78">
        <f>IF(RES_hh_tes!I8=0,"",RES_hh_tes!I8/RES_hh_fec!I8)</f>
        <v>0.50090615209021028</v>
      </c>
      <c r="J8" s="78">
        <f>IF(RES_hh_tes!J8=0,"",RES_hh_tes!J8/RES_hh_fec!J8)</f>
        <v>0.50362188966638732</v>
      </c>
      <c r="K8" s="78">
        <f>IF(RES_hh_tes!K8=0,"",RES_hh_tes!K8/RES_hh_fec!K8)</f>
        <v>0.5062379325088443</v>
      </c>
      <c r="L8" s="78">
        <f>IF(RES_hh_tes!L8=0,"",RES_hh_tes!L8/RES_hh_fec!L8)</f>
        <v>0.50705750120760928</v>
      </c>
      <c r="M8" s="78">
        <f>IF(RES_hh_tes!M8=0,"",RES_hh_tes!M8/RES_hh_fec!M8)</f>
        <v>0.50785953167300046</v>
      </c>
      <c r="N8" s="78">
        <f>IF(RES_hh_tes!N8=0,"",RES_hh_tes!N8/RES_hh_fec!N8)</f>
        <v>0.50811820999847113</v>
      </c>
      <c r="O8" s="78">
        <f>IF(RES_hh_tes!O8=0,"",RES_hh_tes!O8/RES_hh_fec!O8)</f>
        <v>0.51045997295676948</v>
      </c>
      <c r="P8" s="78">
        <f>IF(RES_hh_tes!P8=0,"",RES_hh_tes!P8/RES_hh_fec!P8)</f>
        <v>0.51990357646077301</v>
      </c>
      <c r="Q8" s="78">
        <f>IF(RES_hh_tes!Q8=0,"",RES_hh_tes!Q8/RES_hh_fec!Q8)</f>
        <v>0.53712272171388487</v>
      </c>
      <c r="R8" s="78">
        <f>IF(RES_hh_tes!R8=0,"",RES_hh_tes!R8/RES_hh_fec!R8)</f>
        <v>0.56012415940438054</v>
      </c>
      <c r="S8" s="78">
        <f>IF(RES_hh_tes!S8=0,"",RES_hh_tes!S8/RES_hh_fec!S8)</f>
        <v>0.5851951877391085</v>
      </c>
      <c r="T8" s="78">
        <f>IF(RES_hh_tes!T8=0,"",RES_hh_tes!T8/RES_hh_fec!T8)</f>
        <v>0.61019439735808623</v>
      </c>
      <c r="U8" s="78">
        <f>IF(RES_hh_tes!U8=0,"",RES_hh_tes!U8/RES_hh_fec!U8)</f>
        <v>0.63296565097143509</v>
      </c>
      <c r="V8" s="78">
        <f>IF(RES_hh_tes!V8=0,"",RES_hh_tes!V8/RES_hh_fec!V8)</f>
        <v>0.65493353152049838</v>
      </c>
      <c r="W8" s="78">
        <f>IF(RES_hh_tes!W8=0,"",RES_hh_tes!W8/RES_hh_fec!W8)</f>
        <v>0.67413892863739855</v>
      </c>
      <c r="X8" s="78">
        <f>IF(RES_hh_tes!X8=0,"",RES_hh_tes!X8/RES_hh_fec!X8)</f>
        <v>0.68685952238300019</v>
      </c>
      <c r="Y8" s="78">
        <f>IF(RES_hh_tes!Y8=0,"",RES_hh_tes!Y8/RES_hh_fec!Y8)</f>
        <v>0.69634428206738397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0.39418243234077716</v>
      </c>
      <c r="C9" s="78">
        <f>IF(RES_hh_tes!C9=0,"",RES_hh_tes!C9/RES_hh_fec!C9)</f>
        <v>0.40506362244225413</v>
      </c>
      <c r="D9" s="78">
        <f>IF(RES_hh_tes!D9=0,"",RES_hh_tes!D9/RES_hh_fec!D9)</f>
        <v>0.41931604296330249</v>
      </c>
      <c r="E9" s="78">
        <f>IF(RES_hh_tes!E9=0,"",RES_hh_tes!E9/RES_hh_fec!E9)</f>
        <v>0.4314841590247237</v>
      </c>
      <c r="F9" s="78">
        <f>IF(RES_hh_tes!F9=0,"",RES_hh_tes!F9/RES_hh_fec!F9)</f>
        <v>0.44279274042873762</v>
      </c>
      <c r="G9" s="78">
        <f>IF(RES_hh_tes!G9=0,"",RES_hh_tes!G9/RES_hh_fec!G9)</f>
        <v>0.45153771681202859</v>
      </c>
      <c r="H9" s="78">
        <f>IF(RES_hh_tes!H9=0,"",RES_hh_tes!H9/RES_hh_fec!H9)</f>
        <v>0.4627390701651673</v>
      </c>
      <c r="I9" s="78">
        <f>IF(RES_hh_tes!I9=0,"",RES_hh_tes!I9/RES_hh_fec!I9)</f>
        <v>0.47698784738647015</v>
      </c>
      <c r="J9" s="78">
        <f>IF(RES_hh_tes!J9=0,"",RES_hh_tes!J9/RES_hh_fec!J9)</f>
        <v>0.48915952516057731</v>
      </c>
      <c r="K9" s="78">
        <f>IF(RES_hh_tes!K9=0,"",RES_hh_tes!K9/RES_hh_fec!K9)</f>
        <v>0.50103260012706041</v>
      </c>
      <c r="L9" s="78">
        <f>IF(RES_hh_tes!L9=0,"",RES_hh_tes!L9/RES_hh_fec!L9)</f>
        <v>0.51474557122796816</v>
      </c>
      <c r="M9" s="78">
        <f>IF(RES_hh_tes!M9=0,"",RES_hh_tes!M9/RES_hh_fec!M9)</f>
        <v>0.52825949002159156</v>
      </c>
      <c r="N9" s="78">
        <f>IF(RES_hh_tes!N9=0,"",RES_hh_tes!N9/RES_hh_fec!N9)</f>
        <v>0.54809179368762462</v>
      </c>
      <c r="O9" s="78">
        <f>IF(RES_hh_tes!O9=0,"",RES_hh_tes!O9/RES_hh_fec!O9)</f>
        <v>0.56320621483843514</v>
      </c>
      <c r="P9" s="78">
        <f>IF(RES_hh_tes!P9=0,"",RES_hh_tes!P9/RES_hh_fec!P9)</f>
        <v>0.56877014205550636</v>
      </c>
      <c r="Q9" s="78">
        <f>IF(RES_hh_tes!Q9=0,"",RES_hh_tes!Q9/RES_hh_fec!Q9)</f>
        <v>0.57662451593709274</v>
      </c>
      <c r="R9" s="78">
        <f>IF(RES_hh_tes!R9=0,"",RES_hh_tes!R9/RES_hh_fec!R9)</f>
        <v>0.58284104902469669</v>
      </c>
      <c r="S9" s="78">
        <f>IF(RES_hh_tes!S9=0,"",RES_hh_tes!S9/RES_hh_fec!S9)</f>
        <v>0.59097503075178215</v>
      </c>
      <c r="T9" s="78">
        <f>IF(RES_hh_tes!T9=0,"",RES_hh_tes!T9/RES_hh_fec!T9)</f>
        <v>0.60081575941526288</v>
      </c>
      <c r="U9" s="78">
        <f>IF(RES_hh_tes!U9=0,"",RES_hh_tes!U9/RES_hh_fec!U9)</f>
        <v>0.60855678395852941</v>
      </c>
      <c r="V9" s="78">
        <f>IF(RES_hh_tes!V9=0,"",RES_hh_tes!V9/RES_hh_fec!V9)</f>
        <v>0.61641683423406246</v>
      </c>
      <c r="W9" s="78">
        <f>IF(RES_hh_tes!W9=0,"",RES_hh_tes!W9/RES_hh_fec!W9)</f>
        <v>0.62343537919100034</v>
      </c>
      <c r="X9" s="78">
        <f>IF(RES_hh_tes!X9=0,"",RES_hh_tes!X9/RES_hh_fec!X9)</f>
        <v>0.63202024720686956</v>
      </c>
      <c r="Y9" s="78">
        <f>IF(RES_hh_tes!Y9=0,"",RES_hh_tes!Y9/RES_hh_fec!Y9)</f>
        <v>0.64216300132413262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0.67153980362534493</v>
      </c>
      <c r="C11" s="78">
        <f>IF(RES_hh_tes!C11=0,"",RES_hh_tes!C11/RES_hh_fec!C11)</f>
        <v>0.67275870989808662</v>
      </c>
      <c r="D11" s="78">
        <f>IF(RES_hh_tes!D11=0,"",RES_hh_tes!D11/RES_hh_fec!D11)</f>
        <v>0.67286435186208859</v>
      </c>
      <c r="E11" s="78">
        <f>IF(RES_hh_tes!E11=0,"",RES_hh_tes!E11/RES_hh_fec!E11)</f>
        <v>0.67313198648438044</v>
      </c>
      <c r="F11" s="78">
        <f>IF(RES_hh_tes!F11=0,"",RES_hh_tes!F11/RES_hh_fec!F11)</f>
        <v>0.67474971337519851</v>
      </c>
      <c r="G11" s="78">
        <f>IF(RES_hh_tes!G11=0,"",RES_hh_tes!G11/RES_hh_fec!G11)</f>
        <v>0.67682280125003536</v>
      </c>
      <c r="H11" s="78">
        <f>IF(RES_hh_tes!H11=0,"",RES_hh_tes!H11/RES_hh_fec!H11)</f>
        <v>0.67848802676635711</v>
      </c>
      <c r="I11" s="78">
        <f>IF(RES_hh_tes!I11=0,"",RES_hh_tes!I11/RES_hh_fec!I11)</f>
        <v>0.68046975295668966</v>
      </c>
      <c r="J11" s="78">
        <f>IF(RES_hh_tes!J11=0,"",RES_hh_tes!J11/RES_hh_fec!J11)</f>
        <v>0.68245426642376839</v>
      </c>
      <c r="K11" s="78">
        <f>IF(RES_hh_tes!K11=0,"",RES_hh_tes!K11/RES_hh_fec!K11)</f>
        <v>0.6852203235021288</v>
      </c>
      <c r="L11" s="78">
        <f>IF(RES_hh_tes!L11=0,"",RES_hh_tes!L11/RES_hh_fec!L11)</f>
        <v>0.68820484112890934</v>
      </c>
      <c r="M11" s="78">
        <f>IF(RES_hh_tes!M11=0,"",RES_hh_tes!M11/RES_hh_fec!M11)</f>
        <v>0.69209800101988905</v>
      </c>
      <c r="N11" s="78">
        <f>IF(RES_hh_tes!N11=0,"",RES_hh_tes!N11/RES_hh_fec!N11)</f>
        <v>0.69708924028791452</v>
      </c>
      <c r="O11" s="78">
        <f>IF(RES_hh_tes!O11=0,"",RES_hh_tes!O11/RES_hh_fec!O11)</f>
        <v>0.70216461187072909</v>
      </c>
      <c r="P11" s="78">
        <f>IF(RES_hh_tes!P11=0,"",RES_hh_tes!P11/RES_hh_fec!P11)</f>
        <v>0.70300023503605513</v>
      </c>
      <c r="Q11" s="78">
        <f>IF(RES_hh_tes!Q11=0,"",RES_hh_tes!Q11/RES_hh_fec!Q11)</f>
        <v>0.70420845245399999</v>
      </c>
      <c r="R11" s="78">
        <f>IF(RES_hh_tes!R11=0,"",RES_hh_tes!R11/RES_hh_fec!R11)</f>
        <v>0.70531763872941244</v>
      </c>
      <c r="S11" s="78">
        <f>IF(RES_hh_tes!S11=0,"",RES_hh_tes!S11/RES_hh_fec!S11)</f>
        <v>0.70678930842865684</v>
      </c>
      <c r="T11" s="78">
        <f>IF(RES_hh_tes!T11=0,"",RES_hh_tes!T11/RES_hh_fec!T11)</f>
        <v>0.70793696905327219</v>
      </c>
      <c r="U11" s="78">
        <f>IF(RES_hh_tes!U11=0,"",RES_hh_tes!U11/RES_hh_fec!U11)</f>
        <v>0.70953611738368849</v>
      </c>
      <c r="V11" s="78">
        <f>IF(RES_hh_tes!V11=0,"",RES_hh_tes!V11/RES_hh_fec!V11)</f>
        <v>0.71179015221416475</v>
      </c>
      <c r="W11" s="78">
        <f>IF(RES_hh_tes!W11=0,"",RES_hh_tes!W11/RES_hh_fec!W11)</f>
        <v>0.7142869978791313</v>
      </c>
      <c r="X11" s="78">
        <f>IF(RES_hh_tes!X11=0,"",RES_hh_tes!X11/RES_hh_fec!X11)</f>
        <v>0.71770534601504932</v>
      </c>
      <c r="Y11" s="78">
        <f>IF(RES_hh_tes!Y11=0,"",RES_hh_tes!Y11/RES_hh_fec!Y11)</f>
        <v>0.72064552263348258</v>
      </c>
      <c r="DA11" s="89" t="s">
        <v>427</v>
      </c>
    </row>
    <row r="12" spans="1:105" ht="12" customHeight="1" x14ac:dyDescent="0.25">
      <c r="A12" s="28" t="s">
        <v>95</v>
      </c>
      <c r="B12" s="78" t="str">
        <f>IF(RES_hh_tes!B12=0,"",RES_hh_tes!B12/RES_hh_fec!B12)</f>
        <v/>
      </c>
      <c r="C12" s="78" t="str">
        <f>IF(RES_hh_tes!C12=0,"",RES_hh_tes!C12/RES_hh_fec!C12)</f>
        <v/>
      </c>
      <c r="D12" s="78" t="str">
        <f>IF(RES_hh_tes!D12=0,"",RES_hh_tes!D12/RES_hh_fec!D12)</f>
        <v/>
      </c>
      <c r="E12" s="78" t="str">
        <f>IF(RES_hh_tes!E12=0,"",RES_hh_tes!E12/RES_hh_fec!E12)</f>
        <v/>
      </c>
      <c r="F12" s="78" t="str">
        <f>IF(RES_hh_tes!F12=0,"",RES_hh_tes!F12/RES_hh_fec!F12)</f>
        <v/>
      </c>
      <c r="G12" s="78" t="str">
        <f>IF(RES_hh_tes!G12=0,"",RES_hh_tes!G12/RES_hh_fec!G12)</f>
        <v/>
      </c>
      <c r="H12" s="78" t="str">
        <f>IF(RES_hh_tes!H12=0,"",RES_hh_tes!H12/RES_hh_fec!H12)</f>
        <v/>
      </c>
      <c r="I12" s="78" t="str">
        <f>IF(RES_hh_tes!I12=0,"",RES_hh_tes!I12/RES_hh_fec!I12)</f>
        <v/>
      </c>
      <c r="J12" s="78" t="str">
        <f>IF(RES_hh_tes!J12=0,"",RES_hh_tes!J12/RES_hh_fec!J12)</f>
        <v/>
      </c>
      <c r="K12" s="78" t="str">
        <f>IF(RES_hh_tes!K12=0,"",RES_hh_tes!K12/RES_hh_fec!K12)</f>
        <v/>
      </c>
      <c r="L12" s="78" t="str">
        <f>IF(RES_hh_tes!L12=0,"",RES_hh_tes!L12/RES_hh_fec!L12)</f>
        <v/>
      </c>
      <c r="M12" s="78" t="str">
        <f>IF(RES_hh_tes!M12=0,"",RES_hh_tes!M12/RES_hh_fec!M12)</f>
        <v/>
      </c>
      <c r="N12" s="78" t="str">
        <f>IF(RES_hh_tes!N12=0,"",RES_hh_tes!N12/RES_hh_fec!N12)</f>
        <v/>
      </c>
      <c r="O12" s="78" t="str">
        <f>IF(RES_hh_tes!O12=0,"",RES_hh_tes!O12/RES_hh_fec!O12)</f>
        <v/>
      </c>
      <c r="P12" s="78" t="str">
        <f>IF(RES_hh_tes!P12=0,"",RES_hh_tes!P12/RES_hh_fec!P12)</f>
        <v/>
      </c>
      <c r="Q12" s="78" t="str">
        <f>IF(RES_hh_tes!Q12=0,"",RES_hh_tes!Q12/RES_hh_fec!Q12)</f>
        <v/>
      </c>
      <c r="R12" s="78" t="str">
        <f>IF(RES_hh_tes!R12=0,"",RES_hh_tes!R12/RES_hh_fec!R12)</f>
        <v/>
      </c>
      <c r="S12" s="78" t="str">
        <f>IF(RES_hh_tes!S12=0,"",RES_hh_tes!S12/RES_hh_fec!S12)</f>
        <v/>
      </c>
      <c r="T12" s="78" t="str">
        <f>IF(RES_hh_tes!T12=0,"",RES_hh_tes!T12/RES_hh_fec!T12)</f>
        <v/>
      </c>
      <c r="U12" s="78" t="str">
        <f>IF(RES_hh_tes!U12=0,"",RES_hh_tes!U12/RES_hh_fec!U12)</f>
        <v/>
      </c>
      <c r="V12" s="78" t="str">
        <f>IF(RES_hh_tes!V12=0,"",RES_hh_tes!V12/RES_hh_fec!V12)</f>
        <v/>
      </c>
      <c r="W12" s="78" t="str">
        <f>IF(RES_hh_tes!W12=0,"",RES_hh_tes!W12/RES_hh_fec!W12)</f>
        <v/>
      </c>
      <c r="X12" s="78" t="str">
        <f>IF(RES_hh_tes!X12=0,"",RES_hh_tes!X12/RES_hh_fec!X12)</f>
        <v/>
      </c>
      <c r="Y12" s="78" t="str">
        <f>IF(RES_hh_tes!Y12=0,"",RES_hh_tes!Y12/RES_hh_fec!Y12)</f>
        <v/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0.59901530269991221</v>
      </c>
      <c r="C13" s="79">
        <f>IF(RES_hh_tes!C13=0,"",RES_hh_tes!C13/RES_hh_fec!C13)</f>
        <v>0.59979932737330899</v>
      </c>
      <c r="D13" s="79">
        <f>IF(RES_hh_tes!D13=0,"",RES_hh_tes!D13/RES_hh_fec!D13)</f>
        <v>0.59995102746152285</v>
      </c>
      <c r="E13" s="79">
        <f>IF(RES_hh_tes!E13=0,"",RES_hh_tes!E13/RES_hh_fec!E13)</f>
        <v>0.60004244356358016</v>
      </c>
      <c r="F13" s="79">
        <f>IF(RES_hh_tes!F13=0,"",RES_hh_tes!F13/RES_hh_fec!F13)</f>
        <v>0.6000945941617627</v>
      </c>
      <c r="G13" s="79">
        <f>IF(RES_hh_tes!G13=0,"",RES_hh_tes!G13/RES_hh_fec!G13)</f>
        <v>0.60010282476043986</v>
      </c>
      <c r="H13" s="79">
        <f>IF(RES_hh_tes!H13=0,"",RES_hh_tes!H13/RES_hh_fec!H13)</f>
        <v>0.60370289022530199</v>
      </c>
      <c r="I13" s="79">
        <f>IF(RES_hh_tes!I13=0,"",RES_hh_tes!I13/RES_hh_fec!I13)</f>
        <v>0.61271549516073609</v>
      </c>
      <c r="J13" s="79">
        <f>IF(RES_hh_tes!J13=0,"",RES_hh_tes!J13/RES_hh_fec!J13)</f>
        <v>0.62446116993135381</v>
      </c>
      <c r="K13" s="79">
        <f>IF(RES_hh_tes!K13=0,"",RES_hh_tes!K13/RES_hh_fec!K13)</f>
        <v>0.63522684196214041</v>
      </c>
      <c r="L13" s="79">
        <f>IF(RES_hh_tes!L13=0,"",RES_hh_tes!L13/RES_hh_fec!L13)</f>
        <v>0.64513799251978232</v>
      </c>
      <c r="M13" s="79">
        <f>IF(RES_hh_tes!M13=0,"",RES_hh_tes!M13/RES_hh_fec!M13)</f>
        <v>0.65469518928699866</v>
      </c>
      <c r="N13" s="79">
        <f>IF(RES_hh_tes!N13=0,"",RES_hh_tes!N13/RES_hh_fec!N13)</f>
        <v>0.66487974838758057</v>
      </c>
      <c r="O13" s="79">
        <f>IF(RES_hh_tes!O13=0,"",RES_hh_tes!O13/RES_hh_fec!O13)</f>
        <v>0.67393326180361846</v>
      </c>
      <c r="P13" s="79">
        <f>IF(RES_hh_tes!P13=0,"",RES_hh_tes!P13/RES_hh_fec!P13)</f>
        <v>0.67418396392554414</v>
      </c>
      <c r="Q13" s="79">
        <f>IF(RES_hh_tes!Q13=0,"",RES_hh_tes!Q13/RES_hh_fec!Q13)</f>
        <v>0.67449131054594358</v>
      </c>
      <c r="R13" s="79">
        <f>IF(RES_hh_tes!R13=0,"",RES_hh_tes!R13/RES_hh_fec!R13)</f>
        <v>0.67473880402280118</v>
      </c>
      <c r="S13" s="79">
        <f>IF(RES_hh_tes!S13=0,"",RES_hh_tes!S13/RES_hh_fec!S13)</f>
        <v>0.67512690498816508</v>
      </c>
      <c r="T13" s="79">
        <f>IF(RES_hh_tes!T13=0,"",RES_hh_tes!T13/RES_hh_fec!T13)</f>
        <v>0.67794399481285317</v>
      </c>
      <c r="U13" s="79">
        <f>IF(RES_hh_tes!U13=0,"",RES_hh_tes!U13/RES_hh_fec!U13)</f>
        <v>0.68594116180893838</v>
      </c>
      <c r="V13" s="79">
        <f>IF(RES_hh_tes!V13=0,"",RES_hh_tes!V13/RES_hh_fec!V13)</f>
        <v>0.69940924924666581</v>
      </c>
      <c r="W13" s="79">
        <f>IF(RES_hh_tes!W13=0,"",RES_hh_tes!W13/RES_hh_fec!W13)</f>
        <v>0.72716352102129034</v>
      </c>
      <c r="X13" s="79">
        <f>IF(RES_hh_tes!X13=0,"",RES_hh_tes!X13/RES_hh_fec!X13)</f>
        <v>0.75811229224357624</v>
      </c>
      <c r="Y13" s="79">
        <f>IF(RES_hh_tes!Y13=0,"",RES_hh_tes!Y13/RES_hh_fec!Y13)</f>
        <v>0.79170441446148165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1.6278268451584426</v>
      </c>
      <c r="C15" s="70">
        <f>IF(RES_hh_tes!C15=0,"",RES_hh_tes!C15/RES_hh_fec!C15)</f>
        <v>1.7798483953544388</v>
      </c>
      <c r="D15" s="70">
        <f>IF(RES_hh_tes!D15=0,"",RES_hh_tes!D15/RES_hh_fec!D15)</f>
        <v>1.8893254445538414</v>
      </c>
      <c r="E15" s="70">
        <f>IF(RES_hh_tes!E15=0,"",RES_hh_tes!E15/RES_hh_fec!E15)</f>
        <v>1.9893800271431623</v>
      </c>
      <c r="F15" s="70">
        <f>IF(RES_hh_tes!F15=0,"",RES_hh_tes!F15/RES_hh_fec!F15)</f>
        <v>2.084249144625689</v>
      </c>
      <c r="G15" s="70">
        <f>IF(RES_hh_tes!G15=0,"",RES_hh_tes!G15/RES_hh_fec!G15)</f>
        <v>2.1794892186612671</v>
      </c>
      <c r="H15" s="70">
        <f>IF(RES_hh_tes!H15=0,"",RES_hh_tes!H15/RES_hh_fec!H15)</f>
        <v>2.2799553252775846</v>
      </c>
      <c r="I15" s="70">
        <f>IF(RES_hh_tes!I15=0,"",RES_hh_tes!I15/RES_hh_fec!I15)</f>
        <v>2.3608734338442572</v>
      </c>
      <c r="J15" s="70">
        <f>IF(RES_hh_tes!J15=0,"",RES_hh_tes!J15/RES_hh_fec!J15)</f>
        <v>2.4339974324620735</v>
      </c>
      <c r="K15" s="70">
        <f>IF(RES_hh_tes!K15=0,"",RES_hh_tes!K15/RES_hh_fec!K15)</f>
        <v>2.5866416539268879</v>
      </c>
      <c r="L15" s="70">
        <f>IF(RES_hh_tes!L15=0,"",RES_hh_tes!L15/RES_hh_fec!L15)</f>
        <v>2.6576294617146208</v>
      </c>
      <c r="M15" s="70">
        <f>IF(RES_hh_tes!M15=0,"",RES_hh_tes!M15/RES_hh_fec!M15)</f>
        <v>2.7363385954343746</v>
      </c>
      <c r="N15" s="70">
        <f>IF(RES_hh_tes!N15=0,"",RES_hh_tes!N15/RES_hh_fec!N15)</f>
        <v>2.8524958512108278</v>
      </c>
      <c r="O15" s="70">
        <f>IF(RES_hh_tes!O15=0,"",RES_hh_tes!O15/RES_hh_fec!O15)</f>
        <v>2.9366219648528928</v>
      </c>
      <c r="P15" s="70">
        <f>IF(RES_hh_tes!P15=0,"",RES_hh_tes!P15/RES_hh_fec!P15)</f>
        <v>3.0433698695507032</v>
      </c>
      <c r="Q15" s="70">
        <f>IF(RES_hh_tes!Q15=0,"",RES_hh_tes!Q15/RES_hh_fec!Q15)</f>
        <v>3.12847324797099</v>
      </c>
      <c r="R15" s="70">
        <f>IF(RES_hh_tes!R15=0,"",RES_hh_tes!R15/RES_hh_fec!R15)</f>
        <v>3.2155488815702054</v>
      </c>
      <c r="S15" s="70">
        <f>IF(RES_hh_tes!S15=0,"",RES_hh_tes!S15/RES_hh_fec!S15)</f>
        <v>3.3132408206146824</v>
      </c>
      <c r="T15" s="70">
        <f>IF(RES_hh_tes!T15=0,"",RES_hh_tes!T15/RES_hh_fec!T15)</f>
        <v>3.3728035858937946</v>
      </c>
      <c r="U15" s="70">
        <f>IF(RES_hh_tes!U15=0,"",RES_hh_tes!U15/RES_hh_fec!U15)</f>
        <v>3.4275905216589702</v>
      </c>
      <c r="V15" s="70">
        <f>IF(RES_hh_tes!V15=0,"",RES_hh_tes!V15/RES_hh_fec!V15)</f>
        <v>3.4736125067108388</v>
      </c>
      <c r="W15" s="70">
        <f>IF(RES_hh_tes!W15=0,"",RES_hh_tes!W15/RES_hh_fec!W15)</f>
        <v>3.5003241988810374</v>
      </c>
      <c r="X15" s="70">
        <f>IF(RES_hh_tes!X15=0,"",RES_hh_tes!X15/RES_hh_fec!X15)</f>
        <v>3.5311111848887342</v>
      </c>
      <c r="Y15" s="70">
        <f>IF(RES_hh_tes!Y15=0,"",RES_hh_tes!Y15/RES_hh_fec!Y15)</f>
        <v>3.5575264092187893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1.6278268451584426</v>
      </c>
      <c r="C16" s="78">
        <f>IF(RES_hh_tes!C16=0,"",RES_hh_tes!C16/RES_hh_fec!C16)</f>
        <v>1.7798483953544388</v>
      </c>
      <c r="D16" s="78">
        <f>IF(RES_hh_tes!D16=0,"",RES_hh_tes!D16/RES_hh_fec!D16)</f>
        <v>1.8893254445538414</v>
      </c>
      <c r="E16" s="78">
        <f>IF(RES_hh_tes!E16=0,"",RES_hh_tes!E16/RES_hh_fec!E16)</f>
        <v>1.9893800271431623</v>
      </c>
      <c r="F16" s="78">
        <f>IF(RES_hh_tes!F16=0,"",RES_hh_tes!F16/RES_hh_fec!F16)</f>
        <v>2.084249144625689</v>
      </c>
      <c r="G16" s="78">
        <f>IF(RES_hh_tes!G16=0,"",RES_hh_tes!G16/RES_hh_fec!G16)</f>
        <v>2.1794892186612671</v>
      </c>
      <c r="H16" s="78">
        <f>IF(RES_hh_tes!H16=0,"",RES_hh_tes!H16/RES_hh_fec!H16)</f>
        <v>2.2799553252775846</v>
      </c>
      <c r="I16" s="78">
        <f>IF(RES_hh_tes!I16=0,"",RES_hh_tes!I16/RES_hh_fec!I16)</f>
        <v>2.3608734338442572</v>
      </c>
      <c r="J16" s="78">
        <f>IF(RES_hh_tes!J16=0,"",RES_hh_tes!J16/RES_hh_fec!J16)</f>
        <v>2.4339974324620735</v>
      </c>
      <c r="K16" s="78">
        <f>IF(RES_hh_tes!K16=0,"",RES_hh_tes!K16/RES_hh_fec!K16)</f>
        <v>2.5866416539268879</v>
      </c>
      <c r="L16" s="78">
        <f>IF(RES_hh_tes!L16=0,"",RES_hh_tes!L16/RES_hh_fec!L16)</f>
        <v>2.6576294617146208</v>
      </c>
      <c r="M16" s="78">
        <f>IF(RES_hh_tes!M16=0,"",RES_hh_tes!M16/RES_hh_fec!M16)</f>
        <v>2.7363385954343746</v>
      </c>
      <c r="N16" s="78">
        <f>IF(RES_hh_tes!N16=0,"",RES_hh_tes!N16/RES_hh_fec!N16)</f>
        <v>2.8524958512108278</v>
      </c>
      <c r="O16" s="78">
        <f>IF(RES_hh_tes!O16=0,"",RES_hh_tes!O16/RES_hh_fec!O16)</f>
        <v>2.9366219648528928</v>
      </c>
      <c r="P16" s="78">
        <f>IF(RES_hh_tes!P16=0,"",RES_hh_tes!P16/RES_hh_fec!P16)</f>
        <v>3.0433698695507032</v>
      </c>
      <c r="Q16" s="78">
        <f>IF(RES_hh_tes!Q16=0,"",RES_hh_tes!Q16/RES_hh_fec!Q16)</f>
        <v>3.12847324797099</v>
      </c>
      <c r="R16" s="78">
        <f>IF(RES_hh_tes!R16=0,"",RES_hh_tes!R16/RES_hh_fec!R16)</f>
        <v>3.2155488815702054</v>
      </c>
      <c r="S16" s="78">
        <f>IF(RES_hh_tes!S16=0,"",RES_hh_tes!S16/RES_hh_fec!S16)</f>
        <v>3.3132408206146824</v>
      </c>
      <c r="T16" s="78">
        <f>IF(RES_hh_tes!T16=0,"",RES_hh_tes!T16/RES_hh_fec!T16)</f>
        <v>3.3728035858937946</v>
      </c>
      <c r="U16" s="78">
        <f>IF(RES_hh_tes!U16=0,"",RES_hh_tes!U16/RES_hh_fec!U16)</f>
        <v>3.4275905216589702</v>
      </c>
      <c r="V16" s="78">
        <f>IF(RES_hh_tes!V16=0,"",RES_hh_tes!V16/RES_hh_fec!V16)</f>
        <v>3.4736125067108388</v>
      </c>
      <c r="W16" s="78">
        <f>IF(RES_hh_tes!W16=0,"",RES_hh_tes!W16/RES_hh_fec!W16)</f>
        <v>3.5003241988810374</v>
      </c>
      <c r="X16" s="78">
        <f>IF(RES_hh_tes!X16=0,"",RES_hh_tes!X16/RES_hh_fec!X16)</f>
        <v>3.5311111848887342</v>
      </c>
      <c r="Y16" s="78">
        <f>IF(RES_hh_tes!Y16=0,"",RES_hh_tes!Y16/RES_hh_fec!Y16)</f>
        <v>3.5575264092187893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0.6013028072085923</v>
      </c>
      <c r="C17" s="70">
        <f>IF(RES_hh_tes!C17=0,"",RES_hh_tes!C17/RES_hh_fec!C17)</f>
        <v>0.61004762428272563</v>
      </c>
      <c r="D17" s="70">
        <f>IF(RES_hh_tes!D17=0,"",RES_hh_tes!D17/RES_hh_fec!D17)</f>
        <v>0.60081933841855606</v>
      </c>
      <c r="E17" s="70">
        <f>IF(RES_hh_tes!E17=0,"",RES_hh_tes!E17/RES_hh_fec!E17)</f>
        <v>0.60607390153058605</v>
      </c>
      <c r="F17" s="70">
        <f>IF(RES_hh_tes!F17=0,"",RES_hh_tes!F17/RES_hh_fec!F17)</f>
        <v>0.6102746314010139</v>
      </c>
      <c r="G17" s="70">
        <f>IF(RES_hh_tes!G17=0,"",RES_hh_tes!G17/RES_hh_fec!G17)</f>
        <v>0.61550679824374555</v>
      </c>
      <c r="H17" s="70">
        <f>IF(RES_hh_tes!H17=0,"",RES_hh_tes!H17/RES_hh_fec!H17)</f>
        <v>0.6158325681385689</v>
      </c>
      <c r="I17" s="70">
        <f>IF(RES_hh_tes!I17=0,"",RES_hh_tes!I17/RES_hh_fec!I17)</f>
        <v>0.61705283923805709</v>
      </c>
      <c r="J17" s="70">
        <f>IF(RES_hh_tes!J17=0,"",RES_hh_tes!J17/RES_hh_fec!J17)</f>
        <v>0.61517829406188718</v>
      </c>
      <c r="K17" s="70">
        <f>IF(RES_hh_tes!K17=0,"",RES_hh_tes!K17/RES_hh_fec!K17)</f>
        <v>0.61883748464448873</v>
      </c>
      <c r="L17" s="70">
        <f>IF(RES_hh_tes!L17=0,"",RES_hh_tes!L17/RES_hh_fec!L17)</f>
        <v>0.6267201015052557</v>
      </c>
      <c r="M17" s="70">
        <f>IF(RES_hh_tes!M17=0,"",RES_hh_tes!M17/RES_hh_fec!M17)</f>
        <v>0.6300300722426857</v>
      </c>
      <c r="N17" s="70">
        <f>IF(RES_hh_tes!N17=0,"",RES_hh_tes!N17/RES_hh_fec!N17)</f>
        <v>0.63563800565091055</v>
      </c>
      <c r="O17" s="70">
        <f>IF(RES_hh_tes!O17=0,"",RES_hh_tes!O17/RES_hh_fec!O17)</f>
        <v>0.64171848262475895</v>
      </c>
      <c r="P17" s="70">
        <f>IF(RES_hh_tes!P17=0,"",RES_hh_tes!P17/RES_hh_fec!P17)</f>
        <v>0.64742064196642679</v>
      </c>
      <c r="Q17" s="70">
        <f>IF(RES_hh_tes!Q17=0,"",RES_hh_tes!Q17/RES_hh_fec!Q17)</f>
        <v>0.65872954206593748</v>
      </c>
      <c r="R17" s="70">
        <f>IF(RES_hh_tes!R17=0,"",RES_hh_tes!R17/RES_hh_fec!R17)</f>
        <v>0.66424176240212363</v>
      </c>
      <c r="S17" s="70">
        <f>IF(RES_hh_tes!S17=0,"",RES_hh_tes!S17/RES_hh_fec!S17)</f>
        <v>0.67406425813229043</v>
      </c>
      <c r="T17" s="70">
        <f>IF(RES_hh_tes!T17=0,"",RES_hh_tes!T17/RES_hh_fec!T17)</f>
        <v>0.68446493184234081</v>
      </c>
      <c r="U17" s="70">
        <f>IF(RES_hh_tes!U17=0,"",RES_hh_tes!U17/RES_hh_fec!U17)</f>
        <v>0.69558124267735277</v>
      </c>
      <c r="V17" s="70">
        <f>IF(RES_hh_tes!V17=0,"",RES_hh_tes!V17/RES_hh_fec!V17)</f>
        <v>0.70655615192713372</v>
      </c>
      <c r="W17" s="70">
        <f>IF(RES_hh_tes!W17=0,"",RES_hh_tes!W17/RES_hh_fec!W17)</f>
        <v>0.71730376721314459</v>
      </c>
      <c r="X17" s="70">
        <f>IF(RES_hh_tes!X17=0,"",RES_hh_tes!X17/RES_hh_fec!X17)</f>
        <v>0.72895785783034728</v>
      </c>
      <c r="Y17" s="70">
        <f>IF(RES_hh_tes!Y17=0,"",RES_hh_tes!Y17/RES_hh_fec!Y17)</f>
        <v>0.74031345342544341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0.5439468614908175</v>
      </c>
      <c r="C18" s="78">
        <f>IF(RES_hh_tes!C18=0,"",RES_hh_tes!C18/RES_hh_fec!C18)</f>
        <v>0.54773715422369729</v>
      </c>
      <c r="D18" s="78">
        <f>IF(RES_hh_tes!D18=0,"",RES_hh_tes!D18/RES_hh_fec!D18)</f>
        <v>0.55616066226770511</v>
      </c>
      <c r="E18" s="78">
        <f>IF(RES_hh_tes!E18=0,"",RES_hh_tes!E18/RES_hh_fec!E18)</f>
        <v>0.5612620626424667</v>
      </c>
      <c r="F18" s="78">
        <f>IF(RES_hh_tes!F18=0,"",RES_hh_tes!F18/RES_hh_fec!F18)</f>
        <v>0.56479861917411012</v>
      </c>
      <c r="G18" s="78">
        <f>IF(RES_hh_tes!G18=0,"",RES_hh_tes!G18/RES_hh_fec!G18)</f>
        <v>0.56798075782577817</v>
      </c>
      <c r="H18" s="78">
        <f>IF(RES_hh_tes!H18=0,"",RES_hh_tes!H18/RES_hh_fec!H18)</f>
        <v>0.57165015989131007</v>
      </c>
      <c r="I18" s="78">
        <f>IF(RES_hh_tes!I18=0,"",RES_hh_tes!I18/RES_hh_fec!I18)</f>
        <v>0.57457054155088105</v>
      </c>
      <c r="J18" s="78">
        <f>IF(RES_hh_tes!J18=0,"",RES_hh_tes!J18/RES_hh_fec!J18)</f>
        <v>0.57902509770672028</v>
      </c>
      <c r="K18" s="78">
        <f>IF(RES_hh_tes!K18=0,"",RES_hh_tes!K18/RES_hh_fec!K18)</f>
        <v>0.58401187695384815</v>
      </c>
      <c r="L18" s="78">
        <f>IF(RES_hh_tes!L18=0,"",RES_hh_tes!L18/RES_hh_fec!L18)</f>
        <v>0.59021273611139291</v>
      </c>
      <c r="M18" s="78">
        <f>IF(RES_hh_tes!M18=0,"",RES_hh_tes!M18/RES_hh_fec!M18)</f>
        <v>0.59608809978946875</v>
      </c>
      <c r="N18" s="78">
        <f>IF(RES_hh_tes!N18=0,"",RES_hh_tes!N18/RES_hh_fec!N18)</f>
        <v>0.60406849407902918</v>
      </c>
      <c r="O18" s="78">
        <f>IF(RES_hh_tes!O18=0,"",RES_hh_tes!O18/RES_hh_fec!O18)</f>
        <v>0.61338414636075456</v>
      </c>
      <c r="P18" s="78">
        <f>IF(RES_hh_tes!P18=0,"",RES_hh_tes!P18/RES_hh_fec!P18)</f>
        <v>0.61454595722017114</v>
      </c>
      <c r="Q18" s="78">
        <f>IF(RES_hh_tes!Q18=0,"",RES_hh_tes!Q18/RES_hh_fec!Q18)</f>
        <v>0.61536946459786435</v>
      </c>
      <c r="R18" s="78">
        <f>IF(RES_hh_tes!R18=0,"",RES_hh_tes!R18/RES_hh_fec!R18)</f>
        <v>0.61698389733532266</v>
      </c>
      <c r="S18" s="78">
        <f>IF(RES_hh_tes!S18=0,"",RES_hh_tes!S18/RES_hh_fec!S18)</f>
        <v>0.62158878473952495</v>
      </c>
      <c r="T18" s="78">
        <f>IF(RES_hh_tes!T18=0,"",RES_hh_tes!T18/RES_hh_fec!T18)</f>
        <v>0.63311362597521736</v>
      </c>
      <c r="U18" s="78">
        <f>IF(RES_hh_tes!U18=0,"",RES_hh_tes!U18/RES_hh_fec!U18)</f>
        <v>0.64286951853972418</v>
      </c>
      <c r="V18" s="78">
        <f>IF(RES_hh_tes!V18=0,"",RES_hh_tes!V18/RES_hh_fec!V18)</f>
        <v>0.65631305070385937</v>
      </c>
      <c r="W18" s="78">
        <f>IF(RES_hh_tes!W18=0,"",RES_hh_tes!W18/RES_hh_fec!W18)</f>
        <v>0.67465890309148246</v>
      </c>
      <c r="X18" s="78">
        <f>IF(RES_hh_tes!X18=0,"",RES_hh_tes!X18/RES_hh_fec!X18)</f>
        <v>0.7038183301662756</v>
      </c>
      <c r="Y18" s="78">
        <f>IF(RES_hh_tes!Y18=0,"",RES_hh_tes!Y18/RES_hh_fec!Y18)</f>
        <v>0.72790061801262484</v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0.49556538671916234</v>
      </c>
      <c r="C19" s="78">
        <f>IF(RES_hh_tes!C19=0,"",RES_hh_tes!C19/RES_hh_fec!C19)</f>
        <v>0.49790119655044779</v>
      </c>
      <c r="D19" s="78">
        <f>IF(RES_hh_tes!D19=0,"",RES_hh_tes!D19/RES_hh_fec!D19)</f>
        <v>0.50025970254477725</v>
      </c>
      <c r="E19" s="78">
        <f>IF(RES_hh_tes!E19=0,"",RES_hh_tes!E19/RES_hh_fec!E19)</f>
        <v>0.50362762247357429</v>
      </c>
      <c r="F19" s="78">
        <f>IF(RES_hh_tes!F19=0,"",RES_hh_tes!F19/RES_hh_fec!F19)</f>
        <v>0.50776504911437459</v>
      </c>
      <c r="G19" s="78">
        <f>IF(RES_hh_tes!G19=0,"",RES_hh_tes!G19/RES_hh_fec!G19)</f>
        <v>0.51275804035859573</v>
      </c>
      <c r="H19" s="78">
        <f>IF(RES_hh_tes!H19=0,"",RES_hh_tes!H19/RES_hh_fec!H19)</f>
        <v>0.51882072780563881</v>
      </c>
      <c r="I19" s="78">
        <f>IF(RES_hh_tes!I19=0,"",RES_hh_tes!I19/RES_hh_fec!I19)</f>
        <v>0.52201237219368157</v>
      </c>
      <c r="J19" s="78">
        <f>IF(RES_hh_tes!J19=0,"",RES_hh_tes!J19/RES_hh_fec!J19)</f>
        <v>0.52329969733111426</v>
      </c>
      <c r="K19" s="78">
        <f>IF(RES_hh_tes!K19=0,"",RES_hh_tes!K19/RES_hh_fec!K19)</f>
        <v>0.52565937786556116</v>
      </c>
      <c r="L19" s="78">
        <f>IF(RES_hh_tes!L19=0,"",RES_hh_tes!L19/RES_hh_fec!L19)</f>
        <v>0.52876302370197015</v>
      </c>
      <c r="M19" s="78">
        <f>IF(RES_hh_tes!M19=0,"",RES_hh_tes!M19/RES_hh_fec!M19)</f>
        <v>0.53381801129390138</v>
      </c>
      <c r="N19" s="78">
        <f>IF(RES_hh_tes!N19=0,"",RES_hh_tes!N19/RES_hh_fec!N19)</f>
        <v>0.5416065905924532</v>
      </c>
      <c r="O19" s="78">
        <f>IF(RES_hh_tes!O19=0,"",RES_hh_tes!O19/RES_hh_fec!O19)</f>
        <v>0.55118551059376042</v>
      </c>
      <c r="P19" s="78">
        <f>IF(RES_hh_tes!P19=0,"",RES_hh_tes!P19/RES_hh_fec!P19)</f>
        <v>0.55867477465353221</v>
      </c>
      <c r="Q19" s="78">
        <f>IF(RES_hh_tes!Q19=0,"",RES_hh_tes!Q19/RES_hh_fec!Q19)</f>
        <v>0.5646787804367861</v>
      </c>
      <c r="R19" s="78">
        <f>IF(RES_hh_tes!R19=0,"",RES_hh_tes!R19/RES_hh_fec!R19)</f>
        <v>0.57107074333013008</v>
      </c>
      <c r="S19" s="78">
        <f>IF(RES_hh_tes!S19=0,"",RES_hh_tes!S19/RES_hh_fec!S19)</f>
        <v>0.58474895793523707</v>
      </c>
      <c r="T19" s="78">
        <f>IF(RES_hh_tes!T19=0,"",RES_hh_tes!T19/RES_hh_fec!T19)</f>
        <v>0.60866397324899546</v>
      </c>
      <c r="U19" s="78">
        <f>IF(RES_hh_tes!U19=0,"",RES_hh_tes!U19/RES_hh_fec!U19)</f>
        <v>0.6399897894881631</v>
      </c>
      <c r="V19" s="78">
        <f>IF(RES_hh_tes!V19=0,"",RES_hh_tes!V19/RES_hh_fec!V19)</f>
        <v>0.66839962198173486</v>
      </c>
      <c r="W19" s="78">
        <f>IF(RES_hh_tes!W19=0,"",RES_hh_tes!W19/RES_hh_fec!W19)</f>
        <v>0.68541265891233516</v>
      </c>
      <c r="X19" s="78">
        <f>IF(RES_hh_tes!X19=0,"",RES_hh_tes!X19/RES_hh_fec!X19)</f>
        <v>0.691933941927659</v>
      </c>
      <c r="Y19" s="78">
        <f>IF(RES_hh_tes!Y19=0,"",RES_hh_tes!Y19/RES_hh_fec!Y19)</f>
        <v>0.69619324726242993</v>
      </c>
      <c r="DA19" s="89" t="s">
        <v>433</v>
      </c>
    </row>
    <row r="20" spans="1:105" ht="12" customHeight="1" x14ac:dyDescent="0.25">
      <c r="A20" s="28" t="s">
        <v>200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X20" s="78" t="str">
        <f>IF(RES_hh_tes!X20=0,"",RES_hh_tes!X20/RES_hh_fec!X20)</f>
        <v/>
      </c>
      <c r="Y20" s="78" t="str">
        <f>IF(RES_hh_tes!Y20=0,"",RES_hh_tes!Y20/RES_hh_fec!Y20)</f>
        <v/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0.46246956177524201</v>
      </c>
      <c r="C21" s="78">
        <f>IF(RES_hh_tes!C21=0,"",RES_hh_tes!C21/RES_hh_fec!C21)</f>
        <v>0.49488762598757052</v>
      </c>
      <c r="D21" s="78">
        <f>IF(RES_hh_tes!D21=0,"",RES_hh_tes!D21/RES_hh_fec!D21)</f>
        <v>0.5079968267169358</v>
      </c>
      <c r="E21" s="78">
        <f>IF(RES_hh_tes!E21=0,"",RES_hh_tes!E21/RES_hh_fec!E21)</f>
        <v>0.51714692958939357</v>
      </c>
      <c r="F21" s="78">
        <f>IF(RES_hh_tes!F21=0,"",RES_hh_tes!F21/RES_hh_fec!F21)</f>
        <v>0.52424024891759158</v>
      </c>
      <c r="G21" s="78">
        <f>IF(RES_hh_tes!G21=0,"",RES_hh_tes!G21/RES_hh_fec!G21)</f>
        <v>0.53059094349819158</v>
      </c>
      <c r="H21" s="78">
        <f>IF(RES_hh_tes!H21=0,"",RES_hh_tes!H21/RES_hh_fec!H21)</f>
        <v>0.53576362108578601</v>
      </c>
      <c r="I21" s="78">
        <f>IF(RES_hh_tes!I21=0,"",RES_hh_tes!I21/RES_hh_fec!I21)</f>
        <v>0.54051288749335413</v>
      </c>
      <c r="J21" s="78">
        <f>IF(RES_hh_tes!J21=0,"",RES_hh_tes!J21/RES_hh_fec!J21)</f>
        <v>0.54412049351101499</v>
      </c>
      <c r="K21" s="78">
        <f>IF(RES_hh_tes!K21=0,"",RES_hh_tes!K21/RES_hh_fec!K21)</f>
        <v>0.54751181664633408</v>
      </c>
      <c r="L21" s="78">
        <f>IF(RES_hh_tes!L21=0,"",RES_hh_tes!L21/RES_hh_fec!L21)</f>
        <v>0.54865079823907847</v>
      </c>
      <c r="M21" s="78">
        <f>IF(RES_hh_tes!M21=0,"",RES_hh_tes!M21/RES_hh_fec!M21)</f>
        <v>0.54981583295429604</v>
      </c>
      <c r="N21" s="78">
        <f>IF(RES_hh_tes!N21=0,"",RES_hh_tes!N21/RES_hh_fec!N21)</f>
        <v>0.55049652157205919</v>
      </c>
      <c r="O21" s="78">
        <f>IF(RES_hh_tes!O21=0,"",RES_hh_tes!O21/RES_hh_fec!O21)</f>
        <v>0.55542935318537112</v>
      </c>
      <c r="P21" s="78">
        <f>IF(RES_hh_tes!P21=0,"",RES_hh_tes!P21/RES_hh_fec!P21)</f>
        <v>0.5722258341219576</v>
      </c>
      <c r="Q21" s="78">
        <f>IF(RES_hh_tes!Q21=0,"",RES_hh_tes!Q21/RES_hh_fec!Q21)</f>
        <v>0.60072528995806962</v>
      </c>
      <c r="R21" s="78">
        <f>IF(RES_hh_tes!R21=0,"",RES_hh_tes!R21/RES_hh_fec!R21)</f>
        <v>0.62452154948829941</v>
      </c>
      <c r="S21" s="78">
        <f>IF(RES_hh_tes!S21=0,"",RES_hh_tes!S21/RES_hh_fec!S21)</f>
        <v>0.64434953391034433</v>
      </c>
      <c r="T21" s="78">
        <f>IF(RES_hh_tes!T21=0,"",RES_hh_tes!T21/RES_hh_fec!T21)</f>
        <v>0.6646066927753469</v>
      </c>
      <c r="U21" s="78">
        <f>IF(RES_hh_tes!U21=0,"",RES_hh_tes!U21/RES_hh_fec!U21)</f>
        <v>0.68352633497531035</v>
      </c>
      <c r="V21" s="78">
        <f>IF(RES_hh_tes!V21=0,"",RES_hh_tes!V21/RES_hh_fec!V21)</f>
        <v>0.70151104308489387</v>
      </c>
      <c r="W21" s="78">
        <f>IF(RES_hh_tes!W21=0,"",RES_hh_tes!W21/RES_hh_fec!W21)</f>
        <v>0.71795844868298786</v>
      </c>
      <c r="X21" s="78">
        <f>IF(RES_hh_tes!X21=0,"",RES_hh_tes!X21/RES_hh_fec!X21)</f>
        <v>0.73077385624262903</v>
      </c>
      <c r="Y21" s="78">
        <f>IF(RES_hh_tes!Y21=0,"",RES_hh_tes!Y21/RES_hh_fec!Y21)</f>
        <v>0.74113369609001756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0.40414252074434526</v>
      </c>
      <c r="C22" s="78">
        <f>IF(RES_hh_tes!C22=0,"",RES_hh_tes!C22/RES_hh_fec!C22)</f>
        <v>0.4172224496436916</v>
      </c>
      <c r="D22" s="78">
        <f>IF(RES_hh_tes!D22=0,"",RES_hh_tes!D22/RES_hh_fec!D22)</f>
        <v>0.42994307415774302</v>
      </c>
      <c r="E22" s="78">
        <f>IF(RES_hh_tes!E22=0,"",RES_hh_tes!E22/RES_hh_fec!E22)</f>
        <v>0.44432184409655723</v>
      </c>
      <c r="F22" s="78">
        <f>IF(RES_hh_tes!F22=0,"",RES_hh_tes!F22/RES_hh_fec!F22)</f>
        <v>0.46158957684844598</v>
      </c>
      <c r="G22" s="78">
        <f>IF(RES_hh_tes!G22=0,"",RES_hh_tes!G22/RES_hh_fec!G22)</f>
        <v>0.47712842281119733</v>
      </c>
      <c r="H22" s="78">
        <f>IF(RES_hh_tes!H22=0,"",RES_hh_tes!H22/RES_hh_fec!H22)</f>
        <v>0.4930732167223823</v>
      </c>
      <c r="I22" s="78">
        <f>IF(RES_hh_tes!I22=0,"",RES_hh_tes!I22/RES_hh_fec!I22)</f>
        <v>0.50920291519847571</v>
      </c>
      <c r="J22" s="78">
        <f>IF(RES_hh_tes!J22=0,"",RES_hh_tes!J22/RES_hh_fec!J22)</f>
        <v>0.52896256414602705</v>
      </c>
      <c r="K22" s="78">
        <f>IF(RES_hh_tes!K22=0,"",RES_hh_tes!K22/RES_hh_fec!K22)</f>
        <v>0.54510141126766987</v>
      </c>
      <c r="L22" s="78">
        <f>IF(RES_hh_tes!L22=0,"",RES_hh_tes!L22/RES_hh_fec!L22)</f>
        <v>0.56146906427318877</v>
      </c>
      <c r="M22" s="78">
        <f>IF(RES_hh_tes!M22=0,"",RES_hh_tes!M22/RES_hh_fec!M22)</f>
        <v>0.57758089224489939</v>
      </c>
      <c r="N22" s="78">
        <f>IF(RES_hh_tes!N22=0,"",RES_hh_tes!N22/RES_hh_fec!N22)</f>
        <v>0.59757154064108342</v>
      </c>
      <c r="O22" s="78">
        <f>IF(RES_hh_tes!O22=0,"",RES_hh_tes!O22/RES_hh_fec!O22)</f>
        <v>0.61524371358759511</v>
      </c>
      <c r="P22" s="78">
        <f>IF(RES_hh_tes!P22=0,"",RES_hh_tes!P22/RES_hh_fec!P22)</f>
        <v>0.6172802603999531</v>
      </c>
      <c r="Q22" s="78">
        <f>IF(RES_hh_tes!Q22=0,"",RES_hh_tes!Q22/RES_hh_fec!Q22)</f>
        <v>0.6213396277067853</v>
      </c>
      <c r="R22" s="78">
        <f>IF(RES_hh_tes!R22=0,"",RES_hh_tes!R22/RES_hh_fec!R22)</f>
        <v>0.62554731367075245</v>
      </c>
      <c r="S22" s="78">
        <f>IF(RES_hh_tes!S22=0,"",RES_hh_tes!S22/RES_hh_fec!S22)</f>
        <v>0.63558195137448636</v>
      </c>
      <c r="T22" s="78">
        <f>IF(RES_hh_tes!T22=0,"",RES_hh_tes!T22/RES_hh_fec!T22)</f>
        <v>0.64726393277831551</v>
      </c>
      <c r="U22" s="78">
        <f>IF(RES_hh_tes!U22=0,"",RES_hh_tes!U22/RES_hh_fec!U22)</f>
        <v>0.65841052465271765</v>
      </c>
      <c r="V22" s="78">
        <f>IF(RES_hh_tes!V22=0,"",RES_hh_tes!V22/RES_hh_fec!V22)</f>
        <v>0.66950916848044517</v>
      </c>
      <c r="W22" s="78">
        <f>IF(RES_hh_tes!W22=0,"",RES_hh_tes!W22/RES_hh_fec!W22)</f>
        <v>0.67869682340910131</v>
      </c>
      <c r="X22" s="78">
        <f>IF(RES_hh_tes!X22=0,"",RES_hh_tes!X22/RES_hh_fec!X22)</f>
        <v>0.69236487255220902</v>
      </c>
      <c r="Y22" s="78">
        <f>IF(RES_hh_tes!Y22=0,"",RES_hh_tes!Y22/RES_hh_fec!Y22)</f>
        <v>0.70421875762471986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0.7275844914846108</v>
      </c>
      <c r="C24" s="78">
        <f>IF(RES_hh_tes!C24=0,"",RES_hh_tes!C24/RES_hh_fec!C24)</f>
        <v>0.72911918209840398</v>
      </c>
      <c r="D24" s="78">
        <f>IF(RES_hh_tes!D24=0,"",RES_hh_tes!D24/RES_hh_fec!D24)</f>
        <v>0.73004406690622159</v>
      </c>
      <c r="E24" s="78">
        <f>IF(RES_hh_tes!E24=0,"",RES_hh_tes!E24/RES_hh_fec!E24)</f>
        <v>0.73090432445195319</v>
      </c>
      <c r="F24" s="78">
        <f>IF(RES_hh_tes!F24=0,"",RES_hh_tes!F24/RES_hh_fec!F24)</f>
        <v>0.73338879857440897</v>
      </c>
      <c r="G24" s="78">
        <f>IF(RES_hh_tes!G24=0,"",RES_hh_tes!G24/RES_hh_fec!G24)</f>
        <v>0.73634952226233397</v>
      </c>
      <c r="H24" s="78">
        <f>IF(RES_hh_tes!H24=0,"",RES_hh_tes!H24/RES_hh_fec!H24)</f>
        <v>0.73834409692766612</v>
      </c>
      <c r="I24" s="78">
        <f>IF(RES_hh_tes!I24=0,"",RES_hh_tes!I24/RES_hh_fec!I24)</f>
        <v>0.74059209200760101</v>
      </c>
      <c r="J24" s="78">
        <f>IF(RES_hh_tes!J24=0,"",RES_hh_tes!J24/RES_hh_fec!J24)</f>
        <v>0.74315707837982281</v>
      </c>
      <c r="K24" s="78">
        <f>IF(RES_hh_tes!K24=0,"",RES_hh_tes!K24/RES_hh_fec!K24)</f>
        <v>0.7466210692211499</v>
      </c>
      <c r="L24" s="78">
        <f>IF(RES_hh_tes!L24=0,"",RES_hh_tes!L24/RES_hh_fec!L24)</f>
        <v>0.75032805614309406</v>
      </c>
      <c r="M24" s="78">
        <f>IF(RES_hh_tes!M24=0,"",RES_hh_tes!M24/RES_hh_fec!M24)</f>
        <v>0.75505087610092381</v>
      </c>
      <c r="N24" s="78">
        <f>IF(RES_hh_tes!N24=0,"",RES_hh_tes!N24/RES_hh_fec!N24)</f>
        <v>0.76095820507317147</v>
      </c>
      <c r="O24" s="78">
        <f>IF(RES_hh_tes!O24=0,"",RES_hh_tes!O24/RES_hh_fec!O24)</f>
        <v>0.76628416030964808</v>
      </c>
      <c r="P24" s="78">
        <f>IF(RES_hh_tes!P24=0,"",RES_hh_tes!P24/RES_hh_fec!P24)</f>
        <v>0.7676194846643718</v>
      </c>
      <c r="Q24" s="78">
        <f>IF(RES_hh_tes!Q24=0,"",RES_hh_tes!Q24/RES_hh_fec!Q24)</f>
        <v>0.7699228309321593</v>
      </c>
      <c r="R24" s="78">
        <f>IF(RES_hh_tes!R24=0,"",RES_hh_tes!R24/RES_hh_fec!R24)</f>
        <v>0.77180010778894625</v>
      </c>
      <c r="S24" s="78">
        <f>IF(RES_hh_tes!S24=0,"",RES_hh_tes!S24/RES_hh_fec!S24)</f>
        <v>0.77426094043982119</v>
      </c>
      <c r="T24" s="78">
        <f>IF(RES_hh_tes!T24=0,"",RES_hh_tes!T24/RES_hh_fec!T24)</f>
        <v>0.7760454995858711</v>
      </c>
      <c r="U24" s="78">
        <f>IF(RES_hh_tes!U24=0,"",RES_hh_tes!U24/RES_hh_fec!U24)</f>
        <v>0.77875082847176169</v>
      </c>
      <c r="V24" s="78">
        <f>IF(RES_hh_tes!V24=0,"",RES_hh_tes!V24/RES_hh_fec!V24)</f>
        <v>0.7826449907706895</v>
      </c>
      <c r="W24" s="78">
        <f>IF(RES_hh_tes!W24=0,"",RES_hh_tes!W24/RES_hh_fec!W24)</f>
        <v>0.78751907565139001</v>
      </c>
      <c r="X24" s="78">
        <f>IF(RES_hh_tes!X24=0,"",RES_hh_tes!X24/RES_hh_fec!X24)</f>
        <v>0.79263530511232472</v>
      </c>
      <c r="Y24" s="78">
        <f>IF(RES_hh_tes!Y24=0,"",RES_hh_tes!Y24/RES_hh_fec!Y24)</f>
        <v>0.79786239489188082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0.55906420636669352</v>
      </c>
      <c r="C25" s="79">
        <f>IF(RES_hh_tes!C25=0,"",RES_hh_tes!C25/RES_hh_fec!C25)</f>
        <v>0.56176201514500856</v>
      </c>
      <c r="D25" s="79">
        <f>IF(RES_hh_tes!D25=0,"",RES_hh_tes!D25/RES_hh_fec!D25)</f>
        <v>0.56493686903914253</v>
      </c>
      <c r="E25" s="79">
        <f>IF(RES_hh_tes!E25=0,"",RES_hh_tes!E25/RES_hh_fec!E25)</f>
        <v>0.567999435627486</v>
      </c>
      <c r="F25" s="79">
        <f>IF(RES_hh_tes!F25=0,"",RES_hh_tes!F25/RES_hh_fec!F25)</f>
        <v>0.57131425289574866</v>
      </c>
      <c r="G25" s="79">
        <f>IF(RES_hh_tes!G25=0,"",RES_hh_tes!G25/RES_hh_fec!G25)</f>
        <v>0.57494377798530361</v>
      </c>
      <c r="H25" s="79">
        <f>IF(RES_hh_tes!H25=0,"",RES_hh_tes!H25/RES_hh_fec!H25)</f>
        <v>0.57912616211201273</v>
      </c>
      <c r="I25" s="79">
        <f>IF(RES_hh_tes!I25=0,"",RES_hh_tes!I25/RES_hh_fec!I25)</f>
        <v>0.58156750591249928</v>
      </c>
      <c r="J25" s="79">
        <f>IF(RES_hh_tes!J25=0,"",RES_hh_tes!J25/RES_hh_fec!J25)</f>
        <v>0.5828036445719853</v>
      </c>
      <c r="K25" s="79">
        <f>IF(RES_hh_tes!K25=0,"",RES_hh_tes!K25/RES_hh_fec!K25)</f>
        <v>0.5846695784665642</v>
      </c>
      <c r="L25" s="79">
        <f>IF(RES_hh_tes!L25=0,"",RES_hh_tes!L25/RES_hh_fec!L25)</f>
        <v>0.58660131935910043</v>
      </c>
      <c r="M25" s="79">
        <f>IF(RES_hh_tes!M25=0,"",RES_hh_tes!M25/RES_hh_fec!M25)</f>
        <v>0.58933271722151115</v>
      </c>
      <c r="N25" s="79">
        <f>IF(RES_hh_tes!N25=0,"",RES_hh_tes!N25/RES_hh_fec!N25)</f>
        <v>0.59401853679775207</v>
      </c>
      <c r="O25" s="79">
        <f>IF(RES_hh_tes!O25=0,"",RES_hh_tes!O25/RES_hh_fec!O25)</f>
        <v>0.59932431685817966</v>
      </c>
      <c r="P25" s="79">
        <f>IF(RES_hh_tes!P25=0,"",RES_hh_tes!P25/RES_hh_fec!P25)</f>
        <v>0.60564841713476325</v>
      </c>
      <c r="Q25" s="79">
        <f>IF(RES_hh_tes!Q25=0,"",RES_hh_tes!Q25/RES_hh_fec!Q25)</f>
        <v>0.61576154900939151</v>
      </c>
      <c r="R25" s="79">
        <f>IF(RES_hh_tes!R25=0,"",RES_hh_tes!R25/RES_hh_fec!R25)</f>
        <v>0.62515318559033828</v>
      </c>
      <c r="S25" s="79">
        <f>IF(RES_hh_tes!S25=0,"",RES_hh_tes!S25/RES_hh_fec!S25)</f>
        <v>0.63610204047698893</v>
      </c>
      <c r="T25" s="79">
        <f>IF(RES_hh_tes!T25=0,"",RES_hh_tes!T25/RES_hh_fec!T25)</f>
        <v>0.64846020273700744</v>
      </c>
      <c r="U25" s="79">
        <f>IF(RES_hh_tes!U25=0,"",RES_hh_tes!U25/RES_hh_fec!U25)</f>
        <v>0.66149922935441829</v>
      </c>
      <c r="V25" s="79">
        <f>IF(RES_hh_tes!V25=0,"",RES_hh_tes!V25/RES_hh_fec!V25)</f>
        <v>0.67547590800995938</v>
      </c>
      <c r="W25" s="79">
        <f>IF(RES_hh_tes!W25=0,"",RES_hh_tes!W25/RES_hh_fec!W25)</f>
        <v>0.68683371974215102</v>
      </c>
      <c r="X25" s="79">
        <f>IF(RES_hh_tes!X25=0,"",RES_hh_tes!X25/RES_hh_fec!X25)</f>
        <v>0.69783745729314339</v>
      </c>
      <c r="Y25" s="79">
        <f>IF(RES_hh_tes!Y25=0,"",RES_hh_tes!Y25/RES_hh_fec!Y25)</f>
        <v>0.71040096645424988</v>
      </c>
      <c r="DA25" s="90" t="s">
        <v>439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>
        <f>IF(RES_hh_tes!L26=0,"",RES_hh_tes!L26/RES_hh_fec!L26)</f>
        <v>1</v>
      </c>
      <c r="M26" s="81">
        <f>IF(RES_hh_tes!M26=0,"",RES_hh_tes!M26/RES_hh_fec!M26)</f>
        <v>0.99999999999999989</v>
      </c>
      <c r="N26" s="81">
        <f>IF(RES_hh_tes!N26=0,"",RES_hh_tes!N26/RES_hh_fec!N26)</f>
        <v>1.0000000000000016</v>
      </c>
      <c r="O26" s="81">
        <f>IF(RES_hh_tes!O26=0,"",RES_hh_tes!O26/RES_hh_fec!O26)</f>
        <v>1.0000000000000009</v>
      </c>
      <c r="P26" s="81">
        <f>IF(RES_hh_tes!P26=0,"",RES_hh_tes!P26/RES_hh_fec!P26)</f>
        <v>1.0000000000000031</v>
      </c>
      <c r="Q26" s="81">
        <f>IF(RES_hh_tes!Q26=0,"",RES_hh_tes!Q26/RES_hh_fec!Q26)</f>
        <v>0.99999999999999911</v>
      </c>
      <c r="R26" s="81">
        <f>IF(RES_hh_tes!R26=0,"",RES_hh_tes!R26/RES_hh_fec!R26)</f>
        <v>1.0000000000000047</v>
      </c>
      <c r="S26" s="81">
        <f>IF(RES_hh_tes!S26=0,"",RES_hh_tes!S26/RES_hh_fec!S26)</f>
        <v>0.99999999999999878</v>
      </c>
      <c r="T26" s="81">
        <f>IF(RES_hh_tes!T26=0,"",RES_hh_tes!T26/RES_hh_fec!T26)</f>
        <v>0.99999999999999845</v>
      </c>
      <c r="U26" s="81">
        <f>IF(RES_hh_tes!U26=0,"",RES_hh_tes!U26/RES_hh_fec!U26)</f>
        <v>1.0000000000000009</v>
      </c>
      <c r="V26" s="81">
        <f>IF(RES_hh_tes!V26=0,"",RES_hh_tes!V26/RES_hh_fec!V26)</f>
        <v>0.99999999999999956</v>
      </c>
      <c r="W26" s="81">
        <f>IF(RES_hh_tes!W26=0,"",RES_hh_tes!W26/RES_hh_fec!W26)</f>
        <v>0.99999999999999956</v>
      </c>
      <c r="X26" s="81">
        <f>IF(RES_hh_tes!X26=0,"",RES_hh_tes!X26/RES_hh_fec!X26)</f>
        <v>1.0000000000000013</v>
      </c>
      <c r="Y26" s="81">
        <f>IF(RES_hh_tes!Y26=0,"",RES_hh_tes!Y26/RES_hh_fec!Y26)</f>
        <v>0.99999999999999734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0.69734912855095743</v>
      </c>
      <c r="C27" s="70">
        <f>IF(RES_hh_tes!C27=0,"",RES_hh_tes!C27/RES_hh_fec!C27)</f>
        <v>0.6984868414050589</v>
      </c>
      <c r="D27" s="70">
        <f>IF(RES_hh_tes!D27=0,"",RES_hh_tes!D27/RES_hh_fec!D27)</f>
        <v>0.69051893198318637</v>
      </c>
      <c r="E27" s="70">
        <f>IF(RES_hh_tes!E27=0,"",RES_hh_tes!E27/RES_hh_fec!E27)</f>
        <v>0.68623411162742676</v>
      </c>
      <c r="F27" s="70">
        <f>IF(RES_hh_tes!F27=0,"",RES_hh_tes!F27/RES_hh_fec!F27)</f>
        <v>0.68701482332990127</v>
      </c>
      <c r="G27" s="70">
        <f>IF(RES_hh_tes!G27=0,"",RES_hh_tes!G27/RES_hh_fec!G27)</f>
        <v>0.68979988950822491</v>
      </c>
      <c r="H27" s="70">
        <f>IF(RES_hh_tes!H27=0,"",RES_hh_tes!H27/RES_hh_fec!H27)</f>
        <v>0.69047892524849075</v>
      </c>
      <c r="I27" s="70">
        <f>IF(RES_hh_tes!I27=0,"",RES_hh_tes!I27/RES_hh_fec!I27)</f>
        <v>0.69411194955253219</v>
      </c>
      <c r="J27" s="70">
        <f>IF(RES_hh_tes!J27=0,"",RES_hh_tes!J27/RES_hh_fec!J27)</f>
        <v>0.69710989650448307</v>
      </c>
      <c r="K27" s="70">
        <f>IF(RES_hh_tes!K27=0,"",RES_hh_tes!K27/RES_hh_fec!K27)</f>
        <v>0.69765720893882088</v>
      </c>
      <c r="L27" s="70">
        <f>IF(RES_hh_tes!L27=0,"",RES_hh_tes!L27/RES_hh_fec!L27)</f>
        <v>0.70031143000549556</v>
      </c>
      <c r="M27" s="70">
        <f>IF(RES_hh_tes!M27=0,"",RES_hh_tes!M27/RES_hh_fec!M27)</f>
        <v>0.69846673322987129</v>
      </c>
      <c r="N27" s="70">
        <f>IF(RES_hh_tes!N27=0,"",RES_hh_tes!N27/RES_hh_fec!N27)</f>
        <v>0.70124317873157349</v>
      </c>
      <c r="O27" s="70">
        <f>IF(RES_hh_tes!O27=0,"",RES_hh_tes!O27/RES_hh_fec!O27)</f>
        <v>0.70469424777305878</v>
      </c>
      <c r="P27" s="70">
        <f>IF(RES_hh_tes!P27=0,"",RES_hh_tes!P27/RES_hh_fec!P27)</f>
        <v>0.71014027402104707</v>
      </c>
      <c r="Q27" s="70">
        <f>IF(RES_hh_tes!Q27=0,"",RES_hh_tes!Q27/RES_hh_fec!Q27)</f>
        <v>0.70730143832446268</v>
      </c>
      <c r="R27" s="70">
        <f>IF(RES_hh_tes!R27=0,"",RES_hh_tes!R27/RES_hh_fec!R27)</f>
        <v>0.71489877994643125</v>
      </c>
      <c r="S27" s="70">
        <f>IF(RES_hh_tes!S27=0,"",RES_hh_tes!S27/RES_hh_fec!S27)</f>
        <v>0.72469891691130839</v>
      </c>
      <c r="T27" s="70">
        <f>IF(RES_hh_tes!T27=0,"",RES_hh_tes!T27/RES_hh_fec!T27)</f>
        <v>0.73500436581042661</v>
      </c>
      <c r="U27" s="70">
        <f>IF(RES_hh_tes!U27=0,"",RES_hh_tes!U27/RES_hh_fec!U27)</f>
        <v>0.74741961492222342</v>
      </c>
      <c r="V27" s="70">
        <f>IF(RES_hh_tes!V27=0,"",RES_hh_tes!V27/RES_hh_fec!V27)</f>
        <v>0.75725306924003122</v>
      </c>
      <c r="W27" s="70">
        <f>IF(RES_hh_tes!W27=0,"",RES_hh_tes!W27/RES_hh_fec!W27)</f>
        <v>0.77217679139193141</v>
      </c>
      <c r="X27" s="70">
        <f>IF(RES_hh_tes!X27=0,"",RES_hh_tes!X27/RES_hh_fec!X27)</f>
        <v>0.79183142041817001</v>
      </c>
      <c r="Y27" s="70">
        <f>IF(RES_hh_tes!Y27=0,"",RES_hh_tes!Y27/RES_hh_fec!Y27)</f>
        <v>0.81160665398076626</v>
      </c>
      <c r="DA27" s="88" t="s">
        <v>294</v>
      </c>
    </row>
    <row r="28" spans="1:105" ht="12" customHeight="1" x14ac:dyDescent="0.25">
      <c r="A28" s="28" t="s">
        <v>51</v>
      </c>
      <c r="B28" s="78">
        <f>IF(RES_hh_tes!B28=0,"",RES_hh_tes!B28/RES_hh_fec!B28)</f>
        <v>0.56632370623127637</v>
      </c>
      <c r="C28" s="78">
        <f>IF(RES_hh_tes!C28=0,"",RES_hh_tes!C28/RES_hh_fec!C28)</f>
        <v>0.56736448888568669</v>
      </c>
      <c r="D28" s="78">
        <f>IF(RES_hh_tes!D28=0,"",RES_hh_tes!D28/RES_hh_fec!D28)</f>
        <v>0.56891223997970819</v>
      </c>
      <c r="E28" s="78">
        <f>IF(RES_hh_tes!E28=0,"",RES_hh_tes!E28/RES_hh_fec!E28)</f>
        <v>0.5699442010217135</v>
      </c>
      <c r="F28" s="78">
        <f>IF(RES_hh_tes!F28=0,"",RES_hh_tes!F28/RES_hh_fec!F28)</f>
        <v>0.57092658695076459</v>
      </c>
      <c r="G28" s="78">
        <f>IF(RES_hh_tes!G28=0,"",RES_hh_tes!G28/RES_hh_fec!G28)</f>
        <v>0.57194945446132073</v>
      </c>
      <c r="H28" s="78">
        <f>IF(RES_hh_tes!H28=0,"",RES_hh_tes!H28/RES_hh_fec!H28)</f>
        <v>0.57300526308881916</v>
      </c>
      <c r="I28" s="78">
        <f>IF(RES_hh_tes!I28=0,"",RES_hh_tes!I28/RES_hh_fec!I28)</f>
        <v>0.57352699048962297</v>
      </c>
      <c r="J28" s="78">
        <f>IF(RES_hh_tes!J28=0,"",RES_hh_tes!J28/RES_hh_fec!J28)</f>
        <v>0.57376589834244474</v>
      </c>
      <c r="K28" s="78">
        <f>IF(RES_hh_tes!K28=0,"",RES_hh_tes!K28/RES_hh_fec!K28)</f>
        <v>0.57413180891625482</v>
      </c>
      <c r="L28" s="78">
        <f>IF(RES_hh_tes!L28=0,"",RES_hh_tes!L28/RES_hh_fec!L28)</f>
        <v>0.57482232886960538</v>
      </c>
      <c r="M28" s="78">
        <f>IF(RES_hh_tes!M28=0,"",RES_hh_tes!M28/RES_hh_fec!M28)</f>
        <v>0.57532888619796541</v>
      </c>
      <c r="N28" s="78">
        <f>IF(RES_hh_tes!N28=0,"",RES_hh_tes!N28/RES_hh_fec!N28)</f>
        <v>0.57575604541871894</v>
      </c>
      <c r="O28" s="78">
        <f>IF(RES_hh_tes!O28=0,"",RES_hh_tes!O28/RES_hh_fec!O28)</f>
        <v>0.57603424731089958</v>
      </c>
      <c r="P28" s="78">
        <f>IF(RES_hh_tes!P28=0,"",RES_hh_tes!P28/RES_hh_fec!P28)</f>
        <v>0.57610735366875221</v>
      </c>
      <c r="Q28" s="78">
        <f>IF(RES_hh_tes!Q28=0,"",RES_hh_tes!Q28/RES_hh_fec!Q28)</f>
        <v>0.57614736625764251</v>
      </c>
      <c r="R28" s="78">
        <f>IF(RES_hh_tes!R28=0,"",RES_hh_tes!R28/RES_hh_fec!R28)</f>
        <v>0.57622590511885352</v>
      </c>
      <c r="S28" s="78">
        <f>IF(RES_hh_tes!S28=0,"",RES_hh_tes!S28/RES_hh_fec!S28)</f>
        <v>0.57645291123880171</v>
      </c>
      <c r="T28" s="78">
        <f>IF(RES_hh_tes!T28=0,"",RES_hh_tes!T28/RES_hh_fec!T28)</f>
        <v>0.58041072482642364</v>
      </c>
      <c r="U28" s="78">
        <f>IF(RES_hh_tes!U28=0,"",RES_hh_tes!U28/RES_hh_fec!U28)</f>
        <v>0.58530686718889824</v>
      </c>
      <c r="V28" s="78">
        <f>IF(RES_hh_tes!V28=0,"",RES_hh_tes!V28/RES_hh_fec!V28)</f>
        <v>0.59098587623464371</v>
      </c>
      <c r="W28" s="78">
        <f>IF(RES_hh_tes!W28=0,"",RES_hh_tes!W28/RES_hh_fec!W28)</f>
        <v>0.59325408888068343</v>
      </c>
      <c r="X28" s="78">
        <f>IF(RES_hh_tes!X28=0,"",RES_hh_tes!X28/RES_hh_fec!X28)</f>
        <v>0.5948155628122469</v>
      </c>
      <c r="Y28" s="78">
        <f>IF(RES_hh_tes!Y28=0,"",RES_hh_tes!Y28/RES_hh_fec!Y28)</f>
        <v>0.59702536287635566</v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0.5607532308746831</v>
      </c>
      <c r="C29" s="78">
        <f>IF(RES_hh_tes!C29=0,"",RES_hh_tes!C29/RES_hh_fec!C29)</f>
        <v>0.56232155702264885</v>
      </c>
      <c r="D29" s="78">
        <f>IF(RES_hh_tes!D29=0,"",RES_hh_tes!D29/RES_hh_fec!D29)</f>
        <v>0.56406832037311516</v>
      </c>
      <c r="E29" s="78">
        <f>IF(RES_hh_tes!E29=0,"",RES_hh_tes!E29/RES_hh_fec!E29)</f>
        <v>0.56541186486330597</v>
      </c>
      <c r="F29" s="78">
        <f>IF(RES_hh_tes!F29=0,"",RES_hh_tes!F29/RES_hh_fec!F29)</f>
        <v>0.56637776895767433</v>
      </c>
      <c r="G29" s="78">
        <f>IF(RES_hh_tes!G29=0,"",RES_hh_tes!G29/RES_hh_fec!G29)</f>
        <v>0.56722129587494752</v>
      </c>
      <c r="H29" s="78">
        <f>IF(RES_hh_tes!H29=0,"",RES_hh_tes!H29/RES_hh_fec!H29)</f>
        <v>0.56812563006563854</v>
      </c>
      <c r="I29" s="78">
        <f>IF(RES_hh_tes!I29=0,"",RES_hh_tes!I29/RES_hh_fec!I29)</f>
        <v>0.56864856648890194</v>
      </c>
      <c r="J29" s="78">
        <f>IF(RES_hh_tes!J29=0,"",RES_hh_tes!J29/RES_hh_fec!J29)</f>
        <v>0.56910233692667878</v>
      </c>
      <c r="K29" s="78">
        <f>IF(RES_hh_tes!K29=0,"",RES_hh_tes!K29/RES_hh_fec!K29)</f>
        <v>0.56982530300272882</v>
      </c>
      <c r="L29" s="78">
        <f>IF(RES_hh_tes!L29=0,"",RES_hh_tes!L29/RES_hh_fec!L29)</f>
        <v>0.57061458422777211</v>
      </c>
      <c r="M29" s="78">
        <f>IF(RES_hh_tes!M29=0,"",RES_hh_tes!M29/RES_hh_fec!M29)</f>
        <v>0.57131929591537045</v>
      </c>
      <c r="N29" s="78">
        <f>IF(RES_hh_tes!N29=0,"",RES_hh_tes!N29/RES_hh_fec!N29)</f>
        <v>0.57185514390121917</v>
      </c>
      <c r="O29" s="78">
        <f>IF(RES_hh_tes!O29=0,"",RES_hh_tes!O29/RES_hh_fec!O29)</f>
        <v>0.5722703148151711</v>
      </c>
      <c r="P29" s="78">
        <f>IF(RES_hh_tes!P29=0,"",RES_hh_tes!P29/RES_hh_fec!P29)</f>
        <v>0.57254156162146985</v>
      </c>
      <c r="Q29" s="78">
        <f>IF(RES_hh_tes!Q29=0,"",RES_hh_tes!Q29/RES_hh_fec!Q29)</f>
        <v>0.57304787482988784</v>
      </c>
      <c r="R29" s="78">
        <f>IF(RES_hh_tes!R29=0,"",RES_hh_tes!R29/RES_hh_fec!R29)</f>
        <v>0.573995215188004</v>
      </c>
      <c r="S29" s="78">
        <f>IF(RES_hh_tes!S29=0,"",RES_hh_tes!S29/RES_hh_fec!S29)</f>
        <v>0.57535786840406455</v>
      </c>
      <c r="T29" s="78">
        <f>IF(RES_hh_tes!T29=0,"",RES_hh_tes!T29/RES_hh_fec!T29)</f>
        <v>0.57745029385828905</v>
      </c>
      <c r="U29" s="78">
        <f>IF(RES_hh_tes!U29=0,"",RES_hh_tes!U29/RES_hh_fec!U29)</f>
        <v>0.58104158946333173</v>
      </c>
      <c r="V29" s="78">
        <f>IF(RES_hh_tes!V29=0,"",RES_hh_tes!V29/RES_hh_fec!V29)</f>
        <v>0.58587581655839627</v>
      </c>
      <c r="W29" s="78">
        <f>IF(RES_hh_tes!W29=0,"",RES_hh_tes!W29/RES_hh_fec!W29)</f>
        <v>0.59094893604478838</v>
      </c>
      <c r="X29" s="78">
        <f>IF(RES_hh_tes!X29=0,"",RES_hh_tes!X29/RES_hh_fec!X29)</f>
        <v>0.5952977643185714</v>
      </c>
      <c r="Y29" s="78">
        <f>IF(RES_hh_tes!Y29=0,"",RES_hh_tes!Y29/RES_hh_fec!Y29)</f>
        <v>0.59923816627932147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0.5598804474222735</v>
      </c>
      <c r="C30" s="78">
        <f>IF(RES_hh_tes!C30=0,"",RES_hh_tes!C30/RES_hh_fec!C30)</f>
        <v>0.56351237730265968</v>
      </c>
      <c r="D30" s="78">
        <f>IF(RES_hh_tes!D30=0,"",RES_hh_tes!D30/RES_hh_fec!D30)</f>
        <v>0.56564925941921873</v>
      </c>
      <c r="E30" s="78">
        <f>IF(RES_hh_tes!E30=0,"",RES_hh_tes!E30/RES_hh_fec!E30)</f>
        <v>0.56669085372061345</v>
      </c>
      <c r="F30" s="78">
        <f>IF(RES_hh_tes!F30=0,"",RES_hh_tes!F30/RES_hh_fec!F30)</f>
        <v>0.5673887352632534</v>
      </c>
      <c r="G30" s="78">
        <f>IF(RES_hh_tes!G30=0,"",RES_hh_tes!G30/RES_hh_fec!G30)</f>
        <v>0.56796565491363737</v>
      </c>
      <c r="H30" s="78">
        <f>IF(RES_hh_tes!H30=0,"",RES_hh_tes!H30/RES_hh_fec!H30)</f>
        <v>0.56842850539816914</v>
      </c>
      <c r="I30" s="78">
        <f>IF(RES_hh_tes!I30=0,"",RES_hh_tes!I30/RES_hh_fec!I30)</f>
        <v>0.56884753869190874</v>
      </c>
      <c r="J30" s="78">
        <f>IF(RES_hh_tes!J30=0,"",RES_hh_tes!J30/RES_hh_fec!J30)</f>
        <v>0.56919088286578556</v>
      </c>
      <c r="K30" s="78">
        <f>IF(RES_hh_tes!K30=0,"",RES_hh_tes!K30/RES_hh_fec!K30)</f>
        <v>0.56956150586324361</v>
      </c>
      <c r="L30" s="78">
        <f>IF(RES_hh_tes!L30=0,"",RES_hh_tes!L30/RES_hh_fec!L30)</f>
        <v>0.56985537682295462</v>
      </c>
      <c r="M30" s="78">
        <f>IF(RES_hh_tes!M30=0,"",RES_hh_tes!M30/RES_hh_fec!M30)</f>
        <v>0.57023716178584638</v>
      </c>
      <c r="N30" s="78">
        <f>IF(RES_hh_tes!N30=0,"",RES_hh_tes!N30/RES_hh_fec!N30)</f>
        <v>0.57067639358145539</v>
      </c>
      <c r="O30" s="78">
        <f>IF(RES_hh_tes!O30=0,"",RES_hh_tes!O30/RES_hh_fec!O30)</f>
        <v>0.57114226135097079</v>
      </c>
      <c r="P30" s="78">
        <f>IF(RES_hh_tes!P30=0,"",RES_hh_tes!P30/RES_hh_fec!P30)</f>
        <v>0.57168197343717952</v>
      </c>
      <c r="Q30" s="78">
        <f>IF(RES_hh_tes!Q30=0,"",RES_hh_tes!Q30/RES_hh_fec!Q30)</f>
        <v>0.5724320383770779</v>
      </c>
      <c r="R30" s="78">
        <f>IF(RES_hh_tes!R30=0,"",RES_hh_tes!R30/RES_hh_fec!R30)</f>
        <v>0.57407031336827685</v>
      </c>
      <c r="S30" s="78">
        <f>IF(RES_hh_tes!S30=0,"",RES_hh_tes!S30/RES_hh_fec!S30)</f>
        <v>0.57661341425080082</v>
      </c>
      <c r="T30" s="78">
        <f>IF(RES_hh_tes!T30=0,"",RES_hh_tes!T30/RES_hh_fec!T30)</f>
        <v>0.580268156465236</v>
      </c>
      <c r="U30" s="78">
        <f>IF(RES_hh_tes!U30=0,"",RES_hh_tes!U30/RES_hh_fec!U30)</f>
        <v>0.58439424252070993</v>
      </c>
      <c r="V30" s="78">
        <f>IF(RES_hh_tes!V30=0,"",RES_hh_tes!V30/RES_hh_fec!V30)</f>
        <v>0.58860870332680504</v>
      </c>
      <c r="W30" s="78">
        <f>IF(RES_hh_tes!W30=0,"",RES_hh_tes!W30/RES_hh_fec!W30)</f>
        <v>0.5925358039394949</v>
      </c>
      <c r="X30" s="78">
        <f>IF(RES_hh_tes!X30=0,"",RES_hh_tes!X30/RES_hh_fec!X30)</f>
        <v>0.59605805774442688</v>
      </c>
      <c r="Y30" s="78">
        <f>IF(RES_hh_tes!Y30=0,"",RES_hh_tes!Y30/RES_hh_fec!Y30)</f>
        <v>0.59917177123728294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0.56689286097419478</v>
      </c>
      <c r="C31" s="78">
        <f>IF(RES_hh_tes!C31=0,"",RES_hh_tes!C31/RES_hh_fec!C31)</f>
        <v>0.56821226671623726</v>
      </c>
      <c r="D31" s="78">
        <f>IF(RES_hh_tes!D31=0,"",RES_hh_tes!D31/RES_hh_fec!D31)</f>
        <v>0.56944997591104318</v>
      </c>
      <c r="E31" s="78">
        <f>IF(RES_hh_tes!E31=0,"",RES_hh_tes!E31/RES_hh_fec!E31)</f>
        <v>0.57050153659249303</v>
      </c>
      <c r="F31" s="78">
        <f>IF(RES_hh_tes!F31=0,"",RES_hh_tes!F31/RES_hh_fec!F31)</f>
        <v>0.57154910956149596</v>
      </c>
      <c r="G31" s="78">
        <f>IF(RES_hh_tes!G31=0,"",RES_hh_tes!G31/RES_hh_fec!G31)</f>
        <v>0.57246901176785847</v>
      </c>
      <c r="H31" s="78">
        <f>IF(RES_hh_tes!H31=0,"",RES_hh_tes!H31/RES_hh_fec!H31)</f>
        <v>0.57339372756453821</v>
      </c>
      <c r="I31" s="78">
        <f>IF(RES_hh_tes!I31=0,"",RES_hh_tes!I31/RES_hh_fec!I31)</f>
        <v>0.57385939324034263</v>
      </c>
      <c r="J31" s="78">
        <f>IF(RES_hh_tes!J31=0,"",RES_hh_tes!J31/RES_hh_fec!J31)</f>
        <v>0.57410069081003912</v>
      </c>
      <c r="K31" s="78">
        <f>IF(RES_hh_tes!K31=0,"",RES_hh_tes!K31/RES_hh_fec!K31)</f>
        <v>0.57439629736461906</v>
      </c>
      <c r="L31" s="78">
        <f>IF(RES_hh_tes!L31=0,"",RES_hh_tes!L31/RES_hh_fec!L31)</f>
        <v>0.57468730039459914</v>
      </c>
      <c r="M31" s="78">
        <f>IF(RES_hh_tes!M31=0,"",RES_hh_tes!M31/RES_hh_fec!M31)</f>
        <v>0.5749646192255774</v>
      </c>
      <c r="N31" s="78">
        <f>IF(RES_hh_tes!N31=0,"",RES_hh_tes!N31/RES_hh_fec!N31)</f>
        <v>0.57524330526193779</v>
      </c>
      <c r="O31" s="78">
        <f>IF(RES_hh_tes!O31=0,"",RES_hh_tes!O31/RES_hh_fec!O31)</f>
        <v>0.57548346649654381</v>
      </c>
      <c r="P31" s="78">
        <f>IF(RES_hh_tes!P31=0,"",RES_hh_tes!P31/RES_hh_fec!P31)</f>
        <v>0.57566207523676505</v>
      </c>
      <c r="Q31" s="78">
        <f>IF(RES_hh_tes!Q31=0,"",RES_hh_tes!Q31/RES_hh_fec!Q31)</f>
        <v>0.57601502437543661</v>
      </c>
      <c r="R31" s="78">
        <f>IF(RES_hh_tes!R31=0,"",RES_hh_tes!R31/RES_hh_fec!R31)</f>
        <v>0.57667130507935505</v>
      </c>
      <c r="S31" s="78">
        <f>IF(RES_hh_tes!S31=0,"",RES_hh_tes!S31/RES_hh_fec!S31)</f>
        <v>0.57764807438289478</v>
      </c>
      <c r="T31" s="78">
        <f>IF(RES_hh_tes!T31=0,"",RES_hh_tes!T31/RES_hh_fec!T31)</f>
        <v>0.5789887030004276</v>
      </c>
      <c r="U31" s="78">
        <f>IF(RES_hh_tes!U31=0,"",RES_hh_tes!U31/RES_hh_fec!U31)</f>
        <v>0.58066378782603401</v>
      </c>
      <c r="V31" s="78">
        <f>IF(RES_hh_tes!V31=0,"",RES_hh_tes!V31/RES_hh_fec!V31)</f>
        <v>0.58244859268291915</v>
      </c>
      <c r="W31" s="78">
        <f>IF(RES_hh_tes!W31=0,"",RES_hh_tes!W31/RES_hh_fec!W31)</f>
        <v>0.5845452219126972</v>
      </c>
      <c r="X31" s="78">
        <f>IF(RES_hh_tes!X31=0,"",RES_hh_tes!X31/RES_hh_fec!X31)</f>
        <v>0.58628934124422338</v>
      </c>
      <c r="Y31" s="78">
        <f>IF(RES_hh_tes!Y31=0,"",RES_hh_tes!Y31/RES_hh_fec!Y31)</f>
        <v>0.58847037429104099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0.72597952868371163</v>
      </c>
      <c r="C32" s="81">
        <f>IF(RES_hh_tes!C32=0,"",RES_hh_tes!C32/RES_hh_fec!C32)</f>
        <v>0.72774966910516814</v>
      </c>
      <c r="D32" s="81">
        <f>IF(RES_hh_tes!D32=0,"",RES_hh_tes!D32/RES_hh_fec!D32)</f>
        <v>0.72922140663451362</v>
      </c>
      <c r="E32" s="81">
        <f>IF(RES_hh_tes!E32=0,"",RES_hh_tes!E32/RES_hh_fec!E32)</f>
        <v>0.73151579788311616</v>
      </c>
      <c r="F32" s="81">
        <f>IF(RES_hh_tes!F32=0,"",RES_hh_tes!F32/RES_hh_fec!F32)</f>
        <v>0.73429714479782515</v>
      </c>
      <c r="G32" s="81">
        <f>IF(RES_hh_tes!G32=0,"",RES_hh_tes!G32/RES_hh_fec!G32)</f>
        <v>0.73760777951740253</v>
      </c>
      <c r="H32" s="81">
        <f>IF(RES_hh_tes!H32=0,"",RES_hh_tes!H32/RES_hh_fec!H32)</f>
        <v>0.74143398164818874</v>
      </c>
      <c r="I32" s="81">
        <f>IF(RES_hh_tes!I32=0,"",RES_hh_tes!I32/RES_hh_fec!I32)</f>
        <v>0.74356273406405493</v>
      </c>
      <c r="J32" s="81">
        <f>IF(RES_hh_tes!J32=0,"",RES_hh_tes!J32/RES_hh_fec!J32)</f>
        <v>0.74455272799944194</v>
      </c>
      <c r="K32" s="81">
        <f>IF(RES_hh_tes!K32=0,"",RES_hh_tes!K32/RES_hh_fec!K32)</f>
        <v>0.74606131864776559</v>
      </c>
      <c r="L32" s="81">
        <f>IF(RES_hh_tes!L32=0,"",RES_hh_tes!L32/RES_hh_fec!L32)</f>
        <v>0.74765420290231688</v>
      </c>
      <c r="M32" s="81">
        <f>IF(RES_hh_tes!M32=0,"",RES_hh_tes!M32/RES_hh_fec!M32)</f>
        <v>0.74964332844349046</v>
      </c>
      <c r="N32" s="81">
        <f>IF(RES_hh_tes!N32=0,"",RES_hh_tes!N32/RES_hh_fec!N32)</f>
        <v>0.75275167139011911</v>
      </c>
      <c r="O32" s="81">
        <f>IF(RES_hh_tes!O32=0,"",RES_hh_tes!O32/RES_hh_fec!O32)</f>
        <v>0.75608318027856813</v>
      </c>
      <c r="P32" s="81">
        <f>IF(RES_hh_tes!P32=0,"",RES_hh_tes!P32/RES_hh_fec!P32)</f>
        <v>0.75912429927602354</v>
      </c>
      <c r="Q32" s="81">
        <f>IF(RES_hh_tes!Q32=0,"",RES_hh_tes!Q32/RES_hh_fec!Q32)</f>
        <v>0.76426069442942324</v>
      </c>
      <c r="R32" s="81">
        <f>IF(RES_hh_tes!R32=0,"",RES_hh_tes!R32/RES_hh_fec!R32)</f>
        <v>0.76975199119827697</v>
      </c>
      <c r="S32" s="81">
        <f>IF(RES_hh_tes!S32=0,"",RES_hh_tes!S32/RES_hh_fec!S32)</f>
        <v>0.77810124975798245</v>
      </c>
      <c r="T32" s="81">
        <f>IF(RES_hh_tes!T32=0,"",RES_hh_tes!T32/RES_hh_fec!T32)</f>
        <v>0.7892005753315301</v>
      </c>
      <c r="U32" s="81">
        <f>IF(RES_hh_tes!U32=0,"",RES_hh_tes!U32/RES_hh_fec!U32)</f>
        <v>0.80206890101846762</v>
      </c>
      <c r="V32" s="81">
        <f>IF(RES_hh_tes!V32=0,"",RES_hh_tes!V32/RES_hh_fec!V32)</f>
        <v>0.81757930525522415</v>
      </c>
      <c r="W32" s="81">
        <f>IF(RES_hh_tes!W32=0,"",RES_hh_tes!W32/RES_hh_fec!W32)</f>
        <v>0.83157133577520204</v>
      </c>
      <c r="X32" s="81">
        <f>IF(RES_hh_tes!X32=0,"",RES_hh_tes!X32/RES_hh_fec!X32)</f>
        <v>0.84545911540466223</v>
      </c>
      <c r="Y32" s="81">
        <f>IF(RES_hh_tes!Y32=0,"",RES_hh_tes!Y32/RES_hh_fec!Y32)</f>
        <v>0.85922641500975516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1045.094135109958</v>
      </c>
      <c r="C3" s="65">
        <f t="shared" si="0"/>
        <v>701.7115177221259</v>
      </c>
      <c r="D3" s="65">
        <f t="shared" si="0"/>
        <v>1245.3322363792593</v>
      </c>
      <c r="E3" s="65">
        <f t="shared" si="0"/>
        <v>1483.0646976498708</v>
      </c>
      <c r="F3" s="65">
        <f t="shared" si="0"/>
        <v>1159.1656952865285</v>
      </c>
      <c r="G3" s="65">
        <f t="shared" si="0"/>
        <v>1072.0646261914442</v>
      </c>
      <c r="H3" s="65">
        <f t="shared" si="0"/>
        <v>1172.9281735760992</v>
      </c>
      <c r="I3" s="65">
        <f t="shared" si="0"/>
        <v>1035.8408981933851</v>
      </c>
      <c r="J3" s="65">
        <f t="shared" si="0"/>
        <v>978.55410857700826</v>
      </c>
      <c r="K3" s="65">
        <f t="shared" si="0"/>
        <v>761.30587895806013</v>
      </c>
      <c r="L3" s="65">
        <f t="shared" si="0"/>
        <v>962.06855459624956</v>
      </c>
      <c r="M3" s="65">
        <f t="shared" si="0"/>
        <v>1186.6312669052206</v>
      </c>
      <c r="N3" s="65">
        <f t="shared" si="0"/>
        <v>1155.6606675281012</v>
      </c>
      <c r="O3" s="65">
        <f t="shared" si="0"/>
        <v>951.38960301242355</v>
      </c>
      <c r="P3" s="65">
        <f t="shared" si="0"/>
        <v>708.80719946014153</v>
      </c>
      <c r="Q3" s="65">
        <f t="shared" si="0"/>
        <v>752.80421963326307</v>
      </c>
      <c r="R3" s="65">
        <f t="shared" ref="R3:V3" si="1">SUM(R4,R15,R17,R27)</f>
        <v>819.89448746781045</v>
      </c>
      <c r="S3" s="65">
        <f t="shared" si="1"/>
        <v>851.03584336870813</v>
      </c>
      <c r="T3" s="65">
        <f t="shared" si="1"/>
        <v>688.10197693109501</v>
      </c>
      <c r="U3" s="65">
        <f t="shared" si="1"/>
        <v>635.4810929831674</v>
      </c>
      <c r="V3" s="65">
        <f t="shared" si="1"/>
        <v>653.11751389075812</v>
      </c>
      <c r="W3" s="65">
        <f t="shared" ref="W3:Y3" si="2">SUM(W4,W15,W17,W27)</f>
        <v>861.53867881322651</v>
      </c>
      <c r="X3" s="65">
        <f t="shared" si="2"/>
        <v>421.60040444383668</v>
      </c>
      <c r="Y3" s="65">
        <f t="shared" si="2"/>
        <v>255.5743930294247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967.24300329606137</v>
      </c>
      <c r="C4" s="69">
        <f t="shared" si="3"/>
        <v>629.03463778884793</v>
      </c>
      <c r="D4" s="69">
        <f t="shared" si="3"/>
        <v>1143.5423221777808</v>
      </c>
      <c r="E4" s="69">
        <f t="shared" si="3"/>
        <v>1358.5078277458485</v>
      </c>
      <c r="F4" s="69">
        <f t="shared" si="3"/>
        <v>1034.1346852649717</v>
      </c>
      <c r="G4" s="69">
        <f t="shared" si="3"/>
        <v>947.70898622878985</v>
      </c>
      <c r="H4" s="69">
        <f t="shared" si="3"/>
        <v>1038.3680289065505</v>
      </c>
      <c r="I4" s="69">
        <f t="shared" si="3"/>
        <v>903.73906730378997</v>
      </c>
      <c r="J4" s="69">
        <f t="shared" si="3"/>
        <v>852.7215368640899</v>
      </c>
      <c r="K4" s="69">
        <f t="shared" si="3"/>
        <v>637.71600295274254</v>
      </c>
      <c r="L4" s="69">
        <f t="shared" si="3"/>
        <v>839.36681605026638</v>
      </c>
      <c r="M4" s="69">
        <f t="shared" si="3"/>
        <v>1044.0785479698939</v>
      </c>
      <c r="N4" s="69">
        <f t="shared" si="3"/>
        <v>1020.7888090295176</v>
      </c>
      <c r="O4" s="69">
        <f t="shared" si="3"/>
        <v>829.7711484223048</v>
      </c>
      <c r="P4" s="69">
        <f t="shared" si="3"/>
        <v>602.46332298116363</v>
      </c>
      <c r="Q4" s="69">
        <f t="shared" si="3"/>
        <v>624.22439517952228</v>
      </c>
      <c r="R4" s="69">
        <f t="shared" ref="R4:V4" si="4">SUM(R5:R14)</f>
        <v>702.77829410845743</v>
      </c>
      <c r="S4" s="69">
        <f t="shared" si="4"/>
        <v>740.20627162780977</v>
      </c>
      <c r="T4" s="69">
        <f t="shared" si="4"/>
        <v>582.76572488151362</v>
      </c>
      <c r="U4" s="69">
        <f t="shared" si="4"/>
        <v>536.26499590809021</v>
      </c>
      <c r="V4" s="69">
        <f t="shared" si="4"/>
        <v>549.19618727693489</v>
      </c>
      <c r="W4" s="69">
        <f t="shared" ref="W4:Y4" si="5">SUM(W5:W14)</f>
        <v>746.9839243573357</v>
      </c>
      <c r="X4" s="69">
        <f t="shared" si="5"/>
        <v>332.16615515009767</v>
      </c>
      <c r="Y4" s="69">
        <f t="shared" si="5"/>
        <v>184.05193827842839</v>
      </c>
      <c r="DA4" s="88" t="s">
        <v>266</v>
      </c>
    </row>
    <row r="5" spans="1:105" ht="12" customHeight="1" x14ac:dyDescent="0.25">
      <c r="A5" s="28" t="s">
        <v>51</v>
      </c>
      <c r="B5" s="72">
        <v>954.03261141871417</v>
      </c>
      <c r="C5" s="72">
        <v>617.84470146297588</v>
      </c>
      <c r="D5" s="72">
        <v>1131.3794735318527</v>
      </c>
      <c r="E5" s="72">
        <v>1342.6668747389813</v>
      </c>
      <c r="F5" s="72">
        <v>1013.2090061173781</v>
      </c>
      <c r="G5" s="72">
        <v>917.08961637857169</v>
      </c>
      <c r="H5" s="72">
        <v>984.27468631872682</v>
      </c>
      <c r="I5" s="72">
        <v>837.69131606588883</v>
      </c>
      <c r="J5" s="72">
        <v>775.25746723065731</v>
      </c>
      <c r="K5" s="72">
        <v>535.24191487195014</v>
      </c>
      <c r="L5" s="72">
        <v>737.9351856697956</v>
      </c>
      <c r="M5" s="72">
        <v>931.24930552989395</v>
      </c>
      <c r="N5" s="72">
        <v>912.99314866951761</v>
      </c>
      <c r="O5" s="72">
        <v>738.29488950230473</v>
      </c>
      <c r="P5" s="72">
        <v>510.53934042116362</v>
      </c>
      <c r="Q5" s="72">
        <v>524.80067187952227</v>
      </c>
      <c r="R5" s="72">
        <v>590.46841058845746</v>
      </c>
      <c r="S5" s="72">
        <v>608.26481562780964</v>
      </c>
      <c r="T5" s="72">
        <v>434.85560618151379</v>
      </c>
      <c r="U5" s="72">
        <v>387.07778742809012</v>
      </c>
      <c r="V5" s="72">
        <v>363.27755617693492</v>
      </c>
      <c r="W5" s="72">
        <v>524.33444957733536</v>
      </c>
      <c r="X5" s="72">
        <v>166.94144249009761</v>
      </c>
      <c r="Y5" s="72">
        <v>53.160560458428463</v>
      </c>
      <c r="DA5" s="89" t="s">
        <v>447</v>
      </c>
    </row>
    <row r="6" spans="1:105" ht="12" customHeight="1" x14ac:dyDescent="0.25">
      <c r="A6" s="28" t="s">
        <v>74</v>
      </c>
      <c r="B6" s="72">
        <v>7.8336651858945422E-2</v>
      </c>
      <c r="C6" s="72">
        <v>8.7482695723501175E-2</v>
      </c>
      <c r="D6" s="72">
        <v>8.9034525602101816E-2</v>
      </c>
      <c r="E6" s="72">
        <v>8.6780226130218657E-2</v>
      </c>
      <c r="F6" s="72">
        <v>8.6792457015145902E-2</v>
      </c>
      <c r="G6" s="72">
        <v>8.5953933780640868E-2</v>
      </c>
      <c r="H6" s="72">
        <v>8.196446762299657E-2</v>
      </c>
      <c r="I6" s="72">
        <v>8.3018781013310755E-2</v>
      </c>
      <c r="J6" s="72">
        <v>8.025045029977293E-2</v>
      </c>
      <c r="K6" s="72">
        <v>8.803540376969618E-2</v>
      </c>
      <c r="L6" s="72">
        <v>9.9319399999982086E-2</v>
      </c>
      <c r="M6" s="72">
        <v>0.87782195999998347</v>
      </c>
      <c r="N6" s="72">
        <v>0.72794683999999854</v>
      </c>
      <c r="O6" s="72">
        <v>0.95783275999999573</v>
      </c>
      <c r="P6" s="72">
        <v>0.91424328000000277</v>
      </c>
      <c r="Q6" s="72">
        <v>3.3466725599999827</v>
      </c>
      <c r="R6" s="72">
        <v>2.702219639999984</v>
      </c>
      <c r="S6" s="72">
        <v>1.7242453600000058</v>
      </c>
      <c r="T6" s="72">
        <v>1.5702056399999871</v>
      </c>
      <c r="U6" s="72">
        <v>1.4077357600000171</v>
      </c>
      <c r="V6" s="72">
        <v>1.4455957600000018</v>
      </c>
      <c r="W6" s="72">
        <v>1.4890590400000059</v>
      </c>
      <c r="X6" s="72">
        <v>1.2336302400000074</v>
      </c>
      <c r="Y6" s="72">
        <v>0.92312776000000729</v>
      </c>
      <c r="DA6" s="89" t="s">
        <v>448</v>
      </c>
    </row>
    <row r="7" spans="1:105" ht="12" customHeight="1" x14ac:dyDescent="0.25">
      <c r="A7" s="28" t="s">
        <v>200</v>
      </c>
      <c r="B7" s="72">
        <v>12.745259279999999</v>
      </c>
      <c r="C7" s="72">
        <v>9.5588110799999981</v>
      </c>
      <c r="D7" s="72">
        <v>9.5588110799999981</v>
      </c>
      <c r="E7" s="72">
        <v>9.5588110799999981</v>
      </c>
      <c r="F7" s="72">
        <v>9.5588110799999981</v>
      </c>
      <c r="G7" s="72">
        <v>3.1861814399999986</v>
      </c>
      <c r="H7" s="72">
        <v>6.2048376000000047</v>
      </c>
      <c r="I7" s="72">
        <v>3.1344299999999947</v>
      </c>
      <c r="J7" s="72">
        <v>3.1344300000000018</v>
      </c>
      <c r="K7" s="72">
        <v>6.2688600000000037</v>
      </c>
      <c r="L7" s="72">
        <v>6.2688600000000037</v>
      </c>
      <c r="M7" s="72">
        <v>3.1344299999999925</v>
      </c>
      <c r="N7" s="72">
        <v>3.1344299999999934</v>
      </c>
      <c r="O7" s="72">
        <v>3.1024187999999953</v>
      </c>
      <c r="P7" s="72">
        <v>3.1344299999999952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449</v>
      </c>
    </row>
    <row r="8" spans="1:105" ht="12" customHeight="1" x14ac:dyDescent="0.25">
      <c r="A8" s="28" t="s">
        <v>189</v>
      </c>
      <c r="B8" s="72">
        <v>0.38679594548818069</v>
      </c>
      <c r="C8" s="72">
        <v>1.5436425501486375</v>
      </c>
      <c r="D8" s="72">
        <v>2.515003040326063</v>
      </c>
      <c r="E8" s="72">
        <v>6.1953617007371529</v>
      </c>
      <c r="F8" s="72">
        <v>11.280075610578548</v>
      </c>
      <c r="G8" s="72">
        <v>27.347234476437489</v>
      </c>
      <c r="H8" s="72">
        <v>47.806540520200763</v>
      </c>
      <c r="I8" s="72">
        <v>62.830302456887871</v>
      </c>
      <c r="J8" s="72">
        <v>74.249389183132834</v>
      </c>
      <c r="K8" s="72">
        <v>96.117192677022643</v>
      </c>
      <c r="L8" s="72">
        <v>95.063450980470691</v>
      </c>
      <c r="M8" s="72">
        <v>108.81699048000003</v>
      </c>
      <c r="N8" s="72">
        <v>103.93328352000002</v>
      </c>
      <c r="O8" s="72">
        <v>87.416007360000052</v>
      </c>
      <c r="P8" s="72">
        <v>87.875309280000025</v>
      </c>
      <c r="Q8" s="72">
        <v>96.077050740000047</v>
      </c>
      <c r="R8" s="72">
        <v>109.60766388000002</v>
      </c>
      <c r="S8" s="72">
        <v>130.21721064000005</v>
      </c>
      <c r="T8" s="72">
        <v>146.33991305999987</v>
      </c>
      <c r="U8" s="72">
        <v>147.77947272000006</v>
      </c>
      <c r="V8" s="72">
        <v>184.47303533999997</v>
      </c>
      <c r="W8" s="72">
        <v>221.16041574000027</v>
      </c>
      <c r="X8" s="72">
        <v>163.99108242000005</v>
      </c>
      <c r="Y8" s="72">
        <v>129.96825005999992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8.3419139935844875</v>
      </c>
      <c r="C17" s="69">
        <f t="shared" si="7"/>
        <v>7.7412270836643966</v>
      </c>
      <c r="D17" s="69">
        <f t="shared" si="7"/>
        <v>9.7670359958221002</v>
      </c>
      <c r="E17" s="69">
        <f t="shared" si="7"/>
        <v>11.32936903462733</v>
      </c>
      <c r="F17" s="69">
        <f t="shared" si="7"/>
        <v>11.4742724749293</v>
      </c>
      <c r="G17" s="69">
        <f t="shared" si="7"/>
        <v>14.141581561728525</v>
      </c>
      <c r="H17" s="69">
        <f t="shared" si="7"/>
        <v>17.491616910059772</v>
      </c>
      <c r="I17" s="69">
        <f t="shared" si="7"/>
        <v>20.350727436263305</v>
      </c>
      <c r="J17" s="69">
        <f t="shared" si="7"/>
        <v>23.154456151971235</v>
      </c>
      <c r="K17" s="69">
        <f t="shared" si="7"/>
        <v>25.360256629687605</v>
      </c>
      <c r="L17" s="69">
        <f t="shared" si="7"/>
        <v>27.263650004453012</v>
      </c>
      <c r="M17" s="69">
        <f t="shared" si="7"/>
        <v>31.070788700540682</v>
      </c>
      <c r="N17" s="69">
        <f t="shared" si="7"/>
        <v>29.977777358125781</v>
      </c>
      <c r="O17" s="69">
        <f t="shared" si="7"/>
        <v>25.010845264814566</v>
      </c>
      <c r="P17" s="69">
        <f t="shared" si="7"/>
        <v>21.579058078810377</v>
      </c>
      <c r="Q17" s="69">
        <f t="shared" si="7"/>
        <v>30.054129820690509</v>
      </c>
      <c r="R17" s="69">
        <f t="shared" ref="R17:V17" si="8">SUM(R18:R26)</f>
        <v>33.121728027830088</v>
      </c>
      <c r="S17" s="69">
        <f t="shared" si="8"/>
        <v>33.895375918882479</v>
      </c>
      <c r="T17" s="69">
        <f t="shared" si="8"/>
        <v>34.591889938620739</v>
      </c>
      <c r="U17" s="69">
        <f t="shared" si="8"/>
        <v>34.89964168177427</v>
      </c>
      <c r="V17" s="69">
        <f t="shared" si="8"/>
        <v>37.467722021690335</v>
      </c>
      <c r="W17" s="69">
        <f t="shared" ref="W17:Y17" si="9">SUM(W18:W26)</f>
        <v>43.342343434753602</v>
      </c>
      <c r="X17" s="69">
        <f t="shared" si="9"/>
        <v>33.140011243969205</v>
      </c>
      <c r="Y17" s="69">
        <f t="shared" si="9"/>
        <v>28.423076439148382</v>
      </c>
      <c r="DA17" s="88" t="s">
        <v>268</v>
      </c>
    </row>
    <row r="18" spans="1:105" ht="12" customHeight="1" x14ac:dyDescent="0.25">
      <c r="A18" s="28" t="s">
        <v>51</v>
      </c>
      <c r="B18" s="72">
        <v>4.6408006897290655</v>
      </c>
      <c r="C18" s="72">
        <v>3.8766589785525944</v>
      </c>
      <c r="D18" s="72">
        <v>6.2279335037441417</v>
      </c>
      <c r="E18" s="72">
        <v>7.4584739193813778</v>
      </c>
      <c r="F18" s="72">
        <v>6.9865359621032068</v>
      </c>
      <c r="G18" s="72">
        <v>7.5229422773649945</v>
      </c>
      <c r="H18" s="72">
        <v>8.5252675634744932</v>
      </c>
      <c r="I18" s="72">
        <v>8.8207511556003979</v>
      </c>
      <c r="J18" s="72">
        <v>9.5376274139126647</v>
      </c>
      <c r="K18" s="72">
        <v>7.7702394068197727</v>
      </c>
      <c r="L18" s="72">
        <v>11.00922745827852</v>
      </c>
      <c r="M18" s="72">
        <v>13.782009740540701</v>
      </c>
      <c r="N18" s="72">
        <v>13.512353438125759</v>
      </c>
      <c r="O18" s="72">
        <v>10.926181264814563</v>
      </c>
      <c r="P18" s="72">
        <v>7.5557152788103883</v>
      </c>
      <c r="Q18" s="72">
        <v>9.4213172206904972</v>
      </c>
      <c r="R18" s="72">
        <v>10.619588327830092</v>
      </c>
      <c r="S18" s="72">
        <v>10.941099518882472</v>
      </c>
      <c r="T18" s="72">
        <v>7.8209884386207262</v>
      </c>
      <c r="U18" s="72">
        <v>6.9615182817743211</v>
      </c>
      <c r="V18" s="72">
        <v>6.5337533216903596</v>
      </c>
      <c r="W18" s="72">
        <v>9.4310716347536783</v>
      </c>
      <c r="X18" s="72">
        <v>3.0027210439691907</v>
      </c>
      <c r="Y18" s="72">
        <v>0.95723763914838789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3.6557459141471753</v>
      </c>
      <c r="C19" s="72">
        <v>3.6496885235875407</v>
      </c>
      <c r="D19" s="72">
        <v>3.2495653361854457</v>
      </c>
      <c r="E19" s="72">
        <v>3.2114439087715247</v>
      </c>
      <c r="F19" s="72">
        <v>3.1375910399731124</v>
      </c>
      <c r="G19" s="72">
        <v>3.1051089845498838</v>
      </c>
      <c r="H19" s="72">
        <v>3.1070853411837582</v>
      </c>
      <c r="I19" s="72">
        <v>3.0809251447812298</v>
      </c>
      <c r="J19" s="72">
        <v>3.0691072964483559</v>
      </c>
      <c r="K19" s="72">
        <v>3.0584004179183166</v>
      </c>
      <c r="L19" s="72">
        <v>3.0442468799999998</v>
      </c>
      <c r="M19" s="72">
        <v>3.0930105599999966</v>
      </c>
      <c r="N19" s="72">
        <v>2.9118883200000001</v>
      </c>
      <c r="O19" s="72">
        <v>2.6820024000000013</v>
      </c>
      <c r="P19" s="72">
        <v>2.5600931999999985</v>
      </c>
      <c r="Q19" s="72">
        <v>2.3162747999999995</v>
      </c>
      <c r="R19" s="72">
        <v>1.8663718000000009</v>
      </c>
      <c r="S19" s="72">
        <v>1.6602871999999995</v>
      </c>
      <c r="T19" s="72">
        <v>1.5093519999999994</v>
      </c>
      <c r="U19" s="72">
        <v>1.3410012000000002</v>
      </c>
      <c r="V19" s="72">
        <v>1.3758323999999991</v>
      </c>
      <c r="W19" s="72">
        <v>1.4164688000000005</v>
      </c>
      <c r="X19" s="72">
        <v>1.1755530000000003</v>
      </c>
      <c r="Y19" s="72">
        <v>0.87948780000000015</v>
      </c>
      <c r="DA19" s="89" t="s">
        <v>459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460</v>
      </c>
    </row>
    <row r="21" spans="1:105" ht="12" customHeight="1" x14ac:dyDescent="0.25">
      <c r="A21" s="28" t="s">
        <v>189</v>
      </c>
      <c r="B21" s="72">
        <v>4.5367389708245845E-2</v>
      </c>
      <c r="C21" s="72">
        <v>0.21487958152426154</v>
      </c>
      <c r="D21" s="72">
        <v>0.28953715589251222</v>
      </c>
      <c r="E21" s="72">
        <v>0.65945120647442812</v>
      </c>
      <c r="F21" s="72">
        <v>1.3501454728529811</v>
      </c>
      <c r="G21" s="72">
        <v>3.5135302998136475</v>
      </c>
      <c r="H21" s="72">
        <v>5.8592640054015197</v>
      </c>
      <c r="I21" s="72">
        <v>8.4490511358816782</v>
      </c>
      <c r="J21" s="72">
        <v>10.547721441610214</v>
      </c>
      <c r="K21" s="72">
        <v>14.531616804949516</v>
      </c>
      <c r="L21" s="72">
        <v>13.210175666174491</v>
      </c>
      <c r="M21" s="72">
        <v>14.195768399999986</v>
      </c>
      <c r="N21" s="72">
        <v>13.553535600000021</v>
      </c>
      <c r="O21" s="72">
        <v>11.402661600000002</v>
      </c>
      <c r="P21" s="72">
        <v>11.463249599999992</v>
      </c>
      <c r="Q21" s="72">
        <v>18.316537800000013</v>
      </c>
      <c r="R21" s="72">
        <v>20.635767899999994</v>
      </c>
      <c r="S21" s="72">
        <v>21.293989200000009</v>
      </c>
      <c r="T21" s="72">
        <v>25.261549500000012</v>
      </c>
      <c r="U21" s="72">
        <v>26.597122199999944</v>
      </c>
      <c r="V21" s="72">
        <v>29.558136299999976</v>
      </c>
      <c r="W21" s="72">
        <v>32.494802999999919</v>
      </c>
      <c r="X21" s="72">
        <v>28.961737200000012</v>
      </c>
      <c r="Y21" s="72">
        <v>26.586350999999993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69.509217820312088</v>
      </c>
      <c r="C27" s="69">
        <f t="shared" si="10"/>
        <v>64.935652849613561</v>
      </c>
      <c r="D27" s="69">
        <f t="shared" si="10"/>
        <v>92.022878205656241</v>
      </c>
      <c r="E27" s="69">
        <f t="shared" si="10"/>
        <v>113.22750086939507</v>
      </c>
      <c r="F27" s="69">
        <f t="shared" si="10"/>
        <v>113.5567375466276</v>
      </c>
      <c r="G27" s="69">
        <f t="shared" si="10"/>
        <v>110.21405840092569</v>
      </c>
      <c r="H27" s="69">
        <f t="shared" si="10"/>
        <v>117.0685277594888</v>
      </c>
      <c r="I27" s="69">
        <f t="shared" si="10"/>
        <v>111.75110345333185</v>
      </c>
      <c r="J27" s="69">
        <f t="shared" si="10"/>
        <v>102.67811556094722</v>
      </c>
      <c r="K27" s="69">
        <f t="shared" si="10"/>
        <v>98.229619375630065</v>
      </c>
      <c r="L27" s="69">
        <f t="shared" si="10"/>
        <v>95.438088541530149</v>
      </c>
      <c r="M27" s="69">
        <f t="shared" si="10"/>
        <v>111.48193023478591</v>
      </c>
      <c r="N27" s="69">
        <f t="shared" si="10"/>
        <v>104.89408114045779</v>
      </c>
      <c r="O27" s="69">
        <f t="shared" si="10"/>
        <v>96.607609325304267</v>
      </c>
      <c r="P27" s="69">
        <f t="shared" si="10"/>
        <v>84.764818400167584</v>
      </c>
      <c r="Q27" s="69">
        <f t="shared" si="10"/>
        <v>98.525694633050307</v>
      </c>
      <c r="R27" s="69">
        <f t="shared" ref="R27:V27" si="11">SUM(R28:R32)</f>
        <v>83.994465331522989</v>
      </c>
      <c r="S27" s="69">
        <f t="shared" si="11"/>
        <v>76.934195822015852</v>
      </c>
      <c r="T27" s="69">
        <f t="shared" si="11"/>
        <v>70.744362110960694</v>
      </c>
      <c r="U27" s="69">
        <f t="shared" si="11"/>
        <v>64.316455393302874</v>
      </c>
      <c r="V27" s="69">
        <f t="shared" si="11"/>
        <v>66.453604592132919</v>
      </c>
      <c r="W27" s="69">
        <f t="shared" ref="W27:Y27" si="12">SUM(W28:W32)</f>
        <v>71.212411021137243</v>
      </c>
      <c r="X27" s="69">
        <f t="shared" si="12"/>
        <v>56.294238049769817</v>
      </c>
      <c r="Y27" s="69">
        <f t="shared" si="12"/>
        <v>43.099378311847929</v>
      </c>
      <c r="DA27" s="88" t="s">
        <v>269</v>
      </c>
    </row>
    <row r="28" spans="1:105" ht="12" customHeight="1" x14ac:dyDescent="0.25">
      <c r="A28" s="28" t="s">
        <v>51</v>
      </c>
      <c r="B28" s="72">
        <v>40.390073241514635</v>
      </c>
      <c r="C28" s="72">
        <v>29.762925240597479</v>
      </c>
      <c r="D28" s="72">
        <v>50.417733983662373</v>
      </c>
      <c r="E28" s="72">
        <v>56.417327431508404</v>
      </c>
      <c r="F28" s="72">
        <v>49.940471647047389</v>
      </c>
      <c r="G28" s="72">
        <v>45.255385615507329</v>
      </c>
      <c r="H28" s="72">
        <v>47.229413333897831</v>
      </c>
      <c r="I28" s="72">
        <v>45.389658371895926</v>
      </c>
      <c r="J28" s="72">
        <v>41.184775132438361</v>
      </c>
      <c r="K28" s="72">
        <v>28.860425799290141</v>
      </c>
      <c r="L28" s="72">
        <v>35.829867268175235</v>
      </c>
      <c r="M28" s="72">
        <v>37.377979834785869</v>
      </c>
      <c r="N28" s="72">
        <v>36.645016740457656</v>
      </c>
      <c r="O28" s="72">
        <v>29.633136925303909</v>
      </c>
      <c r="P28" s="72">
        <v>20.491593800167145</v>
      </c>
      <c r="Q28" s="72">
        <v>7.0199181330498535</v>
      </c>
      <c r="R28" s="72">
        <v>7.8993934315228076</v>
      </c>
      <c r="S28" s="72">
        <v>8.1362512220160141</v>
      </c>
      <c r="T28" s="72">
        <v>5.8170557109607319</v>
      </c>
      <c r="U28" s="72">
        <v>5.1782177933029621</v>
      </c>
      <c r="V28" s="72">
        <v>4.8592399921329914</v>
      </c>
      <c r="W28" s="72">
        <v>7.0136839211376873</v>
      </c>
      <c r="X28" s="72">
        <v>2.2334175497701954</v>
      </c>
      <c r="Y28" s="72">
        <v>0.71044761184810246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29.096897913993871</v>
      </c>
      <c r="C29" s="72">
        <v>35.063119740688983</v>
      </c>
      <c r="D29" s="72">
        <v>41.430774418212458</v>
      </c>
      <c r="E29" s="72">
        <v>56.394426345098239</v>
      </c>
      <c r="F29" s="72">
        <v>62.715166983011741</v>
      </c>
      <c r="G29" s="72">
        <v>62.748487561669485</v>
      </c>
      <c r="H29" s="72">
        <v>66.047500911193225</v>
      </c>
      <c r="I29" s="72">
        <v>60.693230834205487</v>
      </c>
      <c r="J29" s="72">
        <v>54.902743213251895</v>
      </c>
      <c r="K29" s="72">
        <v>60.710738938312048</v>
      </c>
      <c r="L29" s="72">
        <v>52.005884200000132</v>
      </c>
      <c r="M29" s="72">
        <v>65.691643200000044</v>
      </c>
      <c r="N29" s="72">
        <v>60.21733960000013</v>
      </c>
      <c r="O29" s="72">
        <v>60.217339600000351</v>
      </c>
      <c r="P29" s="72">
        <v>57.480187800000429</v>
      </c>
      <c r="Q29" s="72">
        <v>84.317627400000447</v>
      </c>
      <c r="R29" s="72">
        <v>67.996307600000151</v>
      </c>
      <c r="S29" s="72">
        <v>60.440839799999836</v>
      </c>
      <c r="T29" s="72">
        <v>55.012977799999952</v>
      </c>
      <c r="U29" s="72">
        <v>48.699822799999929</v>
      </c>
      <c r="V29" s="72">
        <v>49.979869399999899</v>
      </c>
      <c r="W29" s="72">
        <v>51.445682399999534</v>
      </c>
      <c r="X29" s="72">
        <v>42.694343399999617</v>
      </c>
      <c r="Y29" s="72">
        <v>31.954723399999853</v>
      </c>
      <c r="DA29" s="89" t="s">
        <v>468</v>
      </c>
    </row>
    <row r="30" spans="1:105" ht="12" customHeight="1" x14ac:dyDescent="0.25">
      <c r="A30" s="28" t="s">
        <v>189</v>
      </c>
      <c r="B30" s="72">
        <v>2.2246664803573457E-2</v>
      </c>
      <c r="C30" s="72">
        <v>0.10960786832710136</v>
      </c>
      <c r="D30" s="72">
        <v>0.17436980378142403</v>
      </c>
      <c r="E30" s="72">
        <v>0.41574709278841865</v>
      </c>
      <c r="F30" s="72">
        <v>0.90109891656846919</v>
      </c>
      <c r="G30" s="72">
        <v>2.2101852237488835</v>
      </c>
      <c r="H30" s="72">
        <v>3.7916135143977328</v>
      </c>
      <c r="I30" s="72">
        <v>5.6682142472304342</v>
      </c>
      <c r="J30" s="72">
        <v>6.5905972152569596</v>
      </c>
      <c r="K30" s="72">
        <v>8.6584546380278766</v>
      </c>
      <c r="L30" s="72">
        <v>7.6023370733547759</v>
      </c>
      <c r="M30" s="72">
        <v>8.4123072000000008</v>
      </c>
      <c r="N30" s="72">
        <v>8.0317247999999992</v>
      </c>
      <c r="O30" s="72">
        <v>6.7571328000000133</v>
      </c>
      <c r="P30" s="72">
        <v>6.7930368000000048</v>
      </c>
      <c r="Q30" s="72">
        <v>7.1881490999999968</v>
      </c>
      <c r="R30" s="72">
        <v>8.098764300000024</v>
      </c>
      <c r="S30" s="72">
        <v>8.3571048000000054</v>
      </c>
      <c r="T30" s="72">
        <v>9.9143286000000099</v>
      </c>
      <c r="U30" s="72">
        <v>10.43841479999999</v>
      </c>
      <c r="V30" s="72">
        <v>11.614495200000025</v>
      </c>
      <c r="W30" s="72">
        <v>12.753044700000013</v>
      </c>
      <c r="X30" s="72">
        <v>11.366477100000008</v>
      </c>
      <c r="Y30" s="72">
        <v>10.434207299999974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7464.610001402747</v>
      </c>
      <c r="C3" s="65">
        <f>IF(RES_hh_fec!C3=0,0,1000*11630*RES_hh_fec!C3/RES_hh_num!C3)</f>
        <v>6914.3552242729493</v>
      </c>
      <c r="D3" s="65">
        <f>IF(RES_hh_fec!D3=0,0,1000*11630*RES_hh_fec!D3/RES_hh_num!D3)</f>
        <v>7755.4949099749419</v>
      </c>
      <c r="E3" s="65">
        <f>IF(RES_hh_fec!E3=0,0,1000*11630*RES_hh_fec!E3/RES_hh_num!E3)</f>
        <v>8262.2250373176885</v>
      </c>
      <c r="F3" s="65">
        <f>IF(RES_hh_fec!F3=0,0,1000*11630*RES_hh_fec!F3/RES_hh_num!F3)</f>
        <v>7619.6032888019618</v>
      </c>
      <c r="G3" s="65">
        <f>IF(RES_hh_fec!G3=0,0,1000*11630*RES_hh_fec!G3/RES_hh_num!G3)</f>
        <v>7602.6373281530505</v>
      </c>
      <c r="H3" s="65">
        <f>IF(RES_hh_fec!H3=0,0,1000*11630*RES_hh_fec!H3/RES_hh_num!H3)</f>
        <v>7907.118007926515</v>
      </c>
      <c r="I3" s="65">
        <f>IF(RES_hh_fec!I3=0,0,1000*11630*RES_hh_fec!I3/RES_hh_num!I3)</f>
        <v>7345.8335523795949</v>
      </c>
      <c r="J3" s="65">
        <f>IF(RES_hh_fec!J3=0,0,1000*11630*RES_hh_fec!J3/RES_hh_num!J3)</f>
        <v>7601.6187288654119</v>
      </c>
      <c r="K3" s="65">
        <f>IF(RES_hh_fec!K3=0,0,1000*11630*RES_hh_fec!K3/RES_hh_num!K3)</f>
        <v>7611.0525555749819</v>
      </c>
      <c r="L3" s="65">
        <f>IF(RES_hh_fec!L3=0,0,1000*11630*RES_hh_fec!L3/RES_hh_num!L3)</f>
        <v>8171.4013833205445</v>
      </c>
      <c r="M3" s="65">
        <f>IF(RES_hh_fec!M3=0,0,1000*11630*RES_hh_fec!M3/RES_hh_num!M3)</f>
        <v>8811.1784468492388</v>
      </c>
      <c r="N3" s="65">
        <f>IF(RES_hh_fec!N3=0,0,1000*11630*RES_hh_fec!N3/RES_hh_num!N3)</f>
        <v>8366.5826432783851</v>
      </c>
      <c r="O3" s="65">
        <f>IF(RES_hh_fec!O3=0,0,1000*11630*RES_hh_fec!O3/RES_hh_num!O3)</f>
        <v>7797.4910390575378</v>
      </c>
      <c r="P3" s="65">
        <f>IF(RES_hh_fec!P3=0,0,1000*11630*RES_hh_fec!P3/RES_hh_num!P3)</f>
        <v>7372.4092749669971</v>
      </c>
      <c r="Q3" s="65">
        <f>IF(RES_hh_fec!Q3=0,0,1000*11630*RES_hh_fec!Q3/RES_hh_num!Q3)</f>
        <v>7139.9653079727486</v>
      </c>
      <c r="R3" s="65">
        <f>IF(RES_hh_fec!R3=0,0,1000*11630*RES_hh_fec!R3/RES_hh_num!R3)</f>
        <v>7386.7620785255549</v>
      </c>
      <c r="S3" s="65">
        <f>IF(RES_hh_fec!S3=0,0,1000*11630*RES_hh_fec!S3/RES_hh_num!S3)</f>
        <v>7626.2193674125792</v>
      </c>
      <c r="T3" s="65">
        <f>IF(RES_hh_fec!T3=0,0,1000*11630*RES_hh_fec!T3/RES_hh_num!T3)</f>
        <v>7294.4779409287767</v>
      </c>
      <c r="U3" s="65">
        <f>IF(RES_hh_fec!U3=0,0,1000*11630*RES_hh_fec!U3/RES_hh_num!U3)</f>
        <v>7093.908218374947</v>
      </c>
      <c r="V3" s="65">
        <f>IF(RES_hh_fec!V3=0,0,1000*11630*RES_hh_fec!V3/RES_hh_num!V3)</f>
        <v>7919.2311765596905</v>
      </c>
      <c r="W3" s="65">
        <f>IF(RES_hh_fec!W3=0,0,1000*11630*RES_hh_fec!W3/RES_hh_num!W3)</f>
        <v>7903.5411344289587</v>
      </c>
      <c r="X3" s="65">
        <f>IF(RES_hh_fec!X3=0,0,1000*11630*RES_hh_fec!X3/RES_hh_num!X3)</f>
        <v>6768.1219863423376</v>
      </c>
      <c r="Y3" s="65">
        <f>IF(RES_hh_fec!Y3=0,0,1000*11630*RES_hh_fec!Y3/RES_hh_num!Y3)</f>
        <v>6244.8443060017344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5653.3381977178642</v>
      </c>
      <c r="C4" s="69">
        <f>IF(RES_hh_fec!C4=0,0,1000*11630*RES_hh_fec!C4/RES_hh_num!C4)</f>
        <v>5099.5244775589526</v>
      </c>
      <c r="D4" s="69">
        <f>IF(RES_hh_fec!D4=0,0,1000*11630*RES_hh_fec!D4/RES_hh_num!D4)</f>
        <v>5889.893751971319</v>
      </c>
      <c r="E4" s="69">
        <f>IF(RES_hh_fec!E4=0,0,1000*11630*RES_hh_fec!E4/RES_hh_num!E4)</f>
        <v>6380.9170767780215</v>
      </c>
      <c r="F4" s="69">
        <f>IF(RES_hh_fec!F4=0,0,1000*11630*RES_hh_fec!F4/RES_hh_num!F4)</f>
        <v>5724.3082843852799</v>
      </c>
      <c r="G4" s="69">
        <f>IF(RES_hh_fec!G4=0,0,1000*11630*RES_hh_fec!G4/RES_hh_num!G4)</f>
        <v>5641.202793196474</v>
      </c>
      <c r="H4" s="69">
        <f>IF(RES_hh_fec!H4=0,0,1000*11630*RES_hh_fec!H4/RES_hh_num!H4)</f>
        <v>5920.8041270960966</v>
      </c>
      <c r="I4" s="69">
        <f>IF(RES_hh_fec!I4=0,0,1000*11630*RES_hh_fec!I4/RES_hh_num!I4)</f>
        <v>5341.3192453926158</v>
      </c>
      <c r="J4" s="69">
        <f>IF(RES_hh_fec!J4=0,0,1000*11630*RES_hh_fec!J4/RES_hh_num!J4)</f>
        <v>5475.4994921165408</v>
      </c>
      <c r="K4" s="69">
        <f>IF(RES_hh_fec!K4=0,0,1000*11630*RES_hh_fec!K4/RES_hh_num!K4)</f>
        <v>5394.8803157537668</v>
      </c>
      <c r="L4" s="69">
        <f>IF(RES_hh_fec!L4=0,0,1000*11630*RES_hh_fec!L4/RES_hh_num!L4)</f>
        <v>5941.0242292805897</v>
      </c>
      <c r="M4" s="69">
        <f>IF(RES_hh_fec!M4=0,0,1000*11630*RES_hh_fec!M4/RES_hh_num!M4)</f>
        <v>6475.2374701850358</v>
      </c>
      <c r="N4" s="69">
        <f>IF(RES_hh_fec!N4=0,0,1000*11630*RES_hh_fec!N4/RES_hh_num!N4)</f>
        <v>6148.3929642649091</v>
      </c>
      <c r="O4" s="69">
        <f>IF(RES_hh_fec!O4=0,0,1000*11630*RES_hh_fec!O4/RES_hh_num!O4)</f>
        <v>5693.710497794973</v>
      </c>
      <c r="P4" s="69">
        <f>IF(RES_hh_fec!P4=0,0,1000*11630*RES_hh_fec!P4/RES_hh_num!P4)</f>
        <v>5297.4206236752143</v>
      </c>
      <c r="Q4" s="69">
        <f>IF(RES_hh_fec!Q4=0,0,1000*11630*RES_hh_fec!Q4/RES_hh_num!Q4)</f>
        <v>4961.8571692801961</v>
      </c>
      <c r="R4" s="69">
        <f>IF(RES_hh_fec!R4=0,0,1000*11630*RES_hh_fec!R4/RES_hh_num!R4)</f>
        <v>5216.3477129834446</v>
      </c>
      <c r="S4" s="69">
        <f>IF(RES_hh_fec!S4=0,0,1000*11630*RES_hh_fec!S4/RES_hh_num!S4)</f>
        <v>5375.661554999796</v>
      </c>
      <c r="T4" s="69">
        <f>IF(RES_hh_fec!T4=0,0,1000*11630*RES_hh_fec!T4/RES_hh_num!T4)</f>
        <v>5062.8471902691217</v>
      </c>
      <c r="U4" s="69">
        <f>IF(RES_hh_fec!U4=0,0,1000*11630*RES_hh_fec!U4/RES_hh_num!U4)</f>
        <v>4904.6476628990686</v>
      </c>
      <c r="V4" s="69">
        <f>IF(RES_hh_fec!V4=0,0,1000*11630*RES_hh_fec!V4/RES_hh_num!V4)</f>
        <v>5608.9343388237949</v>
      </c>
      <c r="W4" s="69">
        <f>IF(RES_hh_fec!W4=0,0,1000*11630*RES_hh_fec!W4/RES_hh_num!W4)</f>
        <v>5487.9667342626481</v>
      </c>
      <c r="X4" s="69">
        <f>IF(RES_hh_fec!X4=0,0,1000*11630*RES_hh_fec!X4/RES_hh_num!X4)</f>
        <v>4399.4747203247789</v>
      </c>
      <c r="Y4" s="69">
        <f>IF(RES_hh_fec!Y4=0,0,1000*11630*RES_hh_fec!Y4/RES_hh_num!Y4)</f>
        <v>3902.2237344388386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5596.1858073556186</v>
      </c>
      <c r="C5" s="72">
        <f>IF(RES_hh_fec!C5=0,0,1000*11630*RES_hh_fec!C5/RES_hh_num!C5)</f>
        <v>3646.9039621291549</v>
      </c>
      <c r="D5" s="72">
        <f>IF(RES_hh_fec!D5=0,0,1000*11630*RES_hh_fec!D5/RES_hh_num!D5)</f>
        <v>6699.2368786843417</v>
      </c>
      <c r="E5" s="72">
        <f>IF(RES_hh_fec!E5=0,0,1000*11630*RES_hh_fec!E5/RES_hh_num!E5)</f>
        <v>7864.0822123764237</v>
      </c>
      <c r="F5" s="72">
        <f>IF(RES_hh_fec!F5=0,0,1000*11630*RES_hh_fec!F5/RES_hh_num!F5)</f>
        <v>5838.8868979829331</v>
      </c>
      <c r="G5" s="72">
        <f>IF(RES_hh_fec!G5=0,0,1000*11630*RES_hh_fec!G5/RES_hh_num!G5)</f>
        <v>5308.4307061720147</v>
      </c>
      <c r="H5" s="72">
        <f>IF(RES_hh_fec!H5=0,0,1000*11630*RES_hh_fec!H5/RES_hh_num!H5)</f>
        <v>5999.0680941137316</v>
      </c>
      <c r="I5" s="72">
        <f>IF(RES_hh_fec!I5=0,0,1000*11630*RES_hh_fec!I5/RES_hh_num!I5)</f>
        <v>5499.0153087651533</v>
      </c>
      <c r="J5" s="72">
        <f>IF(RES_hh_fec!J5=0,0,1000*11630*RES_hh_fec!J5/RES_hh_num!J5)</f>
        <v>5639.9049033935098</v>
      </c>
      <c r="K5" s="72">
        <f>IF(RES_hh_fec!K5=0,0,1000*11630*RES_hh_fec!K5/RES_hh_num!K5)</f>
        <v>4212.1062544923107</v>
      </c>
      <c r="L5" s="72">
        <f>IF(RES_hh_fec!L5=0,0,1000*11630*RES_hh_fec!L5/RES_hh_num!L5)</f>
        <v>5849.9344358061271</v>
      </c>
      <c r="M5" s="72">
        <f>IF(RES_hh_fec!M5=0,0,1000*11630*RES_hh_fec!M5/RES_hh_num!M5)</f>
        <v>7123.2044533352109</v>
      </c>
      <c r="N5" s="72">
        <f>IF(RES_hh_fec!N5=0,0,1000*11630*RES_hh_fec!N5/RES_hh_num!N5)</f>
        <v>6859.9325583920945</v>
      </c>
      <c r="O5" s="72">
        <f>IF(RES_hh_fec!O5=0,0,1000*11630*RES_hh_fec!O5/RES_hh_num!O5)</f>
        <v>5902.1398395789229</v>
      </c>
      <c r="P5" s="72">
        <f>IF(RES_hh_fec!P5=0,0,1000*11630*RES_hh_fec!P5/RES_hh_num!P5)</f>
        <v>4613.9347487192081</v>
      </c>
      <c r="Q5" s="72">
        <f>IF(RES_hh_fec!Q5=0,0,1000*11630*RES_hh_fec!Q5/RES_hh_num!Q5)</f>
        <v>4896.1560859982119</v>
      </c>
      <c r="R5" s="72">
        <f>IF(RES_hh_fec!R5=0,0,1000*11630*RES_hh_fec!R5/RES_hh_num!R5)</f>
        <v>5542.3759579012958</v>
      </c>
      <c r="S5" s="72">
        <f>IF(RES_hh_fec!S5=0,0,1000*11630*RES_hh_fec!S5/RES_hh_num!S5)</f>
        <v>5985.9131223216591</v>
      </c>
      <c r="T5" s="72">
        <f>IF(RES_hh_fec!T5=0,0,1000*11630*RES_hh_fec!T5/RES_hh_num!T5)</f>
        <v>4901.223642977031</v>
      </c>
      <c r="U5" s="72">
        <f>IF(RES_hh_fec!U5=0,0,1000*11630*RES_hh_fec!U5/RES_hh_num!U5)</f>
        <v>4768.9212383077756</v>
      </c>
      <c r="V5" s="72">
        <f>IF(RES_hh_fec!V5=0,0,1000*11630*RES_hh_fec!V5/RES_hh_num!V5)</f>
        <v>4982.433968609329</v>
      </c>
      <c r="W5" s="72">
        <f>IF(RES_hh_fec!W5=0,0,1000*11630*RES_hh_fec!W5/RES_hh_num!W5)</f>
        <v>7983.341340969193</v>
      </c>
      <c r="X5" s="72">
        <f>IF(RES_hh_fec!X5=0,0,1000*11630*RES_hh_fec!X5/RES_hh_num!X5)</f>
        <v>3646.9132856210526</v>
      </c>
      <c r="Y5" s="72">
        <f>IF(RES_hh_fec!Y5=0,0,1000*11630*RES_hh_fec!Y5/RES_hh_num!Y5)</f>
        <v>2662.5746522492454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6631.7752870685372</v>
      </c>
      <c r="C6" s="72">
        <f>IF(RES_hh_fec!C6=0,0,1000*11630*RES_hh_fec!C6/RES_hh_num!C6)</f>
        <v>6877.051395767392</v>
      </c>
      <c r="D6" s="72">
        <f>IF(RES_hh_fec!D6=0,0,1000*11630*RES_hh_fec!D6/RES_hh_num!D6)</f>
        <v>7395.2135476035346</v>
      </c>
      <c r="E6" s="72">
        <f>IF(RES_hh_fec!E6=0,0,1000*11630*RES_hh_fec!E6/RES_hh_num!E6)</f>
        <v>7346.5861177328961</v>
      </c>
      <c r="F6" s="72">
        <f>IF(RES_hh_fec!F6=0,0,1000*11630*RES_hh_fec!F6/RES_hh_num!F6)</f>
        <v>7208.9871834286769</v>
      </c>
      <c r="G6" s="72">
        <f>IF(RES_hh_fec!G6=0,0,1000*11630*RES_hh_fec!G6/RES_hh_num!G6)</f>
        <v>7139.3393884653533</v>
      </c>
      <c r="H6" s="72">
        <f>IF(RES_hh_fec!H6=0,0,1000*11630*RES_hh_fec!H6/RES_hh_num!H6)</f>
        <v>6807.9740672351763</v>
      </c>
      <c r="I6" s="72">
        <f>IF(RES_hh_fec!I6=0,0,1000*11630*RES_hh_fec!I6/RES_hh_num!I6)</f>
        <v>6644.798301022166</v>
      </c>
      <c r="J6" s="72">
        <f>IF(RES_hh_fec!J6=0,0,1000*11630*RES_hh_fec!J6/RES_hh_num!J6)</f>
        <v>6197.8457335715848</v>
      </c>
      <c r="K6" s="72">
        <f>IF(RES_hh_fec!K6=0,0,1000*11630*RES_hh_fec!K6/RES_hh_num!K6)</f>
        <v>3621.9439289239158</v>
      </c>
      <c r="L6" s="72">
        <f>IF(RES_hh_fec!L6=0,0,1000*11630*RES_hh_fec!L6/RES_hh_num!L6)</f>
        <v>2230.7256235823634</v>
      </c>
      <c r="M6" s="72">
        <f>IF(RES_hh_fec!M6=0,0,1000*11630*RES_hh_fec!M6/RES_hh_num!M6)</f>
        <v>9883.2054560952965</v>
      </c>
      <c r="N6" s="72">
        <f>IF(RES_hh_fec!N6=0,0,1000*11630*RES_hh_fec!N6/RES_hh_num!N6)</f>
        <v>6383.5768038955148</v>
      </c>
      <c r="O6" s="72">
        <f>IF(RES_hh_fec!O6=0,0,1000*11630*RES_hh_fec!O6/RES_hh_num!O6)</f>
        <v>5055.8220090593959</v>
      </c>
      <c r="P6" s="72">
        <f>IF(RES_hh_fec!P6=0,0,1000*11630*RES_hh_fec!P6/RES_hh_num!P6)</f>
        <v>3264.1254393079303</v>
      </c>
      <c r="Q6" s="72">
        <f>IF(RES_hh_fec!Q6=0,0,1000*11630*RES_hh_fec!Q6/RES_hh_num!Q6)</f>
        <v>9954.5045045044517</v>
      </c>
      <c r="R6" s="72">
        <f>IF(RES_hh_fec!R6=0,0,1000*11630*RES_hh_fec!R6/RES_hh_num!R6)</f>
        <v>8108.8389002498943</v>
      </c>
      <c r="S6" s="72">
        <f>IF(RES_hh_fec!S6=0,0,1000*11630*RES_hh_fec!S6/RES_hh_num!S6)</f>
        <v>5452.9054916986124</v>
      </c>
      <c r="T6" s="72">
        <f>IF(RES_hh_fec!T6=0,0,1000*11630*RES_hh_fec!T6/RES_hh_num!T6)</f>
        <v>5296.8071519795221</v>
      </c>
      <c r="U6" s="72">
        <f>IF(RES_hh_fec!U6=0,0,1000*11630*RES_hh_fec!U6/RES_hh_num!U6)</f>
        <v>5402.8867577255314</v>
      </c>
      <c r="V6" s="72">
        <f>IF(RES_hh_fec!V6=0,0,1000*11630*RES_hh_fec!V6/RES_hh_num!V6)</f>
        <v>5897.847801462266</v>
      </c>
      <c r="W6" s="72">
        <f>IF(RES_hh_fec!W6=0,0,1000*11630*RES_hh_fec!W6/RES_hh_num!W6)</f>
        <v>6284.8620432513289</v>
      </c>
      <c r="X6" s="72">
        <f>IF(RES_hh_fec!X6=0,0,1000*11630*RES_hh_fec!X6/RES_hh_num!X6)</f>
        <v>5308.5695666341144</v>
      </c>
      <c r="Y6" s="72">
        <f>IF(RES_hh_fec!Y6=0,0,1000*11630*RES_hh_fec!Y6/RES_hh_num!Y6)</f>
        <v>4273.1627526580542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8032.6160053799586</v>
      </c>
      <c r="C7" s="72">
        <f>IF(RES_hh_fec!C7=0,0,1000*11630*RES_hh_fec!C7/RES_hh_num!C7)</f>
        <v>6721.6282123429019</v>
      </c>
      <c r="D7" s="72">
        <f>IF(RES_hh_fec!D7=0,0,1000*11630*RES_hh_fec!D7/RES_hh_num!D7)</f>
        <v>7451.2372634643343</v>
      </c>
      <c r="E7" s="72">
        <f>IF(RES_hh_fec!E7=0,0,1000*11630*RES_hh_fec!E7/RES_hh_num!E7)</f>
        <v>8535.7313006193399</v>
      </c>
      <c r="F7" s="72">
        <f>IF(RES_hh_fec!F7=0,0,1000*11630*RES_hh_fec!F7/RES_hh_num!F7)</f>
        <v>9519.9256110520691</v>
      </c>
      <c r="G7" s="72">
        <f>IF(RES_hh_fec!G7=0,0,1000*11630*RES_hh_fec!G7/RES_hh_num!G7)</f>
        <v>4402.5064504238817</v>
      </c>
      <c r="H7" s="72">
        <f>IF(RES_hh_fec!H7=0,0,1000*11630*RES_hh_fec!H7/RES_hh_num!H7)</f>
        <v>9663.4815122559194</v>
      </c>
      <c r="I7" s="72">
        <f>IF(RES_hh_fec!I7=0,0,1000*11630*RES_hh_fec!I7/RES_hh_num!I7)</f>
        <v>5099.8263888888978</v>
      </c>
      <c r="J7" s="72">
        <f>IF(RES_hh_fec!J7=0,0,1000*11630*RES_hh_fec!J7/RES_hh_num!J7)</f>
        <v>5404.7838086476631</v>
      </c>
      <c r="K7" s="72">
        <f>IF(RES_hh_fec!K7=0,0,1000*11630*RES_hh_fec!K7/RES_hh_num!K7)</f>
        <v>10186.389250108366</v>
      </c>
      <c r="L7" s="72">
        <f>IF(RES_hh_fec!L7=0,0,1000*11630*RES_hh_fec!L7/RES_hh_num!L7)</f>
        <v>10467.706013363029</v>
      </c>
      <c r="M7" s="72">
        <f>IF(RES_hh_fec!M7=0,0,1000*11630*RES_hh_fec!M7/RES_hh_num!M7)</f>
        <v>5943.3485078401682</v>
      </c>
      <c r="N7" s="72">
        <f>IF(RES_hh_fec!N7=0,0,1000*11630*RES_hh_fec!N7/RES_hh_num!N7)</f>
        <v>6737.3853211009264</v>
      </c>
      <c r="O7" s="72">
        <f>IF(RES_hh_fec!O7=0,0,1000*11630*RES_hh_fec!O7/RES_hh_num!O7)</f>
        <v>7596.3422599608102</v>
      </c>
      <c r="P7" s="72">
        <f>IF(RES_hh_fec!P7=0,0,1000*11630*RES_hh_fec!P7/RES_hh_num!P7)</f>
        <v>9310.6180665610318</v>
      </c>
      <c r="Q7" s="72">
        <f>IF(RES_hh_fec!Q7=0,0,1000*11630*RES_hh_fec!Q7/RES_hh_num!Q7)</f>
        <v>0</v>
      </c>
      <c r="R7" s="72">
        <f>IF(RES_hh_fec!R7=0,0,1000*11630*RES_hh_fec!R7/RES_hh_num!R7)</f>
        <v>0</v>
      </c>
      <c r="S7" s="72">
        <f>IF(RES_hh_fec!S7=0,0,1000*11630*RES_hh_fec!S7/RES_hh_num!S7)</f>
        <v>0</v>
      </c>
      <c r="T7" s="72">
        <f>IF(RES_hh_fec!T7=0,0,1000*11630*RES_hh_fec!T7/RES_hh_num!T7)</f>
        <v>0</v>
      </c>
      <c r="U7" s="72">
        <f>IF(RES_hh_fec!U7=0,0,1000*11630*RES_hh_fec!U7/RES_hh_num!U7)</f>
        <v>0</v>
      </c>
      <c r="V7" s="72">
        <f>IF(RES_hh_fec!V7=0,0,1000*11630*RES_hh_fec!V7/RES_hh_num!V7)</f>
        <v>0</v>
      </c>
      <c r="W7" s="72">
        <f>IF(RES_hh_fec!W7=0,0,1000*11630*RES_hh_fec!W7/RES_hh_num!W7)</f>
        <v>0</v>
      </c>
      <c r="X7" s="72">
        <f>IF(RES_hh_fec!X7=0,0,1000*11630*RES_hh_fec!X7/RES_hh_num!X7)</f>
        <v>0</v>
      </c>
      <c r="Y7" s="72">
        <f>IF(RES_hh_fec!Y7=0,0,1000*11630*RES_hh_fec!Y7/RES_hh_num!Y7)</f>
        <v>0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3114.163679583824</v>
      </c>
      <c r="C8" s="72">
        <f>IF(RES_hh_fec!C8=0,0,1000*11630*RES_hh_fec!C8/RES_hh_num!C8)</f>
        <v>6417.5552721392378</v>
      </c>
      <c r="D8" s="72">
        <f>IF(RES_hh_fec!D8=0,0,1000*11630*RES_hh_fec!D8/RES_hh_num!D8)</f>
        <v>4408.1331102558861</v>
      </c>
      <c r="E8" s="72">
        <f>IF(RES_hh_fec!E8=0,0,1000*11630*RES_hh_fec!E8/RES_hh_num!E8)</f>
        <v>4887.85562792564</v>
      </c>
      <c r="F8" s="72">
        <f>IF(RES_hh_fec!F8=0,0,1000*11630*RES_hh_fec!F8/RES_hh_num!F8)</f>
        <v>4363.517068114721</v>
      </c>
      <c r="G8" s="72">
        <f>IF(RES_hh_fec!G8=0,0,1000*11630*RES_hh_fec!G8/RES_hh_num!G8)</f>
        <v>5673.7267488819671</v>
      </c>
      <c r="H8" s="72">
        <f>IF(RES_hh_fec!H8=0,0,1000*11630*RES_hh_fec!H8/RES_hh_num!H8)</f>
        <v>6390.0474037352578</v>
      </c>
      <c r="I8" s="72">
        <f>IF(RES_hh_fec!I8=0,0,1000*11630*RES_hh_fec!I8/RES_hh_num!I8)</f>
        <v>6041.533106146614</v>
      </c>
      <c r="J8" s="72">
        <f>IF(RES_hh_fec!J8=0,0,1000*11630*RES_hh_fec!J8/RES_hh_num!J8)</f>
        <v>5895.6050350190408</v>
      </c>
      <c r="K8" s="72">
        <f>IF(RES_hh_fec!K8=0,0,1000*11630*RES_hh_fec!K8/RES_hh_num!K8)</f>
        <v>6653.7381476358696</v>
      </c>
      <c r="L8" s="72">
        <f>IF(RES_hh_fec!L8=0,0,1000*11630*RES_hh_fec!L8/RES_hh_num!L8)</f>
        <v>6463.588271041147</v>
      </c>
      <c r="M8" s="72">
        <f>IF(RES_hh_fec!M8=0,0,1000*11630*RES_hh_fec!M8/RES_hh_num!M8)</f>
        <v>7390.8077510447829</v>
      </c>
      <c r="N8" s="72">
        <f>IF(RES_hh_fec!N8=0,0,1000*11630*RES_hh_fec!N8/RES_hh_num!N8)</f>
        <v>7228.8679745906893</v>
      </c>
      <c r="O8" s="72">
        <f>IF(RES_hh_fec!O8=0,0,1000*11630*RES_hh_fec!O8/RES_hh_num!O8)</f>
        <v>6108.01284463511</v>
      </c>
      <c r="P8" s="72">
        <f>IF(RES_hh_fec!P8=0,0,1000*11630*RES_hh_fec!P8/RES_hh_num!P8)</f>
        <v>5757.9690135170704</v>
      </c>
      <c r="Q8" s="72">
        <f>IF(RES_hh_fec!Q8=0,0,1000*11630*RES_hh_fec!Q8/RES_hh_num!Q8)</f>
        <v>5557.7733383179921</v>
      </c>
      <c r="R8" s="72">
        <f>IF(RES_hh_fec!R8=0,0,1000*11630*RES_hh_fec!R8/RES_hh_num!R8)</f>
        <v>5450.5249132955723</v>
      </c>
      <c r="S8" s="72">
        <f>IF(RES_hh_fec!S8=0,0,1000*11630*RES_hh_fec!S8/RES_hh_num!S8)</f>
        <v>5526.2771449549882</v>
      </c>
      <c r="T8" s="72">
        <f>IF(RES_hh_fec!T8=0,0,1000*11630*RES_hh_fec!T8/RES_hh_num!T8)</f>
        <v>5341.0864998341449</v>
      </c>
      <c r="U8" s="72">
        <f>IF(RES_hh_fec!U8=0,0,1000*11630*RES_hh_fec!U8/RES_hh_num!U8)</f>
        <v>4742.4781871026671</v>
      </c>
      <c r="V8" s="72">
        <f>IF(RES_hh_fec!V8=0,0,1000*11630*RES_hh_fec!V8/RES_hh_num!V8)</f>
        <v>5293.3108612785236</v>
      </c>
      <c r="W8" s="72">
        <f>IF(RES_hh_fec!W8=0,0,1000*11630*RES_hh_fec!W8/RES_hh_num!W8)</f>
        <v>5824.656600794071</v>
      </c>
      <c r="X8" s="72">
        <f>IF(RES_hh_fec!X8=0,0,1000*11630*RES_hh_fec!X8/RES_hh_num!X8)</f>
        <v>4352.0789450646835</v>
      </c>
      <c r="Y8" s="72">
        <f>IF(RES_hh_fec!Y8=0,0,1000*11630*RES_hh_fec!Y8/RES_hh_num!Y8)</f>
        <v>3606.266278382679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7461.5580824882418</v>
      </c>
      <c r="C9" s="72">
        <f>IF(RES_hh_fec!C9=0,0,1000*11630*RES_hh_fec!C9/RES_hh_num!C9)</f>
        <v>6746.9288874531385</v>
      </c>
      <c r="D9" s="72">
        <f>IF(RES_hh_fec!D9=0,0,1000*11630*RES_hh_fec!D9/RES_hh_num!D9)</f>
        <v>7382.80986860954</v>
      </c>
      <c r="E9" s="72">
        <f>IF(RES_hh_fec!E9=0,0,1000*11630*RES_hh_fec!E9/RES_hh_num!E9)</f>
        <v>7110.1321011317768</v>
      </c>
      <c r="F9" s="72">
        <f>IF(RES_hh_fec!F9=0,0,1000*11630*RES_hh_fec!F9/RES_hh_num!F9)</f>
        <v>7018.888879929892</v>
      </c>
      <c r="G9" s="72">
        <f>IF(RES_hh_fec!G9=0,0,1000*11630*RES_hh_fec!G9/RES_hh_num!G9)</f>
        <v>6761.6884586517626</v>
      </c>
      <c r="H9" s="72">
        <f>IF(RES_hh_fec!H9=0,0,1000*11630*RES_hh_fec!H9/RES_hh_num!H9)</f>
        <v>6912.447524242164</v>
      </c>
      <c r="I9" s="72">
        <f>IF(RES_hh_fec!I9=0,0,1000*11630*RES_hh_fec!I9/RES_hh_num!I9)</f>
        <v>6125.6528452195435</v>
      </c>
      <c r="J9" s="72">
        <f>IF(RES_hh_fec!J9=0,0,1000*11630*RES_hh_fec!J9/RES_hh_num!J9)</f>
        <v>6228.2685159713537</v>
      </c>
      <c r="K9" s="72">
        <f>IF(RES_hh_fec!K9=0,0,1000*11630*RES_hh_fec!K9/RES_hh_num!K9)</f>
        <v>6241.2296385652098</v>
      </c>
      <c r="L9" s="72">
        <f>IF(RES_hh_fec!L9=0,0,1000*11630*RES_hh_fec!L9/RES_hh_num!L9)</f>
        <v>6641.2570986827513</v>
      </c>
      <c r="M9" s="72">
        <f>IF(RES_hh_fec!M9=0,0,1000*11630*RES_hh_fec!M9/RES_hh_num!M9)</f>
        <v>6964.1824142911837</v>
      </c>
      <c r="N9" s="72">
        <f>IF(RES_hh_fec!N9=0,0,1000*11630*RES_hh_fec!N9/RES_hh_num!N9)</f>
        <v>6459.615582066609</v>
      </c>
      <c r="O9" s="72">
        <f>IF(RES_hh_fec!O9=0,0,1000*11630*RES_hh_fec!O9/RES_hh_num!O9)</f>
        <v>6159.1645619853653</v>
      </c>
      <c r="P9" s="72">
        <f>IF(RES_hh_fec!P9=0,0,1000*11630*RES_hh_fec!P9/RES_hh_num!P9)</f>
        <v>5773.5827700642803</v>
      </c>
      <c r="Q9" s="72">
        <f>IF(RES_hh_fec!Q9=0,0,1000*11630*RES_hh_fec!Q9/RES_hh_num!Q9)</f>
        <v>5184.8516423755891</v>
      </c>
      <c r="R9" s="72">
        <f>IF(RES_hh_fec!R9=0,0,1000*11630*RES_hh_fec!R9/RES_hh_num!R9)</f>
        <v>5504.1332191944384</v>
      </c>
      <c r="S9" s="72">
        <f>IF(RES_hh_fec!S9=0,0,1000*11630*RES_hh_fec!S9/RES_hh_num!S9)</f>
        <v>5560.1612605065529</v>
      </c>
      <c r="T9" s="72">
        <f>IF(RES_hh_fec!T9=0,0,1000*11630*RES_hh_fec!T9/RES_hh_num!T9)</f>
        <v>5301.5354156874509</v>
      </c>
      <c r="U9" s="72">
        <f>IF(RES_hh_fec!U9=0,0,1000*11630*RES_hh_fec!U9/RES_hh_num!U9)</f>
        <v>5130.7108588230922</v>
      </c>
      <c r="V9" s="72">
        <f>IF(RES_hh_fec!V9=0,0,1000*11630*RES_hh_fec!V9/RES_hh_num!V9)</f>
        <v>6117.7385970544328</v>
      </c>
      <c r="W9" s="72">
        <f>IF(RES_hh_fec!W9=0,0,1000*11630*RES_hh_fec!W9/RES_hh_num!W9)</f>
        <v>5474.6888106384677</v>
      </c>
      <c r="X9" s="72">
        <f>IF(RES_hh_fec!X9=0,0,1000*11630*RES_hh_fec!X9/RES_hh_num!X9)</f>
        <v>4631.5116051879959</v>
      </c>
      <c r="Y9" s="72">
        <f>IF(RES_hh_fec!Y9=0,0,1000*11630*RES_hh_fec!Y9/RES_hh_num!Y9)</f>
        <v>4013.0112144453283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4478.564551454243</v>
      </c>
      <c r="C11" s="72">
        <f>IF(RES_hh_fec!C11=0,0,1000*11630*RES_hh_fec!C11/RES_hh_num!C11)</f>
        <v>4254.3075812518546</v>
      </c>
      <c r="D11" s="72">
        <f>IF(RES_hh_fec!D11=0,0,1000*11630*RES_hh_fec!D11/RES_hh_num!D11)</f>
        <v>4498.181865626847</v>
      </c>
      <c r="E11" s="72">
        <f>IF(RES_hh_fec!E11=0,0,1000*11630*RES_hh_fec!E11/RES_hh_num!E11)</f>
        <v>5058.1822104696812</v>
      </c>
      <c r="F11" s="72">
        <f>IF(RES_hh_fec!F11=0,0,1000*11630*RES_hh_fec!F11/RES_hh_num!F11)</f>
        <v>4524.4510859993379</v>
      </c>
      <c r="G11" s="72">
        <f>IF(RES_hh_fec!G11=0,0,1000*11630*RES_hh_fec!G11/RES_hh_num!G11)</f>
        <v>4684.9035402747622</v>
      </c>
      <c r="H11" s="72">
        <f>IF(RES_hh_fec!H11=0,0,1000*11630*RES_hh_fec!H11/RES_hh_num!H11)</f>
        <v>4745.2487006158544</v>
      </c>
      <c r="I11" s="72">
        <f>IF(RES_hh_fec!I11=0,0,1000*11630*RES_hh_fec!I11/RES_hh_num!I11)</f>
        <v>4388.5075493000277</v>
      </c>
      <c r="J11" s="72">
        <f>IF(RES_hh_fec!J11=0,0,1000*11630*RES_hh_fec!J11/RES_hh_num!J11)</f>
        <v>4320.722829968332</v>
      </c>
      <c r="K11" s="72">
        <f>IF(RES_hh_fec!K11=0,0,1000*11630*RES_hh_fec!K11/RES_hh_num!K11)</f>
        <v>4586.0267801793652</v>
      </c>
      <c r="L11" s="72">
        <f>IF(RES_hh_fec!L11=0,0,1000*11630*RES_hh_fec!L11/RES_hh_num!L11)</f>
        <v>4886.6988854167566</v>
      </c>
      <c r="M11" s="72">
        <f>IF(RES_hh_fec!M11=0,0,1000*11630*RES_hh_fec!M11/RES_hh_num!M11)</f>
        <v>5271.713702667188</v>
      </c>
      <c r="N11" s="72">
        <f>IF(RES_hh_fec!N11=0,0,1000*11630*RES_hh_fec!N11/RES_hh_num!N11)</f>
        <v>5195.7156496364132</v>
      </c>
      <c r="O11" s="72">
        <f>IF(RES_hh_fec!O11=0,0,1000*11630*RES_hh_fec!O11/RES_hh_num!O11)</f>
        <v>4772.9587122695675</v>
      </c>
      <c r="P11" s="72">
        <f>IF(RES_hh_fec!P11=0,0,1000*11630*RES_hh_fec!P11/RES_hh_num!P11)</f>
        <v>4499.12325385038</v>
      </c>
      <c r="Q11" s="72">
        <f>IF(RES_hh_fec!Q11=0,0,1000*11630*RES_hh_fec!Q11/RES_hh_num!Q11)</f>
        <v>4556.7983479972627</v>
      </c>
      <c r="R11" s="72">
        <f>IF(RES_hh_fec!R11=0,0,1000*11630*RES_hh_fec!R11/RES_hh_num!R11)</f>
        <v>4516.023383467721</v>
      </c>
      <c r="S11" s="72">
        <f>IF(RES_hh_fec!S11=0,0,1000*11630*RES_hh_fec!S11/RES_hh_num!S11)</f>
        <v>4732.5657379682834</v>
      </c>
      <c r="T11" s="72">
        <f>IF(RES_hh_fec!T11=0,0,1000*11630*RES_hh_fec!T11/RES_hh_num!T11)</f>
        <v>4560.6324030282422</v>
      </c>
      <c r="U11" s="72">
        <f>IF(RES_hh_fec!U11=0,0,1000*11630*RES_hh_fec!U11/RES_hh_num!U11)</f>
        <v>4428.1241687802558</v>
      </c>
      <c r="V11" s="72">
        <f>IF(RES_hh_fec!V11=0,0,1000*11630*RES_hh_fec!V11/RES_hh_num!V11)</f>
        <v>4905.9957133373591</v>
      </c>
      <c r="W11" s="72">
        <f>IF(RES_hh_fec!W11=0,0,1000*11630*RES_hh_fec!W11/RES_hh_num!W11)</f>
        <v>4999.4169711726763</v>
      </c>
      <c r="X11" s="72">
        <f>IF(RES_hh_fec!X11=0,0,1000*11630*RES_hh_fec!X11/RES_hh_num!X11)</f>
        <v>4144.4436173089252</v>
      </c>
      <c r="Y11" s="72">
        <f>IF(RES_hh_fec!Y11=0,0,1000*11630*RES_hh_fec!Y11/RES_hh_num!Y11)</f>
        <v>3699.1131800283169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0</v>
      </c>
      <c r="C12" s="72">
        <f>IF(RES_hh_fec!C12=0,0,1000*11630*RES_hh_fec!C12/RES_hh_num!C12)</f>
        <v>0</v>
      </c>
      <c r="D12" s="72">
        <f>IF(RES_hh_fec!D12=0,0,1000*11630*RES_hh_fec!D12/RES_hh_num!D12)</f>
        <v>0</v>
      </c>
      <c r="E12" s="72">
        <f>IF(RES_hh_fec!E12=0,0,1000*11630*RES_hh_fec!E12/RES_hh_num!E12)</f>
        <v>0</v>
      </c>
      <c r="F12" s="72">
        <f>IF(RES_hh_fec!F12=0,0,1000*11630*RES_hh_fec!F12/RES_hh_num!F12)</f>
        <v>0</v>
      </c>
      <c r="G12" s="72">
        <f>IF(RES_hh_fec!G12=0,0,1000*11630*RES_hh_fec!G12/RES_hh_num!G12)</f>
        <v>0</v>
      </c>
      <c r="H12" s="72">
        <f>IF(RES_hh_fec!H12=0,0,1000*11630*RES_hh_fec!H12/RES_hh_num!H12)</f>
        <v>0</v>
      </c>
      <c r="I12" s="72">
        <f>IF(RES_hh_fec!I12=0,0,1000*11630*RES_hh_fec!I12/RES_hh_num!I12)</f>
        <v>0</v>
      </c>
      <c r="J12" s="72">
        <f>IF(RES_hh_fec!J12=0,0,1000*11630*RES_hh_fec!J12/RES_hh_num!J12)</f>
        <v>0</v>
      </c>
      <c r="K12" s="72">
        <f>IF(RES_hh_fec!K12=0,0,1000*11630*RES_hh_fec!K12/RES_hh_num!K12)</f>
        <v>0</v>
      </c>
      <c r="L12" s="72">
        <f>IF(RES_hh_fec!L12=0,0,1000*11630*RES_hh_fec!L12/RES_hh_num!L12)</f>
        <v>0</v>
      </c>
      <c r="M12" s="72">
        <f>IF(RES_hh_fec!M12=0,0,1000*11630*RES_hh_fec!M12/RES_hh_num!M12)</f>
        <v>0</v>
      </c>
      <c r="N12" s="72">
        <f>IF(RES_hh_fec!N12=0,0,1000*11630*RES_hh_fec!N12/RES_hh_num!N12)</f>
        <v>0</v>
      </c>
      <c r="O12" s="72">
        <f>IF(RES_hh_fec!O12=0,0,1000*11630*RES_hh_fec!O12/RES_hh_num!O12)</f>
        <v>0</v>
      </c>
      <c r="P12" s="72">
        <f>IF(RES_hh_fec!P12=0,0,1000*11630*RES_hh_fec!P12/RES_hh_num!P12)</f>
        <v>0</v>
      </c>
      <c r="Q12" s="72">
        <f>IF(RES_hh_fec!Q12=0,0,1000*11630*RES_hh_fec!Q12/RES_hh_num!Q12)</f>
        <v>0</v>
      </c>
      <c r="R12" s="72">
        <f>IF(RES_hh_fec!R12=0,0,1000*11630*RES_hh_fec!R12/RES_hh_num!R12)</f>
        <v>0</v>
      </c>
      <c r="S12" s="72">
        <f>IF(RES_hh_fec!S12=0,0,1000*11630*RES_hh_fec!S12/RES_hh_num!S12)</f>
        <v>0</v>
      </c>
      <c r="T12" s="72">
        <f>IF(RES_hh_fec!T12=0,0,1000*11630*RES_hh_fec!T12/RES_hh_num!T12)</f>
        <v>0</v>
      </c>
      <c r="U12" s="72">
        <f>IF(RES_hh_fec!U12=0,0,1000*11630*RES_hh_fec!U12/RES_hh_num!U12)</f>
        <v>0</v>
      </c>
      <c r="V12" s="72">
        <f>IF(RES_hh_fec!V12=0,0,1000*11630*RES_hh_fec!V12/RES_hh_num!V12)</f>
        <v>0</v>
      </c>
      <c r="W12" s="72">
        <f>IF(RES_hh_fec!W12=0,0,1000*11630*RES_hh_fec!W12/RES_hh_num!W12)</f>
        <v>0</v>
      </c>
      <c r="X12" s="72">
        <f>IF(RES_hh_fec!X12=0,0,1000*11630*RES_hh_fec!X12/RES_hh_num!X12)</f>
        <v>0</v>
      </c>
      <c r="Y12" s="72">
        <f>IF(RES_hh_fec!Y12=0,0,1000*11630*RES_hh_fec!Y12/RES_hh_num!Y12)</f>
        <v>0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5524.2835086143577</v>
      </c>
      <c r="C13" s="74">
        <f>IF(RES_hh_fec!C13=0,0,1000*11630*RES_hh_fec!C13/RES_hh_num!C13)</f>
        <v>5756.4221825112172</v>
      </c>
      <c r="D13" s="74">
        <f>IF(RES_hh_fec!D13=0,0,1000*11630*RES_hh_fec!D13/RES_hh_num!D13)</f>
        <v>4836.7141813441858</v>
      </c>
      <c r="E13" s="74">
        <f>IF(RES_hh_fec!E13=0,0,1000*11630*RES_hh_fec!E13/RES_hh_num!E13)</f>
        <v>5703.4628028835805</v>
      </c>
      <c r="F13" s="74">
        <f>IF(RES_hh_fec!F13=0,0,1000*11630*RES_hh_fec!F13/RES_hh_num!F13)</f>
        <v>4664.9210362756585</v>
      </c>
      <c r="G13" s="74">
        <f>IF(RES_hh_fec!G13=0,0,1000*11630*RES_hh_fec!G13/RES_hh_num!G13)</f>
        <v>5070.6975339572791</v>
      </c>
      <c r="H13" s="74">
        <f>IF(RES_hh_fec!H13=0,0,1000*11630*RES_hh_fec!H13/RES_hh_num!H13)</f>
        <v>5380.5437833597352</v>
      </c>
      <c r="I13" s="74">
        <f>IF(RES_hh_fec!I13=0,0,1000*11630*RES_hh_fec!I13/RES_hh_num!I13)</f>
        <v>4418.573136554267</v>
      </c>
      <c r="J13" s="74">
        <f>IF(RES_hh_fec!J13=0,0,1000*11630*RES_hh_fec!J13/RES_hh_num!J13)</f>
        <v>5053.8977878003243</v>
      </c>
      <c r="K13" s="74">
        <f>IF(RES_hh_fec!K13=0,0,1000*11630*RES_hh_fec!K13/RES_hh_num!K13)</f>
        <v>4986.2705378140699</v>
      </c>
      <c r="L13" s="74">
        <f>IF(RES_hh_fec!L13=0,0,1000*11630*RES_hh_fec!L13/RES_hh_num!L13)</f>
        <v>5345.8193130138607</v>
      </c>
      <c r="M13" s="74">
        <f>IF(RES_hh_fec!M13=0,0,1000*11630*RES_hh_fec!M13/RES_hh_num!M13)</f>
        <v>5918.6562954151123</v>
      </c>
      <c r="N13" s="74">
        <f>IF(RES_hh_fec!N13=0,0,1000*11630*RES_hh_fec!N13/RES_hh_num!N13)</f>
        <v>5455.5835263117606</v>
      </c>
      <c r="O13" s="74">
        <f>IF(RES_hh_fec!O13=0,0,1000*11630*RES_hh_fec!O13/RES_hh_num!O13)</f>
        <v>4979.7120581628396</v>
      </c>
      <c r="P13" s="74">
        <f>IF(RES_hh_fec!P13=0,0,1000*11630*RES_hh_fec!P13/RES_hh_num!P13)</f>
        <v>5198.143653257539</v>
      </c>
      <c r="Q13" s="74">
        <f>IF(RES_hh_fec!Q13=0,0,1000*11630*RES_hh_fec!Q13/RES_hh_num!Q13)</f>
        <v>4351.7464481606303</v>
      </c>
      <c r="R13" s="74">
        <f>IF(RES_hh_fec!R13=0,0,1000*11630*RES_hh_fec!R13/RES_hh_num!R13)</f>
        <v>4599.8123927144579</v>
      </c>
      <c r="S13" s="74">
        <f>IF(RES_hh_fec!S13=0,0,1000*11630*RES_hh_fec!S13/RES_hh_num!S13)</f>
        <v>4914.3796582757886</v>
      </c>
      <c r="T13" s="74">
        <f>IF(RES_hh_fec!T13=0,0,1000*11630*RES_hh_fec!T13/RES_hh_num!T13)</f>
        <v>4671.4911040445577</v>
      </c>
      <c r="U13" s="74">
        <f>IF(RES_hh_fec!U13=0,0,1000*11630*RES_hh_fec!U13/RES_hh_num!U13)</f>
        <v>4733.7643578498191</v>
      </c>
      <c r="V13" s="74">
        <f>IF(RES_hh_fec!V13=0,0,1000*11630*RES_hh_fec!V13/RES_hh_num!V13)</f>
        <v>4775.5248506840999</v>
      </c>
      <c r="W13" s="74">
        <f>IF(RES_hh_fec!W13=0,0,1000*11630*RES_hh_fec!W13/RES_hh_num!W13)</f>
        <v>4438.2040960257773</v>
      </c>
      <c r="X13" s="74">
        <f>IF(RES_hh_fec!X13=0,0,1000*11630*RES_hh_fec!X13/RES_hh_num!X13)</f>
        <v>3981.0928218990584</v>
      </c>
      <c r="Y13" s="74">
        <f>IF(RES_hh_fec!Y13=0,0,1000*11630*RES_hh_fec!Y13/RES_hh_num!Y13)</f>
        <v>3992.2271131019661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21.101438340975072</v>
      </c>
      <c r="C14" s="76">
        <f>IF(RES_hh_fec!C14=0,0,1000*11630*RES_hh_fec!C14/RES_hh_num!C14)</f>
        <v>17.962651282990667</v>
      </c>
      <c r="D14" s="76">
        <f>IF(RES_hh_fec!D14=0,0,1000*11630*RES_hh_fec!D14/RES_hh_num!D14)</f>
        <v>23.014833332435582</v>
      </c>
      <c r="E14" s="76">
        <f>IF(RES_hh_fec!E14=0,0,1000*11630*RES_hh_fec!E14/RES_hh_num!E14)</f>
        <v>24.792555757487811</v>
      </c>
      <c r="F14" s="76">
        <f>IF(RES_hh_fec!F14=0,0,1000*11630*RES_hh_fec!F14/RES_hh_num!F14)</f>
        <v>22.352095940694937</v>
      </c>
      <c r="G14" s="76">
        <f>IF(RES_hh_fec!G14=0,0,1000*11630*RES_hh_fec!G14/RES_hh_num!G14)</f>
        <v>21.708581141545562</v>
      </c>
      <c r="H14" s="76">
        <f>IF(RES_hh_fec!H14=0,0,1000*11630*RES_hh_fec!H14/RES_hh_num!H14)</f>
        <v>23.313041150219359</v>
      </c>
      <c r="I14" s="76">
        <f>IF(RES_hh_fec!I14=0,0,1000*11630*RES_hh_fec!I14/RES_hh_num!I14)</f>
        <v>21.410723715423458</v>
      </c>
      <c r="J14" s="76">
        <f>IF(RES_hh_fec!J14=0,0,1000*11630*RES_hh_fec!J14/RES_hh_num!J14)</f>
        <v>22.224872032577721</v>
      </c>
      <c r="K14" s="76">
        <f>IF(RES_hh_fec!K14=0,0,1000*11630*RES_hh_fec!K14/RES_hh_num!K14)</f>
        <v>22.129668110768844</v>
      </c>
      <c r="L14" s="76">
        <f>IF(RES_hh_fec!L14=0,0,1000*11630*RES_hh_fec!L14/RES_hh_num!L14)</f>
        <v>25.025938475797329</v>
      </c>
      <c r="M14" s="76">
        <f>IF(RES_hh_fec!M14=0,0,1000*11630*RES_hh_fec!M14/RES_hh_num!M14)</f>
        <v>27.894154138171022</v>
      </c>
      <c r="N14" s="76">
        <f>IF(RES_hh_fec!N14=0,0,1000*11630*RES_hh_fec!N14/RES_hh_num!N14)</f>
        <v>26.474501681814669</v>
      </c>
      <c r="O14" s="76">
        <f>IF(RES_hh_fec!O14=0,0,1000*11630*RES_hh_fec!O14/RES_hh_num!O14)</f>
        <v>24.972290609083558</v>
      </c>
      <c r="P14" s="76">
        <f>IF(RES_hh_fec!P14=0,0,1000*11630*RES_hh_fec!P14/RES_hh_num!P14)</f>
        <v>22.755326799238002</v>
      </c>
      <c r="Q14" s="76">
        <f>IF(RES_hh_fec!Q14=0,0,1000*11630*RES_hh_fec!Q14/RES_hh_num!Q14)</f>
        <v>21.739546500069743</v>
      </c>
      <c r="R14" s="76">
        <f>IF(RES_hh_fec!R14=0,0,1000*11630*RES_hh_fec!R14/RES_hh_num!R14)</f>
        <v>23.173922501670368</v>
      </c>
      <c r="S14" s="76">
        <f>IF(RES_hh_fec!S14=0,0,1000*11630*RES_hh_fec!S14/RES_hh_num!S14)</f>
        <v>24.378061830649976</v>
      </c>
      <c r="T14" s="76">
        <f>IF(RES_hh_fec!T14=0,0,1000*11630*RES_hh_fec!T14/RES_hh_num!T14)</f>
        <v>23.47599027463778</v>
      </c>
      <c r="U14" s="76">
        <f>IF(RES_hh_fec!U14=0,0,1000*11630*RES_hh_fec!U14/RES_hh_num!U14)</f>
        <v>22.995761773162933</v>
      </c>
      <c r="V14" s="76">
        <f>IF(RES_hh_fec!V14=0,0,1000*11630*RES_hh_fec!V14/RES_hh_num!V14)</f>
        <v>27.444122837991721</v>
      </c>
      <c r="W14" s="76">
        <f>IF(RES_hh_fec!W14=0,0,1000*11630*RES_hh_fec!W14/RES_hh_num!W14)</f>
        <v>28.05731634744501</v>
      </c>
      <c r="X14" s="76">
        <f>IF(RES_hh_fec!X14=0,0,1000*11630*RES_hh_fec!X14/RES_hh_num!X14)</f>
        <v>22.096708374378167</v>
      </c>
      <c r="Y14" s="76">
        <f>IF(RES_hh_fec!Y14=0,0,1000*11630*RES_hh_fec!Y14/RES_hh_num!Y14)</f>
        <v>19.304546917500041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7.8588235745208941</v>
      </c>
      <c r="C15" s="69">
        <f t="shared" si="0"/>
        <v>8.9232819125785419</v>
      </c>
      <c r="D15" s="69">
        <f t="shared" si="0"/>
        <v>6.4333946352254321</v>
      </c>
      <c r="E15" s="69">
        <f t="shared" si="0"/>
        <v>8.9195659087231949</v>
      </c>
      <c r="F15" s="69">
        <f t="shared" si="0"/>
        <v>5.343759323807328</v>
      </c>
      <c r="G15" s="69">
        <f t="shared" si="0"/>
        <v>5.9529379455504827</v>
      </c>
      <c r="H15" s="69">
        <f t="shared" si="0"/>
        <v>9.2579688984261281</v>
      </c>
      <c r="I15" s="69">
        <f t="shared" si="0"/>
        <v>21.313975052426585</v>
      </c>
      <c r="J15" s="69">
        <f t="shared" si="0"/>
        <v>16.135779610315005</v>
      </c>
      <c r="K15" s="69">
        <f t="shared" si="0"/>
        <v>15.525741909747241</v>
      </c>
      <c r="L15" s="69">
        <f t="shared" si="0"/>
        <v>24.12528783421153</v>
      </c>
      <c r="M15" s="69">
        <f t="shared" si="0"/>
        <v>19.13221663547121</v>
      </c>
      <c r="N15" s="69">
        <f t="shared" si="0"/>
        <v>57.014507413392131</v>
      </c>
      <c r="O15" s="69">
        <f t="shared" si="0"/>
        <v>25.980355628399217</v>
      </c>
      <c r="P15" s="69">
        <f t="shared" si="0"/>
        <v>24.281087731823611</v>
      </c>
      <c r="Q15" s="69">
        <f t="shared" si="0"/>
        <v>41.071480528727299</v>
      </c>
      <c r="R15" s="69">
        <f t="shared" si="0"/>
        <v>41.531362753667253</v>
      </c>
      <c r="S15" s="69">
        <f t="shared" si="0"/>
        <v>43.317831291932045</v>
      </c>
      <c r="T15" s="69">
        <f t="shared" si="0"/>
        <v>38.693410049557144</v>
      </c>
      <c r="U15" s="69">
        <f t="shared" si="0"/>
        <v>42.523564784721636</v>
      </c>
      <c r="V15" s="69">
        <f t="shared" si="0"/>
        <v>44.566265463956668</v>
      </c>
      <c r="W15" s="69">
        <f t="shared" si="0"/>
        <v>46.874077194400755</v>
      </c>
      <c r="X15" s="69">
        <f t="shared" si="0"/>
        <v>46.748013572621275</v>
      </c>
      <c r="Y15" s="69">
        <f t="shared" si="0"/>
        <v>46.848918280227117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7.8588235745208941</v>
      </c>
      <c r="C16" s="72">
        <f>IF(RES_hh_fec!C16=0,0,1000*11630*RES_hh_fec!C16/RES_hh_num!C$3)</f>
        <v>8.9232819125785419</v>
      </c>
      <c r="D16" s="72">
        <f>IF(RES_hh_fec!D16=0,0,1000*11630*RES_hh_fec!D16/RES_hh_num!D$3)</f>
        <v>6.4333946352254321</v>
      </c>
      <c r="E16" s="72">
        <f>IF(RES_hh_fec!E16=0,0,1000*11630*RES_hh_fec!E16/RES_hh_num!E$3)</f>
        <v>8.9195659087231949</v>
      </c>
      <c r="F16" s="72">
        <f>IF(RES_hh_fec!F16=0,0,1000*11630*RES_hh_fec!F16/RES_hh_num!F$3)</f>
        <v>5.343759323807328</v>
      </c>
      <c r="G16" s="72">
        <f>IF(RES_hh_fec!G16=0,0,1000*11630*RES_hh_fec!G16/RES_hh_num!G$3)</f>
        <v>5.9529379455504827</v>
      </c>
      <c r="H16" s="72">
        <f>IF(RES_hh_fec!H16=0,0,1000*11630*RES_hh_fec!H16/RES_hh_num!H$3)</f>
        <v>9.2579688984261281</v>
      </c>
      <c r="I16" s="72">
        <f>IF(RES_hh_fec!I16=0,0,1000*11630*RES_hh_fec!I16/RES_hh_num!I$3)</f>
        <v>21.313975052426585</v>
      </c>
      <c r="J16" s="72">
        <f>IF(RES_hh_fec!J16=0,0,1000*11630*RES_hh_fec!J16/RES_hh_num!J$3)</f>
        <v>16.135779610315005</v>
      </c>
      <c r="K16" s="72">
        <f>IF(RES_hh_fec!K16=0,0,1000*11630*RES_hh_fec!K16/RES_hh_num!K$3)</f>
        <v>15.525741909747241</v>
      </c>
      <c r="L16" s="72">
        <f>IF(RES_hh_fec!L16=0,0,1000*11630*RES_hh_fec!L16/RES_hh_num!L$3)</f>
        <v>24.12528783421153</v>
      </c>
      <c r="M16" s="72">
        <f>IF(RES_hh_fec!M16=0,0,1000*11630*RES_hh_fec!M16/RES_hh_num!M$3)</f>
        <v>19.13221663547121</v>
      </c>
      <c r="N16" s="72">
        <f>IF(RES_hh_fec!N16=0,0,1000*11630*RES_hh_fec!N16/RES_hh_num!N$3)</f>
        <v>57.014507413392131</v>
      </c>
      <c r="O16" s="72">
        <f>IF(RES_hh_fec!O16=0,0,1000*11630*RES_hh_fec!O16/RES_hh_num!O$3)</f>
        <v>25.980355628399217</v>
      </c>
      <c r="P16" s="72">
        <f>IF(RES_hh_fec!P16=0,0,1000*11630*RES_hh_fec!P16/RES_hh_num!P$3)</f>
        <v>24.281087731823611</v>
      </c>
      <c r="Q16" s="72">
        <f>IF(RES_hh_fec!Q16=0,0,1000*11630*RES_hh_fec!Q16/RES_hh_num!Q$3)</f>
        <v>41.071480528727299</v>
      </c>
      <c r="R16" s="72">
        <f>IF(RES_hh_fec!R16=0,0,1000*11630*RES_hh_fec!R16/RES_hh_num!R$3)</f>
        <v>41.531362753667253</v>
      </c>
      <c r="S16" s="72">
        <f>IF(RES_hh_fec!S16=0,0,1000*11630*RES_hh_fec!S16/RES_hh_num!S$3)</f>
        <v>43.317831291932045</v>
      </c>
      <c r="T16" s="72">
        <f>IF(RES_hh_fec!T16=0,0,1000*11630*RES_hh_fec!T16/RES_hh_num!T$3)</f>
        <v>38.693410049557144</v>
      </c>
      <c r="U16" s="72">
        <f>IF(RES_hh_fec!U16=0,0,1000*11630*RES_hh_fec!U16/RES_hh_num!U$3)</f>
        <v>42.523564784721636</v>
      </c>
      <c r="V16" s="72">
        <f>IF(RES_hh_fec!V16=0,0,1000*11630*RES_hh_fec!V16/RES_hh_num!V$3)</f>
        <v>44.566265463956668</v>
      </c>
      <c r="W16" s="72">
        <f>IF(RES_hh_fec!W16=0,0,1000*11630*RES_hh_fec!W16/RES_hh_num!W$3)</f>
        <v>46.874077194400755</v>
      </c>
      <c r="X16" s="72">
        <f>IF(RES_hh_fec!X16=0,0,1000*11630*RES_hh_fec!X16/RES_hh_num!X$3)</f>
        <v>46.748013572621275</v>
      </c>
      <c r="Y16" s="72">
        <f>IF(RES_hh_fec!Y16=0,0,1000*11630*RES_hh_fec!Y16/RES_hh_num!Y$3)</f>
        <v>46.848918280227117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1152.4043850056405</v>
      </c>
      <c r="C17" s="69">
        <f>IF(RES_hh_fec!C17=0,0,1000*11630*RES_hh_fec!C17/RES_hh_num!C17)</f>
        <v>1153.1695245276428</v>
      </c>
      <c r="D17" s="69">
        <f>IF(RES_hh_fec!D17=0,0,1000*11630*RES_hh_fec!D17/RES_hh_num!D17)</f>
        <v>1195.1242702052523</v>
      </c>
      <c r="E17" s="69">
        <f>IF(RES_hh_fec!E17=0,0,1000*11630*RES_hh_fec!E17/RES_hh_num!E17)</f>
        <v>1184.1715932588318</v>
      </c>
      <c r="F17" s="69">
        <f>IF(RES_hh_fec!F17=0,0,1000*11630*RES_hh_fec!F17/RES_hh_num!F17)</f>
        <v>1172.6422770081442</v>
      </c>
      <c r="G17" s="69">
        <f>IF(RES_hh_fec!G17=0,0,1000*11630*RES_hh_fec!G17/RES_hh_num!G17)</f>
        <v>1243.0349724028072</v>
      </c>
      <c r="H17" s="69">
        <f>IF(RES_hh_fec!H17=0,0,1000*11630*RES_hh_fec!H17/RES_hh_num!H17)</f>
        <v>1248.007838480193</v>
      </c>
      <c r="I17" s="69">
        <f>IF(RES_hh_fec!I17=0,0,1000*11630*RES_hh_fec!I17/RES_hh_num!I17)</f>
        <v>1240.6946306692626</v>
      </c>
      <c r="J17" s="69">
        <f>IF(RES_hh_fec!J17=0,0,1000*11630*RES_hh_fec!J17/RES_hh_num!J17)</f>
        <v>1361.0802114605494</v>
      </c>
      <c r="K17" s="69">
        <f>IF(RES_hh_fec!K17=0,0,1000*11630*RES_hh_fec!K17/RES_hh_num!K17)</f>
        <v>1443.3281166711749</v>
      </c>
      <c r="L17" s="69">
        <f>IF(RES_hh_fec!L17=0,0,1000*11630*RES_hh_fec!L17/RES_hh_num!L17)</f>
        <v>1460.6746701273703</v>
      </c>
      <c r="M17" s="69">
        <f>IF(RES_hh_fec!M17=0,0,1000*11630*RES_hh_fec!M17/RES_hh_num!M17)</f>
        <v>1515.1286014441039</v>
      </c>
      <c r="N17" s="69">
        <f>IF(RES_hh_fec!N17=0,0,1000*11630*RES_hh_fec!N17/RES_hh_num!N17)</f>
        <v>1414.6476632290705</v>
      </c>
      <c r="O17" s="69">
        <f>IF(RES_hh_fec!O17=0,0,1000*11630*RES_hh_fec!O17/RES_hh_num!O17)</f>
        <v>1358.613956709173</v>
      </c>
      <c r="P17" s="69">
        <f>IF(RES_hh_fec!P17=0,0,1000*11630*RES_hh_fec!P17/RES_hh_num!P17)</f>
        <v>1350.3859457314304</v>
      </c>
      <c r="Q17" s="69">
        <f>IF(RES_hh_fec!Q17=0,0,1000*11630*RES_hh_fec!Q17/RES_hh_num!Q17)</f>
        <v>1340.3434327294492</v>
      </c>
      <c r="R17" s="69">
        <f>IF(RES_hh_fec!R17=0,0,1000*11630*RES_hh_fec!R17/RES_hh_num!R17)</f>
        <v>1341.718617730422</v>
      </c>
      <c r="S17" s="69">
        <f>IF(RES_hh_fec!S17=0,0,1000*11630*RES_hh_fec!S17/RES_hh_num!S17)</f>
        <v>1405.2935392358108</v>
      </c>
      <c r="T17" s="69">
        <f>IF(RES_hh_fec!T17=0,0,1000*11630*RES_hh_fec!T17/RES_hh_num!T17)</f>
        <v>1408.3373080855049</v>
      </c>
      <c r="U17" s="69">
        <f>IF(RES_hh_fec!U17=0,0,1000*11630*RES_hh_fec!U17/RES_hh_num!U17)</f>
        <v>1378.2749414109442</v>
      </c>
      <c r="V17" s="69">
        <f>IF(RES_hh_fec!V17=0,0,1000*11630*RES_hh_fec!V17/RES_hh_num!V17)</f>
        <v>1447.8721460482361</v>
      </c>
      <c r="W17" s="69">
        <f>IF(RES_hh_fec!W17=0,0,1000*11630*RES_hh_fec!W17/RES_hh_num!W17)</f>
        <v>1525.8749163642333</v>
      </c>
      <c r="X17" s="69">
        <f>IF(RES_hh_fec!X17=0,0,1000*11630*RES_hh_fec!X17/RES_hh_num!X17)</f>
        <v>1517.3525497908529</v>
      </c>
      <c r="Y17" s="69">
        <f>IF(RES_hh_fec!Y17=0,0,1000*11630*RES_hh_fec!Y17/RES_hh_num!Y17)</f>
        <v>1520.8178676646644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1351.5457583676434</v>
      </c>
      <c r="C18" s="72">
        <f>IF(RES_hh_fec!C18=0,0,1000*11630*RES_hh_fec!C18/RES_hh_num!C18)</f>
        <v>1067.5378622465607</v>
      </c>
      <c r="D18" s="72">
        <f>IF(RES_hh_fec!D18=0,0,1000*11630*RES_hh_fec!D18/RES_hh_num!D18)</f>
        <v>1349.8715545935804</v>
      </c>
      <c r="E18" s="72">
        <f>IF(RES_hh_fec!E18=0,0,1000*11630*RES_hh_fec!E18/RES_hh_num!E18)</f>
        <v>1418.9532510861054</v>
      </c>
      <c r="F18" s="72">
        <f>IF(RES_hh_fec!F18=0,0,1000*11630*RES_hh_fec!F18/RES_hh_num!F18)</f>
        <v>1246.2768175102005</v>
      </c>
      <c r="G18" s="72">
        <f>IF(RES_hh_fec!G18=0,0,1000*11630*RES_hh_fec!G18/RES_hh_num!G18)</f>
        <v>1287.5589216030487</v>
      </c>
      <c r="H18" s="72">
        <f>IF(RES_hh_fec!H18=0,0,1000*11630*RES_hh_fec!H18/RES_hh_num!H18)</f>
        <v>1380.3255487365393</v>
      </c>
      <c r="I18" s="72">
        <f>IF(RES_hh_fec!I18=0,0,1000*11630*RES_hh_fec!I18/RES_hh_num!I18)</f>
        <v>1394.4241691920829</v>
      </c>
      <c r="J18" s="72">
        <f>IF(RES_hh_fec!J18=0,0,1000*11630*RES_hh_fec!J18/RES_hh_num!J18)</f>
        <v>1507.8649613944842</v>
      </c>
      <c r="K18" s="72">
        <f>IF(RES_hh_fec!K18=0,0,1000*11630*RES_hh_fec!K18/RES_hh_num!K18)</f>
        <v>1161.7828014885167</v>
      </c>
      <c r="L18" s="72">
        <f>IF(RES_hh_fec!L18=0,0,1000*11630*RES_hh_fec!L18/RES_hh_num!L18)</f>
        <v>1551.6993724034296</v>
      </c>
      <c r="M18" s="72">
        <f>IF(RES_hh_fec!M18=0,0,1000*11630*RES_hh_fec!M18/RES_hh_num!M18)</f>
        <v>1907.6699203740941</v>
      </c>
      <c r="N18" s="72">
        <f>IF(RES_hh_fec!N18=0,0,1000*11630*RES_hh_fec!N18/RES_hh_num!N18)</f>
        <v>1835.2667586057703</v>
      </c>
      <c r="O18" s="72">
        <f>IF(RES_hh_fec!O18=0,0,1000*11630*RES_hh_fec!O18/RES_hh_num!O18)</f>
        <v>1536.2001096218048</v>
      </c>
      <c r="P18" s="72">
        <f>IF(RES_hh_fec!P18=0,0,1000*11630*RES_hh_fec!P18/RES_hh_num!P18)</f>
        <v>1085.6875726487087</v>
      </c>
      <c r="Q18" s="72">
        <f>IF(RES_hh_fec!Q18=0,0,1000*11630*RES_hh_fec!Q18/RES_hh_num!Q18)</f>
        <v>1417.6102167003996</v>
      </c>
      <c r="R18" s="72">
        <f>IF(RES_hh_fec!R18=0,0,1000*11630*RES_hh_fec!R18/RES_hh_num!R18)</f>
        <v>1567.6242948970219</v>
      </c>
      <c r="S18" s="72">
        <f>IF(RES_hh_fec!S18=0,0,1000*11630*RES_hh_fec!S18/RES_hh_num!S18)</f>
        <v>1693.6959683530872</v>
      </c>
      <c r="T18" s="72">
        <f>IF(RES_hh_fec!T18=0,0,1000*11630*RES_hh_fec!T18/RES_hh_num!T18)</f>
        <v>1407.8882768732049</v>
      </c>
      <c r="U18" s="72">
        <f>IF(RES_hh_fec!U18=0,0,1000*11630*RES_hh_fec!U18/RES_hh_num!U18)</f>
        <v>1333.7118394566094</v>
      </c>
      <c r="V18" s="72">
        <f>IF(RES_hh_fec!V18=0,0,1000*11630*RES_hh_fec!V18/RES_hh_num!V18)</f>
        <v>1389.1759804513285</v>
      </c>
      <c r="W18" s="72">
        <f>IF(RES_hh_fec!W18=0,0,1000*11630*RES_hh_fec!W18/RES_hh_num!W18)</f>
        <v>2316.5114408820809</v>
      </c>
      <c r="X18" s="72">
        <f>IF(RES_hh_fec!X18=0,0,1000*11630*RES_hh_fec!X18/RES_hh_num!X18)</f>
        <v>1131.1341209788045</v>
      </c>
      <c r="Y18" s="72">
        <f>IF(RES_hh_fec!Y18=0,0,1000*11630*RES_hh_fec!Y18/RES_hh_num!Y18)</f>
        <v>936.16982239835613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1404.0537673469823</v>
      </c>
      <c r="C19" s="72">
        <f>IF(RES_hh_fec!C19=0,0,1000*11630*RES_hh_fec!C19/RES_hh_num!C19)</f>
        <v>1453.4646767377744</v>
      </c>
      <c r="D19" s="72">
        <f>IF(RES_hh_fec!D19=0,0,1000*11630*RES_hh_fec!D19/RES_hh_num!D19)</f>
        <v>1378.6799199989891</v>
      </c>
      <c r="E19" s="72">
        <f>IF(RES_hh_fec!E19=0,0,1000*11630*RES_hh_fec!E19/RES_hh_num!E19)</f>
        <v>1417.4218299377665</v>
      </c>
      <c r="F19" s="72">
        <f>IF(RES_hh_fec!F19=0,0,1000*11630*RES_hh_fec!F19/RES_hh_num!F19)</f>
        <v>1430.2838824274806</v>
      </c>
      <c r="G19" s="72">
        <f>IF(RES_hh_fec!G19=0,0,1000*11630*RES_hh_fec!G19/RES_hh_num!G19)</f>
        <v>1456.190421297955</v>
      </c>
      <c r="H19" s="72">
        <f>IF(RES_hh_fec!H19=0,0,1000*11630*RES_hh_fec!H19/RES_hh_num!H19)</f>
        <v>1487.2197204799475</v>
      </c>
      <c r="I19" s="72">
        <f>IF(RES_hh_fec!I19=0,0,1000*11630*RES_hh_fec!I19/RES_hh_num!I19)</f>
        <v>1517.2611908198503</v>
      </c>
      <c r="J19" s="72">
        <f>IF(RES_hh_fec!J19=0,0,1000*11630*RES_hh_fec!J19/RES_hh_num!J19)</f>
        <v>1588.008162670777</v>
      </c>
      <c r="K19" s="72">
        <f>IF(RES_hh_fec!K19=0,0,1000*11630*RES_hh_fec!K19/RES_hh_num!K19)</f>
        <v>1664.4381016421628</v>
      </c>
      <c r="L19" s="72">
        <f>IF(RES_hh_fec!L19=0,0,1000*11630*RES_hh_fec!L19/RES_hh_num!L19)</f>
        <v>1712.8493524199037</v>
      </c>
      <c r="M19" s="72">
        <f>IF(RES_hh_fec!M19=0,0,1000*11630*RES_hh_fec!M19/RES_hh_num!M19)</f>
        <v>1773.6094828709115</v>
      </c>
      <c r="N19" s="72">
        <f>IF(RES_hh_fec!N19=0,0,1000*11630*RES_hh_fec!N19/RES_hh_num!N19)</f>
        <v>1687.7770463023905</v>
      </c>
      <c r="O19" s="72">
        <f>IF(RES_hh_fec!O19=0,0,1000*11630*RES_hh_fec!O19/RES_hh_num!O19)</f>
        <v>1599.1692627206648</v>
      </c>
      <c r="P19" s="72">
        <f>IF(RES_hh_fec!P19=0,0,1000*11630*RES_hh_fec!P19/RES_hh_num!P19)</f>
        <v>1615.7706093189945</v>
      </c>
      <c r="Q19" s="72">
        <f>IF(RES_hh_fec!Q19=0,0,1000*11630*RES_hh_fec!Q19/RES_hh_num!Q19)</f>
        <v>1620.0614341701082</v>
      </c>
      <c r="R19" s="72">
        <f>IF(RES_hh_fec!R19=0,0,1000*11630*RES_hh_fec!R19/RES_hh_num!R19)</f>
        <v>1508.0967531408071</v>
      </c>
      <c r="S19" s="72">
        <f>IF(RES_hh_fec!S19=0,0,1000*11630*RES_hh_fec!S19/RES_hh_num!S19)</f>
        <v>1544.893022381925</v>
      </c>
      <c r="T19" s="72">
        <f>IF(RES_hh_fec!T19=0,0,1000*11630*RES_hh_fec!T19/RES_hh_num!T19)</f>
        <v>1553.892526764369</v>
      </c>
      <c r="U19" s="72">
        <f>IF(RES_hh_fec!U19=0,0,1000*11630*RES_hh_fec!U19/RES_hh_num!U19)</f>
        <v>1462.6693095474068</v>
      </c>
      <c r="V19" s="72">
        <f>IF(RES_hh_fec!V19=0,0,1000*11630*RES_hh_fec!V19/RES_hh_num!V19)</f>
        <v>1560.1923407178408</v>
      </c>
      <c r="W19" s="72">
        <f>IF(RES_hh_fec!W19=0,0,1000*11630*RES_hh_fec!W19/RES_hh_num!W19)</f>
        <v>1720.6279126808929</v>
      </c>
      <c r="X19" s="72">
        <f>IF(RES_hh_fec!X19=0,0,1000*11630*RES_hh_fec!X19/RES_hh_num!X19)</f>
        <v>1625.8246936852033</v>
      </c>
      <c r="Y19" s="72">
        <f>IF(RES_hh_fec!Y19=0,0,1000*11630*RES_hh_fec!Y19/RES_hh_num!Y19)</f>
        <v>1454.9668044594753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X20" s="72">
        <f>IF(RES_hh_fec!X20=0,0,1000*11630*RES_hh_fec!X20/RES_hh_num!X20)</f>
        <v>0</v>
      </c>
      <c r="Y20" s="72">
        <f>IF(RES_hh_fec!Y20=0,0,1000*11630*RES_hh_fec!Y20/RES_hh_num!Y20)</f>
        <v>0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998.38009084848136</v>
      </c>
      <c r="C21" s="72">
        <f>IF(RES_hh_fec!C21=0,0,1000*11630*RES_hh_fec!C21/RES_hh_num!C21)</f>
        <v>1599.9563787980167</v>
      </c>
      <c r="D21" s="72">
        <f>IF(RES_hh_fec!D21=0,0,1000*11630*RES_hh_fec!D21/RES_hh_num!D21)</f>
        <v>942.56156820461342</v>
      </c>
      <c r="E21" s="72">
        <f>IF(RES_hh_fec!E21=0,0,1000*11630*RES_hh_fec!E21/RES_hh_num!E21)</f>
        <v>958.95932995328315</v>
      </c>
      <c r="F21" s="72">
        <f>IF(RES_hh_fec!F21=0,0,1000*11630*RES_hh_fec!F21/RES_hh_num!F21)</f>
        <v>959.69168588614036</v>
      </c>
      <c r="G21" s="72">
        <f>IF(RES_hh_fec!G21=0,0,1000*11630*RES_hh_fec!G21/RES_hh_num!G21)</f>
        <v>1334.2403050510115</v>
      </c>
      <c r="H21" s="72">
        <f>IF(RES_hh_fec!H21=0,0,1000*11630*RES_hh_fec!H21/RES_hh_num!H21)</f>
        <v>1429.5852174757931</v>
      </c>
      <c r="I21" s="72">
        <f>IF(RES_hh_fec!I21=0,0,1000*11630*RES_hh_fec!I21/RES_hh_num!I21)</f>
        <v>1480.1086160652453</v>
      </c>
      <c r="J21" s="72">
        <f>IF(RES_hh_fec!J21=0,0,1000*11630*RES_hh_fec!J21/RES_hh_num!J21)</f>
        <v>1524.9586754793404</v>
      </c>
      <c r="K21" s="72">
        <f>IF(RES_hh_fec!K21=0,0,1000*11630*RES_hh_fec!K21/RES_hh_num!K21)</f>
        <v>1831.8425917706252</v>
      </c>
      <c r="L21" s="72">
        <f>IF(RES_hh_fec!L21=0,0,1000*11630*RES_hh_fec!L21/RES_hh_num!L21)</f>
        <v>1630.558685936589</v>
      </c>
      <c r="M21" s="72">
        <f>IF(RES_hh_fec!M21=0,0,1000*11630*RES_hh_fec!M21/RES_hh_num!M21)</f>
        <v>1745.1214062267238</v>
      </c>
      <c r="N21" s="72">
        <f>IF(RES_hh_fec!N21=0,0,1000*11630*RES_hh_fec!N21/RES_hh_num!N21)</f>
        <v>1703.9914686166971</v>
      </c>
      <c r="O21" s="72">
        <f>IF(RES_hh_fec!O21=0,0,1000*11630*RES_hh_fec!O21/RES_hh_num!O21)</f>
        <v>1401.7925863395981</v>
      </c>
      <c r="P21" s="72">
        <f>IF(RES_hh_fec!P21=0,0,1000*11630*RES_hh_fec!P21/RES_hh_num!P21)</f>
        <v>1242.1490316227159</v>
      </c>
      <c r="Q21" s="72">
        <f>IF(RES_hh_fec!Q21=0,0,1000*11630*RES_hh_fec!Q21/RES_hh_num!Q21)</f>
        <v>1584.4218110949998</v>
      </c>
      <c r="R21" s="72">
        <f>IF(RES_hh_fec!R21=0,0,1000*11630*RES_hh_fec!R21/RES_hh_num!R21)</f>
        <v>1509.0905062917234</v>
      </c>
      <c r="S21" s="72">
        <f>IF(RES_hh_fec!S21=0,0,1000*11630*RES_hh_fec!S21/RES_hh_num!S21)</f>
        <v>1389.738317428516</v>
      </c>
      <c r="T21" s="72">
        <f>IF(RES_hh_fec!T21=0,0,1000*11630*RES_hh_fec!T21/RES_hh_num!T21)</f>
        <v>1473.7889790911433</v>
      </c>
      <c r="U21" s="72">
        <f>IF(RES_hh_fec!U21=0,0,1000*11630*RES_hh_fec!U21/RES_hh_num!U21)</f>
        <v>1421.1332808166699</v>
      </c>
      <c r="V21" s="72">
        <f>IF(RES_hh_fec!V21=0,0,1000*11630*RES_hh_fec!V21/RES_hh_num!V21)</f>
        <v>1490.3909255487665</v>
      </c>
      <c r="W21" s="72">
        <f>IF(RES_hh_fec!W21=0,0,1000*11630*RES_hh_fec!W21/RES_hh_num!W21)</f>
        <v>1619.3196749451215</v>
      </c>
      <c r="X21" s="72">
        <f>IF(RES_hh_fec!X21=0,0,1000*11630*RES_hh_fec!X21/RES_hh_num!X21)</f>
        <v>1501.7471105479401</v>
      </c>
      <c r="Y21" s="72">
        <f>IF(RES_hh_fec!Y21=0,0,1000*11630*RES_hh_fec!Y21/RES_hh_num!Y21)</f>
        <v>1472.2054470762787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1613.0470154906889</v>
      </c>
      <c r="C22" s="72">
        <f>IF(RES_hh_fec!C22=0,0,1000*11630*RES_hh_fec!C22/RES_hh_num!C22)</f>
        <v>1745.1383956779969</v>
      </c>
      <c r="D22" s="72">
        <f>IF(RES_hh_fec!D22=0,0,1000*11630*RES_hh_fec!D22/RES_hh_num!D22)</f>
        <v>1654.2772993519111</v>
      </c>
      <c r="E22" s="72">
        <f>IF(RES_hh_fec!E22=0,0,1000*11630*RES_hh_fec!E22/RES_hh_num!E22)</f>
        <v>1501.2405204258905</v>
      </c>
      <c r="F22" s="72">
        <f>IF(RES_hh_fec!F22=0,0,1000*11630*RES_hh_fec!F22/RES_hh_num!F22)</f>
        <v>1614.8157736356893</v>
      </c>
      <c r="G22" s="72">
        <f>IF(RES_hh_fec!G22=0,0,1000*11630*RES_hh_fec!G22/RES_hh_num!G22)</f>
        <v>1592.3056538182643</v>
      </c>
      <c r="H22" s="72">
        <f>IF(RES_hh_fec!H22=0,0,1000*11630*RES_hh_fec!H22/RES_hh_num!H22)</f>
        <v>1521.5956929353135</v>
      </c>
      <c r="I22" s="72">
        <f>IF(RES_hh_fec!I22=0,0,1000*11630*RES_hh_fec!I22/RES_hh_num!I22)</f>
        <v>1508.390066253025</v>
      </c>
      <c r="J22" s="72">
        <f>IF(RES_hh_fec!J22=0,0,1000*11630*RES_hh_fec!J22/RES_hh_num!J22)</f>
        <v>1586.064441177914</v>
      </c>
      <c r="K22" s="72">
        <f>IF(RES_hh_fec!K22=0,0,1000*11630*RES_hh_fec!K22/RES_hh_num!K22)</f>
        <v>1661.1275322824488</v>
      </c>
      <c r="L22" s="72">
        <f>IF(RES_hh_fec!L22=0,0,1000*11630*RES_hh_fec!L22/RES_hh_num!L22)</f>
        <v>1640.3378694350863</v>
      </c>
      <c r="M22" s="72">
        <f>IF(RES_hh_fec!M22=0,0,1000*11630*RES_hh_fec!M22/RES_hh_num!M22)</f>
        <v>1662.5126253996459</v>
      </c>
      <c r="N22" s="72">
        <f>IF(RES_hh_fec!N22=0,0,1000*11630*RES_hh_fec!N22/RES_hh_num!N22)</f>
        <v>1637.3862082524281</v>
      </c>
      <c r="O22" s="72">
        <f>IF(RES_hh_fec!O22=0,0,1000*11630*RES_hh_fec!O22/RES_hh_num!O22)</f>
        <v>1599.8724191642143</v>
      </c>
      <c r="P22" s="72">
        <f>IF(RES_hh_fec!P22=0,0,1000*11630*RES_hh_fec!P22/RES_hh_num!P22)</f>
        <v>1602.8764873560747</v>
      </c>
      <c r="Q22" s="72">
        <f>IF(RES_hh_fec!Q22=0,0,1000*11630*RES_hh_fec!Q22/RES_hh_num!Q22)</f>
        <v>1260.3845250435099</v>
      </c>
      <c r="R22" s="72">
        <f>IF(RES_hh_fec!R22=0,0,1000*11630*RES_hh_fec!R22/RES_hh_num!R22)</f>
        <v>1417.9269789906766</v>
      </c>
      <c r="S22" s="72">
        <f>IF(RES_hh_fec!S22=0,0,1000*11630*RES_hh_fec!S22/RES_hh_num!S22)</f>
        <v>1492.3860888738552</v>
      </c>
      <c r="T22" s="72">
        <f>IF(RES_hh_fec!T22=0,0,1000*11630*RES_hh_fec!T22/RES_hh_num!T22)</f>
        <v>1457.0440807584216</v>
      </c>
      <c r="U22" s="72">
        <f>IF(RES_hh_fec!U22=0,0,1000*11630*RES_hh_fec!U22/RES_hh_num!U22)</f>
        <v>1412.0536312323279</v>
      </c>
      <c r="V22" s="72">
        <f>IF(RES_hh_fec!V22=0,0,1000*11630*RES_hh_fec!V22/RES_hh_num!V22)</f>
        <v>1743.3268329783425</v>
      </c>
      <c r="W22" s="72">
        <f>IF(RES_hh_fec!W22=0,0,1000*11630*RES_hh_fec!W22/RES_hh_num!W22)</f>
        <v>1621.773834960434</v>
      </c>
      <c r="X22" s="72">
        <f>IF(RES_hh_fec!X22=0,0,1000*11630*RES_hh_fec!X22/RES_hh_num!X22)</f>
        <v>1567.7554926485841</v>
      </c>
      <c r="Y22" s="72">
        <f>IF(RES_hh_fec!Y22=0,0,1000*11630*RES_hh_fec!Y22/RES_hh_num!Y22)</f>
        <v>1547.510402746542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913.07717721671725</v>
      </c>
      <c r="C24" s="72">
        <f>IF(RES_hh_fec!C24=0,0,1000*11630*RES_hh_fec!C24/RES_hh_num!C24)</f>
        <v>1058.0141514583352</v>
      </c>
      <c r="D24" s="72">
        <f>IF(RES_hh_fec!D24=0,0,1000*11630*RES_hh_fec!D24/RES_hh_num!D24)</f>
        <v>898.06852977276537</v>
      </c>
      <c r="E24" s="72">
        <f>IF(RES_hh_fec!E24=0,0,1000*11630*RES_hh_fec!E24/RES_hh_num!E24)</f>
        <v>955.43290589124422</v>
      </c>
      <c r="F24" s="72">
        <f>IF(RES_hh_fec!F24=0,0,1000*11630*RES_hh_fec!F24/RES_hh_num!F24)</f>
        <v>988.61310172735114</v>
      </c>
      <c r="G24" s="72">
        <f>IF(RES_hh_fec!G24=0,0,1000*11630*RES_hh_fec!G24/RES_hh_num!G24)</f>
        <v>1078.3674187062306</v>
      </c>
      <c r="H24" s="72">
        <f>IF(RES_hh_fec!H24=0,0,1000*11630*RES_hh_fec!H24/RES_hh_num!H24)</f>
        <v>1034.6336499207666</v>
      </c>
      <c r="I24" s="72">
        <f>IF(RES_hh_fec!I24=0,0,1000*11630*RES_hh_fec!I24/RES_hh_num!I24)</f>
        <v>1048.4131723248686</v>
      </c>
      <c r="J24" s="72">
        <f>IF(RES_hh_fec!J24=0,0,1000*11630*RES_hh_fec!J24/RES_hh_num!J24)</f>
        <v>1090.4523675599676</v>
      </c>
      <c r="K24" s="72">
        <f>IF(RES_hh_fec!K24=0,0,1000*11630*RES_hh_fec!K24/RES_hh_num!K24)</f>
        <v>1232.4134405380403</v>
      </c>
      <c r="L24" s="72">
        <f>IF(RES_hh_fec!L24=0,0,1000*11630*RES_hh_fec!L24/RES_hh_num!L24)</f>
        <v>1206.2216533087301</v>
      </c>
      <c r="M24" s="72">
        <f>IF(RES_hh_fec!M24=0,0,1000*11630*RES_hh_fec!M24/RES_hh_num!M24)</f>
        <v>1223.156223052873</v>
      </c>
      <c r="N24" s="72">
        <f>IF(RES_hh_fec!N24=0,0,1000*11630*RES_hh_fec!N24/RES_hh_num!N24)</f>
        <v>1185.7331841538842</v>
      </c>
      <c r="O24" s="72">
        <f>IF(RES_hh_fec!O24=0,0,1000*11630*RES_hh_fec!O24/RES_hh_num!O24)</f>
        <v>1104.9726840802905</v>
      </c>
      <c r="P24" s="72">
        <f>IF(RES_hh_fec!P24=0,0,1000*11630*RES_hh_fec!P24/RES_hh_num!P24)</f>
        <v>1097.0505500330439</v>
      </c>
      <c r="Q24" s="72">
        <f>IF(RES_hh_fec!Q24=0,0,1000*11630*RES_hh_fec!Q24/RES_hh_num!Q24)</f>
        <v>1223.4428272003843</v>
      </c>
      <c r="R24" s="72">
        <f>IF(RES_hh_fec!R24=0,0,1000*11630*RES_hh_fec!R24/RES_hh_num!R24)</f>
        <v>1140.4352396732861</v>
      </c>
      <c r="S24" s="72">
        <f>IF(RES_hh_fec!S24=0,0,1000*11630*RES_hh_fec!S24/RES_hh_num!S24)</f>
        <v>1230.7335853797067</v>
      </c>
      <c r="T24" s="72">
        <f>IF(RES_hh_fec!T24=0,0,1000*11630*RES_hh_fec!T24/RES_hh_num!T24)</f>
        <v>1253.7187915808438</v>
      </c>
      <c r="U24" s="72">
        <f>IF(RES_hh_fec!U24=0,0,1000*11630*RES_hh_fec!U24/RES_hh_num!U24)</f>
        <v>1224.0978508667647</v>
      </c>
      <c r="V24" s="72">
        <f>IF(RES_hh_fec!V24=0,0,1000*11630*RES_hh_fec!V24/RES_hh_num!V24)</f>
        <v>1266.7089782506353</v>
      </c>
      <c r="W24" s="72">
        <f>IF(RES_hh_fec!W24=0,0,1000*11630*RES_hh_fec!W24/RES_hh_num!W24)</f>
        <v>1364.5687019014617</v>
      </c>
      <c r="X24" s="72">
        <f>IF(RES_hh_fec!X24=0,0,1000*11630*RES_hh_fec!X24/RES_hh_num!X24)</f>
        <v>1387.7040059263111</v>
      </c>
      <c r="Y24" s="72">
        <f>IF(RES_hh_fec!Y24=0,0,1000*11630*RES_hh_fec!Y24/RES_hh_num!Y24)</f>
        <v>1439.3717147559528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1270.9519064273484</v>
      </c>
      <c r="C25" s="74">
        <f>IF(RES_hh_fec!C25=0,0,1000*11630*RES_hh_fec!C25/RES_hh_num!C25)</f>
        <v>1183.2590962749673</v>
      </c>
      <c r="D25" s="74">
        <f>IF(RES_hh_fec!D25=0,0,1000*11630*RES_hh_fec!D25/RES_hh_num!D25)</f>
        <v>1329.3078775575057</v>
      </c>
      <c r="E25" s="74">
        <f>IF(RES_hh_fec!E25=0,0,1000*11630*RES_hh_fec!E25/RES_hh_num!E25)</f>
        <v>1284.5384909405648</v>
      </c>
      <c r="F25" s="74">
        <f>IF(RES_hh_fec!F25=0,0,1000*11630*RES_hh_fec!F25/RES_hh_num!F25)</f>
        <v>1243.2592750029814</v>
      </c>
      <c r="G25" s="74">
        <f>IF(RES_hh_fec!G25=0,0,1000*11630*RES_hh_fec!G25/RES_hh_num!G25)</f>
        <v>1306.6884702307614</v>
      </c>
      <c r="H25" s="74">
        <f>IF(RES_hh_fec!H25=0,0,1000*11630*RES_hh_fec!H25/RES_hh_num!H25)</f>
        <v>1332.70160409656</v>
      </c>
      <c r="I25" s="74">
        <f>IF(RES_hh_fec!I25=0,0,1000*11630*RES_hh_fec!I25/RES_hh_num!I25)</f>
        <v>1305.5416475041468</v>
      </c>
      <c r="J25" s="74">
        <f>IF(RES_hh_fec!J25=0,0,1000*11630*RES_hh_fec!J25/RES_hh_num!J25)</f>
        <v>1456.1825492279756</v>
      </c>
      <c r="K25" s="74">
        <f>IF(RES_hh_fec!K25=0,0,1000*11630*RES_hh_fec!K25/RES_hh_num!K25)</f>
        <v>1506.7606066805536</v>
      </c>
      <c r="L25" s="74">
        <f>IF(RES_hh_fec!L25=0,0,1000*11630*RES_hh_fec!L25/RES_hh_num!L25)</f>
        <v>1493.8248189966275</v>
      </c>
      <c r="M25" s="74">
        <f>IF(RES_hh_fec!M25=0,0,1000*11630*RES_hh_fec!M25/RES_hh_num!M25)</f>
        <v>1544.2680155036255</v>
      </c>
      <c r="N25" s="74">
        <f>IF(RES_hh_fec!N25=0,0,1000*11630*RES_hh_fec!N25/RES_hh_num!N25)</f>
        <v>1408.5000071201696</v>
      </c>
      <c r="O25" s="74">
        <f>IF(RES_hh_fec!O25=0,0,1000*11630*RES_hh_fec!O25/RES_hh_num!O25)</f>
        <v>1362.2610428885996</v>
      </c>
      <c r="P25" s="74">
        <f>IF(RES_hh_fec!P25=0,0,1000*11630*RES_hh_fec!P25/RES_hh_num!P25)</f>
        <v>1360.2548391025075</v>
      </c>
      <c r="Q25" s="74">
        <f>IF(RES_hh_fec!Q25=0,0,1000*11630*RES_hh_fec!Q25/RES_hh_num!Q25)</f>
        <v>1318.9336221875992</v>
      </c>
      <c r="R25" s="74">
        <f>IF(RES_hh_fec!R25=0,0,1000*11630*RES_hh_fec!R25/RES_hh_num!R25)</f>
        <v>1337.2692112849143</v>
      </c>
      <c r="S25" s="74">
        <f>IF(RES_hh_fec!S25=0,0,1000*11630*RES_hh_fec!S25/RES_hh_num!S25)</f>
        <v>1395.2435895475346</v>
      </c>
      <c r="T25" s="74">
        <f>IF(RES_hh_fec!T25=0,0,1000*11630*RES_hh_fec!T25/RES_hh_num!T25)</f>
        <v>1389.3372936153955</v>
      </c>
      <c r="U25" s="74">
        <f>IF(RES_hh_fec!U25=0,0,1000*11630*RES_hh_fec!U25/RES_hh_num!U25)</f>
        <v>1357.1326437422931</v>
      </c>
      <c r="V25" s="74">
        <f>IF(RES_hh_fec!V25=0,0,1000*11630*RES_hh_fec!V25/RES_hh_num!V25)</f>
        <v>1415.0924940049872</v>
      </c>
      <c r="W25" s="74">
        <f>IF(RES_hh_fec!W25=0,0,1000*11630*RES_hh_fec!W25/RES_hh_num!W25)</f>
        <v>1487.6322947710687</v>
      </c>
      <c r="X25" s="74">
        <f>IF(RES_hh_fec!X25=0,0,1000*11630*RES_hh_fec!X25/RES_hh_num!X25)</f>
        <v>1478.9652316279087</v>
      </c>
      <c r="Y25" s="74">
        <f>IF(RES_hh_fec!Y25=0,0,1000*11630*RES_hh_fec!Y25/RES_hh_num!Y25)</f>
        <v>1469.5203872351392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600.5957910246965</v>
      </c>
      <c r="M26" s="77">
        <f>IF(RES_hh_fec!M26=0,0,1000*11630*RES_hh_fec!M26/RES_hh_num!M26)</f>
        <v>639.84616023131298</v>
      </c>
      <c r="N26" s="77">
        <f>IF(RES_hh_fec!N26=0,0,1000*11630*RES_hh_fec!N26/RES_hh_num!N26)</f>
        <v>610.87596731217889</v>
      </c>
      <c r="O26" s="77">
        <f>IF(RES_hh_fec!O26=0,0,1000*11630*RES_hh_fec!O26/RES_hh_num!O26)</f>
        <v>580.63778908701727</v>
      </c>
      <c r="P26" s="77">
        <f>IF(RES_hh_fec!P26=0,0,1000*11630*RES_hh_fec!P26/RES_hh_num!P26)</f>
        <v>575.45195651147776</v>
      </c>
      <c r="Q26" s="77">
        <f>IF(RES_hh_fec!Q26=0,0,1000*11630*RES_hh_fec!Q26/RES_hh_num!Q26)</f>
        <v>585.90858067716078</v>
      </c>
      <c r="R26" s="77">
        <f>IF(RES_hh_fec!R26=0,0,1000*11630*RES_hh_fec!R26/RES_hh_num!R26)</f>
        <v>579.16548396253188</v>
      </c>
      <c r="S26" s="77">
        <f>IF(RES_hh_fec!S26=0,0,1000*11630*RES_hh_fec!S26/RES_hh_num!S26)</f>
        <v>592.17480557016586</v>
      </c>
      <c r="T26" s="77">
        <f>IF(RES_hh_fec!T26=0,0,1000*11630*RES_hh_fec!T26/RES_hh_num!T26)</f>
        <v>620.70863573350721</v>
      </c>
      <c r="U26" s="77">
        <f>IF(RES_hh_fec!U26=0,0,1000*11630*RES_hh_fec!U26/RES_hh_num!U26)</f>
        <v>620.76947442801134</v>
      </c>
      <c r="V26" s="77">
        <f>IF(RES_hh_fec!V26=0,0,1000*11630*RES_hh_fec!V26/RES_hh_num!V26)</f>
        <v>651.03860164483763</v>
      </c>
      <c r="W26" s="77">
        <f>IF(RES_hh_fec!W26=0,0,1000*11630*RES_hh_fec!W26/RES_hh_num!W26)</f>
        <v>692.60189824511906</v>
      </c>
      <c r="X26" s="77">
        <f>IF(RES_hh_fec!X26=0,0,1000*11630*RES_hh_fec!X26/RES_hh_num!X26)</f>
        <v>703.0345521878254</v>
      </c>
      <c r="Y26" s="77">
        <f>IF(RES_hh_fec!Y26=0,0,1000*11630*RES_hh_fec!Y26/RES_hh_num!Y26)</f>
        <v>714.60953076791043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651.00859510472117</v>
      </c>
      <c r="C27" s="69">
        <f>IF(RES_hh_fec!C27=0,0,1000*11630*RES_hh_fec!C27/RES_hh_num!C27)</f>
        <v>652.73794027377539</v>
      </c>
      <c r="D27" s="69">
        <f>IF(RES_hh_fec!D27=0,0,1000*11630*RES_hh_fec!D27/RES_hh_num!D27)</f>
        <v>664.04349316314517</v>
      </c>
      <c r="E27" s="69">
        <f>IF(RES_hh_fec!E27=0,0,1000*11630*RES_hh_fec!E27/RES_hh_num!E27)</f>
        <v>688.21680137211263</v>
      </c>
      <c r="F27" s="69">
        <f>IF(RES_hh_fec!F27=0,0,1000*11630*RES_hh_fec!F27/RES_hh_num!F27)</f>
        <v>717.30896808472949</v>
      </c>
      <c r="G27" s="69">
        <f>IF(RES_hh_fec!G27=0,0,1000*11630*RES_hh_fec!G27/RES_hh_num!G27)</f>
        <v>712.44662460821769</v>
      </c>
      <c r="H27" s="69">
        <f>IF(RES_hh_fec!H27=0,0,1000*11630*RES_hh_fec!H27/RES_hh_num!H27)</f>
        <v>729.04807345179836</v>
      </c>
      <c r="I27" s="69">
        <f>IF(RES_hh_fec!I27=0,0,1000*11630*RES_hh_fec!I27/RES_hh_num!I27)</f>
        <v>742.50570126528976</v>
      </c>
      <c r="J27" s="69">
        <f>IF(RES_hh_fec!J27=0,0,1000*11630*RES_hh_fec!J27/RES_hh_num!J27)</f>
        <v>748.90324567800735</v>
      </c>
      <c r="K27" s="69">
        <f>IF(RES_hh_fec!K27=0,0,1000*11630*RES_hh_fec!K27/RES_hh_num!K27)</f>
        <v>757.31838124029321</v>
      </c>
      <c r="L27" s="69">
        <f>IF(RES_hh_fec!L27=0,0,1000*11630*RES_hh_fec!L27/RES_hh_num!L27)</f>
        <v>745.57719607837168</v>
      </c>
      <c r="M27" s="69">
        <f>IF(RES_hh_fec!M27=0,0,1000*11630*RES_hh_fec!M27/RES_hh_num!M27)</f>
        <v>801.68015858462832</v>
      </c>
      <c r="N27" s="69">
        <f>IF(RES_hh_fec!N27=0,0,1000*11630*RES_hh_fec!N27/RES_hh_num!N27)</f>
        <v>746.52750837101155</v>
      </c>
      <c r="O27" s="69">
        <f>IF(RES_hh_fec!O27=0,0,1000*11630*RES_hh_fec!O27/RES_hh_num!O27)</f>
        <v>719.18622892499275</v>
      </c>
      <c r="P27" s="69">
        <f>IF(RES_hh_fec!P27=0,0,1000*11630*RES_hh_fec!P27/RES_hh_num!P27)</f>
        <v>700.32161782852734</v>
      </c>
      <c r="Q27" s="69">
        <f>IF(RES_hh_fec!Q27=0,0,1000*11630*RES_hh_fec!Q27/RES_hh_num!Q27)</f>
        <v>796.69322543437568</v>
      </c>
      <c r="R27" s="69">
        <f>IF(RES_hh_fec!R27=0,0,1000*11630*RES_hh_fec!R27/RES_hh_num!R27)</f>
        <v>787.16438505802034</v>
      </c>
      <c r="S27" s="69">
        <f>IF(RES_hh_fec!S27=0,0,1000*11630*RES_hh_fec!S27/RES_hh_num!S27)</f>
        <v>801.94644188503912</v>
      </c>
      <c r="T27" s="69">
        <f>IF(RES_hh_fec!T27=0,0,1000*11630*RES_hh_fec!T27/RES_hh_num!T27)</f>
        <v>784.60003252459228</v>
      </c>
      <c r="U27" s="69">
        <f>IF(RES_hh_fec!U27=0,0,1000*11630*RES_hh_fec!U27/RES_hh_num!U27)</f>
        <v>768.46204928021257</v>
      </c>
      <c r="V27" s="69">
        <f>IF(RES_hh_fec!V27=0,0,1000*11630*RES_hh_fec!V27/RES_hh_num!V27)</f>
        <v>817.85842622370433</v>
      </c>
      <c r="W27" s="69">
        <f>IF(RES_hh_fec!W27=0,0,1000*11630*RES_hh_fec!W27/RES_hh_num!W27)</f>
        <v>842.82540660767768</v>
      </c>
      <c r="X27" s="69">
        <f>IF(RES_hh_fec!X27=0,0,1000*11630*RES_hh_fec!X27/RES_hh_num!X27)</f>
        <v>804.54670265408436</v>
      </c>
      <c r="Y27" s="69">
        <f>IF(RES_hh_fec!Y27=0,0,1000*11630*RES_hh_fec!Y27/RES_hh_num!Y27)</f>
        <v>774.95378561800419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879.52080095629651</v>
      </c>
      <c r="C28" s="72">
        <f>IF(RES_hh_fec!C28=0,0,1000*11630*RES_hh_fec!C28/RES_hh_num!C28)</f>
        <v>635.59904563562748</v>
      </c>
      <c r="D28" s="72">
        <f>IF(RES_hh_fec!D28=0,0,1000*11630*RES_hh_fec!D28/RES_hh_num!D28)</f>
        <v>946.15943384701973</v>
      </c>
      <c r="E28" s="72">
        <f>IF(RES_hh_fec!E28=0,0,1000*11630*RES_hh_fec!E28/RES_hh_num!E28)</f>
        <v>1027.6811782759225</v>
      </c>
      <c r="F28" s="72">
        <f>IF(RES_hh_fec!F28=0,0,1000*11630*RES_hh_fec!F28/RES_hh_num!F28)</f>
        <v>901.84671769739134</v>
      </c>
      <c r="G28" s="72">
        <f>IF(RES_hh_fec!G28=0,0,1000*11630*RES_hh_fec!G28/RES_hh_num!G28)</f>
        <v>819.85649698394923</v>
      </c>
      <c r="H28" s="72">
        <f>IF(RES_hh_fec!H28=0,0,1000*11630*RES_hh_fec!H28/RES_hh_num!H28)</f>
        <v>901.92338228833012</v>
      </c>
      <c r="I28" s="72">
        <f>IF(RES_hh_fec!I28=0,0,1000*11630*RES_hh_fec!I28/RES_hh_num!I28)</f>
        <v>933.84554388960032</v>
      </c>
      <c r="J28" s="72">
        <f>IF(RES_hh_fec!J28=0,0,1000*11630*RES_hh_fec!J28/RES_hh_num!J28)</f>
        <v>939.98016657082894</v>
      </c>
      <c r="K28" s="72">
        <f>IF(RES_hh_fec!K28=0,0,1000*11630*RES_hh_fec!K28/RES_hh_num!K28)</f>
        <v>748.22986314665116</v>
      </c>
      <c r="L28" s="72">
        <f>IF(RES_hh_fec!L28=0,0,1000*11630*RES_hh_fec!L28/RES_hh_num!L28)</f>
        <v>942.32547495121344</v>
      </c>
      <c r="M28" s="72">
        <f>IF(RES_hh_fec!M28=0,0,1000*11630*RES_hh_fec!M28/RES_hh_num!M28)</f>
        <v>990.86425551902289</v>
      </c>
      <c r="N28" s="72">
        <f>IF(RES_hh_fec!N28=0,0,1000*11630*RES_hh_fec!N28/RES_hh_num!N28)</f>
        <v>987.05668225055842</v>
      </c>
      <c r="O28" s="72">
        <f>IF(RES_hh_fec!O28=0,0,1000*11630*RES_hh_fec!O28/RES_hh_num!O28)</f>
        <v>962.22795058773306</v>
      </c>
      <c r="P28" s="72">
        <f>IF(RES_hh_fec!P28=0,0,1000*11630*RES_hh_fec!P28/RES_hh_num!P28)</f>
        <v>914.75945493781603</v>
      </c>
      <c r="Q28" s="72">
        <f>IF(RES_hh_fec!Q28=0,0,1000*11630*RES_hh_fec!Q28/RES_hh_num!Q28)</f>
        <v>526.1224371260962</v>
      </c>
      <c r="R28" s="72">
        <f>IF(RES_hh_fec!R28=0,0,1000*11630*RES_hh_fec!R28/RES_hh_num!R28)</f>
        <v>852.1734962257151</v>
      </c>
      <c r="S28" s="72">
        <f>IF(RES_hh_fec!S28=0,0,1000*11630*RES_hh_fec!S28/RES_hh_num!S28)</f>
        <v>1125.9435244427718</v>
      </c>
      <c r="T28" s="72">
        <f>IF(RES_hh_fec!T28=0,0,1000*11630*RES_hh_fec!T28/RES_hh_num!T28)</f>
        <v>929.40797249382183</v>
      </c>
      <c r="U28" s="72">
        <f>IF(RES_hh_fec!U28=0,0,1000*11630*RES_hh_fec!U28/RES_hh_num!U28)</f>
        <v>912.03238579280185</v>
      </c>
      <c r="V28" s="72">
        <f>IF(RES_hh_fec!V28=0,0,1000*11630*RES_hh_fec!V28/RES_hh_num!V28)</f>
        <v>996.94498008880601</v>
      </c>
      <c r="W28" s="72">
        <f>IF(RES_hh_fec!W28=0,0,1000*11630*RES_hh_fec!W28/RES_hh_num!W28)</f>
        <v>1560.8695891931038</v>
      </c>
      <c r="X28" s="72">
        <f>IF(RES_hh_fec!X28=0,0,1000*11630*RES_hh_fec!X28/RES_hh_num!X28)</f>
        <v>767.65719207579662</v>
      </c>
      <c r="Y28" s="72">
        <f>IF(RES_hh_fec!Y28=0,0,1000*11630*RES_hh_fec!Y28/RES_hh_num!Y28)</f>
        <v>637.54208754208742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758.22441547433482</v>
      </c>
      <c r="C29" s="72">
        <f>IF(RES_hh_fec!C29=0,0,1000*11630*RES_hh_fec!C29/RES_hh_num!C29)</f>
        <v>808.84907450101514</v>
      </c>
      <c r="D29" s="72">
        <f>IF(RES_hh_fec!D29=0,0,1000*11630*RES_hh_fec!D29/RES_hh_num!D29)</f>
        <v>776.72485810925889</v>
      </c>
      <c r="E29" s="72">
        <f>IF(RES_hh_fec!E29=0,0,1000*11630*RES_hh_fec!E29/RES_hh_num!E29)</f>
        <v>892.56388734519021</v>
      </c>
      <c r="F29" s="72">
        <f>IF(RES_hh_fec!F29=0,0,1000*11630*RES_hh_fec!F29/RES_hh_num!F29)</f>
        <v>919.10857583568952</v>
      </c>
      <c r="G29" s="72">
        <f>IF(RES_hh_fec!G29=0,0,1000*11630*RES_hh_fec!G29/RES_hh_num!G29)</f>
        <v>903.25376132683107</v>
      </c>
      <c r="H29" s="72">
        <f>IF(RES_hh_fec!H29=0,0,1000*11630*RES_hh_fec!H29/RES_hh_num!H29)</f>
        <v>953.11111564455939</v>
      </c>
      <c r="I29" s="72">
        <f>IF(RES_hh_fec!I29=0,0,1000*11630*RES_hh_fec!I29/RES_hh_num!I29)</f>
        <v>899.77180389871887</v>
      </c>
      <c r="J29" s="72">
        <f>IF(RES_hh_fec!J29=0,0,1000*11630*RES_hh_fec!J29/RES_hh_num!J29)</f>
        <v>833.90935840038469</v>
      </c>
      <c r="K29" s="72">
        <f>IF(RES_hh_fec!K29=0,0,1000*11630*RES_hh_fec!K29/RES_hh_num!K29)</f>
        <v>931.21236853897051</v>
      </c>
      <c r="L29" s="72">
        <f>IF(RES_hh_fec!L29=0,0,1000*11630*RES_hh_fec!L29/RES_hh_num!L29)</f>
        <v>811.72686301391457</v>
      </c>
      <c r="M29" s="72">
        <f>IF(RES_hh_fec!M29=0,0,1000*11630*RES_hh_fec!M29/RES_hh_num!M29)</f>
        <v>1015.6700910235023</v>
      </c>
      <c r="N29" s="72">
        <f>IF(RES_hh_fec!N29=0,0,1000*11630*RES_hh_fec!N29/RES_hh_num!N29)</f>
        <v>917.74461143019573</v>
      </c>
      <c r="O29" s="72">
        <f>IF(RES_hh_fec!O29=0,0,1000*11630*RES_hh_fec!O29/RES_hh_num!O29)</f>
        <v>874.43560768911323</v>
      </c>
      <c r="P29" s="72">
        <f>IF(RES_hh_fec!P29=0,0,1000*11630*RES_hh_fec!P29/RES_hh_num!P29)</f>
        <v>812.68735011990407</v>
      </c>
      <c r="Q29" s="72">
        <f>IF(RES_hh_fec!Q29=0,0,1000*11630*RES_hh_fec!Q29/RES_hh_num!Q29)</f>
        <v>1172.5031483095997</v>
      </c>
      <c r="R29" s="72">
        <f>IF(RES_hh_fec!R29=0,0,1000*11630*RES_hh_fec!R29/RES_hh_num!R29)</f>
        <v>985.7187339577705</v>
      </c>
      <c r="S29" s="72">
        <f>IF(RES_hh_fec!S29=0,0,1000*11630*RES_hh_fec!S29/RES_hh_num!S29)</f>
        <v>969.84685893136589</v>
      </c>
      <c r="T29" s="72">
        <f>IF(RES_hh_fec!T29=0,0,1000*11630*RES_hh_fec!T29/RES_hh_num!T29)</f>
        <v>990.9173280450342</v>
      </c>
      <c r="U29" s="72">
        <f>IF(RES_hh_fec!U29=0,0,1000*11630*RES_hh_fec!U29/RES_hh_num!U29)</f>
        <v>958.07922363341845</v>
      </c>
      <c r="V29" s="72">
        <f>IF(RES_hh_fec!V29=0,0,1000*11630*RES_hh_fec!V29/RES_hh_num!V29)</f>
        <v>1049.9568391404307</v>
      </c>
      <c r="W29" s="72">
        <f>IF(RES_hh_fec!W29=0,0,1000*11630*RES_hh_fec!W29/RES_hh_num!W29)</f>
        <v>1166.8530072973397</v>
      </c>
      <c r="X29" s="72">
        <f>IF(RES_hh_fec!X29=0,0,1000*11630*RES_hh_fec!X29/RES_hh_num!X29)</f>
        <v>1092.9452698708071</v>
      </c>
      <c r="Y29" s="72">
        <f>IF(RES_hh_fec!Y29=0,0,1000*11630*RES_hh_fec!Y29/RES_hh_num!Y29)</f>
        <v>957.62005470234419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350.80833316891682</v>
      </c>
      <c r="C30" s="72">
        <f>IF(RES_hh_fec!C30=0,0,1000*11630*RES_hh_fec!C30/RES_hh_num!C30)</f>
        <v>853.33440091428929</v>
      </c>
      <c r="D30" s="72">
        <f>IF(RES_hh_fec!D30=0,0,1000*11630*RES_hh_fec!D30/RES_hh_num!D30)</f>
        <v>545.7571544171293</v>
      </c>
      <c r="E30" s="72">
        <f>IF(RES_hh_fec!E30=0,0,1000*11630*RES_hh_fec!E30/RES_hh_num!E30)</f>
        <v>578.24762939543405</v>
      </c>
      <c r="F30" s="72">
        <f>IF(RES_hh_fec!F30=0,0,1000*11630*RES_hh_fec!F30/RES_hh_num!F30)</f>
        <v>610.78292186840645</v>
      </c>
      <c r="G30" s="72">
        <f>IF(RES_hh_fec!G30=0,0,1000*11630*RES_hh_fec!G30/RES_hh_num!G30)</f>
        <v>800.50311415572457</v>
      </c>
      <c r="H30" s="72">
        <f>IF(RES_hh_fec!H30=0,0,1000*11630*RES_hh_fec!H30/RES_hh_num!H30)</f>
        <v>882.32360055350114</v>
      </c>
      <c r="I30" s="72">
        <f>IF(RES_hh_fec!I30=0,0,1000*11630*RES_hh_fec!I30/RES_hh_num!I30)</f>
        <v>947.15254451275484</v>
      </c>
      <c r="J30" s="72">
        <f>IF(RES_hh_fec!J30=0,0,1000*11630*RES_hh_fec!J30/RES_hh_num!J30)</f>
        <v>909.05289719291284</v>
      </c>
      <c r="K30" s="72">
        <f>IF(RES_hh_fec!K30=0,0,1000*11630*RES_hh_fec!K30/RES_hh_num!K30)</f>
        <v>1041.6474646943691</v>
      </c>
      <c r="L30" s="72">
        <f>IF(RES_hh_fec!L30=0,0,1000*11630*RES_hh_fec!L30/RES_hh_num!L30)</f>
        <v>895.12724569835711</v>
      </c>
      <c r="M30" s="72">
        <f>IF(RES_hh_fec!M30=0,0,1000*11630*RES_hh_fec!M30/RES_hh_num!M30)</f>
        <v>985.92438300826871</v>
      </c>
      <c r="N30" s="72">
        <f>IF(RES_hh_fec!N30=0,0,1000*11630*RES_hh_fec!N30/RES_hh_num!N30)</f>
        <v>962.0419199982797</v>
      </c>
      <c r="O30" s="72">
        <f>IF(RES_hh_fec!O30=0,0,1000*11630*RES_hh_fec!O30/RES_hh_num!O30)</f>
        <v>850.43408514508076</v>
      </c>
      <c r="P30" s="72">
        <f>IF(RES_hh_fec!P30=0,0,1000*11630*RES_hh_fec!P30/RES_hh_num!P30)</f>
        <v>869.99005627115912</v>
      </c>
      <c r="Q30" s="72">
        <f>IF(RES_hh_fec!Q30=0,0,1000*11630*RES_hh_fec!Q30/RES_hh_num!Q30)</f>
        <v>930.50835148874353</v>
      </c>
      <c r="R30" s="72">
        <f>IF(RES_hh_fec!R30=0,0,1000*11630*RES_hh_fec!R30/RES_hh_num!R30)</f>
        <v>987.51067113212491</v>
      </c>
      <c r="S30" s="72">
        <f>IF(RES_hh_fec!S30=0,0,1000*11630*RES_hh_fec!S30/RES_hh_num!S30)</f>
        <v>954.48988535972103</v>
      </c>
      <c r="T30" s="72">
        <f>IF(RES_hh_fec!T30=0,0,1000*11630*RES_hh_fec!T30/RES_hh_num!T30)</f>
        <v>1021.8683504487</v>
      </c>
      <c r="U30" s="72">
        <f>IF(RES_hh_fec!U30=0,0,1000*11630*RES_hh_fec!U30/RES_hh_num!U30)</f>
        <v>999.72061035890829</v>
      </c>
      <c r="V30" s="72">
        <f>IF(RES_hh_fec!V30=0,0,1000*11630*RES_hh_fec!V30/RES_hh_num!V30)</f>
        <v>1063.3253621937893</v>
      </c>
      <c r="W30" s="72">
        <f>IF(RES_hh_fec!W30=0,0,1000*11630*RES_hh_fec!W30/RES_hh_num!W30)</f>
        <v>1155.7863803219343</v>
      </c>
      <c r="X30" s="72">
        <f>IF(RES_hh_fec!X30=0,0,1000*11630*RES_hh_fec!X30/RES_hh_num!X30)</f>
        <v>1061.8624454423107</v>
      </c>
      <c r="Y30" s="72">
        <f>IF(RES_hh_fec!Y30=0,0,1000*11630*RES_hh_fec!Y30/RES_hh_num!Y30)</f>
        <v>1025.7856931704368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772.17182473629714</v>
      </c>
      <c r="C31" s="72">
        <f>IF(RES_hh_fec!C31=0,0,1000*11630*RES_hh_fec!C31/RES_hh_num!C31)</f>
        <v>793.57404083712902</v>
      </c>
      <c r="D31" s="72">
        <f>IF(RES_hh_fec!D31=0,0,1000*11630*RES_hh_fec!D31/RES_hh_num!D31)</f>
        <v>836.41839250203782</v>
      </c>
      <c r="E31" s="72">
        <f>IF(RES_hh_fec!E31=0,0,1000*11630*RES_hh_fec!E31/RES_hh_num!E31)</f>
        <v>785.09442665422966</v>
      </c>
      <c r="F31" s="72">
        <f>IF(RES_hh_fec!F31=0,0,1000*11630*RES_hh_fec!F31/RES_hh_num!F31)</f>
        <v>902.94527390536052</v>
      </c>
      <c r="G31" s="72">
        <f>IF(RES_hh_fec!G31=0,0,1000*11630*RES_hh_fec!G31/RES_hh_num!G31)</f>
        <v>856.29786568690906</v>
      </c>
      <c r="H31" s="72">
        <f>IF(RES_hh_fec!H31=0,0,1000*11630*RES_hh_fec!H31/RES_hh_num!H31)</f>
        <v>860.63148927262989</v>
      </c>
      <c r="I31" s="72">
        <f>IF(RES_hh_fec!I31=0,0,1000*11630*RES_hh_fec!I31/RES_hh_num!I31)</f>
        <v>905.63509594658444</v>
      </c>
      <c r="J31" s="72">
        <f>IF(RES_hh_fec!J31=0,0,1000*11630*RES_hh_fec!J31/RES_hh_num!J31)</f>
        <v>914.83838895343263</v>
      </c>
      <c r="K31" s="72">
        <f>IF(RES_hh_fec!K31=0,0,1000*11630*RES_hh_fec!K31/RES_hh_num!K31)</f>
        <v>934.85509456225407</v>
      </c>
      <c r="L31" s="72">
        <f>IF(RES_hh_fec!L31=0,0,1000*11630*RES_hh_fec!L31/RES_hh_num!L31)</f>
        <v>913.88989781234432</v>
      </c>
      <c r="M31" s="72">
        <f>IF(RES_hh_fec!M31=0,0,1000*11630*RES_hh_fec!M31/RES_hh_num!M31)</f>
        <v>939.76338825089363</v>
      </c>
      <c r="N31" s="72">
        <f>IF(RES_hh_fec!N31=0,0,1000*11630*RES_hh_fec!N31/RES_hh_num!N31)</f>
        <v>924.25628954220599</v>
      </c>
      <c r="O31" s="72">
        <f>IF(RES_hh_fec!O31=0,0,1000*11630*RES_hh_fec!O31/RES_hh_num!O31)</f>
        <v>859.93901890344762</v>
      </c>
      <c r="P31" s="72">
        <f>IF(RES_hh_fec!P31=0,0,1000*11630*RES_hh_fec!P31/RES_hh_num!P31)</f>
        <v>768.29281784546413</v>
      </c>
      <c r="Q31" s="72">
        <f>IF(RES_hh_fec!Q31=0,0,1000*11630*RES_hh_fec!Q31/RES_hh_num!Q31)</f>
        <v>1050.4332369568069</v>
      </c>
      <c r="R31" s="72">
        <f>IF(RES_hh_fec!R31=0,0,1000*11630*RES_hh_fec!R31/RES_hh_num!R31)</f>
        <v>1031.4435627381943</v>
      </c>
      <c r="S31" s="72">
        <f>IF(RES_hh_fec!S31=0,0,1000*11630*RES_hh_fec!S31/RES_hh_num!S31)</f>
        <v>1011.8538041209492</v>
      </c>
      <c r="T31" s="72">
        <f>IF(RES_hh_fec!T31=0,0,1000*11630*RES_hh_fec!T31/RES_hh_num!T31)</f>
        <v>986.57621547690735</v>
      </c>
      <c r="U31" s="72">
        <f>IF(RES_hh_fec!U31=0,0,1000*11630*RES_hh_fec!U31/RES_hh_num!U31)</f>
        <v>962.74713597944992</v>
      </c>
      <c r="V31" s="72">
        <f>IF(RES_hh_fec!V31=0,0,1000*11630*RES_hh_fec!V31/RES_hh_num!V31)</f>
        <v>1206.7906290047722</v>
      </c>
      <c r="W31" s="72">
        <f>IF(RES_hh_fec!W31=0,0,1000*11630*RES_hh_fec!W31/RES_hh_num!W31)</f>
        <v>1114.8821329955385</v>
      </c>
      <c r="X31" s="72">
        <f>IF(RES_hh_fec!X31=0,0,1000*11630*RES_hh_fec!X31/RES_hh_num!X31)</f>
        <v>1067.4430115443085</v>
      </c>
      <c r="Y31" s="72">
        <f>IF(RES_hh_fec!Y31=0,0,1000*11630*RES_hh_fec!Y31/RES_hh_num!Y31)</f>
        <v>1041.5554176067212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625.87359829984803</v>
      </c>
      <c r="C32" s="77">
        <f>IF(RES_hh_fec!C32=0,0,1000*11630*RES_hh_fec!C32/RES_hh_num!C32)</f>
        <v>634.26093373601259</v>
      </c>
      <c r="D32" s="77">
        <f>IF(RES_hh_fec!D32=0,0,1000*11630*RES_hh_fec!D32/RES_hh_num!D32)</f>
        <v>623.11102490952351</v>
      </c>
      <c r="E32" s="77">
        <f>IF(RES_hh_fec!E32=0,0,1000*11630*RES_hh_fec!E32/RES_hh_num!E32)</f>
        <v>630.79542965169367</v>
      </c>
      <c r="F32" s="77">
        <f>IF(RES_hh_fec!F32=0,0,1000*11630*RES_hh_fec!F32/RES_hh_num!F32)</f>
        <v>661.92496069235153</v>
      </c>
      <c r="G32" s="77">
        <f>IF(RES_hh_fec!G32=0,0,1000*11630*RES_hh_fec!G32/RES_hh_num!G32)</f>
        <v>664.79341888061379</v>
      </c>
      <c r="H32" s="77">
        <f>IF(RES_hh_fec!H32=0,0,1000*11630*RES_hh_fec!H32/RES_hh_num!H32)</f>
        <v>670.85217616704199</v>
      </c>
      <c r="I32" s="77">
        <f>IF(RES_hh_fec!I32=0,0,1000*11630*RES_hh_fec!I32/RES_hh_num!I32)</f>
        <v>691.13935894201779</v>
      </c>
      <c r="J32" s="77">
        <f>IF(RES_hh_fec!J32=0,0,1000*11630*RES_hh_fec!J32/RES_hh_num!J32)</f>
        <v>708.6924448101795</v>
      </c>
      <c r="K32" s="77">
        <f>IF(RES_hh_fec!K32=0,0,1000*11630*RES_hh_fec!K32/RES_hh_num!K32)</f>
        <v>712.06965422548467</v>
      </c>
      <c r="L32" s="77">
        <f>IF(RES_hh_fec!L32=0,0,1000*11630*RES_hh_fec!L32/RES_hh_num!L32)</f>
        <v>708.03073547539975</v>
      </c>
      <c r="M32" s="77">
        <f>IF(RES_hh_fec!M32=0,0,1000*11630*RES_hh_fec!M32/RES_hh_num!M32)</f>
        <v>744.58392942984506</v>
      </c>
      <c r="N32" s="77">
        <f>IF(RES_hh_fec!N32=0,0,1000*11630*RES_hh_fec!N32/RES_hh_num!N32)</f>
        <v>690.58058065773298</v>
      </c>
      <c r="O32" s="77">
        <f>IF(RES_hh_fec!O32=0,0,1000*11630*RES_hh_fec!O32/RES_hh_num!O32)</f>
        <v>670.90254102153904</v>
      </c>
      <c r="P32" s="77">
        <f>IF(RES_hh_fec!P32=0,0,1000*11630*RES_hh_fec!P32/RES_hh_num!P32)</f>
        <v>667.40925642555283</v>
      </c>
      <c r="Q32" s="77">
        <f>IF(RES_hh_fec!Q32=0,0,1000*11630*RES_hh_fec!Q32/RES_hh_num!Q32)</f>
        <v>717.71160127309031</v>
      </c>
      <c r="R32" s="77">
        <f>IF(RES_hh_fec!R32=0,0,1000*11630*RES_hh_fec!R32/RES_hh_num!R32)</f>
        <v>726.62528540987205</v>
      </c>
      <c r="S32" s="77">
        <f>IF(RES_hh_fec!S32=0,0,1000*11630*RES_hh_fec!S32/RES_hh_num!S32)</f>
        <v>749.99822690533256</v>
      </c>
      <c r="T32" s="77">
        <f>IF(RES_hh_fec!T32=0,0,1000*11630*RES_hh_fec!T32/RES_hh_num!T32)</f>
        <v>732.10454778306837</v>
      </c>
      <c r="U32" s="77">
        <f>IF(RES_hh_fec!U32=0,0,1000*11630*RES_hh_fec!U32/RES_hh_num!U32)</f>
        <v>720.61569704463534</v>
      </c>
      <c r="V32" s="77">
        <f>IF(RES_hh_fec!V32=0,0,1000*11630*RES_hh_fec!V32/RES_hh_num!V32)</f>
        <v>746.81126669343814</v>
      </c>
      <c r="W32" s="77">
        <f>IF(RES_hh_fec!W32=0,0,1000*11630*RES_hh_fec!W32/RES_hh_num!W32)</f>
        <v>775.69603049987916</v>
      </c>
      <c r="X32" s="77">
        <f>IF(RES_hh_fec!X32=0,0,1000*11630*RES_hh_fec!X32/RES_hh_num!X32)</f>
        <v>754.3992876591584</v>
      </c>
      <c r="Y32" s="77">
        <f>IF(RES_hh_fec!Y32=0,0,1000*11630*RES_hh_fec!Y32/RES_hh_num!Y32)</f>
        <v>737.99122297514032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4212.3713326744437</v>
      </c>
      <c r="C3" s="65">
        <f>IF(RES_hh_tes!C3=0,0,1000*11630*RES_hh_tes!C3/RES_hh_num!C3)</f>
        <v>3949.2730151688443</v>
      </c>
      <c r="D3" s="65">
        <f>IF(RES_hh_tes!D3=0,0,1000*11630*RES_hh_tes!D3/RES_hh_num!D3)</f>
        <v>4342.3047342219807</v>
      </c>
      <c r="E3" s="65">
        <f>IF(RES_hh_tes!E3=0,0,1000*11630*RES_hh_tes!E3/RES_hh_num!E3)</f>
        <v>4671.7214471263787</v>
      </c>
      <c r="F3" s="65">
        <f>IF(RES_hh_tes!F3=0,0,1000*11630*RES_hh_tes!F3/RES_hh_num!F3)</f>
        <v>4308.1319952751783</v>
      </c>
      <c r="G3" s="65">
        <f>IF(RES_hh_tes!G3=0,0,1000*11630*RES_hh_tes!G3/RES_hh_num!G3)</f>
        <v>4352.551957639389</v>
      </c>
      <c r="H3" s="65">
        <f>IF(RES_hh_tes!H3=0,0,1000*11630*RES_hh_tes!H3/RES_hh_num!H3)</f>
        <v>4544.6225121605175</v>
      </c>
      <c r="I3" s="65">
        <f>IF(RES_hh_tes!I3=0,0,1000*11630*RES_hh_tes!I3/RES_hh_num!I3)</f>
        <v>4291.7681468428291</v>
      </c>
      <c r="J3" s="65">
        <f>IF(RES_hh_tes!J3=0,0,1000*11630*RES_hh_tes!J3/RES_hh_num!J3)</f>
        <v>4459.1947711533512</v>
      </c>
      <c r="K3" s="65">
        <f>IF(RES_hh_tes!K3=0,0,1000*11630*RES_hh_tes!K3/RES_hh_num!K3)</f>
        <v>4520.491748906431</v>
      </c>
      <c r="L3" s="65">
        <f>IF(RES_hh_tes!L3=0,0,1000*11630*RES_hh_tes!L3/RES_hh_num!L3)</f>
        <v>4915.4780733484959</v>
      </c>
      <c r="M3" s="65">
        <f>IF(RES_hh_tes!M3=0,0,1000*11630*RES_hh_tes!M3/RES_hh_num!M3)</f>
        <v>5351.212050791627</v>
      </c>
      <c r="N3" s="65">
        <f>IF(RES_hh_tes!N3=0,0,1000*11630*RES_hh_tes!N3/RES_hh_num!N3)</f>
        <v>5251.4541989986201</v>
      </c>
      <c r="O3" s="65">
        <f>IF(RES_hh_tes!O3=0,0,1000*11630*RES_hh_tes!O3/RES_hh_num!O3)</f>
        <v>4905.2554869766263</v>
      </c>
      <c r="P3" s="65">
        <f>IF(RES_hh_tes!P3=0,0,1000*11630*RES_hh_tes!P3/RES_hh_num!P3)</f>
        <v>4676.4842738396801</v>
      </c>
      <c r="Q3" s="65">
        <f>IF(RES_hh_tes!Q3=0,0,1000*11630*RES_hh_tes!Q3/RES_hh_num!Q3)</f>
        <v>4627.288888556468</v>
      </c>
      <c r="R3" s="65">
        <f>IF(RES_hh_tes!R3=0,0,1000*11630*RES_hh_tes!R3/RES_hh_num!R3)</f>
        <v>4813.8783920216511</v>
      </c>
      <c r="S3" s="65">
        <f>IF(RES_hh_tes!S3=0,0,1000*11630*RES_hh_tes!S3/RES_hh_num!S3)</f>
        <v>5035.2065907191964</v>
      </c>
      <c r="T3" s="65">
        <f>IF(RES_hh_tes!T3=0,0,1000*11630*RES_hh_tes!T3/RES_hh_num!T3)</f>
        <v>4874.8008733417601</v>
      </c>
      <c r="U3" s="65">
        <f>IF(RES_hh_tes!U3=0,0,1000*11630*RES_hh_tes!U3/RES_hh_num!U3)</f>
        <v>4816.9753776964235</v>
      </c>
      <c r="V3" s="65">
        <f>IF(RES_hh_tes!V3=0,0,1000*11630*RES_hh_tes!V3/RES_hh_num!V3)</f>
        <v>5421.1636508929969</v>
      </c>
      <c r="W3" s="65">
        <f>IF(RES_hh_tes!W3=0,0,1000*11630*RES_hh_tes!W3/RES_hh_num!W3)</f>
        <v>5511.282376039856</v>
      </c>
      <c r="X3" s="65">
        <f>IF(RES_hh_tes!X3=0,0,1000*11630*RES_hh_tes!X3/RES_hh_num!X3)</f>
        <v>4851.78265804086</v>
      </c>
      <c r="Y3" s="65">
        <f>IF(RES_hh_tes!Y3=0,0,1000*11630*RES_hh_tes!Y3/RES_hh_num!Y3)</f>
        <v>4591.2360917695996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3052.6542604696315</v>
      </c>
      <c r="C4" s="69">
        <f>IF(RES_hh_tes!C4=0,0,1000*11630*RES_hh_tes!C4/RES_hh_num!C4)</f>
        <v>2773.9737351750437</v>
      </c>
      <c r="D4" s="69">
        <f>IF(RES_hh_tes!D4=0,0,1000*11630*RES_hh_tes!D4/RES_hh_num!D4)</f>
        <v>3153.5615810007148</v>
      </c>
      <c r="E4" s="69">
        <f>IF(RES_hh_tes!E4=0,0,1000*11630*RES_hh_tes!E4/RES_hh_num!E4)</f>
        <v>3464.0036979520469</v>
      </c>
      <c r="F4" s="69">
        <f>IF(RES_hh_tes!F4=0,0,1000*11630*RES_hh_tes!F4/RES_hh_num!F4)</f>
        <v>3088.5585421273722</v>
      </c>
      <c r="G4" s="69">
        <f>IF(RES_hh_tes!G4=0,0,1000*11630*RES_hh_tes!G4/RES_hh_num!G4)</f>
        <v>3083.0355146637917</v>
      </c>
      <c r="H4" s="69">
        <f>IF(RES_hh_tes!H4=0,0,1000*11630*RES_hh_tes!H4/RES_hh_num!H4)</f>
        <v>3251.5585542294948</v>
      </c>
      <c r="I4" s="69">
        <f>IF(RES_hh_tes!I4=0,0,1000*11630*RES_hh_tes!I4/RES_hh_num!I4)</f>
        <v>2960.4923250309344</v>
      </c>
      <c r="J4" s="69">
        <f>IF(RES_hh_tes!J4=0,0,1000*11630*RES_hh_tes!J4/RES_hh_num!J4)</f>
        <v>3060.5454583569103</v>
      </c>
      <c r="K4" s="69">
        <f>IF(RES_hh_tes!K4=0,0,1000*11630*RES_hh_tes!K4/RES_hh_num!K4)</f>
        <v>3058.7980488029339</v>
      </c>
      <c r="L4" s="69">
        <f>IF(RES_hh_tes!L4=0,0,1000*11630*RES_hh_tes!L4/RES_hh_num!L4)</f>
        <v>3413.7915877344371</v>
      </c>
      <c r="M4" s="69">
        <f>IF(RES_hh_tes!M4=0,0,1000*11630*RES_hh_tes!M4/RES_hh_num!M4)</f>
        <v>3784.3363243091767</v>
      </c>
      <c r="N4" s="69">
        <f>IF(RES_hh_tes!N4=0,0,1000*11630*RES_hh_tes!N4/RES_hh_num!N4)</f>
        <v>3666.1194108087925</v>
      </c>
      <c r="O4" s="69">
        <f>IF(RES_hh_tes!O4=0,0,1000*11630*RES_hh_tes!O4/RES_hh_num!O4)</f>
        <v>3450.3069186103085</v>
      </c>
      <c r="P4" s="69">
        <f>IF(RES_hh_tes!P4=0,0,1000*11630*RES_hh_tes!P4/RES_hh_num!P4)</f>
        <v>3230.9936215612342</v>
      </c>
      <c r="Q4" s="69">
        <f>IF(RES_hh_tes!Q4=0,0,1000*11630*RES_hh_tes!Q4/RES_hh_num!Q4)</f>
        <v>3052.3717805617375</v>
      </c>
      <c r="R4" s="69">
        <f>IF(RES_hh_tes!R4=0,0,1000*11630*RES_hh_tes!R4/RES_hh_num!R4)</f>
        <v>3226.3638671847516</v>
      </c>
      <c r="S4" s="69">
        <f>IF(RES_hh_tes!S4=0,0,1000*11630*RES_hh_tes!S4/RES_hh_num!S4)</f>
        <v>3363.2563189842135</v>
      </c>
      <c r="T4" s="69">
        <f>IF(RES_hh_tes!T4=0,0,1000*11630*RES_hh_tes!T4/RES_hh_num!T4)</f>
        <v>3203.6536522658052</v>
      </c>
      <c r="U4" s="69">
        <f>IF(RES_hh_tes!U4=0,0,1000*11630*RES_hh_tes!U4/RES_hh_num!U4)</f>
        <v>3138.1562046401209</v>
      </c>
      <c r="V4" s="69">
        <f>IF(RES_hh_tes!V4=0,0,1000*11630*RES_hh_tes!V4/RES_hh_num!V4)</f>
        <v>3624.0289383439572</v>
      </c>
      <c r="W4" s="69">
        <f>IF(RES_hh_tes!W4=0,0,1000*11630*RES_hh_tes!W4/RES_hh_num!W4)</f>
        <v>3601.8818653540538</v>
      </c>
      <c r="X4" s="69">
        <f>IF(RES_hh_tes!X4=0,0,1000*11630*RES_hh_tes!X4/RES_hh_num!X4)</f>
        <v>2943.5588018189524</v>
      </c>
      <c r="Y4" s="69">
        <f>IF(RES_hh_tes!Y4=0,0,1000*11630*RES_hh_tes!Y4/RES_hh_num!Y4)</f>
        <v>2669.7302511672551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2992.7691909453742</v>
      </c>
      <c r="C5" s="72">
        <f>IF(RES_hh_tes!C5=0,0,1000*11630*RES_hh_tes!C5/RES_hh_num!C5)</f>
        <v>1957.8449275260882</v>
      </c>
      <c r="D5" s="72">
        <f>IF(RES_hh_tes!D5=0,0,1000*11630*RES_hh_tes!D5/RES_hh_num!D5)</f>
        <v>3613.9466086704251</v>
      </c>
      <c r="E5" s="72">
        <f>IF(RES_hh_tes!E5=0,0,1000*11630*RES_hh_tes!E5/RES_hh_num!E5)</f>
        <v>4268.1843655183629</v>
      </c>
      <c r="F5" s="72">
        <f>IF(RES_hh_tes!F5=0,0,1000*11630*RES_hh_tes!F5/RES_hh_num!F5)</f>
        <v>3190.8929107887147</v>
      </c>
      <c r="G5" s="72">
        <f>IF(RES_hh_tes!G5=0,0,1000*11630*RES_hh_tes!G5/RES_hh_num!G5)</f>
        <v>2919.4324208733847</v>
      </c>
      <c r="H5" s="72">
        <f>IF(RES_hh_tes!H5=0,0,1000*11630*RES_hh_tes!H5/RES_hh_num!H5)</f>
        <v>3313.0681575923286</v>
      </c>
      <c r="I5" s="72">
        <f>IF(RES_hh_tes!I5=0,0,1000*11630*RES_hh_tes!I5/RES_hh_num!I5)</f>
        <v>3046.7322223506644</v>
      </c>
      <c r="J5" s="72">
        <f>IF(RES_hh_tes!J5=0,0,1000*11630*RES_hh_tes!J5/RES_hh_num!J5)</f>
        <v>3135.7393834172008</v>
      </c>
      <c r="K5" s="72">
        <f>IF(RES_hh_tes!K5=0,0,1000*11630*RES_hh_tes!K5/RES_hh_num!K5)</f>
        <v>2357.3987386055528</v>
      </c>
      <c r="L5" s="72">
        <f>IF(RES_hh_tes!L5=0,0,1000*11630*RES_hh_tes!L5/RES_hh_num!L5)</f>
        <v>3325.2074079443669</v>
      </c>
      <c r="M5" s="72">
        <f>IF(RES_hh_tes!M5=0,0,1000*11630*RES_hh_tes!M5/RES_hh_num!M5)</f>
        <v>4124.3268721451032</v>
      </c>
      <c r="N5" s="72">
        <f>IF(RES_hh_tes!N5=0,0,1000*11630*RES_hh_tes!N5/RES_hh_num!N5)</f>
        <v>4045.2876046000879</v>
      </c>
      <c r="O5" s="72">
        <f>IF(RES_hh_tes!O5=0,0,1000*11630*RES_hh_tes!O5/RES_hh_num!O5)</f>
        <v>3531.5480750570428</v>
      </c>
      <c r="P5" s="72">
        <f>IF(RES_hh_tes!P5=0,0,1000*11630*RES_hh_tes!P5/RES_hh_num!P5)</f>
        <v>2766.3627084755308</v>
      </c>
      <c r="Q5" s="72">
        <f>IF(RES_hh_tes!Q5=0,0,1000*11630*RES_hh_tes!Q5/RES_hh_num!Q5)</f>
        <v>2942.519069218778</v>
      </c>
      <c r="R5" s="72">
        <f>IF(RES_hh_tes!R5=0,0,1000*11630*RES_hh_tes!R5/RES_hh_num!R5)</f>
        <v>3360.5158518957569</v>
      </c>
      <c r="S5" s="72">
        <f>IF(RES_hh_tes!S5=0,0,1000*11630*RES_hh_tes!S5/RES_hh_num!S5)</f>
        <v>3671.1894112148821</v>
      </c>
      <c r="T5" s="72">
        <f>IF(RES_hh_tes!T5=0,0,1000*11630*RES_hh_tes!T5/RES_hh_num!T5)</f>
        <v>3024.2378584084904</v>
      </c>
      <c r="U5" s="72">
        <f>IF(RES_hh_tes!U5=0,0,1000*11630*RES_hh_tes!U5/RES_hh_num!U5)</f>
        <v>2960.954663167437</v>
      </c>
      <c r="V5" s="72">
        <f>IF(RES_hh_tes!V5=0,0,1000*11630*RES_hh_tes!V5/RES_hh_num!V5)</f>
        <v>3123.3819459209017</v>
      </c>
      <c r="W5" s="72">
        <f>IF(RES_hh_tes!W5=0,0,1000*11630*RES_hh_tes!W5/RES_hh_num!W5)</f>
        <v>5026.0217368270296</v>
      </c>
      <c r="X5" s="72">
        <f>IF(RES_hh_tes!X5=0,0,1000*11630*RES_hh_tes!X5/RES_hh_num!X5)</f>
        <v>2301.605166287678</v>
      </c>
      <c r="Y5" s="72">
        <f>IF(RES_hh_tes!Y5=0,0,1000*11630*RES_hh_tes!Y5/RES_hh_num!Y5)</f>
        <v>1680.7070789029842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2752.1517455372896</v>
      </c>
      <c r="C6" s="72">
        <f>IF(RES_hh_tes!C6=0,0,1000*11630*RES_hh_tes!C6/RES_hh_num!C6)</f>
        <v>2895.4530996119452</v>
      </c>
      <c r="D6" s="72">
        <f>IF(RES_hh_tes!D6=0,0,1000*11630*RES_hh_tes!D6/RES_hh_num!D6)</f>
        <v>3122.8498051471156</v>
      </c>
      <c r="E6" s="72">
        <f>IF(RES_hh_tes!E6=0,0,1000*11630*RES_hh_tes!E6/RES_hh_num!E6)</f>
        <v>3124.7145076138431</v>
      </c>
      <c r="F6" s="72">
        <f>IF(RES_hh_tes!F6=0,0,1000*11630*RES_hh_tes!F6/RES_hh_num!F6)</f>
        <v>3102.6686070652959</v>
      </c>
      <c r="G6" s="72">
        <f>IF(RES_hh_tes!G6=0,0,1000*11630*RES_hh_tes!G6/RES_hh_num!G6)</f>
        <v>3105.4396456378804</v>
      </c>
      <c r="H6" s="72">
        <f>IF(RES_hh_tes!H6=0,0,1000*11630*RES_hh_tes!H6/RES_hh_num!H6)</f>
        <v>2995.3839509533013</v>
      </c>
      <c r="I6" s="72">
        <f>IF(RES_hh_tes!I6=0,0,1000*11630*RES_hh_tes!I6/RES_hh_num!I6)</f>
        <v>2969.3308783767725</v>
      </c>
      <c r="J6" s="72">
        <f>IF(RES_hh_tes!J6=0,0,1000*11630*RES_hh_tes!J6/RES_hh_num!J6)</f>
        <v>2817.1448747336394</v>
      </c>
      <c r="K6" s="72">
        <f>IF(RES_hh_tes!K6=0,0,1000*11630*RES_hh_tes!K6/RES_hh_num!K6)</f>
        <v>1739.0599313025998</v>
      </c>
      <c r="L6" s="72">
        <f>IF(RES_hh_tes!L6=0,0,1000*11630*RES_hh_tes!L6/RES_hh_num!L6)</f>
        <v>1105.1743197331834</v>
      </c>
      <c r="M6" s="72">
        <f>IF(RES_hh_tes!M6=0,0,1000*11630*RES_hh_tes!M6/RES_hh_num!M6)</f>
        <v>5039.4333482432485</v>
      </c>
      <c r="N6" s="72">
        <f>IF(RES_hh_tes!N6=0,0,1000*11630*RES_hh_tes!N6/RES_hh_num!N6)</f>
        <v>3308.0158090806044</v>
      </c>
      <c r="O6" s="72">
        <f>IF(RES_hh_tes!O6=0,0,1000*11630*RES_hh_tes!O6/RES_hh_num!O6)</f>
        <v>2723.0518015208377</v>
      </c>
      <c r="P6" s="72">
        <f>IF(RES_hh_tes!P6=0,0,1000*11630*RES_hh_tes!P6/RES_hh_num!P6)</f>
        <v>1815.1809611645172</v>
      </c>
      <c r="Q6" s="72">
        <f>IF(RES_hh_tes!Q6=0,0,1000*11630*RES_hh_tes!Q6/RES_hh_num!Q6)</f>
        <v>5637.7493532860208</v>
      </c>
      <c r="R6" s="72">
        <f>IF(RES_hh_tes!R6=0,0,1000*11630*RES_hh_tes!R6/RES_hh_num!R6)</f>
        <v>4599.2088359710406</v>
      </c>
      <c r="S6" s="72">
        <f>IF(RES_hh_tes!S6=0,0,1000*11630*RES_hh_tes!S6/RES_hh_num!S6)</f>
        <v>3095.8507201888769</v>
      </c>
      <c r="T6" s="72">
        <f>IF(RES_hh_tes!T6=0,0,1000*11630*RES_hh_tes!T6/RES_hh_num!T6)</f>
        <v>3009.1693648677478</v>
      </c>
      <c r="U6" s="72">
        <f>IF(RES_hh_tes!U6=0,0,1000*11630*RES_hh_tes!U6/RES_hh_num!U6)</f>
        <v>3069.9855955434391</v>
      </c>
      <c r="V6" s="72">
        <f>IF(RES_hh_tes!V6=0,0,1000*11630*RES_hh_tes!V6/RES_hh_num!V6)</f>
        <v>3351.9825756699352</v>
      </c>
      <c r="W6" s="72">
        <f>IF(RES_hh_tes!W6=0,0,1000*11630*RES_hh_tes!W6/RES_hh_num!W6)</f>
        <v>3575.3183704056105</v>
      </c>
      <c r="X6" s="72">
        <f>IF(RES_hh_tes!X6=0,0,1000*11630*RES_hh_tes!X6/RES_hh_num!X6)</f>
        <v>3030.3413231832114</v>
      </c>
      <c r="Y6" s="72">
        <f>IF(RES_hh_tes!Y6=0,0,1000*11630*RES_hh_tes!Y6/RES_hh_num!Y6)</f>
        <v>2451.8936748867141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3168.5203599241713</v>
      </c>
      <c r="C7" s="72">
        <f>IF(RES_hh_tes!C7=0,0,1000*11630*RES_hh_tes!C7/RES_hh_num!C7)</f>
        <v>2651.3922523353303</v>
      </c>
      <c r="D7" s="72">
        <f>IF(RES_hh_tes!D7=0,0,1000*11630*RES_hh_tes!D7/RES_hh_num!D7)</f>
        <v>2939.1915361197002</v>
      </c>
      <c r="E7" s="72">
        <f>IF(RES_hh_tes!E7=0,0,1000*11630*RES_hh_tes!E7/RES_hh_num!E7)</f>
        <v>3366.9776315387417</v>
      </c>
      <c r="F7" s="72">
        <f>IF(RES_hh_tes!F7=0,0,1000*11630*RES_hh_tes!F7/RES_hh_num!F7)</f>
        <v>3755.1998132836443</v>
      </c>
      <c r="G7" s="72">
        <f>IF(RES_hh_tes!G7=0,0,1000*11630*RES_hh_tes!G7/RES_hh_num!G7)</f>
        <v>1736.5988008791571</v>
      </c>
      <c r="H7" s="72">
        <f>IF(RES_hh_tes!H7=0,0,1000*11630*RES_hh_tes!H7/RES_hh_num!H7)</f>
        <v>3811.8264210347206</v>
      </c>
      <c r="I7" s="72">
        <f>IF(RES_hh_tes!I7=0,0,1000*11630*RES_hh_tes!I7/RES_hh_num!I7)</f>
        <v>2011.6614231839765</v>
      </c>
      <c r="J7" s="72">
        <f>IF(RES_hh_tes!J7=0,0,1000*11630*RES_hh_tes!J7/RES_hh_num!J7)</f>
        <v>2131.9539645887221</v>
      </c>
      <c r="K7" s="72">
        <f>IF(RES_hh_tes!K7=0,0,1000*11630*RES_hh_tes!K7/RES_hh_num!K7)</f>
        <v>4200.3511304379672</v>
      </c>
      <c r="L7" s="72">
        <f>IF(RES_hh_tes!L7=0,0,1000*11630*RES_hh_tes!L7/RES_hh_num!L7)</f>
        <v>4493.7827274286165</v>
      </c>
      <c r="M7" s="72">
        <f>IF(RES_hh_tes!M7=0,0,1000*11630*RES_hh_tes!M7/RES_hh_num!M7)</f>
        <v>2650.8037176205844</v>
      </c>
      <c r="N7" s="72">
        <f>IF(RES_hh_tes!N7=0,0,1000*11630*RES_hh_tes!N7/RES_hh_num!N7)</f>
        <v>3192.3461371215917</v>
      </c>
      <c r="O7" s="72">
        <f>IF(RES_hh_tes!O7=0,0,1000*11630*RES_hh_tes!O7/RES_hh_num!O7)</f>
        <v>3874.4414008466615</v>
      </c>
      <c r="P7" s="72">
        <f>IF(RES_hh_tes!P7=0,0,1000*11630*RES_hh_tes!P7/RES_hh_num!P7)</f>
        <v>4750.6362885125745</v>
      </c>
      <c r="Q7" s="72">
        <f>IF(RES_hh_tes!Q7=0,0,1000*11630*RES_hh_tes!Q7/RES_hh_num!Q7)</f>
        <v>0</v>
      </c>
      <c r="R7" s="72">
        <f>IF(RES_hh_tes!R7=0,0,1000*11630*RES_hh_tes!R7/RES_hh_num!R7)</f>
        <v>0</v>
      </c>
      <c r="S7" s="72">
        <f>IF(RES_hh_tes!S7=0,0,1000*11630*RES_hh_tes!S7/RES_hh_num!S7)</f>
        <v>0</v>
      </c>
      <c r="T7" s="72">
        <f>IF(RES_hh_tes!T7=0,0,1000*11630*RES_hh_tes!T7/RES_hh_num!T7)</f>
        <v>0</v>
      </c>
      <c r="U7" s="72">
        <f>IF(RES_hh_tes!U7=0,0,1000*11630*RES_hh_tes!U7/RES_hh_num!U7)</f>
        <v>0</v>
      </c>
      <c r="V7" s="72">
        <f>IF(RES_hh_tes!V7=0,0,1000*11630*RES_hh_tes!V7/RES_hh_num!V7)</f>
        <v>0</v>
      </c>
      <c r="W7" s="72">
        <f>IF(RES_hh_tes!W7=0,0,1000*11630*RES_hh_tes!W7/RES_hh_num!W7)</f>
        <v>0</v>
      </c>
      <c r="X7" s="72">
        <f>IF(RES_hh_tes!X7=0,0,1000*11630*RES_hh_tes!X7/RES_hh_num!X7)</f>
        <v>0</v>
      </c>
      <c r="Y7" s="72">
        <f>IF(RES_hh_tes!Y7=0,0,1000*11630*RES_hh_tes!Y7/RES_hh_num!Y7)</f>
        <v>0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1354.604629850759</v>
      </c>
      <c r="C8" s="72">
        <f>IF(RES_hh_tes!C8=0,0,1000*11630*RES_hh_tes!C8/RES_hh_num!C8)</f>
        <v>2932.7858437364425</v>
      </c>
      <c r="D8" s="72">
        <f>IF(RES_hh_tes!D8=0,0,1000*11630*RES_hh_tes!D8/RES_hh_num!D8)</f>
        <v>2085.7441626947075</v>
      </c>
      <c r="E8" s="72">
        <f>IF(RES_hh_tes!E8=0,0,1000*11630*RES_hh_tes!E8/RES_hh_num!E8)</f>
        <v>2357.0751550275654</v>
      </c>
      <c r="F8" s="72">
        <f>IF(RES_hh_tes!F8=0,0,1000*11630*RES_hh_tes!F8/RES_hh_num!F8)</f>
        <v>2131.1389030734413</v>
      </c>
      <c r="G8" s="72">
        <f>IF(RES_hh_tes!G8=0,0,1000*11630*RES_hh_tes!G8/RES_hh_num!G8)</f>
        <v>2799.4446554022275</v>
      </c>
      <c r="H8" s="72">
        <f>IF(RES_hh_tes!H8=0,0,1000*11630*RES_hh_tes!H8/RES_hh_num!H8)</f>
        <v>3178.001951847391</v>
      </c>
      <c r="I8" s="72">
        <f>IF(RES_hh_tes!I8=0,0,1000*11630*RES_hh_tes!I8/RES_hh_num!I8)</f>
        <v>3026.2411009255165</v>
      </c>
      <c r="J8" s="72">
        <f>IF(RES_hh_tes!J8=0,0,1000*11630*RES_hh_tes!J8/RES_hh_num!J8)</f>
        <v>2969.1557484629566</v>
      </c>
      <c r="K8" s="72">
        <f>IF(RES_hh_tes!K8=0,0,1000*11630*RES_hh_tes!K8/RES_hh_num!K8)</f>
        <v>3368.3746433144097</v>
      </c>
      <c r="L8" s="72">
        <f>IF(RES_hh_tes!L8=0,0,1000*11630*RES_hh_tes!L8/RES_hh_num!L8)</f>
        <v>3277.4109175489357</v>
      </c>
      <c r="M8" s="72">
        <f>IF(RES_hh_tes!M8=0,0,1000*11630*RES_hh_tes!M8/RES_hh_num!M8)</f>
        <v>3753.4921631307852</v>
      </c>
      <c r="N8" s="72">
        <f>IF(RES_hh_tes!N8=0,0,1000*11630*RES_hh_tes!N8/RES_hh_num!N8)</f>
        <v>3673.1194555642942</v>
      </c>
      <c r="O8" s="72">
        <f>IF(RES_hh_tes!O8=0,0,1000*11630*RES_hh_tes!O8/RES_hh_num!O8)</f>
        <v>3117.896071492039</v>
      </c>
      <c r="P8" s="72">
        <f>IF(RES_hh_tes!P8=0,0,1000*11630*RES_hh_tes!P8/RES_hh_num!P8)</f>
        <v>2993.5886832778342</v>
      </c>
      <c r="Q8" s="72">
        <f>IF(RES_hh_tes!Q8=0,0,1000*11630*RES_hh_tes!Q8/RES_hh_num!Q8)</f>
        <v>2985.2063421462235</v>
      </c>
      <c r="R8" s="72">
        <f>IF(RES_hh_tes!R8=0,0,1000*11630*RES_hh_tes!R8/RES_hh_num!R8)</f>
        <v>3052.9706853723164</v>
      </c>
      <c r="S8" s="72">
        <f>IF(RES_hh_tes!S8=0,0,1000*11630*RES_hh_tes!S8/RES_hh_num!S8)</f>
        <v>3233.950791340279</v>
      </c>
      <c r="T8" s="72">
        <f>IF(RES_hh_tes!T8=0,0,1000*11630*RES_hh_tes!T8/RES_hh_num!T8)</f>
        <v>3259.1010580037059</v>
      </c>
      <c r="U8" s="72">
        <f>IF(RES_hh_tes!U8=0,0,1000*11630*RES_hh_tes!U8/RES_hh_num!U8)</f>
        <v>3001.8257929172714</v>
      </c>
      <c r="V8" s="72">
        <f>IF(RES_hh_tes!V8=0,0,1000*11630*RES_hh_tes!V8/RES_hh_num!V8)</f>
        <v>3466.7667758129542</v>
      </c>
      <c r="W8" s="72">
        <f>IF(RES_hh_tes!W8=0,0,1000*11630*RES_hh_tes!W8/RES_hh_num!W8)</f>
        <v>3926.6277605400664</v>
      </c>
      <c r="X8" s="72">
        <f>IF(RES_hh_tes!X8=0,0,1000*11630*RES_hh_tes!X8/RES_hh_num!X8)</f>
        <v>2989.2668655802399</v>
      </c>
      <c r="Y8" s="72">
        <f>IF(RES_hh_tes!Y8=0,0,1000*11630*RES_hh_tes!Y8/RES_hh_num!Y8)</f>
        <v>2511.2029025642032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2941.2151140072001</v>
      </c>
      <c r="C9" s="72">
        <f>IF(RES_hh_tes!C9=0,0,1000*11630*RES_hh_tes!C9/RES_hh_num!C9)</f>
        <v>2732.9354555120558</v>
      </c>
      <c r="D9" s="72">
        <f>IF(RES_hh_tes!D9=0,0,1000*11630*RES_hh_tes!D9/RES_hh_num!D9)</f>
        <v>3095.7306200557719</v>
      </c>
      <c r="E9" s="72">
        <f>IF(RES_hh_tes!E9=0,0,1000*11630*RES_hh_tes!E9/RES_hh_num!E9)</f>
        <v>3067.909370211536</v>
      </c>
      <c r="F9" s="72">
        <f>IF(RES_hh_tes!F9=0,0,1000*11630*RES_hh_tes!F9/RES_hh_num!F9)</f>
        <v>3107.9130419089493</v>
      </c>
      <c r="G9" s="72">
        <f>IF(RES_hh_tes!G9=0,0,1000*11630*RES_hh_tes!G9/RES_hh_num!G9)</f>
        <v>3053.1573684138621</v>
      </c>
      <c r="H9" s="72">
        <f>IF(RES_hh_tes!H9=0,0,1000*11630*RES_hh_tes!H9/RES_hh_num!H9)</f>
        <v>3198.6595399333314</v>
      </c>
      <c r="I9" s="72">
        <f>IF(RES_hh_tes!I9=0,0,1000*11630*RES_hh_tes!I9/RES_hh_num!I9)</f>
        <v>2921.8619644780765</v>
      </c>
      <c r="J9" s="72">
        <f>IF(RES_hh_tes!J9=0,0,1000*11630*RES_hh_tes!J9/RES_hh_num!J9)</f>
        <v>3046.6168698451206</v>
      </c>
      <c r="K9" s="72">
        <f>IF(RES_hh_tes!K9=0,0,1000*11630*RES_hh_tes!K9/RES_hh_num!K9)</f>
        <v>3127.0595138004005</v>
      </c>
      <c r="L9" s="72">
        <f>IF(RES_hh_tes!L9=0,0,1000*11630*RES_hh_tes!L9/RES_hh_num!L9)</f>
        <v>3418.5576789332508</v>
      </c>
      <c r="M9" s="72">
        <f>IF(RES_hh_tes!M9=0,0,1000*11630*RES_hh_tes!M9/RES_hh_num!M9)</f>
        <v>3678.8954505907968</v>
      </c>
      <c r="N9" s="72">
        <f>IF(RES_hh_tes!N9=0,0,1000*11630*RES_hh_tes!N9/RES_hh_num!N9)</f>
        <v>3540.4622909074174</v>
      </c>
      <c r="O9" s="72">
        <f>IF(RES_hh_tes!O9=0,0,1000*11630*RES_hh_tes!O9/RES_hh_num!O9)</f>
        <v>3468.8797595228061</v>
      </c>
      <c r="P9" s="72">
        <f>IF(RES_hh_tes!P9=0,0,1000*11630*RES_hh_tes!P9/RES_hh_num!P9)</f>
        <v>3283.8414922986844</v>
      </c>
      <c r="Q9" s="72">
        <f>IF(RES_hh_tes!Q9=0,0,1000*11630*RES_hh_tes!Q9/RES_hh_num!Q9)</f>
        <v>2989.7125684904636</v>
      </c>
      <c r="R9" s="72">
        <f>IF(RES_hh_tes!R9=0,0,1000*11630*RES_hh_tes!R9/RES_hh_num!R9)</f>
        <v>3208.0347794469671</v>
      </c>
      <c r="S9" s="72">
        <f>IF(RES_hh_tes!S9=0,0,1000*11630*RES_hh_tes!S9/RES_hh_num!S9)</f>
        <v>3285.9164719127275</v>
      </c>
      <c r="T9" s="72">
        <f>IF(RES_hh_tes!T9=0,0,1000*11630*RES_hh_tes!T9/RES_hh_num!T9)</f>
        <v>3185.2460268431673</v>
      </c>
      <c r="U9" s="72">
        <f>IF(RES_hh_tes!U9=0,0,1000*11630*RES_hh_tes!U9/RES_hh_num!U9)</f>
        <v>3122.3288996664855</v>
      </c>
      <c r="V9" s="72">
        <f>IF(RES_hh_tes!V9=0,0,1000*11630*RES_hh_tes!V9/RES_hh_num!V9)</f>
        <v>3771.0770586678286</v>
      </c>
      <c r="W9" s="72">
        <f>IF(RES_hh_tes!W9=0,0,1000*11630*RES_hh_tes!W9/RES_hh_num!W9)</f>
        <v>3413.1146946131198</v>
      </c>
      <c r="X9" s="72">
        <f>IF(RES_hh_tes!X9=0,0,1000*11630*RES_hh_tes!X9/RES_hh_num!X9)</f>
        <v>2927.2091096524023</v>
      </c>
      <c r="Y9" s="72">
        <f>IF(RES_hh_tes!Y9=0,0,1000*11630*RES_hh_tes!Y9/RES_hh_num!Y9)</f>
        <v>2577.0073258156144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3007.5343594070132</v>
      </c>
      <c r="C11" s="72">
        <f>IF(RES_hh_tes!C11=0,0,1000*11630*RES_hh_tes!C11/RES_hh_num!C11)</f>
        <v>2862.1224798726475</v>
      </c>
      <c r="D11" s="72">
        <f>IF(RES_hh_tes!D11=0,0,1000*11630*RES_hh_tes!D11/RES_hh_num!D11)</f>
        <v>3026.6662255728088</v>
      </c>
      <c r="E11" s="72">
        <f>IF(RES_hh_tes!E11=0,0,1000*11630*RES_hh_tes!E11/RES_hh_num!E11)</f>
        <v>3404.8242393334112</v>
      </c>
      <c r="F11" s="72">
        <f>IF(RES_hh_tes!F11=0,0,1000*11630*RES_hh_tes!F11/RES_hh_num!F11)</f>
        <v>3052.8720734581589</v>
      </c>
      <c r="G11" s="72">
        <f>IF(RES_hh_tes!G11=0,0,1000*11630*RES_hh_tes!G11/RES_hh_num!G11)</f>
        <v>3170.8495377149725</v>
      </c>
      <c r="H11" s="72">
        <f>IF(RES_hh_tes!H11=0,0,1000*11630*RES_hh_tes!H11/RES_hh_num!H11)</f>
        <v>3219.594427396471</v>
      </c>
      <c r="I11" s="72">
        <f>IF(RES_hh_tes!I11=0,0,1000*11630*RES_hh_tes!I11/RES_hh_num!I11)</f>
        <v>2986.2466479207569</v>
      </c>
      <c r="J11" s="72">
        <f>IF(RES_hh_tes!J11=0,0,1000*11630*RES_hh_tes!J11/RES_hh_num!J11)</f>
        <v>2948.6957293464661</v>
      </c>
      <c r="K11" s="72">
        <f>IF(RES_hh_tes!K11=0,0,1000*11630*RES_hh_tes!K11/RES_hh_num!K11)</f>
        <v>3142.4387539039308</v>
      </c>
      <c r="L11" s="72">
        <f>IF(RES_hh_tes!L11=0,0,1000*11630*RES_hh_tes!L11/RES_hh_num!L11)</f>
        <v>3363.0498300830582</v>
      </c>
      <c r="M11" s="72">
        <f>IF(RES_hh_tes!M11=0,0,1000*11630*RES_hh_tes!M11/RES_hh_num!M11)</f>
        <v>3648.5425155651187</v>
      </c>
      <c r="N11" s="72">
        <f>IF(RES_hh_tes!N11=0,0,1000*11630*RES_hh_tes!N11/RES_hh_num!N11)</f>
        <v>3621.8774749570753</v>
      </c>
      <c r="O11" s="72">
        <f>IF(RES_hh_tes!O11=0,0,1000*11630*RES_hh_tes!O11/RES_hh_num!O11)</f>
        <v>3351.4027016757764</v>
      </c>
      <c r="P11" s="72">
        <f>IF(RES_hh_tes!P11=0,0,1000*11630*RES_hh_tes!P11/RES_hh_num!P11)</f>
        <v>3162.8847049129977</v>
      </c>
      <c r="Q11" s="72">
        <f>IF(RES_hh_tes!Q11=0,0,1000*11630*RES_hh_tes!Q11/RES_hh_num!Q11)</f>
        <v>3208.9359127880957</v>
      </c>
      <c r="R11" s="72">
        <f>IF(RES_hh_tes!R11=0,0,1000*11630*RES_hh_tes!R11/RES_hh_num!R11)</f>
        <v>3185.2309492742647</v>
      </c>
      <c r="S11" s="72">
        <f>IF(RES_hh_tes!S11=0,0,1000*11630*RES_hh_tes!S11/RES_hh_num!S11)</f>
        <v>3344.926865031759</v>
      </c>
      <c r="T11" s="72">
        <f>IF(RES_hh_tes!T11=0,0,1000*11630*RES_hh_tes!T11/RES_hh_num!T11)</f>
        <v>3228.6402803659548</v>
      </c>
      <c r="U11" s="72">
        <f>IF(RES_hh_tes!U11=0,0,1000*11630*RES_hh_tes!U11/RES_hh_num!U11)</f>
        <v>3141.9140300092154</v>
      </c>
      <c r="V11" s="72">
        <f>IF(RES_hh_tes!V11=0,0,1000*11630*RES_hh_tes!V11/RES_hh_num!V11)</f>
        <v>3492.0394355584385</v>
      </c>
      <c r="W11" s="72">
        <f>IF(RES_hh_tes!W11=0,0,1000*11630*RES_hh_tes!W11/RES_hh_num!W11)</f>
        <v>3571.0185394849104</v>
      </c>
      <c r="X11" s="72">
        <f>IF(RES_hh_tes!X11=0,0,1000*11630*RES_hh_tes!X11/RES_hh_num!X11)</f>
        <v>2974.4893404005647</v>
      </c>
      <c r="Y11" s="72">
        <f>IF(RES_hh_tes!Y11=0,0,1000*11630*RES_hh_tes!Y11/RES_hh_num!Y11)</f>
        <v>2665.7493509019105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0</v>
      </c>
      <c r="C12" s="72">
        <f>IF(RES_hh_tes!C12=0,0,1000*11630*RES_hh_tes!C12/RES_hh_num!C12)</f>
        <v>0</v>
      </c>
      <c r="D12" s="72">
        <f>IF(RES_hh_tes!D12=0,0,1000*11630*RES_hh_tes!D12/RES_hh_num!D12)</f>
        <v>0</v>
      </c>
      <c r="E12" s="72">
        <f>IF(RES_hh_tes!E12=0,0,1000*11630*RES_hh_tes!E12/RES_hh_num!E12)</f>
        <v>0</v>
      </c>
      <c r="F12" s="72">
        <f>IF(RES_hh_tes!F12=0,0,1000*11630*RES_hh_tes!F12/RES_hh_num!F12)</f>
        <v>0</v>
      </c>
      <c r="G12" s="72">
        <f>IF(RES_hh_tes!G12=0,0,1000*11630*RES_hh_tes!G12/RES_hh_num!G12)</f>
        <v>0</v>
      </c>
      <c r="H12" s="72">
        <f>IF(RES_hh_tes!H12=0,0,1000*11630*RES_hh_tes!H12/RES_hh_num!H12)</f>
        <v>0</v>
      </c>
      <c r="I12" s="72">
        <f>IF(RES_hh_tes!I12=0,0,1000*11630*RES_hh_tes!I12/RES_hh_num!I12)</f>
        <v>0</v>
      </c>
      <c r="J12" s="72">
        <f>IF(RES_hh_tes!J12=0,0,1000*11630*RES_hh_tes!J12/RES_hh_num!J12)</f>
        <v>0</v>
      </c>
      <c r="K12" s="72">
        <f>IF(RES_hh_tes!K12=0,0,1000*11630*RES_hh_tes!K12/RES_hh_num!K12)</f>
        <v>0</v>
      </c>
      <c r="L12" s="72">
        <f>IF(RES_hh_tes!L12=0,0,1000*11630*RES_hh_tes!L12/RES_hh_num!L12)</f>
        <v>0</v>
      </c>
      <c r="M12" s="72">
        <f>IF(RES_hh_tes!M12=0,0,1000*11630*RES_hh_tes!M12/RES_hh_num!M12)</f>
        <v>0</v>
      </c>
      <c r="N12" s="72">
        <f>IF(RES_hh_tes!N12=0,0,1000*11630*RES_hh_tes!N12/RES_hh_num!N12)</f>
        <v>0</v>
      </c>
      <c r="O12" s="72">
        <f>IF(RES_hh_tes!O12=0,0,1000*11630*RES_hh_tes!O12/RES_hh_num!O12)</f>
        <v>0</v>
      </c>
      <c r="P12" s="72">
        <f>IF(RES_hh_tes!P12=0,0,1000*11630*RES_hh_tes!P12/RES_hh_num!P12)</f>
        <v>0</v>
      </c>
      <c r="Q12" s="72">
        <f>IF(RES_hh_tes!Q12=0,0,1000*11630*RES_hh_tes!Q12/RES_hh_num!Q12)</f>
        <v>0</v>
      </c>
      <c r="R12" s="72">
        <f>IF(RES_hh_tes!R12=0,0,1000*11630*RES_hh_tes!R12/RES_hh_num!R12)</f>
        <v>0</v>
      </c>
      <c r="S12" s="72">
        <f>IF(RES_hh_tes!S12=0,0,1000*11630*RES_hh_tes!S12/RES_hh_num!S12)</f>
        <v>0</v>
      </c>
      <c r="T12" s="72">
        <f>IF(RES_hh_tes!T12=0,0,1000*11630*RES_hh_tes!T12/RES_hh_num!T12)</f>
        <v>0</v>
      </c>
      <c r="U12" s="72">
        <f>IF(RES_hh_tes!U12=0,0,1000*11630*RES_hh_tes!U12/RES_hh_num!U12)</f>
        <v>0</v>
      </c>
      <c r="V12" s="72">
        <f>IF(RES_hh_tes!V12=0,0,1000*11630*RES_hh_tes!V12/RES_hh_num!V12)</f>
        <v>0</v>
      </c>
      <c r="W12" s="72">
        <f>IF(RES_hh_tes!W12=0,0,1000*11630*RES_hh_tes!W12/RES_hh_num!W12)</f>
        <v>0</v>
      </c>
      <c r="X12" s="72">
        <f>IF(RES_hh_tes!X12=0,0,1000*11630*RES_hh_tes!X12/RES_hh_num!X12)</f>
        <v>0</v>
      </c>
      <c r="Y12" s="72">
        <f>IF(RES_hh_tes!Y12=0,0,1000*11630*RES_hh_tes!Y12/RES_hh_num!Y12)</f>
        <v>0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3309.1303581127622</v>
      </c>
      <c r="C13" s="74">
        <f>IF(RES_hh_tes!C13=0,0,1000*11630*RES_hh_tes!C13/RES_hh_num!C13)</f>
        <v>3452.6981531470237</v>
      </c>
      <c r="D13" s="74">
        <f>IF(RES_hh_tes!D13=0,0,1000*11630*RES_hh_tes!D13/RES_hh_num!D13)</f>
        <v>2901.7916426351626</v>
      </c>
      <c r="E13" s="74">
        <f>IF(RES_hh_tes!E13=0,0,1000*11630*RES_hh_tes!E13/RES_hh_num!E13)</f>
        <v>3422.3197570162497</v>
      </c>
      <c r="F13" s="74">
        <f>IF(RES_hh_tes!F13=0,0,1000*11630*RES_hh_tes!F13/RES_hh_num!F13)</f>
        <v>2799.3938960605105</v>
      </c>
      <c r="G13" s="74">
        <f>IF(RES_hh_tes!G13=0,0,1000*11630*RES_hh_tes!G13/RES_hh_num!G13)</f>
        <v>3042.9399136335601</v>
      </c>
      <c r="H13" s="74">
        <f>IF(RES_hh_tes!H13=0,0,1000*11630*RES_hh_tes!H13/RES_hh_num!H13)</f>
        <v>3248.2498329980531</v>
      </c>
      <c r="I13" s="74">
        <f>IF(RES_hh_tes!I13=0,0,1000*11630*RES_hh_tes!I13/RES_hh_num!I13)</f>
        <v>2707.3282272677743</v>
      </c>
      <c r="J13" s="74">
        <f>IF(RES_hh_tes!J13=0,0,1000*11630*RES_hh_tes!J13/RES_hh_num!J13)</f>
        <v>3155.962925283271</v>
      </c>
      <c r="K13" s="74">
        <f>IF(RES_hh_tes!K13=0,0,1000*11630*RES_hh_tes!K13/RES_hh_num!K13)</f>
        <v>3167.4128869044953</v>
      </c>
      <c r="L13" s="74">
        <f>IF(RES_hh_tes!L13=0,0,1000*11630*RES_hh_tes!L13/RES_hh_num!L13)</f>
        <v>3448.7911399712439</v>
      </c>
      <c r="M13" s="74">
        <f>IF(RES_hh_tes!M13=0,0,1000*11630*RES_hh_tes!M13/RES_hh_num!M13)</f>
        <v>3874.9158036514827</v>
      </c>
      <c r="N13" s="74">
        <f>IF(RES_hh_tes!N13=0,0,1000*11630*RES_hh_tes!N13/RES_hh_num!N13)</f>
        <v>3627.3070022815923</v>
      </c>
      <c r="O13" s="74">
        <f>IF(RES_hh_tes!O13=0,0,1000*11630*RES_hh_tes!O13/RES_hh_num!O13)</f>
        <v>3355.9935902004931</v>
      </c>
      <c r="P13" s="74">
        <f>IF(RES_hh_tes!P13=0,0,1000*11630*RES_hh_tes!P13/RES_hh_num!P13)</f>
        <v>3504.505093207576</v>
      </c>
      <c r="Q13" s="74">
        <f>IF(RES_hh_tes!Q13=0,0,1000*11630*RES_hh_tes!Q13/RES_hh_num!Q13)</f>
        <v>2935.2151649835187</v>
      </c>
      <c r="R13" s="74">
        <f>IF(RES_hh_tes!R13=0,0,1000*11630*RES_hh_tes!R13/RES_hh_num!R13)</f>
        <v>3103.6719125894128</v>
      </c>
      <c r="S13" s="74">
        <f>IF(RES_hh_tes!S13=0,0,1000*11630*RES_hh_tes!S13/RES_hh_num!S13)</f>
        <v>3317.8299286285296</v>
      </c>
      <c r="T13" s="74">
        <f>IF(RES_hh_tes!T13=0,0,1000*11630*RES_hh_tes!T13/RES_hh_num!T13)</f>
        <v>3167.0093408086736</v>
      </c>
      <c r="U13" s="74">
        <f>IF(RES_hh_tes!U13=0,0,1000*11630*RES_hh_tes!U13/RES_hh_num!U13)</f>
        <v>3247.0838233532486</v>
      </c>
      <c r="V13" s="74">
        <f>IF(RES_hh_tes!V13=0,0,1000*11630*RES_hh_tes!V13/RES_hh_num!V13)</f>
        <v>3340.0462505757628</v>
      </c>
      <c r="W13" s="74">
        <f>IF(RES_hh_tes!W13=0,0,1000*11630*RES_hh_tes!W13/RES_hh_num!W13)</f>
        <v>3227.3001174772171</v>
      </c>
      <c r="X13" s="74">
        <f>IF(RES_hh_tes!X13=0,0,1000*11630*RES_hh_tes!X13/RES_hh_num!X13)</f>
        <v>3018.1154048443427</v>
      </c>
      <c r="Y13" s="74">
        <f>IF(RES_hh_tes!Y13=0,0,1000*11630*RES_hh_tes!Y13/RES_hh_num!Y13)</f>
        <v>3160.6638289756438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21.101438340975072</v>
      </c>
      <c r="C14" s="76">
        <f>IF(RES_hh_tes!C14=0,0,1000*11630*RES_hh_tes!C14/RES_hh_num!C14)</f>
        <v>17.962651282990667</v>
      </c>
      <c r="D14" s="76">
        <f>IF(RES_hh_tes!D14=0,0,1000*11630*RES_hh_tes!D14/RES_hh_num!D14)</f>
        <v>23.014833332435582</v>
      </c>
      <c r="E14" s="76">
        <f>IF(RES_hh_tes!E14=0,0,1000*11630*RES_hh_tes!E14/RES_hh_num!E14)</f>
        <v>24.792555757487811</v>
      </c>
      <c r="F14" s="76">
        <f>IF(RES_hh_tes!F14=0,0,1000*11630*RES_hh_tes!F14/RES_hh_num!F14)</f>
        <v>22.352095940694937</v>
      </c>
      <c r="G14" s="76">
        <f>IF(RES_hh_tes!G14=0,0,1000*11630*RES_hh_tes!G14/RES_hh_num!G14)</f>
        <v>21.708581141545562</v>
      </c>
      <c r="H14" s="76">
        <f>IF(RES_hh_tes!H14=0,0,1000*11630*RES_hh_tes!H14/RES_hh_num!H14)</f>
        <v>23.313041150219359</v>
      </c>
      <c r="I14" s="76">
        <f>IF(RES_hh_tes!I14=0,0,1000*11630*RES_hh_tes!I14/RES_hh_num!I14)</f>
        <v>21.410723715423458</v>
      </c>
      <c r="J14" s="76">
        <f>IF(RES_hh_tes!J14=0,0,1000*11630*RES_hh_tes!J14/RES_hh_num!J14)</f>
        <v>22.224872032577721</v>
      </c>
      <c r="K14" s="76">
        <f>IF(RES_hh_tes!K14=0,0,1000*11630*RES_hh_tes!K14/RES_hh_num!K14)</f>
        <v>22.129668110768844</v>
      </c>
      <c r="L14" s="76">
        <f>IF(RES_hh_tes!L14=0,0,1000*11630*RES_hh_tes!L14/RES_hh_num!L14)</f>
        <v>25.025938475797329</v>
      </c>
      <c r="M14" s="76">
        <f>IF(RES_hh_tes!M14=0,0,1000*11630*RES_hh_tes!M14/RES_hh_num!M14)</f>
        <v>27.894154138171022</v>
      </c>
      <c r="N14" s="76">
        <f>IF(RES_hh_tes!N14=0,0,1000*11630*RES_hh_tes!N14/RES_hh_num!N14)</f>
        <v>26.474501681814669</v>
      </c>
      <c r="O14" s="76">
        <f>IF(RES_hh_tes!O14=0,0,1000*11630*RES_hh_tes!O14/RES_hh_num!O14)</f>
        <v>24.972290609083558</v>
      </c>
      <c r="P14" s="76">
        <f>IF(RES_hh_tes!P14=0,0,1000*11630*RES_hh_tes!P14/RES_hh_num!P14)</f>
        <v>22.755326799238002</v>
      </c>
      <c r="Q14" s="76">
        <f>IF(RES_hh_tes!Q14=0,0,1000*11630*RES_hh_tes!Q14/RES_hh_num!Q14)</f>
        <v>21.739546500069743</v>
      </c>
      <c r="R14" s="76">
        <f>IF(RES_hh_tes!R14=0,0,1000*11630*RES_hh_tes!R14/RES_hh_num!R14)</f>
        <v>23.173922501670368</v>
      </c>
      <c r="S14" s="76">
        <f>IF(RES_hh_tes!S14=0,0,1000*11630*RES_hh_tes!S14/RES_hh_num!S14)</f>
        <v>24.378061830649976</v>
      </c>
      <c r="T14" s="76">
        <f>IF(RES_hh_tes!T14=0,0,1000*11630*RES_hh_tes!T14/RES_hh_num!T14)</f>
        <v>23.47599027463778</v>
      </c>
      <c r="U14" s="76">
        <f>IF(RES_hh_tes!U14=0,0,1000*11630*RES_hh_tes!U14/RES_hh_num!U14)</f>
        <v>22.995761773162933</v>
      </c>
      <c r="V14" s="76">
        <f>IF(RES_hh_tes!V14=0,0,1000*11630*RES_hh_tes!V14/RES_hh_num!V14)</f>
        <v>27.444122837991721</v>
      </c>
      <c r="W14" s="76">
        <f>IF(RES_hh_tes!W14=0,0,1000*11630*RES_hh_tes!W14/RES_hh_num!W14)</f>
        <v>28.05731634744501</v>
      </c>
      <c r="X14" s="76">
        <f>IF(RES_hh_tes!X14=0,0,1000*11630*RES_hh_tes!X14/RES_hh_num!X14)</f>
        <v>22.096708374378167</v>
      </c>
      <c r="Y14" s="76">
        <f>IF(RES_hh_tes!Y14=0,0,1000*11630*RES_hh_tes!Y14/RES_hh_num!Y14)</f>
        <v>19.304546917500041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12.792803985969142</v>
      </c>
      <c r="C15" s="69">
        <f t="shared" si="0"/>
        <v>15.882088993398206</v>
      </c>
      <c r="D15" s="69">
        <f t="shared" si="0"/>
        <v>12.154776179187589</v>
      </c>
      <c r="E15" s="69">
        <f t="shared" si="0"/>
        <v>17.744406269600976</v>
      </c>
      <c r="F15" s="69">
        <f t="shared" si="0"/>
        <v>11.137725799730974</v>
      </c>
      <c r="G15" s="69">
        <f t="shared" si="0"/>
        <v>12.97436407168683</v>
      </c>
      <c r="H15" s="69">
        <f t="shared" si="0"/>
        <v>21.107755491220907</v>
      </c>
      <c r="I15" s="69">
        <f t="shared" si="0"/>
        <v>50.319597470893186</v>
      </c>
      <c r="J15" s="69">
        <f t="shared" si="0"/>
        <v>39.274446142280603</v>
      </c>
      <c r="K15" s="69">
        <f t="shared" si="0"/>
        <v>40.159530731870596</v>
      </c>
      <c r="L15" s="69">
        <f t="shared" si="0"/>
        <v>64.116075720545879</v>
      </c>
      <c r="M15" s="69">
        <f t="shared" si="0"/>
        <v>52.352222795851468</v>
      </c>
      <c r="N15" s="69">
        <f t="shared" si="0"/>
        <v>162.63364585553003</v>
      </c>
      <c r="O15" s="69">
        <f t="shared" si="0"/>
        <v>76.294482993046614</v>
      </c>
      <c r="P15" s="69">
        <f t="shared" si="0"/>
        <v>73.896330802949208</v>
      </c>
      <c r="Q15" s="69">
        <f t="shared" si="0"/>
        <v>128.49102808868474</v>
      </c>
      <c r="R15" s="69">
        <f t="shared" si="0"/>
        <v>133.5461270526412</v>
      </c>
      <c r="S15" s="69">
        <f t="shared" si="0"/>
        <v>143.52240689692931</v>
      </c>
      <c r="T15" s="69">
        <f t="shared" si="0"/>
        <v>130.50527216560533</v>
      </c>
      <c r="U15" s="69">
        <f t="shared" si="0"/>
        <v>145.75336760326306</v>
      </c>
      <c r="V15" s="69">
        <f t="shared" si="0"/>
        <v>154.80593709299518</v>
      </c>
      <c r="W15" s="69">
        <f t="shared" si="0"/>
        <v>164.07446670377874</v>
      </c>
      <c r="X15" s="69">
        <f t="shared" si="0"/>
        <v>165.07243359761333</v>
      </c>
      <c r="Y15" s="69">
        <f t="shared" si="0"/>
        <v>166.66626402524088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12.792803985969142</v>
      </c>
      <c r="C16" s="72">
        <f>IF(RES_hh_tes!C16=0,0,1000*11630*RES_hh_tes!C16/RES_hh_num!C$3)</f>
        <v>15.882088993398206</v>
      </c>
      <c r="D16" s="72">
        <f>IF(RES_hh_tes!D16=0,0,1000*11630*RES_hh_tes!D16/RES_hh_num!D$3)</f>
        <v>12.154776179187589</v>
      </c>
      <c r="E16" s="72">
        <f>IF(RES_hh_tes!E16=0,0,1000*11630*RES_hh_tes!E16/RES_hh_num!E$3)</f>
        <v>17.744406269600976</v>
      </c>
      <c r="F16" s="72">
        <f>IF(RES_hh_tes!F16=0,0,1000*11630*RES_hh_tes!F16/RES_hh_num!F$3)</f>
        <v>11.137725799730974</v>
      </c>
      <c r="G16" s="72">
        <f>IF(RES_hh_tes!G16=0,0,1000*11630*RES_hh_tes!G16/RES_hh_num!G$3)</f>
        <v>12.97436407168683</v>
      </c>
      <c r="H16" s="72">
        <f>IF(RES_hh_tes!H16=0,0,1000*11630*RES_hh_tes!H16/RES_hh_num!H$3)</f>
        <v>21.107755491220907</v>
      </c>
      <c r="I16" s="72">
        <f>IF(RES_hh_tes!I16=0,0,1000*11630*RES_hh_tes!I16/RES_hh_num!I$3)</f>
        <v>50.319597470893186</v>
      </c>
      <c r="J16" s="72">
        <f>IF(RES_hh_tes!J16=0,0,1000*11630*RES_hh_tes!J16/RES_hh_num!J$3)</f>
        <v>39.274446142280603</v>
      </c>
      <c r="K16" s="72">
        <f>IF(RES_hh_tes!K16=0,0,1000*11630*RES_hh_tes!K16/RES_hh_num!K$3)</f>
        <v>40.159530731870596</v>
      </c>
      <c r="L16" s="72">
        <f>IF(RES_hh_tes!L16=0,0,1000*11630*RES_hh_tes!L16/RES_hh_num!L$3)</f>
        <v>64.116075720545879</v>
      </c>
      <c r="M16" s="72">
        <f>IF(RES_hh_tes!M16=0,0,1000*11630*RES_hh_tes!M16/RES_hh_num!M$3)</f>
        <v>52.352222795851468</v>
      </c>
      <c r="N16" s="72">
        <f>IF(RES_hh_tes!N16=0,0,1000*11630*RES_hh_tes!N16/RES_hh_num!N$3)</f>
        <v>162.63364585553003</v>
      </c>
      <c r="O16" s="72">
        <f>IF(RES_hh_tes!O16=0,0,1000*11630*RES_hh_tes!O16/RES_hh_num!O$3)</f>
        <v>76.294482993046614</v>
      </c>
      <c r="P16" s="72">
        <f>IF(RES_hh_tes!P16=0,0,1000*11630*RES_hh_tes!P16/RES_hh_num!P$3)</f>
        <v>73.896330802949208</v>
      </c>
      <c r="Q16" s="72">
        <f>IF(RES_hh_tes!Q16=0,0,1000*11630*RES_hh_tes!Q16/RES_hh_num!Q$3)</f>
        <v>128.49102808868474</v>
      </c>
      <c r="R16" s="72">
        <f>IF(RES_hh_tes!R16=0,0,1000*11630*RES_hh_tes!R16/RES_hh_num!R$3)</f>
        <v>133.5461270526412</v>
      </c>
      <c r="S16" s="72">
        <f>IF(RES_hh_tes!S16=0,0,1000*11630*RES_hh_tes!S16/RES_hh_num!S$3)</f>
        <v>143.52240689692931</v>
      </c>
      <c r="T16" s="72">
        <f>IF(RES_hh_tes!T16=0,0,1000*11630*RES_hh_tes!T16/RES_hh_num!T$3)</f>
        <v>130.50527216560533</v>
      </c>
      <c r="U16" s="72">
        <f>IF(RES_hh_tes!U16=0,0,1000*11630*RES_hh_tes!U16/RES_hh_num!U$3)</f>
        <v>145.75336760326306</v>
      </c>
      <c r="V16" s="72">
        <f>IF(RES_hh_tes!V16=0,0,1000*11630*RES_hh_tes!V16/RES_hh_num!V$3)</f>
        <v>154.80593709299518</v>
      </c>
      <c r="W16" s="72">
        <f>IF(RES_hh_tes!W16=0,0,1000*11630*RES_hh_tes!W16/RES_hh_num!W$3)</f>
        <v>164.07446670377874</v>
      </c>
      <c r="X16" s="72">
        <f>IF(RES_hh_tes!X16=0,0,1000*11630*RES_hh_tes!X16/RES_hh_num!X$3)</f>
        <v>165.07243359761333</v>
      </c>
      <c r="Y16" s="72">
        <f>IF(RES_hh_tes!Y16=0,0,1000*11630*RES_hh_tes!Y16/RES_hh_num!Y$3)</f>
        <v>166.66626402524088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692.94399174338309</v>
      </c>
      <c r="C17" s="69">
        <f>IF(RES_hh_tes!C17=0,0,1000*11630*RES_hh_tes!C17/RES_hh_num!C17)</f>
        <v>703.48832883332886</v>
      </c>
      <c r="D17" s="69">
        <f>IF(RES_hh_tes!D17=0,0,1000*11630*RES_hh_tes!D17/RES_hh_num!D17)</f>
        <v>718.0537733526794</v>
      </c>
      <c r="E17" s="69">
        <f>IF(RES_hh_tes!E17=0,0,1000*11630*RES_hh_tes!E17/RES_hh_num!E17)</f>
        <v>717.69549760807024</v>
      </c>
      <c r="F17" s="69">
        <f>IF(RES_hh_tes!F17=0,0,1000*11630*RES_hh_tes!F17/RES_hh_num!F17)</f>
        <v>715.63383336639083</v>
      </c>
      <c r="G17" s="69">
        <f>IF(RES_hh_tes!G17=0,0,1000*11630*RES_hh_tes!G17/RES_hh_num!G17)</f>
        <v>765.09647596865443</v>
      </c>
      <c r="H17" s="69">
        <f>IF(RES_hh_tes!H17=0,0,1000*11630*RES_hh_tes!H17/RES_hh_num!H17)</f>
        <v>768.56387222832166</v>
      </c>
      <c r="I17" s="69">
        <f>IF(RES_hh_tes!I17=0,0,1000*11630*RES_hh_tes!I17/RES_hh_num!I17)</f>
        <v>765.57414448188104</v>
      </c>
      <c r="J17" s="69">
        <f>IF(RES_hh_tes!J17=0,0,1000*11630*RES_hh_tes!J17/RES_hh_num!J17)</f>
        <v>837.30700256769353</v>
      </c>
      <c r="K17" s="69">
        <f>IF(RES_hh_tes!K17=0,0,1000*11630*RES_hh_tes!K17/RES_hh_num!K17)</f>
        <v>893.18554123745719</v>
      </c>
      <c r="L17" s="69">
        <f>IF(RES_hh_tes!L17=0,0,1000*11630*RES_hh_tes!L17/RES_hh_num!L17)</f>
        <v>915.43417752838138</v>
      </c>
      <c r="M17" s="69">
        <f>IF(RES_hh_tes!M17=0,0,1000*11630*RES_hh_tes!M17/RES_hh_num!M17)</f>
        <v>954.57658222478824</v>
      </c>
      <c r="N17" s="69">
        <f>IF(RES_hh_tes!N17=0,0,1000*11630*RES_hh_tes!N17/RES_hh_num!N17)</f>
        <v>899.2038193536473</v>
      </c>
      <c r="O17" s="69">
        <f>IF(RES_hh_tes!O17=0,0,1000*11630*RES_hh_tes!O17/RES_hh_num!O17)</f>
        <v>871.8476867722303</v>
      </c>
      <c r="P17" s="69">
        <f>IF(RES_hh_tes!P17=0,0,1000*11630*RES_hh_tes!P17/RES_hh_num!P17)</f>
        <v>874.26773588788308</v>
      </c>
      <c r="Q17" s="69">
        <f>IF(RES_hh_tes!Q17=0,0,1000*11630*RES_hh_tes!Q17/RES_hh_num!Q17)</f>
        <v>882.92381565295659</v>
      </c>
      <c r="R17" s="69">
        <f>IF(RES_hh_tes!R17=0,0,1000*11630*RES_hh_tes!R17/RES_hh_num!R17)</f>
        <v>891.22553928899674</v>
      </c>
      <c r="S17" s="69">
        <f>IF(RES_hh_tes!S17=0,0,1000*11630*RES_hh_tes!S17/RES_hh_num!S17)</f>
        <v>947.25814698308761</v>
      </c>
      <c r="T17" s="69">
        <f>IF(RES_hh_tes!T17=0,0,1000*11630*RES_hh_tes!T17/RES_hh_num!T17)</f>
        <v>963.95749958977092</v>
      </c>
      <c r="U17" s="69">
        <f>IF(RES_hh_tes!U17=0,0,1000*11630*RES_hh_tes!U17/RES_hh_num!U17)</f>
        <v>958.70219649767989</v>
      </c>
      <c r="V17" s="69">
        <f>IF(RES_hh_tes!V17=0,0,1000*11630*RES_hh_tes!V17/RES_hh_num!V17)</f>
        <v>1023.0029719943226</v>
      </c>
      <c r="W17" s="69">
        <f>IF(RES_hh_tes!W17=0,0,1000*11630*RES_hh_tes!W17/RES_hh_num!W17)</f>
        <v>1094.5158258041065</v>
      </c>
      <c r="X17" s="69">
        <f>IF(RES_hh_tes!X17=0,0,1000*11630*RES_hh_tes!X17/RES_hh_num!X17)</f>
        <v>1106.0860642689556</v>
      </c>
      <c r="Y17" s="69">
        <f>IF(RES_hh_tes!Y17=0,0,1000*11630*RES_hh_tes!Y17/RES_hh_num!Y17)</f>
        <v>1125.8819276419465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735.16907342530646</v>
      </c>
      <c r="C18" s="72">
        <f>IF(RES_hh_tes!C18=0,0,1000*11630*RES_hh_tes!C18/RES_hh_num!C18)</f>
        <v>584.7301506929806</v>
      </c>
      <c r="D18" s="72">
        <f>IF(RES_hh_tes!D18=0,0,1000*11630*RES_hh_tes!D18/RES_hh_num!D18)</f>
        <v>750.74545777910225</v>
      </c>
      <c r="E18" s="72">
        <f>IF(RES_hh_tes!E18=0,0,1000*11630*RES_hh_tes!E18/RES_hh_num!E18)</f>
        <v>796.40462849782159</v>
      </c>
      <c r="F18" s="72">
        <f>IF(RES_hh_tes!F18=0,0,1000*11630*RES_hh_tes!F18/RES_hh_num!F18)</f>
        <v>703.89542563846567</v>
      </c>
      <c r="G18" s="72">
        <f>IF(RES_hh_tes!G18=0,0,1000*11630*RES_hh_tes!G18/RES_hh_num!G18)</f>
        <v>731.30869203744123</v>
      </c>
      <c r="H18" s="72">
        <f>IF(RES_hh_tes!H18=0,0,1000*11630*RES_hh_tes!H18/RES_hh_num!H18)</f>
        <v>789.06332063730304</v>
      </c>
      <c r="I18" s="72">
        <f>IF(RES_hh_tes!I18=0,0,1000*11630*RES_hh_tes!I18/RES_hh_num!I18)</f>
        <v>801.19505004433256</v>
      </c>
      <c r="J18" s="72">
        <f>IF(RES_hh_tes!J18=0,0,1000*11630*RES_hh_tes!J18/RES_hh_num!J18)</f>
        <v>873.09165659998121</v>
      </c>
      <c r="K18" s="72">
        <f>IF(RES_hh_tes!K18=0,0,1000*11630*RES_hh_tes!K18/RES_hh_num!K18)</f>
        <v>678.4949545100086</v>
      </c>
      <c r="L18" s="72">
        <f>IF(RES_hh_tes!L18=0,0,1000*11630*RES_hh_tes!L18/RES_hh_num!L18)</f>
        <v>915.83273220855938</v>
      </c>
      <c r="M18" s="72">
        <f>IF(RES_hh_tes!M18=0,0,1000*11630*RES_hh_tes!M18/RES_hh_num!M18)</f>
        <v>1137.1393378613209</v>
      </c>
      <c r="N18" s="72">
        <f>IF(RES_hh_tes!N18=0,0,1000*11630*RES_hh_tes!N18/RES_hh_num!N18)</f>
        <v>1108.6268271042889</v>
      </c>
      <c r="O18" s="72">
        <f>IF(RES_hh_tes!O18=0,0,1000*11630*RES_hh_tes!O18/RES_hh_num!O18)</f>
        <v>942.2807928796683</v>
      </c>
      <c r="P18" s="72">
        <f>IF(RES_hh_tes!P18=0,0,1000*11630*RES_hh_tes!P18/RES_hh_num!P18)</f>
        <v>667.20490857544473</v>
      </c>
      <c r="Q18" s="72">
        <f>IF(RES_hh_tes!Q18=0,0,1000*11630*RES_hh_tes!Q18/RES_hh_num!Q18)</f>
        <v>872.35404005938722</v>
      </c>
      <c r="R18" s="72">
        <f>IF(RES_hh_tes!R18=0,0,1000*11630*RES_hh_tes!R18/RES_hh_num!R18)</f>
        <v>967.1989470231016</v>
      </c>
      <c r="S18" s="72">
        <f>IF(RES_hh_tes!S18=0,0,1000*11630*RES_hh_tes!S18/RES_hh_num!S18)</f>
        <v>1052.7824186868284</v>
      </c>
      <c r="T18" s="72">
        <f>IF(RES_hh_tes!T18=0,0,1000*11630*RES_hh_tes!T18/RES_hh_num!T18)</f>
        <v>891.3532519391955</v>
      </c>
      <c r="U18" s="72">
        <f>IF(RES_hh_tes!U18=0,0,1000*11630*RES_hh_tes!U18/RES_hh_num!U18)</f>
        <v>857.40268810220039</v>
      </c>
      <c r="V18" s="72">
        <f>IF(RES_hh_tes!V18=0,0,1000*11630*RES_hh_tes!V18/RES_hh_num!V18)</f>
        <v>911.73432569453632</v>
      </c>
      <c r="W18" s="72">
        <f>IF(RES_hh_tes!W18=0,0,1000*11630*RES_hh_tes!W18/RES_hh_num!W18)</f>
        <v>1562.8550677043741</v>
      </c>
      <c r="X18" s="72">
        <f>IF(RES_hh_tes!X18=0,0,1000*11630*RES_hh_tes!X18/RES_hh_num!X18)</f>
        <v>796.11292822140013</v>
      </c>
      <c r="Y18" s="72">
        <f>IF(RES_hh_tes!Y18=0,0,1000*11630*RES_hh_tes!Y18/RES_hh_num!Y18)</f>
        <v>681.43859228853273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695.80044818980411</v>
      </c>
      <c r="C19" s="72">
        <f>IF(RES_hh_tes!C19=0,0,1000*11630*RES_hh_tes!C19/RES_hh_num!C19)</f>
        <v>723.68180169154766</v>
      </c>
      <c r="D19" s="72">
        <f>IF(RES_hh_tes!D19=0,0,1000*11630*RES_hh_tes!D19/RES_hh_num!D19)</f>
        <v>689.69800668315156</v>
      </c>
      <c r="E19" s="72">
        <f>IF(RES_hh_tes!E19=0,0,1000*11630*RES_hh_tes!E19/RES_hh_num!E19)</f>
        <v>713.85278625370017</v>
      </c>
      <c r="F19" s="72">
        <f>IF(RES_hh_tes!F19=0,0,1000*11630*RES_hh_tes!F19/RES_hh_num!F19)</f>
        <v>726.24816580828804</v>
      </c>
      <c r="G19" s="72">
        <f>IF(RES_hh_tes!G19=0,0,1000*11630*RES_hh_tes!G19/RES_hh_num!G19)</f>
        <v>746.67334681369732</v>
      </c>
      <c r="H19" s="72">
        <f>IF(RES_hh_tes!H19=0,0,1000*11630*RES_hh_tes!H19/RES_hh_num!H19)</f>
        <v>771.60041778630512</v>
      </c>
      <c r="I19" s="72">
        <f>IF(RES_hh_tes!I19=0,0,1000*11630*RES_hh_tes!I19/RES_hh_num!I19)</f>
        <v>792.02911345728023</v>
      </c>
      <c r="J19" s="72">
        <f>IF(RES_hh_tes!J19=0,0,1000*11630*RES_hh_tes!J19/RES_hh_num!J19)</f>
        <v>831.00419088495642</v>
      </c>
      <c r="K19" s="72">
        <f>IF(RES_hh_tes!K19=0,0,1000*11630*RES_hh_tes!K19/RES_hh_num!K19)</f>
        <v>874.92749700495506</v>
      </c>
      <c r="L19" s="72">
        <f>IF(RES_hh_tes!L19=0,0,1000*11630*RES_hh_tes!L19/RES_hh_num!L19)</f>
        <v>905.69140273150958</v>
      </c>
      <c r="M19" s="72">
        <f>IF(RES_hh_tes!M19=0,0,1000*11630*RES_hh_tes!M19/RES_hh_num!M19)</f>
        <v>946.78468695815479</v>
      </c>
      <c r="N19" s="72">
        <f>IF(RES_hh_tes!N19=0,0,1000*11630*RES_hh_tes!N19/RES_hh_num!N19)</f>
        <v>914.11117172803881</v>
      </c>
      <c r="O19" s="72">
        <f>IF(RES_hh_tes!O19=0,0,1000*11630*RES_hh_tes!O19/RES_hh_num!O19)</f>
        <v>881.43892659853702</v>
      </c>
      <c r="P19" s="72">
        <f>IF(RES_hh_tes!P19=0,0,1000*11630*RES_hh_tes!P19/RES_hh_num!P19)</f>
        <v>902.69028105308973</v>
      </c>
      <c r="Q19" s="72">
        <f>IF(RES_hh_tes!Q19=0,0,1000*11630*RES_hh_tes!Q19/RES_hh_num!Q19)</f>
        <v>914.81431487984719</v>
      </c>
      <c r="R19" s="72">
        <f>IF(RES_hh_tes!R19=0,0,1000*11630*RES_hh_tes!R19/RES_hh_num!R19)</f>
        <v>861.22993382987659</v>
      </c>
      <c r="S19" s="72">
        <f>IF(RES_hh_tes!S19=0,0,1000*11630*RES_hh_tes!S19/RES_hh_num!S19)</f>
        <v>903.37458495924943</v>
      </c>
      <c r="T19" s="72">
        <f>IF(RES_hh_tes!T19=0,0,1000*11630*RES_hh_tes!T19/RES_hh_num!T19)</f>
        <v>945.79839934232189</v>
      </c>
      <c r="U19" s="72">
        <f>IF(RES_hh_tes!U19=0,0,1000*11630*RES_hh_tes!U19/RES_hh_num!U19)</f>
        <v>936.09342350804161</v>
      </c>
      <c r="V19" s="72">
        <f>IF(RES_hh_tes!V19=0,0,1000*11630*RES_hh_tes!V19/RES_hh_num!V19)</f>
        <v>1042.8319707546027</v>
      </c>
      <c r="W19" s="72">
        <f>IF(RES_hh_tes!W19=0,0,1000*11630*RES_hh_tes!W19/RES_hh_num!W19)</f>
        <v>1179.3401526293922</v>
      </c>
      <c r="X19" s="72">
        <f>IF(RES_hh_tes!X19=0,0,1000*11630*RES_hh_tes!X19/RES_hh_num!X19)</f>
        <v>1124.9632891849315</v>
      </c>
      <c r="Y19" s="72">
        <f>IF(RES_hh_tes!Y19=0,0,1000*11630*RES_hh_tes!Y19/RES_hh_num!Y19)</f>
        <v>1012.9380642556831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X20" s="72">
        <f>IF(RES_hh_tes!X20=0,0,1000*11630*RES_hh_tes!X20/RES_hh_num!X20)</f>
        <v>0</v>
      </c>
      <c r="Y20" s="72">
        <f>IF(RES_hh_tes!Y20=0,0,1000*11630*RES_hh_tes!Y20/RES_hh_num!Y20)</f>
        <v>0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461.72040309982344</v>
      </c>
      <c r="C21" s="72">
        <f>IF(RES_hh_tes!C21=0,0,1000*11630*RES_hh_tes!C21/RES_hh_num!C21)</f>
        <v>791.79861398702053</v>
      </c>
      <c r="D21" s="72">
        <f>IF(RES_hh_tes!D21=0,0,1000*11630*RES_hh_tes!D21/RES_hh_num!D21)</f>
        <v>478.81828563328219</v>
      </c>
      <c r="E21" s="72">
        <f>IF(RES_hh_tes!E21=0,0,1000*11630*RES_hh_tes!E21/RES_hh_num!E21)</f>
        <v>495.92287308644256</v>
      </c>
      <c r="F21" s="72">
        <f>IF(RES_hh_tes!F21=0,0,1000*11630*RES_hh_tes!F21/RES_hh_num!F21)</f>
        <v>503.10900829309332</v>
      </c>
      <c r="G21" s="72">
        <f>IF(RES_hh_tes!G21=0,0,1000*11630*RES_hh_tes!G21/RES_hh_num!G21)</f>
        <v>707.93582231033133</v>
      </c>
      <c r="H21" s="72">
        <f>IF(RES_hh_tes!H21=0,0,1000*11630*RES_hh_tes!H21/RES_hh_num!H21)</f>
        <v>765.91975276554183</v>
      </c>
      <c r="I21" s="72">
        <f>IF(RES_hh_tes!I21=0,0,1000*11630*RES_hh_tes!I21/RES_hh_num!I21)</f>
        <v>800.01778187321815</v>
      </c>
      <c r="J21" s="72">
        <f>IF(RES_hh_tes!J21=0,0,1000*11630*RES_hh_tes!J21/RES_hh_num!J21)</f>
        <v>829.76126708572247</v>
      </c>
      <c r="K21" s="72">
        <f>IF(RES_hh_tes!K21=0,0,1000*11630*RES_hh_tes!K21/RES_hh_num!K21)</f>
        <v>1002.955465230464</v>
      </c>
      <c r="L21" s="72">
        <f>IF(RES_hh_tes!L21=0,0,1000*11630*RES_hh_tes!L21/RES_hh_num!L21)</f>
        <v>894.60732461477244</v>
      </c>
      <c r="M21" s="72">
        <f>IF(RES_hh_tes!M21=0,0,1000*11630*RES_hh_tes!M21/RES_hh_num!M21)</f>
        <v>959.49537957091877</v>
      </c>
      <c r="N21" s="72">
        <f>IF(RES_hh_tes!N21=0,0,1000*11630*RES_hh_tes!N21/RES_hh_num!N21)</f>
        <v>938.04137626195643</v>
      </c>
      <c r="O21" s="72">
        <f>IF(RES_hh_tes!O21=0,0,1000*11630*RES_hh_tes!O21/RES_hh_num!O21)</f>
        <v>778.59674953065144</v>
      </c>
      <c r="P21" s="72">
        <f>IF(RES_hh_tes!P21=0,0,1000*11630*RES_hh_tes!P21/RES_hh_num!P21)</f>
        <v>710.78976572409044</v>
      </c>
      <c r="Q21" s="72">
        <f>IF(RES_hh_tes!Q21=0,0,1000*11630*RES_hh_tes!Q21/RES_hh_num!Q21)</f>
        <v>951.80225188593363</v>
      </c>
      <c r="R21" s="72">
        <f>IF(RES_hh_tes!R21=0,0,1000*11630*RES_hh_tes!R21/RES_hh_num!R21)</f>
        <v>942.45954130738915</v>
      </c>
      <c r="S21" s="72">
        <f>IF(RES_hh_tes!S21=0,0,1000*11630*RES_hh_tes!S21/RES_hh_num!S21)</f>
        <v>895.47723709241052</v>
      </c>
      <c r="T21" s="72">
        <f>IF(RES_hh_tes!T21=0,0,1000*11630*RES_hh_tes!T21/RES_hh_num!T21)</f>
        <v>979.49001924251968</v>
      </c>
      <c r="U21" s="72">
        <f>IF(RES_hh_tes!U21=0,0,1000*11630*RES_hh_tes!U21/RES_hh_num!U21)</f>
        <v>971.38202294805694</v>
      </c>
      <c r="V21" s="72">
        <f>IF(RES_hh_tes!V21=0,0,1000*11630*RES_hh_tes!V21/RES_hh_num!V21)</f>
        <v>1045.5256927859755</v>
      </c>
      <c r="W21" s="72">
        <f>IF(RES_hh_tes!W21=0,0,1000*11630*RES_hh_tes!W21/RES_hh_num!W21)</f>
        <v>1162.6042417454396</v>
      </c>
      <c r="X21" s="72">
        <f>IF(RES_hh_tes!X21=0,0,1000*11630*RES_hh_tes!X21/RES_hh_num!X21)</f>
        <v>1097.4375270763439</v>
      </c>
      <c r="Y21" s="72">
        <f>IF(RES_hh_tes!Y21=0,0,1000*11630*RES_hh_tes!Y21/RES_hh_num!Y21)</f>
        <v>1091.101064395499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651.90088691954986</v>
      </c>
      <c r="C22" s="72">
        <f>IF(RES_hh_tes!C22=0,0,1000*11630*RES_hh_tes!C22/RES_hh_num!C22)</f>
        <v>728.11091641203575</v>
      </c>
      <c r="D22" s="72">
        <f>IF(RES_hh_tes!D22=0,0,1000*11630*RES_hh_tes!D22/RES_hh_num!D22)</f>
        <v>711.24506759272958</v>
      </c>
      <c r="E22" s="72">
        <f>IF(RES_hh_tes!E22=0,0,1000*11630*RES_hh_tes!E22/RES_hh_num!E22)</f>
        <v>667.03395646810702</v>
      </c>
      <c r="F22" s="72">
        <f>IF(RES_hh_tes!F22=0,0,1000*11630*RES_hh_tes!F22/RES_hh_num!F22)</f>
        <v>745.38212964069373</v>
      </c>
      <c r="G22" s="72">
        <f>IF(RES_hh_tes!G22=0,0,1000*11630*RES_hh_tes!G22/RES_hh_num!G22)</f>
        <v>759.73428523966084</v>
      </c>
      <c r="H22" s="72">
        <f>IF(RES_hh_tes!H22=0,0,1000*11630*RES_hh_tes!H22/RES_hh_num!H22)</f>
        <v>750.25808286653728</v>
      </c>
      <c r="I22" s="72">
        <f>IF(RES_hh_tes!I22=0,0,1000*11630*RES_hh_tes!I22/RES_hh_num!I22)</f>
        <v>768.07661899246216</v>
      </c>
      <c r="J22" s="72">
        <f>IF(RES_hh_tes!J22=0,0,1000*11630*RES_hh_tes!J22/RES_hh_num!J22)</f>
        <v>838.96871370630492</v>
      </c>
      <c r="K22" s="72">
        <f>IF(RES_hh_tes!K22=0,0,1000*11630*RES_hh_tes!K22/RES_hh_num!K22)</f>
        <v>905.48296214274467</v>
      </c>
      <c r="L22" s="72">
        <f>IF(RES_hh_tes!L22=0,0,1000*11630*RES_hh_tes!L22/RES_hh_num!L22)</f>
        <v>920.99896864359414</v>
      </c>
      <c r="M22" s="72">
        <f>IF(RES_hh_tes!M22=0,0,1000*11630*RES_hh_tes!M22/RES_hh_num!M22)</f>
        <v>960.23552554673768</v>
      </c>
      <c r="N22" s="72">
        <f>IF(RES_hh_tes!N22=0,0,1000*11630*RES_hh_tes!N22/RES_hh_num!N22)</f>
        <v>978.4553990898653</v>
      </c>
      <c r="O22" s="72">
        <f>IF(RES_hh_tes!O22=0,0,1000*11630*RES_hh_tes!O22/RES_hh_num!O22)</f>
        <v>984.3114484329609</v>
      </c>
      <c r="P22" s="72">
        <f>IF(RES_hh_tes!P22=0,0,1000*11630*RES_hh_tes!P22/RES_hh_num!P22)</f>
        <v>989.42401550411978</v>
      </c>
      <c r="Q22" s="72">
        <f>IF(RES_hh_tes!Q22=0,0,1000*11630*RES_hh_tes!Q22/RES_hh_num!Q22)</f>
        <v>783.12685155792792</v>
      </c>
      <c r="R22" s="72">
        <f>IF(RES_hh_tes!R22=0,0,1000*11630*RES_hh_tes!R22/RES_hh_num!R22)</f>
        <v>886.98041268890313</v>
      </c>
      <c r="S22" s="72">
        <f>IF(RES_hh_tes!S22=0,0,1000*11630*RES_hh_tes!S22/RES_hh_num!S22)</f>
        <v>948.53366257058246</v>
      </c>
      <c r="T22" s="72">
        <f>IF(RES_hh_tes!T22=0,0,1000*11630*RES_hh_tes!T22/RES_hh_num!T22)</f>
        <v>943.09208194306154</v>
      </c>
      <c r="U22" s="72">
        <f>IF(RES_hh_tes!U22=0,0,1000*11630*RES_hh_tes!U22/RES_hh_num!U22)</f>
        <v>929.71097217745216</v>
      </c>
      <c r="V22" s="72">
        <f>IF(RES_hh_tes!V22=0,0,1000*11630*RES_hh_tes!V22/RES_hh_num!V22)</f>
        <v>1167.1732983369782</v>
      </c>
      <c r="W22" s="72">
        <f>IF(RES_hh_tes!W22=0,0,1000*11630*RES_hh_tes!W22/RES_hh_num!W22)</f>
        <v>1100.6927500756426</v>
      </c>
      <c r="X22" s="72">
        <f>IF(RES_hh_tes!X22=0,0,1000*11630*RES_hh_tes!X22/RES_hh_num!X22)</f>
        <v>1085.4588318606627</v>
      </c>
      <c r="Y22" s="72">
        <f>IF(RES_hh_tes!Y22=0,0,1000*11630*RES_hh_tes!Y22/RES_hh_num!Y22)</f>
        <v>1089.7858532334999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664.34079367142908</v>
      </c>
      <c r="C24" s="72">
        <f>IF(RES_hh_tes!C24=0,0,1000*11630*RES_hh_tes!C24/RES_hh_num!C24)</f>
        <v>771.41841275983836</v>
      </c>
      <c r="D24" s="72">
        <f>IF(RES_hh_tes!D24=0,0,1000*11630*RES_hh_tes!D24/RES_hh_num!D24)</f>
        <v>655.62960183580083</v>
      </c>
      <c r="E24" s="72">
        <f>IF(RES_hh_tes!E24=0,0,1000*11630*RES_hh_tes!E24/RES_hh_num!E24)</f>
        <v>698.3300426396064</v>
      </c>
      <c r="F24" s="72">
        <f>IF(RES_hh_tes!F24=0,0,1000*11630*RES_hh_tes!F24/RES_hh_num!F24)</f>
        <v>725.03777493074199</v>
      </c>
      <c r="G24" s="72">
        <f>IF(RES_hh_tes!G24=0,0,1000*11630*RES_hh_tes!G24/RES_hh_num!G24)</f>
        <v>794.05533358759908</v>
      </c>
      <c r="H24" s="72">
        <f>IF(RES_hh_tes!H24=0,0,1000*11630*RES_hh_tes!H24/RES_hh_num!H24)</f>
        <v>763.91564790172356</v>
      </c>
      <c r="I24" s="72">
        <f>IF(RES_hh_tes!I24=0,0,1000*11630*RES_hh_tes!I24/RES_hh_num!I24)</f>
        <v>776.44650458040007</v>
      </c>
      <c r="J24" s="72">
        <f>IF(RES_hh_tes!J24=0,0,1000*11630*RES_hh_tes!J24/RES_hh_num!J24)</f>
        <v>810.37739558822614</v>
      </c>
      <c r="K24" s="72">
        <f>IF(RES_hh_tes!K24=0,0,1000*11630*RES_hh_tes!K24/RES_hh_num!K24)</f>
        <v>920.14584069702755</v>
      </c>
      <c r="L24" s="72">
        <f>IF(RES_hh_tes!L24=0,0,1000*11630*RES_hh_tes!L24/RES_hh_num!L24)</f>
        <v>905.06194840484864</v>
      </c>
      <c r="M24" s="72">
        <f>IF(RES_hh_tes!M24=0,0,1000*11630*RES_hh_tes!M24/RES_hh_num!M24)</f>
        <v>923.54517782436869</v>
      </c>
      <c r="N24" s="72">
        <f>IF(RES_hh_tes!N24=0,0,1000*11630*RES_hh_tes!N24/RES_hh_num!N24)</f>
        <v>902.29339550943598</v>
      </c>
      <c r="O24" s="72">
        <f>IF(RES_hh_tes!O24=0,0,1000*11630*RES_hh_tes!O24/RES_hh_num!O24)</f>
        <v>846.72306538556325</v>
      </c>
      <c r="P24" s="72">
        <f>IF(RES_hh_tes!P24=0,0,1000*11630*RES_hh_tes!P24/RES_hh_num!P24)</f>
        <v>842.1173778671307</v>
      </c>
      <c r="Q24" s="72">
        <f>IF(RES_hh_tes!Q24=0,0,1000*11630*RES_hh_tes!Q24/RES_hh_num!Q24)</f>
        <v>941.95656500176449</v>
      </c>
      <c r="R24" s="72">
        <f>IF(RES_hh_tes!R24=0,0,1000*11630*RES_hh_tes!R24/RES_hh_num!R24)</f>
        <v>880.18804090615504</v>
      </c>
      <c r="S24" s="72">
        <f>IF(RES_hh_tes!S24=0,0,1000*11630*RES_hh_tes!S24/RES_hh_num!S24)</f>
        <v>952.90894324696467</v>
      </c>
      <c r="T24" s="72">
        <f>IF(RES_hh_tes!T24=0,0,1000*11630*RES_hh_tes!T24/RES_hh_num!T24)</f>
        <v>972.94282595255038</v>
      </c>
      <c r="U24" s="72">
        <f>IF(RES_hh_tes!U24=0,0,1000*11630*RES_hh_tes!U24/RES_hh_num!U24)</f>
        <v>953.26721549299589</v>
      </c>
      <c r="V24" s="72">
        <f>IF(RES_hh_tes!V24=0,0,1000*11630*RES_hh_tes!V24/RES_hh_num!V24)</f>
        <v>991.38343659211785</v>
      </c>
      <c r="W24" s="72">
        <f>IF(RES_hh_tes!W24=0,0,1000*11630*RES_hh_tes!W24/RES_hh_num!W24)</f>
        <v>1074.6238827842562</v>
      </c>
      <c r="X24" s="72">
        <f>IF(RES_hh_tes!X24=0,0,1000*11630*RES_hh_tes!X24/RES_hh_num!X24)</f>
        <v>1099.9431881429966</v>
      </c>
      <c r="Y24" s="72">
        <f>IF(RES_hh_tes!Y24=0,0,1000*11630*RES_hh_tes!Y24/RES_hh_num!Y24)</f>
        <v>1148.4205634748175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710.54371889704169</v>
      </c>
      <c r="C25" s="74">
        <f>IF(RES_hh_tes!C25=0,0,1000*11630*RES_hh_tes!C25/RES_hh_num!C25)</f>
        <v>664.71001436208724</v>
      </c>
      <c r="D25" s="74">
        <f>IF(RES_hh_tes!D25=0,0,1000*11630*RES_hh_tes!D25/RES_hh_num!D25)</f>
        <v>750.9750303364051</v>
      </c>
      <c r="E25" s="74">
        <f>IF(RES_hh_tes!E25=0,0,1000*11630*RES_hh_tes!E25/RES_hh_num!E25)</f>
        <v>729.61713789602345</v>
      </c>
      <c r="F25" s="74">
        <f>IF(RES_hh_tes!F25=0,0,1000*11630*RES_hh_tes!F25/RES_hh_num!F25)</f>
        <v>710.2917438540386</v>
      </c>
      <c r="G25" s="74">
        <f>IF(RES_hh_tes!G25=0,0,1000*11630*RES_hh_tes!G25/RES_hh_num!G25)</f>
        <v>751.27240572431083</v>
      </c>
      <c r="H25" s="74">
        <f>IF(RES_hh_tes!H25=0,0,1000*11630*RES_hh_tes!H25/RES_hh_num!H25)</f>
        <v>771.80236522096379</v>
      </c>
      <c r="I25" s="74">
        <f>IF(RES_hh_tes!I25=0,0,1000*11630*RES_hh_tes!I25/RES_hh_num!I25)</f>
        <v>759.26059980388197</v>
      </c>
      <c r="J25" s="74">
        <f>IF(RES_hh_tes!J25=0,0,1000*11630*RES_hh_tes!J25/RES_hh_num!J25)</f>
        <v>848.66849685218858</v>
      </c>
      <c r="K25" s="74">
        <f>IF(RES_hh_tes!K25=0,0,1000*11630*RES_hh_tes!K25/RES_hh_num!K25)</f>
        <v>880.95708875794378</v>
      </c>
      <c r="L25" s="74">
        <f>IF(RES_hh_tes!L25=0,0,1000*11630*RES_hh_tes!L25/RES_hh_num!L25)</f>
        <v>876.27960971479115</v>
      </c>
      <c r="M25" s="74">
        <f>IF(RES_hh_tes!M25=0,0,1000*11630*RES_hh_tes!M25/RES_hh_num!M25)</f>
        <v>910.08766569502234</v>
      </c>
      <c r="N25" s="74">
        <f>IF(RES_hh_tes!N25=0,0,1000*11630*RES_hh_tes!N25/RES_hh_num!N25)</f>
        <v>836.67511330914635</v>
      </c>
      <c r="O25" s="74">
        <f>IF(RES_hh_tes!O25=0,0,1000*11630*RES_hh_tes!O25/RES_hh_num!O25)</f>
        <v>816.43616891172144</v>
      </c>
      <c r="P25" s="74">
        <f>IF(RES_hh_tes!P25=0,0,1000*11630*RES_hh_tes!P25/RES_hh_num!P25)</f>
        <v>823.83619020233573</v>
      </c>
      <c r="Q25" s="74">
        <f>IF(RES_hh_tes!Q25=0,0,1000*11630*RES_hh_tes!Q25/RES_hh_num!Q25)</f>
        <v>812.1486102388036</v>
      </c>
      <c r="R25" s="74">
        <f>IF(RES_hh_tes!R25=0,0,1000*11630*RES_hh_tes!R25/RES_hh_num!R25)</f>
        <v>835.99810742664329</v>
      </c>
      <c r="S25" s="74">
        <f>IF(RES_hh_tes!S25=0,0,1000*11630*RES_hh_tes!S25/RES_hh_num!S25)</f>
        <v>887.51729427362523</v>
      </c>
      <c r="T25" s="74">
        <f>IF(RES_hh_tes!T25=0,0,1000*11630*RES_hh_tes!T25/RES_hh_num!T25)</f>
        <v>900.92994308792458</v>
      </c>
      <c r="U25" s="74">
        <f>IF(RES_hh_tes!U25=0,0,1000*11630*RES_hh_tes!U25/RES_hh_num!U25)</f>
        <v>897.74219796725117</v>
      </c>
      <c r="V25" s="74">
        <f>IF(RES_hh_tes!V25=0,0,1000*11630*RES_hh_tes!V25/RES_hh_num!V25)</f>
        <v>955.86088730609674</v>
      </c>
      <c r="W25" s="74">
        <f>IF(RES_hh_tes!W25=0,0,1000*11630*RES_hh_tes!W25/RES_hh_num!W25)</f>
        <v>1021.7560226261653</v>
      </c>
      <c r="X25" s="74">
        <f>IF(RES_hh_tes!X25=0,0,1000*11630*RES_hh_tes!X25/RES_hh_num!X25)</f>
        <v>1032.0773366641847</v>
      </c>
      <c r="Y25" s="74">
        <f>IF(RES_hh_tes!Y25=0,0,1000*11630*RES_hh_tes!Y25/RES_hh_num!Y25)</f>
        <v>1043.9487033160665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600.5957910246965</v>
      </c>
      <c r="M26" s="77">
        <f>IF(RES_hh_tes!M26=0,0,1000*11630*RES_hh_tes!M26/RES_hh_num!M26)</f>
        <v>639.84616023131298</v>
      </c>
      <c r="N26" s="77">
        <f>IF(RES_hh_tes!N26=0,0,1000*11630*RES_hh_tes!N26/RES_hh_num!N26)</f>
        <v>610.8759673121798</v>
      </c>
      <c r="O26" s="77">
        <f>IF(RES_hh_tes!O26=0,0,1000*11630*RES_hh_tes!O26/RES_hh_num!O26)</f>
        <v>580.63778908701772</v>
      </c>
      <c r="P26" s="77">
        <f>IF(RES_hh_tes!P26=0,0,1000*11630*RES_hh_tes!P26/RES_hh_num!P26)</f>
        <v>575.45195651147958</v>
      </c>
      <c r="Q26" s="77">
        <f>IF(RES_hh_tes!Q26=0,0,1000*11630*RES_hh_tes!Q26/RES_hh_num!Q26)</f>
        <v>585.90858067716033</v>
      </c>
      <c r="R26" s="77">
        <f>IF(RES_hh_tes!R26=0,0,1000*11630*RES_hh_tes!R26/RES_hh_num!R26)</f>
        <v>579.16548396253449</v>
      </c>
      <c r="S26" s="77">
        <f>IF(RES_hh_tes!S26=0,0,1000*11630*RES_hh_tes!S26/RES_hh_num!S26)</f>
        <v>592.17480557016518</v>
      </c>
      <c r="T26" s="77">
        <f>IF(RES_hh_tes!T26=0,0,1000*11630*RES_hh_tes!T26/RES_hh_num!T26)</f>
        <v>620.70863573350618</v>
      </c>
      <c r="U26" s="77">
        <f>IF(RES_hh_tes!U26=0,0,1000*11630*RES_hh_tes!U26/RES_hh_num!U26)</f>
        <v>620.76947442801179</v>
      </c>
      <c r="V26" s="77">
        <f>IF(RES_hh_tes!V26=0,0,1000*11630*RES_hh_tes!V26/RES_hh_num!V26)</f>
        <v>651.03860164483729</v>
      </c>
      <c r="W26" s="77">
        <f>IF(RES_hh_tes!W26=0,0,1000*11630*RES_hh_tes!W26/RES_hh_num!W26)</f>
        <v>692.60189824511883</v>
      </c>
      <c r="X26" s="77">
        <f>IF(RES_hh_tes!X26=0,0,1000*11630*RES_hh_tes!X26/RES_hh_num!X26)</f>
        <v>703.03455218782642</v>
      </c>
      <c r="Y26" s="77">
        <f>IF(RES_hh_tes!Y26=0,0,1000*11630*RES_hh_tes!Y26/RES_hh_num!Y26)</f>
        <v>714.60953076790861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453.98027647546036</v>
      </c>
      <c r="C27" s="69">
        <f>IF(RES_hh_tes!C27=0,0,1000*11630*RES_hh_tes!C27/RES_hh_num!C27)</f>
        <v>455.92886216707331</v>
      </c>
      <c r="D27" s="69">
        <f>IF(RES_hh_tes!D27=0,0,1000*11630*RES_hh_tes!D27/RES_hh_num!D27)</f>
        <v>458.53460368939932</v>
      </c>
      <c r="E27" s="69">
        <f>IF(RES_hh_tes!E27=0,0,1000*11630*RES_hh_tes!E27/RES_hh_num!E27)</f>
        <v>472.27784529666081</v>
      </c>
      <c r="F27" s="69">
        <f>IF(RES_hh_tes!F27=0,0,1000*11630*RES_hh_tes!F27/RES_hh_num!F27)</f>
        <v>492.80189398168426</v>
      </c>
      <c r="G27" s="69">
        <f>IF(RES_hh_tes!G27=0,0,1000*11630*RES_hh_tes!G27/RES_hh_num!G27)</f>
        <v>491.44560293525632</v>
      </c>
      <c r="H27" s="69">
        <f>IF(RES_hh_tes!H27=0,0,1000*11630*RES_hh_tes!H27/RES_hh_num!H27)</f>
        <v>503.3923302114805</v>
      </c>
      <c r="I27" s="69">
        <f>IF(RES_hh_tes!I27=0,0,1000*11630*RES_hh_tes!I27/RES_hh_num!I27)</f>
        <v>515.38207985912038</v>
      </c>
      <c r="J27" s="69">
        <f>IF(RES_hh_tes!J27=0,0,1000*11630*RES_hh_tes!J27/RES_hh_num!J27)</f>
        <v>522.06786408646724</v>
      </c>
      <c r="K27" s="69">
        <f>IF(RES_hh_tes!K27=0,0,1000*11630*RES_hh_tes!K27/RES_hh_num!K27)</f>
        <v>528.34862813416885</v>
      </c>
      <c r="L27" s="69">
        <f>IF(RES_hh_tes!L27=0,0,1000*11630*RES_hh_tes!L27/RES_hh_num!L27)</f>
        <v>522.13623236513217</v>
      </c>
      <c r="M27" s="69">
        <f>IF(RES_hh_tes!M27=0,0,1000*11630*RES_hh_tes!M27/RES_hh_num!M27)</f>
        <v>559.94692146181058</v>
      </c>
      <c r="N27" s="69">
        <f>IF(RES_hh_tes!N27=0,0,1000*11630*RES_hh_tes!N27/RES_hh_num!N27)</f>
        <v>523.49732298064941</v>
      </c>
      <c r="O27" s="69">
        <f>IF(RES_hh_tes!O27=0,0,1000*11630*RES_hh_tes!O27/RES_hh_num!O27)</f>
        <v>506.8063986010406</v>
      </c>
      <c r="P27" s="69">
        <f>IF(RES_hh_tes!P27=0,0,1000*11630*RES_hh_tes!P27/RES_hh_num!P27)</f>
        <v>497.32658558761347</v>
      </c>
      <c r="Q27" s="69">
        <f>IF(RES_hh_tes!Q27=0,0,1000*11630*RES_hh_tes!Q27/RES_hh_num!Q27)</f>
        <v>563.50226425308927</v>
      </c>
      <c r="R27" s="69">
        <f>IF(RES_hh_tes!R27=0,0,1000*11630*RES_hh_tes!R27/RES_hh_num!R27)</f>
        <v>562.74285849526154</v>
      </c>
      <c r="S27" s="69">
        <f>IF(RES_hh_tes!S27=0,0,1000*11630*RES_hh_tes!S27/RES_hh_num!S27)</f>
        <v>581.16971785496537</v>
      </c>
      <c r="T27" s="69">
        <f>IF(RES_hh_tes!T27=0,0,1000*11630*RES_hh_tes!T27/RES_hh_num!T27)</f>
        <v>576.68444932057798</v>
      </c>
      <c r="U27" s="69">
        <f>IF(RES_hh_tes!U27=0,0,1000*11630*RES_hh_tes!U27/RES_hh_num!U27)</f>
        <v>574.36360895535915</v>
      </c>
      <c r="V27" s="69">
        <f>IF(RES_hh_tes!V27=0,0,1000*11630*RES_hh_tes!V27/RES_hh_num!V27)</f>
        <v>619.32580346172188</v>
      </c>
      <c r="W27" s="69">
        <f>IF(RES_hh_tes!W27=0,0,1000*11630*RES_hh_tes!W27/RES_hh_num!W27)</f>
        <v>650.81021817791645</v>
      </c>
      <c r="X27" s="69">
        <f>IF(RES_hh_tes!X27=0,0,1000*11630*RES_hh_tes!X27/RES_hh_num!X27)</f>
        <v>637.06535835533873</v>
      </c>
      <c r="Y27" s="69">
        <f>IF(RES_hh_tes!Y27=0,0,1000*11630*RES_hh_tes!Y27/RES_hh_num!Y27)</f>
        <v>628.95764893515639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498.09347970507059</v>
      </c>
      <c r="C28" s="72">
        <f>IF(RES_hh_tes!C28=0,0,1000*11630*RES_hh_tes!C28/RES_hh_num!C28)</f>
        <v>360.61632766328808</v>
      </c>
      <c r="D28" s="72">
        <f>IF(RES_hh_tes!D28=0,0,1000*11630*RES_hh_tes!D28/RES_hh_num!D28)</f>
        <v>538.28168288784059</v>
      </c>
      <c r="E28" s="72">
        <f>IF(RES_hh_tes!E28=0,0,1000*11630*RES_hh_tes!E28/RES_hh_num!E28)</f>
        <v>585.72092805752379</v>
      </c>
      <c r="F28" s="72">
        <f>IF(RES_hh_tes!F28=0,0,1000*11630*RES_hh_tes!F28/RES_hh_num!F28)</f>
        <v>514.88826848772135</v>
      </c>
      <c r="G28" s="72">
        <f>IF(RES_hh_tes!G28=0,0,1000*11630*RES_hh_tes!G28/RES_hh_num!G28)</f>
        <v>468.91647618653923</v>
      </c>
      <c r="H28" s="72">
        <f>IF(RES_hh_tes!H28=0,0,1000*11630*RES_hh_tes!H28/RES_hh_num!H28)</f>
        <v>516.80684495408218</v>
      </c>
      <c r="I28" s="72">
        <f>IF(RES_hh_tes!I28=0,0,1000*11630*RES_hh_tes!I28/RES_hh_num!I28)</f>
        <v>535.58562436914747</v>
      </c>
      <c r="J28" s="72">
        <f>IF(RES_hh_tes!J28=0,0,1000*11630*RES_hh_tes!J28/RES_hh_num!J28)</f>
        <v>539.32856469659259</v>
      </c>
      <c r="K28" s="72">
        <f>IF(RES_hh_tes!K28=0,0,1000*11630*RES_hh_tes!K28/RES_hh_num!K28)</f>
        <v>429.58256481354857</v>
      </c>
      <c r="L28" s="72">
        <f>IF(RES_hh_tes!L28=0,0,1000*11630*RES_hh_tes!L28/RES_hh_num!L28)</f>
        <v>541.66972406461355</v>
      </c>
      <c r="M28" s="72">
        <f>IF(RES_hh_tes!M28=0,0,1000*11630*RES_hh_tes!M28/RES_hh_num!M28)</f>
        <v>570.07282850113563</v>
      </c>
      <c r="N28" s="72">
        <f>IF(RES_hh_tes!N28=0,0,1000*11630*RES_hh_tes!N28/RES_hh_num!N28)</f>
        <v>568.3038519767025</v>
      </c>
      <c r="O28" s="72">
        <f>IF(RES_hh_tes!O28=0,0,1000*11630*RES_hh_tes!O28/RES_hh_num!O28)</f>
        <v>554.27625325831434</v>
      </c>
      <c r="P28" s="72">
        <f>IF(RES_hh_tes!P28=0,0,1000*11630*RES_hh_tes!P28/RES_hh_num!P28)</f>
        <v>526.99964882769541</v>
      </c>
      <c r="Q28" s="72">
        <f>IF(RES_hh_tes!Q28=0,0,1000*11630*RES_hh_tes!Q28/RES_hh_num!Q28)</f>
        <v>303.12405647925243</v>
      </c>
      <c r="R28" s="72">
        <f>IF(RES_hh_tes!R28=0,0,1000*11630*RES_hh_tes!R28/RES_hh_num!R28)</f>
        <v>491.04444418096051</v>
      </c>
      <c r="S28" s="72">
        <f>IF(RES_hh_tes!S28=0,0,1000*11630*RES_hh_tes!S28/RES_hh_num!S28)</f>
        <v>649.05342255551273</v>
      </c>
      <c r="T28" s="72">
        <f>IF(RES_hh_tes!T28=0,0,1000*11630*RES_hh_tes!T28/RES_hh_num!T28)</f>
        <v>539.43835497459588</v>
      </c>
      <c r="U28" s="72">
        <f>IF(RES_hh_tes!U28=0,0,1000*11630*RES_hh_tes!U28/RES_hh_num!U28)</f>
        <v>533.81881850320144</v>
      </c>
      <c r="V28" s="72">
        <f>IF(RES_hh_tes!V28=0,0,1000*11630*RES_hh_tes!V28/RES_hh_num!V28)</f>
        <v>589.18040261551255</v>
      </c>
      <c r="W28" s="72">
        <f>IF(RES_hh_tes!W28=0,0,1000*11630*RES_hh_tes!W28/RES_hh_num!W28)</f>
        <v>925.99226599832127</v>
      </c>
      <c r="X28" s="72">
        <f>IF(RES_hh_tes!X28=0,0,1000*11630*RES_hh_tes!X28/RES_hh_num!X28)</f>
        <v>456.61444475143406</v>
      </c>
      <c r="Y28" s="72">
        <f>IF(RES_hh_tes!Y28=0,0,1000*11630*RES_hh_tes!Y28/RES_hh_num!Y28)</f>
        <v>380.62879616376409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425.17679070530136</v>
      </c>
      <c r="C29" s="72">
        <f>IF(RES_hh_tes!C29=0,0,1000*11630*RES_hh_tes!C29/RES_hh_num!C29)</f>
        <v>454.83327096973926</v>
      </c>
      <c r="D29" s="72">
        <f>IF(RES_hh_tes!D29=0,0,1000*11630*RES_hh_tes!D29/RES_hh_num!D29)</f>
        <v>438.12588610573584</v>
      </c>
      <c r="E29" s="72">
        <f>IF(RES_hh_tes!E29=0,0,1000*11630*RES_hh_tes!E29/RES_hh_num!E29)</f>
        <v>504.66621205348576</v>
      </c>
      <c r="F29" s="72">
        <f>IF(RES_hh_tes!F29=0,0,1000*11630*RES_hh_tes!F29/RES_hh_num!F29)</f>
        <v>520.56266461168332</v>
      </c>
      <c r="G29" s="72">
        <f>IF(RES_hh_tes!G29=0,0,1000*11630*RES_hh_tes!G29/RES_hh_num!G29)</f>
        <v>512.34476900372567</v>
      </c>
      <c r="H29" s="72">
        <f>IF(RES_hh_tes!H29=0,0,1000*11630*RES_hh_tes!H29/RES_hh_num!H29)</f>
        <v>541.48685309812902</v>
      </c>
      <c r="I29" s="72">
        <f>IF(RES_hh_tes!I29=0,0,1000*11630*RES_hh_tes!I29/RES_hh_num!I29)</f>
        <v>511.65394645413983</v>
      </c>
      <c r="J29" s="72">
        <f>IF(RES_hh_tes!J29=0,0,1000*11630*RES_hh_tes!J29/RES_hh_num!J29)</f>
        <v>474.57976465068623</v>
      </c>
      <c r="K29" s="72">
        <f>IF(RES_hh_tes!K29=0,0,1000*11630*RES_hh_tes!K29/RES_hh_num!K29)</f>
        <v>530.62837006260759</v>
      </c>
      <c r="L29" s="72">
        <f>IF(RES_hh_tes!L29=0,0,1000*11630*RES_hh_tes!L29/RES_hh_num!L29)</f>
        <v>463.18318644519866</v>
      </c>
      <c r="M29" s="72">
        <f>IF(RES_hh_tes!M29=0,0,1000*11630*RES_hh_tes!M29/RES_hh_num!M29)</f>
        <v>580.2719212858475</v>
      </c>
      <c r="N29" s="72">
        <f>IF(RES_hh_tes!N29=0,0,1000*11630*RES_hh_tes!N29/RES_hh_num!N29)</f>
        <v>524.81697683398295</v>
      </c>
      <c r="O29" s="72">
        <f>IF(RES_hh_tes!O29=0,0,1000*11630*RES_hh_tes!O29/RES_hh_num!O29)</f>
        <v>500.41354049784422</v>
      </c>
      <c r="P29" s="72">
        <f>IF(RES_hh_tes!P29=0,0,1000*11630*RES_hh_tes!P29/RES_hh_num!P29)</f>
        <v>465.29728454766405</v>
      </c>
      <c r="Q29" s="72">
        <f>IF(RES_hh_tes!Q29=0,0,1000*11630*RES_hh_tes!Q29/RES_hh_num!Q29)</f>
        <v>671.90043737016913</v>
      </c>
      <c r="R29" s="72">
        <f>IF(RES_hh_tes!R29=0,0,1000*11630*RES_hh_tes!R29/RES_hh_num!R29)</f>
        <v>565.79783681293736</v>
      </c>
      <c r="S29" s="72">
        <f>IF(RES_hh_tes!S29=0,0,1000*11630*RES_hh_tes!S29/RES_hh_num!S29)</f>
        <v>558.00902143312828</v>
      </c>
      <c r="T29" s="72">
        <f>IF(RES_hh_tes!T29=0,0,1000*11630*RES_hh_tes!T29/RES_hh_num!T29)</f>
        <v>572.20550226887565</v>
      </c>
      <c r="U29" s="72">
        <f>IF(RES_hh_tes!U29=0,0,1000*11630*RES_hh_tes!U29/RES_hh_num!U29)</f>
        <v>556.68387493175635</v>
      </c>
      <c r="V29" s="72">
        <f>IF(RES_hh_tes!V29=0,0,1000*11630*RES_hh_tes!V29/RES_hh_num!V29)</f>
        <v>615.14432048247261</v>
      </c>
      <c r="W29" s="72">
        <f>IF(RES_hh_tes!W29=0,0,1000*11630*RES_hh_tes!W29/RES_hh_num!W29)</f>
        <v>689.5505431830245</v>
      </c>
      <c r="X29" s="72">
        <f>IF(RES_hh_tes!X29=0,0,1000*11630*RES_hh_tes!X29/RES_hh_num!X29)</f>
        <v>650.62787567664907</v>
      </c>
      <c r="Y29" s="72">
        <f>IF(RES_hh_tes!Y29=0,0,1000*11630*RES_hh_tes!Y29/RES_hh_num!Y29)</f>
        <v>573.8424855721363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196.41072653407514</v>
      </c>
      <c r="C30" s="72">
        <f>IF(RES_hh_tes!C30=0,0,1000*11630*RES_hh_tes!C30/RES_hh_num!C30)</f>
        <v>480.86449689335211</v>
      </c>
      <c r="D30" s="72">
        <f>IF(RES_hh_tes!D30=0,0,1000*11630*RES_hh_tes!D30/RES_hh_num!D30)</f>
        <v>308.70713021878942</v>
      </c>
      <c r="E30" s="72">
        <f>IF(RES_hh_tes!E30=0,0,1000*11630*RES_hh_tes!E30/RES_hh_num!E30)</f>
        <v>327.68764276401942</v>
      </c>
      <c r="F30" s="72">
        <f>IF(RES_hh_tes!F30=0,0,1000*11630*RES_hh_tes!F30/RES_hh_num!F30)</f>
        <v>346.55134955930964</v>
      </c>
      <c r="G30" s="72">
        <f>IF(RES_hh_tes!G30=0,0,1000*11630*RES_hh_tes!G30/RES_hh_num!G30)</f>
        <v>454.65827549186224</v>
      </c>
      <c r="H30" s="72">
        <f>IF(RES_hh_tes!H30=0,0,1000*11630*RES_hh_tes!H30/RES_hh_num!H30)</f>
        <v>501.53788554015784</v>
      </c>
      <c r="I30" s="72">
        <f>IF(RES_hh_tes!I30=0,0,1000*11630*RES_hh_tes!I30/RES_hh_num!I30)</f>
        <v>538.78539371185923</v>
      </c>
      <c r="J30" s="72">
        <f>IF(RES_hh_tes!J30=0,0,1000*11630*RES_hh_tes!J30/RES_hh_num!J30)</f>
        <v>517.42462112493422</v>
      </c>
      <c r="K30" s="72">
        <f>IF(RES_hh_tes!K30=0,0,1000*11630*RES_hh_tes!K30/RES_hh_num!K30)</f>
        <v>593.28229856995483</v>
      </c>
      <c r="L30" s="72">
        <f>IF(RES_hh_tes!L30=0,0,1000*11630*RES_hh_tes!L30/RES_hh_num!L30)</f>
        <v>510.09307390193072</v>
      </c>
      <c r="M30" s="72">
        <f>IF(RES_hh_tes!M30=0,0,1000*11630*RES_hh_tes!M30/RES_hh_num!M30)</f>
        <v>562.21072190209679</v>
      </c>
      <c r="N30" s="72">
        <f>IF(RES_hh_tes!N30=0,0,1000*11630*RES_hh_tes!N30/RES_hh_num!N30)</f>
        <v>549.01461337879732</v>
      </c>
      <c r="O30" s="72">
        <f>IF(RES_hh_tes!O30=0,0,1000*11630*RES_hh_tes!O30/RES_hh_num!O30)</f>
        <v>485.71884651970544</v>
      </c>
      <c r="P30" s="72">
        <f>IF(RES_hh_tes!P30=0,0,1000*11630*RES_hh_tes!P30/RES_hh_num!P30)</f>
        <v>497.35763223981905</v>
      </c>
      <c r="Q30" s="72">
        <f>IF(RES_hh_tes!Q30=0,0,1000*11630*RES_hh_tes!Q30/RES_hh_num!Q30)</f>
        <v>532.65279236959589</v>
      </c>
      <c r="R30" s="72">
        <f>IF(RES_hh_tes!R30=0,0,1000*11630*RES_hh_tes!R30/RES_hh_num!R30)</f>
        <v>566.90056043133643</v>
      </c>
      <c r="S30" s="72">
        <f>IF(RES_hh_tes!S30=0,0,1000*11630*RES_hh_tes!S30/RES_hh_num!S30)</f>
        <v>550.37167166512415</v>
      </c>
      <c r="T30" s="72">
        <f>IF(RES_hh_tes!T30=0,0,1000*11630*RES_hh_tes!T30/RES_hh_num!T30)</f>
        <v>592.95766386503885</v>
      </c>
      <c r="U30" s="72">
        <f>IF(RES_hh_tes!U30=0,0,1000*11630*RES_hh_tes!U30/RES_hh_num!U30)</f>
        <v>584.23096882303605</v>
      </c>
      <c r="V30" s="72">
        <f>IF(RES_hh_tes!V30=0,0,1000*11630*RES_hh_tes!V30/RES_hh_num!V30)</f>
        <v>625.88256265539155</v>
      </c>
      <c r="W30" s="72">
        <f>IF(RES_hh_tes!W30=0,0,1000*11630*RES_hh_tes!W30/RES_hh_num!W30)</f>
        <v>684.84481204637621</v>
      </c>
      <c r="X30" s="72">
        <f>IF(RES_hh_tes!X30=0,0,1000*11630*RES_hh_tes!X30/RES_hh_num!X30)</f>
        <v>632.93166682209119</v>
      </c>
      <c r="Y30" s="72">
        <f>IF(RES_hh_tes!Y30=0,0,1000*11630*RES_hh_tes!Y30/RES_hh_num!Y30)</f>
        <v>614.62183068679474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437.73869488842399</v>
      </c>
      <c r="C31" s="72">
        <f>IF(RES_hh_tes!C31=0,0,1000*11630*RES_hh_tes!C31/RES_hh_num!C31)</f>
        <v>450.91850455122886</v>
      </c>
      <c r="D31" s="72">
        <f>IF(RES_hh_tes!D31=0,0,1000*11630*RES_hh_tes!D31/RES_hh_num!D31)</f>
        <v>476.29843346183895</v>
      </c>
      <c r="E31" s="72">
        <f>IF(RES_hh_tes!E31=0,0,1000*11630*RES_hh_tes!E31/RES_hh_num!E31)</f>
        <v>447.8975767764403</v>
      </c>
      <c r="F31" s="72">
        <f>IF(RES_hh_tes!F31=0,0,1000*11630*RES_hh_tes!F31/RES_hh_num!F31)</f>
        <v>516.07756728336994</v>
      </c>
      <c r="G31" s="72">
        <f>IF(RES_hh_tes!G31=0,0,1000*11630*RES_hh_tes!G31/RES_hh_num!G31)</f>
        <v>490.20399294871123</v>
      </c>
      <c r="H31" s="72">
        <f>IF(RES_hh_tes!H31=0,0,1000*11630*RES_hh_tes!H31/RES_hh_num!H31)</f>
        <v>493.48069769345312</v>
      </c>
      <c r="I31" s="72">
        <f>IF(RES_hh_tes!I31=0,0,1000*11630*RES_hh_tes!I31/RES_hh_num!I31)</f>
        <v>519.70720665706642</v>
      </c>
      <c r="J31" s="72">
        <f>IF(RES_hh_tes!J31=0,0,1000*11630*RES_hh_tes!J31/RES_hh_num!J31)</f>
        <v>525.2093510777089</v>
      </c>
      <c r="K31" s="72">
        <f>IF(RES_hh_tes!K31=0,0,1000*11630*RES_hh_tes!K31/RES_hh_num!K31)</f>
        <v>536.97730488900959</v>
      </c>
      <c r="L31" s="72">
        <f>IF(RES_hh_tes!L31=0,0,1000*11630*RES_hh_tes!L31/RES_hh_num!L31)</f>
        <v>525.20091823167229</v>
      </c>
      <c r="M31" s="72">
        <f>IF(RES_hh_tes!M31=0,0,1000*11630*RES_hh_tes!M31/RES_hh_num!M31)</f>
        <v>540.33069868781354</v>
      </c>
      <c r="N31" s="72">
        <f>IF(RES_hh_tes!N31=0,0,1000*11630*RES_hh_tes!N31/RES_hh_num!N31)</f>
        <v>531.67224290539309</v>
      </c>
      <c r="O31" s="72">
        <f>IF(RES_hh_tes!O31=0,0,1000*11630*RES_hh_tes!O31/RES_hh_num!O31)</f>
        <v>494.88068757419308</v>
      </c>
      <c r="P31" s="72">
        <f>IF(RES_hh_tes!P31=0,0,1000*11630*RES_hh_tes!P31/RES_hh_num!P31)</f>
        <v>442.27703791042188</v>
      </c>
      <c r="Q31" s="72">
        <f>IF(RES_hh_tes!Q31=0,0,1000*11630*RES_hh_tes!Q31/RES_hh_num!Q31)</f>
        <v>605.06532659044399</v>
      </c>
      <c r="R31" s="72">
        <f>IF(RES_hh_tes!R31=0,0,1000*11630*RES_hh_tes!R31/RES_hh_num!R31)</f>
        <v>594.80390543993406</v>
      </c>
      <c r="S31" s="72">
        <f>IF(RES_hh_tes!S31=0,0,1000*11630*RES_hh_tes!S31/RES_hh_num!S31)</f>
        <v>584.49540150747316</v>
      </c>
      <c r="T31" s="72">
        <f>IF(RES_hh_tes!T31=0,0,1000*11630*RES_hh_tes!T31/RES_hh_num!T31)</f>
        <v>571.21648341004493</v>
      </c>
      <c r="U31" s="72">
        <f>IF(RES_hh_tes!U31=0,0,1000*11630*RES_hh_tes!U31/RES_hh_num!U31)</f>
        <v>559.03239869649326</v>
      </c>
      <c r="V31" s="72">
        <f>IF(RES_hh_tes!V31=0,0,1000*11630*RES_hh_tes!V31/RES_hh_num!V31)</f>
        <v>702.89350352676433</v>
      </c>
      <c r="W31" s="72">
        <f>IF(RES_hh_tes!W31=0,0,1000*11630*RES_hh_tes!W31/RES_hh_num!W31)</f>
        <v>651.69902383837825</v>
      </c>
      <c r="X31" s="72">
        <f>IF(RES_hh_tes!X31=0,0,1000*11630*RES_hh_tes!X31/RES_hh_num!X31)</f>
        <v>625.83046005406254</v>
      </c>
      <c r="Y31" s="72">
        <f>IF(RES_hh_tes!Y31=0,0,1000*11630*RES_hh_tes!Y31/RES_hh_num!Y31)</f>
        <v>612.92450644388873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454.37141990930229</v>
      </c>
      <c r="C32" s="77">
        <f>IF(RES_hh_tes!C32=0,0,1000*11630*RES_hh_tes!C32/RES_hh_num!C32)</f>
        <v>461.58318465271822</v>
      </c>
      <c r="D32" s="77">
        <f>IF(RES_hh_tes!D32=0,0,1000*11630*RES_hh_tes!D32/RES_hh_num!D32)</f>
        <v>454.38589807399615</v>
      </c>
      <c r="E32" s="77">
        <f>IF(RES_hh_tes!E32=0,0,1000*11630*RES_hh_tes!E32/RES_hh_num!E32)</f>
        <v>461.43682202268172</v>
      </c>
      <c r="F32" s="77">
        <f>IF(RES_hh_tes!F32=0,0,1000*11630*RES_hh_tes!F32/RES_hh_num!F32)</f>
        <v>486.0496087068064</v>
      </c>
      <c r="G32" s="77">
        <f>IF(RES_hh_tes!G32=0,0,1000*11630*RES_hh_tes!G32/RES_hh_num!G32)</f>
        <v>490.35679753831198</v>
      </c>
      <c r="H32" s="77">
        <f>IF(RES_hh_tes!H32=0,0,1000*11630*RES_hh_tes!H32/RES_hh_num!H32)</f>
        <v>497.39260007288209</v>
      </c>
      <c r="I32" s="77">
        <f>IF(RES_hh_tes!I32=0,0,1000*11630*RES_hh_tes!I32/RES_hh_num!I32)</f>
        <v>513.90547135420502</v>
      </c>
      <c r="J32" s="77">
        <f>IF(RES_hh_tes!J32=0,0,1000*11630*RES_hh_tes!J32/RES_hh_num!J32)</f>
        <v>527.65889309601312</v>
      </c>
      <c r="K32" s="77">
        <f>IF(RES_hh_tes!K32=0,0,1000*11630*RES_hh_tes!K32/RES_hh_num!K32)</f>
        <v>531.24762520052354</v>
      </c>
      <c r="L32" s="77">
        <f>IF(RES_hh_tes!L32=0,0,1000*11630*RES_hh_tes!L32/RES_hh_num!L32)</f>
        <v>529.36215516220113</v>
      </c>
      <c r="M32" s="77">
        <f>IF(RES_hh_tes!M32=0,0,1000*11630*RES_hh_tes!M32/RES_hh_num!M32)</f>
        <v>558.17237516332204</v>
      </c>
      <c r="N32" s="77">
        <f>IF(RES_hh_tes!N32=0,0,1000*11630*RES_hh_tes!N32/RES_hh_num!N32)</f>
        <v>519.8356863196675</v>
      </c>
      <c r="O32" s="77">
        <f>IF(RES_hh_tes!O32=0,0,1000*11630*RES_hh_tes!O32/RES_hh_num!O32)</f>
        <v>507.25812687253773</v>
      </c>
      <c r="P32" s="77">
        <f>IF(RES_hh_tes!P32=0,0,1000*11630*RES_hh_tes!P32/RES_hh_num!P32)</f>
        <v>506.64658411437978</v>
      </c>
      <c r="Q32" s="77">
        <f>IF(RES_hh_tes!Q32=0,0,1000*11630*RES_hh_tes!Q32/RES_hh_num!Q32)</f>
        <v>548.51876678902534</v>
      </c>
      <c r="R32" s="77">
        <f>IF(RES_hh_tes!R32=0,0,1000*11630*RES_hh_tes!R32/RES_hh_num!R32)</f>
        <v>559.3212602992653</v>
      </c>
      <c r="S32" s="77">
        <f>IF(RES_hh_tes!S32=0,0,1000*11630*RES_hh_tes!S32/RES_hh_num!S32)</f>
        <v>583.57455767131023</v>
      </c>
      <c r="T32" s="77">
        <f>IF(RES_hh_tes!T32=0,0,1000*11630*RES_hh_tes!T32/RES_hh_num!T32)</f>
        <v>577.77733031322725</v>
      </c>
      <c r="U32" s="77">
        <f>IF(RES_hh_tes!U32=0,0,1000*11630*RES_hh_tes!U32/RES_hh_num!U32)</f>
        <v>577.98344018524756</v>
      </c>
      <c r="V32" s="77">
        <f>IF(RES_hh_tes!V32=0,0,1000*11630*RES_hh_tes!V32/RES_hh_num!V32)</f>
        <v>610.57743657999504</v>
      </c>
      <c r="W32" s="77">
        <f>IF(RES_hh_tes!W32=0,0,1000*11630*RES_hh_tes!W32/RES_hh_num!W32)</f>
        <v>645.04658423830642</v>
      </c>
      <c r="X32" s="77">
        <f>IF(RES_hh_tes!X32=0,0,1000*11630*RES_hh_tes!X32/RES_hh_num!X32)</f>
        <v>637.81375440621946</v>
      </c>
      <c r="Y32" s="77">
        <f>IF(RES_hh_tes!Y32=0,0,1000*11630*RES_hh_tes!Y32/RES_hh_num!Y32)</f>
        <v>634.10155282559458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376.10536591394475</v>
      </c>
      <c r="C3" s="65">
        <f>IF(RES_hh_emi!C3=0,0,1000000*RES_hh_emi!C3/RES_hh_num!C3)</f>
        <v>252.9397473751672</v>
      </c>
      <c r="D3" s="65">
        <f>IF(RES_hh_emi!D3=0,0,1000000*RES_hh_emi!D3/RES_hh_num!D3)</f>
        <v>463.29927524326371</v>
      </c>
      <c r="E3" s="65">
        <f>IF(RES_hh_emi!E3=0,0,1000000*RES_hh_emi!E3/RES_hh_num!E3)</f>
        <v>554.29072481838557</v>
      </c>
      <c r="F3" s="65">
        <f>IF(RES_hh_emi!F3=0,0,1000000*RES_hh_emi!F3/RES_hh_num!F3)</f>
        <v>435.0930231364066</v>
      </c>
      <c r="G3" s="65">
        <f>IF(RES_hh_emi!G3=0,0,1000000*RES_hh_emi!G3/RES_hh_num!G3)</f>
        <v>403.94631236259085</v>
      </c>
      <c r="H3" s="65">
        <f>IF(RES_hh_emi!H3=0,0,1000000*RES_hh_emi!H3/RES_hh_num!H3)</f>
        <v>445.38046994355858</v>
      </c>
      <c r="I3" s="65">
        <f>IF(RES_hh_emi!I3=0,0,1000000*RES_hh_emi!I3/RES_hh_num!I3)</f>
        <v>390.11563967263862</v>
      </c>
      <c r="J3" s="65">
        <f>IF(RES_hh_emi!J3=0,0,1000000*RES_hh_emi!J3/RES_hh_num!J3)</f>
        <v>371.48818196751745</v>
      </c>
      <c r="K3" s="65">
        <f>IF(RES_hh_emi!K3=0,0,1000000*RES_hh_emi!K3/RES_hh_num!K3)</f>
        <v>291.18191058610381</v>
      </c>
      <c r="L3" s="65">
        <f>IF(RES_hh_emi!L3=0,0,1000000*RES_hh_emi!L3/RES_hh_num!L3)</f>
        <v>368.40270308522923</v>
      </c>
      <c r="M3" s="65">
        <f>IF(RES_hh_emi!M3=0,0,1000000*RES_hh_emi!M3/RES_hh_num!M3)</f>
        <v>458.16126685828436</v>
      </c>
      <c r="N3" s="65">
        <f>IF(RES_hh_emi!N3=0,0,1000000*RES_hh_emi!N3/RES_hh_num!N3)</f>
        <v>431.21055280861736</v>
      </c>
      <c r="O3" s="65">
        <f>IF(RES_hh_emi!O3=0,0,1000000*RES_hh_emi!O3/RES_hh_num!O3)</f>
        <v>352.02127802526394</v>
      </c>
      <c r="P3" s="65">
        <f>IF(RES_hh_emi!P3=0,0,1000000*RES_hh_emi!P3/RES_hh_num!P3)</f>
        <v>258.9267069007729</v>
      </c>
      <c r="Q3" s="65">
        <f>IF(RES_hh_emi!Q3=0,0,1000000*RES_hh_emi!Q3/RES_hh_num!Q3)</f>
        <v>263.54667831985842</v>
      </c>
      <c r="R3" s="65">
        <f>IF(RES_hh_emi!R3=0,0,1000000*RES_hh_emi!R3/RES_hh_num!R3)</f>
        <v>287.84154862806906</v>
      </c>
      <c r="S3" s="65">
        <f>IF(RES_hh_emi!S3=0,0,1000000*RES_hh_emi!S3/RES_hh_num!S3)</f>
        <v>300.30637842539807</v>
      </c>
      <c r="T3" s="65">
        <f>IF(RES_hh_emi!T3=0,0,1000000*RES_hh_emi!T3/RES_hh_num!T3)</f>
        <v>242.86246419142316</v>
      </c>
      <c r="U3" s="65">
        <f>IF(RES_hh_emi!U3=0,0,1000000*RES_hh_emi!U3/RES_hh_num!U3)</f>
        <v>226.09329160112875</v>
      </c>
      <c r="V3" s="65">
        <f>IF(RES_hh_emi!V3=0,0,1000000*RES_hh_emi!V3/RES_hh_num!V3)</f>
        <v>232.54342630812695</v>
      </c>
      <c r="W3" s="65">
        <f>IF(RES_hh_emi!W3=0,0,1000000*RES_hh_emi!W3/RES_hh_num!W3)</f>
        <v>306.51863784935915</v>
      </c>
      <c r="X3" s="65">
        <f>IF(RES_hh_emi!X3=0,0,1000000*RES_hh_emi!X3/RES_hh_num!X3)</f>
        <v>149.38968717625298</v>
      </c>
      <c r="Y3" s="65">
        <f>IF(RES_hh_emi!Y3=0,0,1000000*RES_hh_emi!Y3/RES_hh_num!Y3)</f>
        <v>88.234221470553607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348.08853237329947</v>
      </c>
      <c r="C4" s="69">
        <f>IF(RES_hh_emi!C4=0,0,1000000*RES_hh_emi!C4/RES_hh_num!C4)</f>
        <v>226.74255495909773</v>
      </c>
      <c r="D4" s="69">
        <f>IF(RES_hh_emi!D4=0,0,1000000*RES_hh_emi!D4/RES_hh_num!D4)</f>
        <v>425.43051050805383</v>
      </c>
      <c r="E4" s="69">
        <f>IF(RES_hh_emi!E4=0,0,1000000*RES_hh_emi!E4/RES_hh_num!E4)</f>
        <v>507.73798992447649</v>
      </c>
      <c r="F4" s="69">
        <f>IF(RES_hh_emi!F4=0,0,1000000*RES_hh_emi!F4/RES_hh_num!F4)</f>
        <v>388.16261417306112</v>
      </c>
      <c r="G4" s="69">
        <f>IF(RES_hh_emi!G4=0,0,1000000*RES_hh_emi!G4/RES_hh_num!G4)</f>
        <v>357.08999329639875</v>
      </c>
      <c r="H4" s="69">
        <f>IF(RES_hh_emi!H4=0,0,1000000*RES_hh_emi!H4/RES_hh_num!H4)</f>
        <v>394.28572960163558</v>
      </c>
      <c r="I4" s="69">
        <f>IF(RES_hh_emi!I4=0,0,1000000*RES_hh_emi!I4/RES_hh_num!I4)</f>
        <v>340.36380003268658</v>
      </c>
      <c r="J4" s="69">
        <f>IF(RES_hh_emi!J4=0,0,1000000*RES_hh_emi!J4/RES_hh_num!J4)</f>
        <v>323.71840318041973</v>
      </c>
      <c r="K4" s="69">
        <f>IF(RES_hh_emi!K4=0,0,1000000*RES_hh_emi!K4/RES_hh_num!K4)</f>
        <v>243.91163825669423</v>
      </c>
      <c r="L4" s="69">
        <f>IF(RES_hh_emi!L4=0,0,1000000*RES_hh_emi!L4/RES_hh_num!L4)</f>
        <v>321.41680801814863</v>
      </c>
      <c r="M4" s="69">
        <f>IF(RES_hh_emi!M4=0,0,1000000*RES_hh_emi!M4/RES_hh_num!M4)</f>
        <v>403.12130952441203</v>
      </c>
      <c r="N4" s="69">
        <f>IF(RES_hh_emi!N4=0,0,1000000*RES_hh_emi!N4/RES_hh_num!N4)</f>
        <v>380.88594603118224</v>
      </c>
      <c r="O4" s="69">
        <f>IF(RES_hh_emi!O4=0,0,1000000*RES_hh_emi!O4/RES_hh_num!O4)</f>
        <v>307.02153903220278</v>
      </c>
      <c r="P4" s="69">
        <f>IF(RES_hh_emi!P4=0,0,1000000*RES_hh_emi!P4/RES_hh_num!P4)</f>
        <v>220.07937330041389</v>
      </c>
      <c r="Q4" s="69">
        <f>IF(RES_hh_emi!Q4=0,0,1000000*RES_hh_emi!Q4/RES_hh_num!Q4)</f>
        <v>218.53260327888398</v>
      </c>
      <c r="R4" s="69">
        <f>IF(RES_hh_emi!R4=0,0,1000000*RES_hh_emi!R4/RES_hh_num!R4)</f>
        <v>246.72539651184442</v>
      </c>
      <c r="S4" s="69">
        <f>IF(RES_hh_emi!S4=0,0,1000000*RES_hh_emi!S4/RES_hh_num!S4)</f>
        <v>261.1977702847567</v>
      </c>
      <c r="T4" s="69">
        <f>IF(RES_hh_emi!T4=0,0,1000000*RES_hh_emi!T4/RES_hh_num!T4)</f>
        <v>205.68451295875008</v>
      </c>
      <c r="U4" s="69">
        <f>IF(RES_hh_emi!U4=0,0,1000000*RES_hh_emi!U4/RES_hh_num!U4)</f>
        <v>190.79390312960501</v>
      </c>
      <c r="V4" s="69">
        <f>IF(RES_hh_emi!V4=0,0,1000000*RES_hh_emi!V4/RES_hh_num!V4)</f>
        <v>195.54208911644585</v>
      </c>
      <c r="W4" s="69">
        <f>IF(RES_hh_emi!W4=0,0,1000000*RES_hh_emi!W4/RES_hh_num!W4)</f>
        <v>265.76229323189403</v>
      </c>
      <c r="X4" s="69">
        <f>IF(RES_hh_emi!X4=0,0,1000000*RES_hh_emi!X4/RES_hh_num!X4)</f>
        <v>117.69959773608851</v>
      </c>
      <c r="Y4" s="69">
        <f>IF(RES_hh_emi!Y4=0,0,1000000*RES_hh_emi!Y4/RES_hh_num!Y4)</f>
        <v>63.541888104078623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1997.6728355488056</v>
      </c>
      <c r="C5" s="72">
        <f>IF(RES_hh_emi!C5=0,0,1000000*RES_hh_emi!C5/RES_hh_num!C5)</f>
        <v>1303.2251359195759</v>
      </c>
      <c r="D5" s="72">
        <f>IF(RES_hh_emi!D5=0,0,1000000*RES_hh_emi!D5/RES_hh_num!D5)</f>
        <v>2384.9092278981952</v>
      </c>
      <c r="E5" s="72">
        <f>IF(RES_hh_emi!E5=0,0,1000000*RES_hh_emi!E5/RES_hh_num!E5)</f>
        <v>2796.0052284296653</v>
      </c>
      <c r="F5" s="72">
        <f>IF(RES_hh_emi!F5=0,0,1000000*RES_hh_emi!F5/RES_hh_num!F5)</f>
        <v>2078.5096203397102</v>
      </c>
      <c r="G5" s="72">
        <f>IF(RES_hh_emi!G5=0,0,1000000*RES_hh_emi!G5/RES_hh_num!G5)</f>
        <v>1889.7258339193695</v>
      </c>
      <c r="H5" s="72">
        <f>IF(RES_hh_emi!H5=0,0,1000000*RES_hh_emi!H5/RES_hh_num!H5)</f>
        <v>2137.8964241904255</v>
      </c>
      <c r="I5" s="72">
        <f>IF(RES_hh_emi!I5=0,0,1000000*RES_hh_emi!I5/RES_hh_num!I5)</f>
        <v>1976.6614110868068</v>
      </c>
      <c r="J5" s="72">
        <f>IF(RES_hh_emi!J5=0,0,1000000*RES_hh_emi!J5/RES_hh_num!J5)</f>
        <v>2017.8644477459673</v>
      </c>
      <c r="K5" s="72">
        <f>IF(RES_hh_emi!K5=0,0,1000000*RES_hh_emi!K5/RES_hh_num!K5)</f>
        <v>1511.0181490685329</v>
      </c>
      <c r="L5" s="72">
        <f>IF(RES_hh_emi!L5=0,0,1000000*RES_hh_emi!L5/RES_hh_num!L5)</f>
        <v>2063.6925601817652</v>
      </c>
      <c r="M5" s="72">
        <f>IF(RES_hh_emi!M5=0,0,1000000*RES_hh_emi!M5/RES_hh_num!M5)</f>
        <v>2524.2444352190814</v>
      </c>
      <c r="N5" s="72">
        <f>IF(RES_hh_emi!N5=0,0,1000000*RES_hh_emi!N5/RES_hh_num!N5)</f>
        <v>2458.3600990608552</v>
      </c>
      <c r="O5" s="72">
        <f>IF(RES_hh_emi!O5=0,0,1000000*RES_hh_emi!O5/RES_hh_num!O5)</f>
        <v>2091.7239616452421</v>
      </c>
      <c r="P5" s="72">
        <f>IF(RES_hh_emi!P5=0,0,1000000*RES_hh_emi!P5/RES_hh_num!P5)</f>
        <v>1622.7895857712938</v>
      </c>
      <c r="Q5" s="72">
        <f>IF(RES_hh_emi!Q5=0,0,1000000*RES_hh_emi!Q5/RES_hh_num!Q5)</f>
        <v>1707.4795573817887</v>
      </c>
      <c r="R5" s="72">
        <f>IF(RES_hh_emi!R5=0,0,1000000*RES_hh_emi!R5/RES_hh_num!R5)</f>
        <v>1927.3049273377205</v>
      </c>
      <c r="S5" s="72">
        <f>IF(RES_hh_emi!S5=0,0,1000000*RES_hh_emi!S5/RES_hh_num!S5)</f>
        <v>2034.96343554286</v>
      </c>
      <c r="T5" s="72">
        <f>IF(RES_hh_emi!T5=0,0,1000000*RES_hh_emi!T5/RES_hh_num!T5)</f>
        <v>1648.0168198309514</v>
      </c>
      <c r="U5" s="72">
        <f>IF(RES_hh_emi!U5=0,0,1000000*RES_hh_emi!U5/RES_hh_num!U5)</f>
        <v>1600.1628259235883</v>
      </c>
      <c r="V5" s="72">
        <f>IF(RES_hh_emi!V5=0,0,1000000*RES_hh_emi!V5/RES_hh_num!V5)</f>
        <v>1614.803754225886</v>
      </c>
      <c r="W5" s="72">
        <f>IF(RES_hh_emi!W5=0,0,1000000*RES_hh_emi!W5/RES_hh_num!W5)</f>
        <v>2658.2228115454263</v>
      </c>
      <c r="X5" s="72">
        <f>IF(RES_hh_emi!X5=0,0,1000000*RES_hh_emi!X5/RES_hh_num!X5)</f>
        <v>1285.16341534652</v>
      </c>
      <c r="Y5" s="72">
        <f>IF(RES_hh_emi!Y5=0,0,1000000*RES_hh_emi!Y5/RES_hh_num!Y5)</f>
        <v>899.10632308000652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1506.4740742104889</v>
      </c>
      <c r="C6" s="72">
        <f>IF(RES_hh_emi!C6=0,0,1000000*RES_hh_emi!C6/RES_hh_num!C6)</f>
        <v>1562.1909950625211</v>
      </c>
      <c r="D6" s="72">
        <f>IF(RES_hh_emi!D6=0,0,1000000*RES_hh_emi!D6/RES_hh_num!D6)</f>
        <v>1679.8967094736192</v>
      </c>
      <c r="E6" s="72">
        <f>IF(RES_hh_emi!E6=0,0,1000000*RES_hh_emi!E6/RES_hh_num!E6)</f>
        <v>1668.8505025042048</v>
      </c>
      <c r="F6" s="72">
        <f>IF(RES_hh_emi!F6=0,0,1000000*RES_hh_emi!F6/RES_hh_num!F6)</f>
        <v>1637.5935285876585</v>
      </c>
      <c r="G6" s="72">
        <f>IF(RES_hh_emi!G6=0,0,1000000*RES_hh_emi!G6/RES_hh_num!G6)</f>
        <v>1621.7723354837901</v>
      </c>
      <c r="H6" s="72">
        <f>IF(RES_hh_emi!H6=0,0,1000000*RES_hh_emi!H6/RES_hh_num!H6)</f>
        <v>1546.4993891131428</v>
      </c>
      <c r="I6" s="72">
        <f>IF(RES_hh_emi!I6=0,0,1000000*RES_hh_emi!I6/RES_hh_num!I6)</f>
        <v>1509.4323820601956</v>
      </c>
      <c r="J6" s="72">
        <f>IF(RES_hh_emi!J6=0,0,1000000*RES_hh_emi!J6/RES_hh_num!J6)</f>
        <v>1407.9026368381215</v>
      </c>
      <c r="K6" s="72">
        <f>IF(RES_hh_emi!K6=0,0,1000000*RES_hh_emi!K6/RES_hh_num!K6)</f>
        <v>822.76078289435679</v>
      </c>
      <c r="L6" s="72">
        <f>IF(RES_hh_emi!L6=0,0,1000000*RES_hh_emi!L6/RES_hh_num!L6)</f>
        <v>506.73163265296978</v>
      </c>
      <c r="M6" s="72">
        <f>IF(RES_hh_emi!M6=0,0,1000000*RES_hh_emi!M6/RES_hh_num!M6)</f>
        <v>2245.0689514066071</v>
      </c>
      <c r="N6" s="72">
        <f>IF(RES_hh_emi!N6=0,0,1000000*RES_hh_emi!N6/RES_hh_num!N6)</f>
        <v>1450.0933067729054</v>
      </c>
      <c r="O6" s="72">
        <f>IF(RES_hh_emi!O6=0,0,1000000*RES_hh_emi!O6/RES_hh_num!O6)</f>
        <v>1148.4805275779324</v>
      </c>
      <c r="P6" s="72">
        <f>IF(RES_hh_emi!P6=0,0,1000000*RES_hh_emi!P6/RES_hh_num!P6)</f>
        <v>741.47873479318969</v>
      </c>
      <c r="Q6" s="72">
        <f>IF(RES_hh_emi!Q6=0,0,1000000*RES_hh_emi!Q6/RES_hh_num!Q6)</f>
        <v>2261.2652432432315</v>
      </c>
      <c r="R6" s="72">
        <f>IF(RES_hh_emi!R6=0,0,1000000*RES_hh_emi!R6/RES_hh_num!R6)</f>
        <v>1842.0038445807661</v>
      </c>
      <c r="S6" s="72">
        <f>IF(RES_hh_emi!S6=0,0,1000000*RES_hh_emi!S6/RES_hh_num!S6)</f>
        <v>1238.682011494257</v>
      </c>
      <c r="T6" s="72">
        <f>IF(RES_hh_emi!T6=0,0,1000000*RES_hh_emi!T6/RES_hh_num!T6)</f>
        <v>1203.2227126436683</v>
      </c>
      <c r="U6" s="72">
        <f>IF(RES_hh_emi!U6=0,0,1000000*RES_hh_emi!U6/RES_hh_num!U6)</f>
        <v>1227.319755884932</v>
      </c>
      <c r="V6" s="72">
        <f>IF(RES_hh_emi!V6=0,0,1000000*RES_hh_emi!V6/RES_hh_num!V6)</f>
        <v>1339.7551065801686</v>
      </c>
      <c r="W6" s="72">
        <f>IF(RES_hh_emi!W6=0,0,1000000*RES_hh_emi!W6/RES_hh_num!W6)</f>
        <v>1427.6692617449721</v>
      </c>
      <c r="X6" s="72">
        <f>IF(RES_hh_emi!X6=0,0,1000000*RES_hh_emi!X6/RES_hh_num!X6)</f>
        <v>1205.8946627566056</v>
      </c>
      <c r="Y6" s="72">
        <f>IF(RES_hh_emi!Y6=0,0,1000000*RES_hh_emi!Y6/RES_hh_num!Y6)</f>
        <v>970.69165089380374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2142.7806455951581</v>
      </c>
      <c r="C7" s="72">
        <f>IF(RES_hh_emi!C7=0,0,1000000*RES_hh_emi!C7/RES_hh_num!C7)</f>
        <v>1793.0615419245917</v>
      </c>
      <c r="D7" s="72">
        <f>IF(RES_hh_emi!D7=0,0,1000000*RES_hh_emi!D7/RES_hh_num!D7)</f>
        <v>1987.6920524017464</v>
      </c>
      <c r="E7" s="72">
        <f>IF(RES_hh_emi!E7=0,0,1000000*RES_hh_emi!E7/RES_hh_num!E7)</f>
        <v>2276.9916817532153</v>
      </c>
      <c r="F7" s="72">
        <f>IF(RES_hh_emi!F7=0,0,1000000*RES_hh_emi!F7/RES_hh_num!F7)</f>
        <v>2539.5353560042504</v>
      </c>
      <c r="G7" s="72">
        <f>IF(RES_hh_emi!G7=0,0,1000000*RES_hh_emi!G7/RES_hh_num!G7)</f>
        <v>1174.412620715075</v>
      </c>
      <c r="H7" s="72">
        <f>IF(RES_hh_emi!H7=0,0,1000000*RES_hh_emi!H7/RES_hh_num!H7)</f>
        <v>2577.8303282093912</v>
      </c>
      <c r="I7" s="72">
        <f>IF(RES_hh_emi!I7=0,0,1000000*RES_hh_emi!I7/RES_hh_num!I7)</f>
        <v>1360.4296874999977</v>
      </c>
      <c r="J7" s="72">
        <f>IF(RES_hh_emi!J7=0,0,1000000*RES_hh_emi!J7/RES_hh_num!J7)</f>
        <v>1441.7801287948491</v>
      </c>
      <c r="K7" s="72">
        <f>IF(RES_hh_emi!K7=0,0,1000000*RES_hh_emi!K7/RES_hh_num!K7)</f>
        <v>2717.3211963589092</v>
      </c>
      <c r="L7" s="72">
        <f>IF(RES_hh_emi!L7=0,0,1000000*RES_hh_emi!L7/RES_hh_num!L7)</f>
        <v>2792.3652561247231</v>
      </c>
      <c r="M7" s="72">
        <f>IF(RES_hh_emi!M7=0,0,1000000*RES_hh_emi!M7/RES_hh_num!M7)</f>
        <v>1585.4476479514378</v>
      </c>
      <c r="N7" s="72">
        <f>IF(RES_hh_emi!N7=0,0,1000000*RES_hh_emi!N7/RES_hh_num!N7)</f>
        <v>1797.2649082568771</v>
      </c>
      <c r="O7" s="72">
        <f>IF(RES_hh_emi!O7=0,0,1000000*RES_hh_emi!O7/RES_hh_num!O7)</f>
        <v>2026.4002612671425</v>
      </c>
      <c r="P7" s="72">
        <f>IF(RES_hh_emi!P7=0,0,1000000*RES_hh_emi!P7/RES_hh_num!P7)</f>
        <v>2483.7004754358127</v>
      </c>
      <c r="Q7" s="72">
        <f>IF(RES_hh_emi!Q7=0,0,1000000*RES_hh_emi!Q7/RES_hh_num!Q7)</f>
        <v>0</v>
      </c>
      <c r="R7" s="72">
        <f>IF(RES_hh_emi!R7=0,0,1000000*RES_hh_emi!R7/RES_hh_num!R7)</f>
        <v>0</v>
      </c>
      <c r="S7" s="72">
        <f>IF(RES_hh_emi!S7=0,0,1000000*RES_hh_emi!S7/RES_hh_num!S7)</f>
        <v>0</v>
      </c>
      <c r="T7" s="72">
        <f>IF(RES_hh_emi!T7=0,0,1000000*RES_hh_emi!T7/RES_hh_num!T7)</f>
        <v>0</v>
      </c>
      <c r="U7" s="72">
        <f>IF(RES_hh_emi!U7=0,0,1000000*RES_hh_emi!U7/RES_hh_num!U7)</f>
        <v>0</v>
      </c>
      <c r="V7" s="72">
        <f>IF(RES_hh_emi!V7=0,0,1000000*RES_hh_emi!V7/RES_hh_num!V7)</f>
        <v>0</v>
      </c>
      <c r="W7" s="72">
        <f>IF(RES_hh_emi!W7=0,0,1000000*RES_hh_emi!W7/RES_hh_num!W7)</f>
        <v>0</v>
      </c>
      <c r="X7" s="72">
        <f>IF(RES_hh_emi!X7=0,0,1000000*RES_hh_emi!X7/RES_hh_num!X7)</f>
        <v>0</v>
      </c>
      <c r="Y7" s="72">
        <f>IF(RES_hh_emi!Y7=0,0,1000000*RES_hh_emi!Y7/RES_hh_num!Y7)</f>
        <v>0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628.93649672874903</v>
      </c>
      <c r="C8" s="72">
        <f>IF(RES_hh_emi!C8=0,0,1000000*RES_hh_emi!C8/RES_hh_num!C8)</f>
        <v>1296.0894627612406</v>
      </c>
      <c r="D8" s="72">
        <f>IF(RES_hh_emi!D8=0,0,1000000*RES_hh_emi!D8/RES_hh_num!D8)</f>
        <v>890.266562947279</v>
      </c>
      <c r="E8" s="72">
        <f>IF(RES_hh_emi!E8=0,0,1000000*RES_hh_emi!E8/RES_hh_num!E8)</f>
        <v>987.15132261586257</v>
      </c>
      <c r="F8" s="72">
        <f>IF(RES_hh_emi!F8=0,0,1000000*RES_hh_emi!F8/RES_hh_num!F8)</f>
        <v>881.25590707644903</v>
      </c>
      <c r="G8" s="72">
        <f>IF(RES_hh_emi!G8=0,0,1000000*RES_hh_emi!G8/RES_hh_num!G8)</f>
        <v>1145.8658542042022</v>
      </c>
      <c r="H8" s="72">
        <f>IF(RES_hh_emi!H8=0,0,1000000*RES_hh_emi!H8/RES_hh_num!H8)</f>
        <v>1290.5339736583728</v>
      </c>
      <c r="I8" s="72">
        <f>IF(RES_hh_emi!I8=0,0,1000000*RES_hh_emi!I8/RES_hh_num!I8)</f>
        <v>1220.1480261173704</v>
      </c>
      <c r="J8" s="72">
        <f>IF(RES_hh_emi!J8=0,0,1000000*RES_hh_emi!J8/RES_hh_num!J8)</f>
        <v>1190.6763928724454</v>
      </c>
      <c r="K8" s="72">
        <f>IF(RES_hh_emi!K8=0,0,1000000*RES_hh_emi!K8/RES_hh_num!K8)</f>
        <v>1343.7889562965404</v>
      </c>
      <c r="L8" s="72">
        <f>IF(RES_hh_emi!L8=0,0,1000000*RES_hh_emi!L8/RES_hh_num!L8)</f>
        <v>1305.38628721947</v>
      </c>
      <c r="M8" s="72">
        <f>IF(RES_hh_emi!M8=0,0,1000000*RES_hh_emi!M8/RES_hh_num!M8)</f>
        <v>1492.6475334010045</v>
      </c>
      <c r="N8" s="72">
        <f>IF(RES_hh_emi!N8=0,0,1000000*RES_hh_emi!N8/RES_hh_num!N8)</f>
        <v>1459.9421761483356</v>
      </c>
      <c r="O8" s="72">
        <f>IF(RES_hh_emi!O8=0,0,1000000*RES_hh_emi!O8/RES_hh_num!O8)</f>
        <v>1233.5742741025069</v>
      </c>
      <c r="P8" s="72">
        <f>IF(RES_hh_emi!P8=0,0,1000000*RES_hh_emi!P8/RES_hh_num!P8)</f>
        <v>1162.879421969908</v>
      </c>
      <c r="Q8" s="72">
        <f>IF(RES_hh_emi!Q8=0,0,1000000*RES_hh_emi!Q8/RES_hh_num!Q8)</f>
        <v>1122.4479034067019</v>
      </c>
      <c r="R8" s="72">
        <f>IF(RES_hh_emi!R8=0,0,1000000*RES_hh_emi!R8/RES_hh_num!R8)</f>
        <v>1100.7880114891739</v>
      </c>
      <c r="S8" s="72">
        <f>IF(RES_hh_emi!S8=0,0,1000000*RES_hh_emi!S8/RES_hh_num!S8)</f>
        <v>1116.0869321951097</v>
      </c>
      <c r="T8" s="72">
        <f>IF(RES_hh_emi!T8=0,0,1000000*RES_hh_emi!T8/RES_hh_num!T8)</f>
        <v>1078.6858295065042</v>
      </c>
      <c r="U8" s="72">
        <f>IF(RES_hh_emi!U8=0,0,1000000*RES_hh_emi!U8/RES_hh_num!U8)</f>
        <v>957.79089466725463</v>
      </c>
      <c r="V8" s="72">
        <f>IF(RES_hh_emi!V8=0,0,1000000*RES_hh_emi!V8/RES_hh_num!V8)</f>
        <v>1069.0370615438108</v>
      </c>
      <c r="W8" s="72">
        <f>IF(RES_hh_emi!W8=0,0,1000000*RES_hh_emi!W8/RES_hh_num!W8)</f>
        <v>1176.3476470963708</v>
      </c>
      <c r="X8" s="72">
        <f>IF(RES_hh_emi!X8=0,0,1000000*RES_hh_emi!X8/RES_hh_num!X8)</f>
        <v>878.94586374526364</v>
      </c>
      <c r="Y8" s="72">
        <f>IF(RES_hh_emi!Y8=0,0,1000000*RES_hh_emi!Y8/RES_hh_num!Y8)</f>
        <v>728.32153758216589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3.0020631726630529</v>
      </c>
      <c r="C17" s="69">
        <f>IF(RES_hh_emi!C17=0,0,1000000*RES_hh_emi!C17/RES_hh_num!C17)</f>
        <v>2.7904116912204628</v>
      </c>
      <c r="D17" s="69">
        <f>IF(RES_hh_emi!D17=0,0,1000000*RES_hh_emi!D17/RES_hh_num!D17)</f>
        <v>3.6336172516465428</v>
      </c>
      <c r="E17" s="69">
        <f>IF(RES_hh_emi!E17=0,0,1000000*RES_hh_emi!E17/RES_hh_num!E17)</f>
        <v>4.2343157273514391</v>
      </c>
      <c r="F17" s="69">
        <f>IF(RES_hh_emi!F17=0,0,1000000*RES_hh_emi!F17/RES_hh_num!F17)</f>
        <v>4.3068699494025369</v>
      </c>
      <c r="G17" s="69">
        <f>IF(RES_hh_emi!G17=0,0,1000000*RES_hh_emi!G17/RES_hh_num!G17)</f>
        <v>5.3284471693919562</v>
      </c>
      <c r="H17" s="69">
        <f>IF(RES_hh_emi!H17=0,0,1000000*RES_hh_emi!H17/RES_hh_num!H17)</f>
        <v>6.6418598640385351</v>
      </c>
      <c r="I17" s="69">
        <f>IF(RES_hh_emi!I17=0,0,1000000*RES_hh_emi!I17/RES_hh_num!I17)</f>
        <v>7.664436754184992</v>
      </c>
      <c r="J17" s="69">
        <f>IF(RES_hh_emi!J17=0,0,1000000*RES_hh_emi!J17/RES_hh_num!J17)</f>
        <v>8.7901187527081781</v>
      </c>
      <c r="K17" s="69">
        <f>IF(RES_hh_emi!K17=0,0,1000000*RES_hh_emi!K17/RES_hh_num!K17)</f>
        <v>9.6997122739848791</v>
      </c>
      <c r="L17" s="69">
        <f>IF(RES_hh_emi!L17=0,0,1000000*RES_hh_emi!L17/RES_hh_num!L17)</f>
        <v>10.440006909720969</v>
      </c>
      <c r="M17" s="69">
        <f>IF(RES_hh_emi!M17=0,0,1000000*RES_hh_emi!M17/RES_hh_num!M17)</f>
        <v>11.996508359713404</v>
      </c>
      <c r="N17" s="69">
        <f>IF(RES_hh_emi!N17=0,0,1000000*RES_hh_emi!N17/RES_hh_num!N17)</f>
        <v>11.185579218699802</v>
      </c>
      <c r="O17" s="69">
        <f>IF(RES_hh_emi!O17=0,0,1000000*RES_hh_emi!O17/RES_hh_num!O17)</f>
        <v>9.2542000529904627</v>
      </c>
      <c r="P17" s="69">
        <f>IF(RES_hh_emi!P17=0,0,1000000*RES_hh_emi!P17/RES_hh_num!P17)</f>
        <v>7.8828127742247709</v>
      </c>
      <c r="Q17" s="69">
        <f>IF(RES_hh_emi!Q17=0,0,1000000*RES_hh_emi!Q17/RES_hh_num!Q17)</f>
        <v>10.521548468332744</v>
      </c>
      <c r="R17" s="69">
        <f>IF(RES_hh_emi!R17=0,0,1000000*RES_hh_emi!R17/RES_hh_num!R17)</f>
        <v>11.628093168686704</v>
      </c>
      <c r="S17" s="69">
        <f>IF(RES_hh_emi!S17=0,0,1000000*RES_hh_emi!S17/RES_hh_num!S17)</f>
        <v>11.960715482058767</v>
      </c>
      <c r="T17" s="69">
        <f>IF(RES_hh_emi!T17=0,0,1000000*RES_hh_emi!T17/RES_hh_num!T17)</f>
        <v>12.209050276240079</v>
      </c>
      <c r="U17" s="69">
        <f>IF(RES_hh_emi!U17=0,0,1000000*RES_hh_emi!U17/RES_hh_num!U17)</f>
        <v>12.41669492713185</v>
      </c>
      <c r="V17" s="69">
        <f>IF(RES_hh_emi!V17=0,0,1000000*RES_hh_emi!V17/RES_hh_num!V17)</f>
        <v>13.340436092396176</v>
      </c>
      <c r="W17" s="69">
        <f>IF(RES_hh_emi!W17=0,0,1000000*RES_hh_emi!W17/RES_hh_num!W17)</f>
        <v>15.420359407566314</v>
      </c>
      <c r="X17" s="69">
        <f>IF(RES_hh_emi!X17=0,0,1000000*RES_hh_emi!X17/RES_hh_num!X17)</f>
        <v>11.742815852572507</v>
      </c>
      <c r="Y17" s="69">
        <f>IF(RES_hh_emi!Y17=0,0,1000000*RES_hh_emi!Y17/RES_hh_num!Y17)</f>
        <v>9.8127515502601828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482.46186607018046</v>
      </c>
      <c r="C18" s="72">
        <f>IF(RES_hh_emi!C18=0,0,1000000*RES_hh_emi!C18/RES_hh_num!C18)</f>
        <v>381.48582745056035</v>
      </c>
      <c r="D18" s="72">
        <f>IF(RES_hh_emi!D18=0,0,1000000*RES_hh_emi!D18/RES_hh_num!D18)</f>
        <v>480.55042467161593</v>
      </c>
      <c r="E18" s="72">
        <f>IF(RES_hh_emi!E18=0,0,1000000*RES_hh_emi!E18/RES_hh_num!E18)</f>
        <v>504.496341949498</v>
      </c>
      <c r="F18" s="72">
        <f>IF(RES_hh_emi!F18=0,0,1000000*RES_hh_emi!F18/RES_hh_num!F18)</f>
        <v>443.64592088539541</v>
      </c>
      <c r="G18" s="72">
        <f>IF(RES_hh_emi!G18=0,0,1000000*RES_hh_emi!G18/RES_hh_num!G18)</f>
        <v>458.35266419088492</v>
      </c>
      <c r="H18" s="72">
        <f>IF(RES_hh_emi!H18=0,0,1000000*RES_hh_emi!H18/RES_hh_num!H18)</f>
        <v>491.90857789362951</v>
      </c>
      <c r="I18" s="72">
        <f>IF(RES_hh_emi!I18=0,0,1000000*RES_hh_emi!I18/RES_hh_num!I18)</f>
        <v>501.23600156838268</v>
      </c>
      <c r="J18" s="72">
        <f>IF(RES_hh_emi!J18=0,0,1000000*RES_hh_emi!J18/RES_hh_num!J18)</f>
        <v>539.48907822346655</v>
      </c>
      <c r="K18" s="72">
        <f>IF(RES_hh_emi!K18=0,0,1000000*RES_hh_emi!K18/RES_hh_num!K18)</f>
        <v>416.76890188906742</v>
      </c>
      <c r="L18" s="72">
        <f>IF(RES_hh_emi!L18=0,0,1000000*RES_hh_emi!L18/RES_hh_num!L18)</f>
        <v>547.39595556277447</v>
      </c>
      <c r="M18" s="72">
        <f>IF(RES_hh_emi!M18=0,0,1000000*RES_hh_emi!M18/RES_hh_num!M18)</f>
        <v>676.01950951786444</v>
      </c>
      <c r="N18" s="72">
        <f>IF(RES_hh_emi!N18=0,0,1000000*RES_hh_emi!N18/RES_hh_num!N18)</f>
        <v>657.69547033953563</v>
      </c>
      <c r="O18" s="72">
        <f>IF(RES_hh_emi!O18=0,0,1000000*RES_hh_emi!O18/RES_hh_num!O18)</f>
        <v>544.43077705987162</v>
      </c>
      <c r="P18" s="72">
        <f>IF(RES_hh_emi!P18=0,0,1000000*RES_hh_emi!P18/RES_hh_num!P18)</f>
        <v>381.85249299087224</v>
      </c>
      <c r="Q18" s="72">
        <f>IF(RES_hh_emi!Q18=0,0,1000000*RES_hh_emi!Q18/RES_hh_num!Q18)</f>
        <v>494.37567406677317</v>
      </c>
      <c r="R18" s="72">
        <f>IF(RES_hh_emi!R18=0,0,1000000*RES_hh_emi!R18/RES_hh_num!R18)</f>
        <v>545.12542106822514</v>
      </c>
      <c r="S18" s="72">
        <f>IF(RES_hh_emi!S18=0,0,1000000*RES_hh_emi!S18/RES_hh_num!S18)</f>
        <v>575.786733969186</v>
      </c>
      <c r="T18" s="72">
        <f>IF(RES_hh_emi!T18=0,0,1000000*RES_hh_emi!T18/RES_hh_num!T18)</f>
        <v>473.39679429942055</v>
      </c>
      <c r="U18" s="72">
        <f>IF(RES_hh_emi!U18=0,0,1000000*RES_hh_emi!U18/RES_hh_num!U18)</f>
        <v>447.51338916008746</v>
      </c>
      <c r="V18" s="72">
        <f>IF(RES_hh_emi!V18=0,0,1000000*RES_hh_emi!V18/RES_hh_num!V18)</f>
        <v>450.23107233257713</v>
      </c>
      <c r="W18" s="72">
        <f>IF(RES_hh_emi!W18=0,0,1000000*RES_hh_emi!W18/RES_hh_num!W18)</f>
        <v>771.3316132128632</v>
      </c>
      <c r="X18" s="72">
        <f>IF(RES_hh_emi!X18=0,0,1000000*RES_hh_emi!X18/RES_hh_num!X18)</f>
        <v>398.6089265855822</v>
      </c>
      <c r="Y18" s="72">
        <f>IF(RES_hh_emi!Y18=0,0,1000000*RES_hh_emi!Y18/RES_hh_num!Y18)</f>
        <v>316.12867871479125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318.94485379054049</v>
      </c>
      <c r="C19" s="72">
        <f>IF(RES_hh_emi!C19=0,0,1000000*RES_hh_emi!C19/RES_hh_num!C19)</f>
        <v>330.1690359677529</v>
      </c>
      <c r="D19" s="72">
        <f>IF(RES_hh_emi!D19=0,0,1000000*RES_hh_emi!D19/RES_hh_num!D19)</f>
        <v>313.18093062697045</v>
      </c>
      <c r="E19" s="72">
        <f>IF(RES_hh_emi!E19=0,0,1000000*RES_hh_emi!E19/RES_hh_num!E19)</f>
        <v>321.981542888663</v>
      </c>
      <c r="F19" s="72">
        <f>IF(RES_hh_emi!F19=0,0,1000000*RES_hh_emi!F19/RES_hh_num!F19)</f>
        <v>324.9032867322266</v>
      </c>
      <c r="G19" s="72">
        <f>IF(RES_hh_emi!G19=0,0,1000000*RES_hh_emi!G19/RES_hh_num!G19)</f>
        <v>330.78821610204363</v>
      </c>
      <c r="H19" s="72">
        <f>IF(RES_hh_emi!H19=0,0,1000000*RES_hh_emi!H19/RES_hh_num!H19)</f>
        <v>337.83683170422512</v>
      </c>
      <c r="I19" s="72">
        <f>IF(RES_hh_emi!I19=0,0,1000000*RES_hh_emi!I19/RES_hh_num!I19)</f>
        <v>344.66105210663721</v>
      </c>
      <c r="J19" s="72">
        <f>IF(RES_hh_emi!J19=0,0,1000000*RES_hh_emi!J19/RES_hh_num!J19)</f>
        <v>360.73193423229384</v>
      </c>
      <c r="K19" s="72">
        <f>IF(RES_hh_emi!K19=0,0,1000000*RES_hh_emi!K19/RES_hh_num!K19)</f>
        <v>378.09375916903406</v>
      </c>
      <c r="L19" s="72">
        <f>IF(RES_hh_emi!L19=0,0,1000000*RES_hh_emi!L19/RES_hh_num!L19)</f>
        <v>389.09085889570548</v>
      </c>
      <c r="M19" s="72">
        <f>IF(RES_hh_emi!M19=0,0,1000000*RES_hh_emi!M19/RES_hh_num!M19)</f>
        <v>402.89313012895622</v>
      </c>
      <c r="N19" s="72">
        <f>IF(RES_hh_emi!N19=0,0,1000000*RES_hh_emi!N19/RES_hh_num!N19)</f>
        <v>383.39543383805136</v>
      </c>
      <c r="O19" s="72">
        <f>IF(RES_hh_emi!O19=0,0,1000000*RES_hh_emi!O19/RES_hh_num!O19)</f>
        <v>363.26728971962632</v>
      </c>
      <c r="P19" s="72">
        <f>IF(RES_hh_emi!P19=0,0,1000000*RES_hh_emi!P19/RES_hh_num!P19)</f>
        <v>367.03845161290297</v>
      </c>
      <c r="Q19" s="72">
        <f>IF(RES_hh_emi!Q19=0,0,1000000*RES_hh_emi!Q19/RES_hh_num!Q19)</f>
        <v>368.01315538608191</v>
      </c>
      <c r="R19" s="72">
        <f>IF(RES_hh_emi!R19=0,0,1000000*RES_hh_emi!R19/RES_hh_num!R19)</f>
        <v>342.57925844346568</v>
      </c>
      <c r="S19" s="72">
        <f>IF(RES_hh_emi!S19=0,0,1000000*RES_hh_emi!S19/RES_hh_num!S19)</f>
        <v>350.93789896427808</v>
      </c>
      <c r="T19" s="72">
        <f>IF(RES_hh_emi!T19=0,0,1000000*RES_hh_emi!T19/RES_hh_num!T19)</f>
        <v>352.98222637979404</v>
      </c>
      <c r="U19" s="72">
        <f>IF(RES_hh_emi!U19=0,0,1000000*RES_hh_emi!U19/RES_hh_num!U19)</f>
        <v>332.25996035678895</v>
      </c>
      <c r="V19" s="72">
        <f>IF(RES_hh_emi!V19=0,0,1000000*RES_hh_emi!V19/RES_hh_num!V19)</f>
        <v>354.41329211746495</v>
      </c>
      <c r="W19" s="72">
        <f>IF(RES_hh_emi!W19=0,0,1000000*RES_hh_emi!W19/RES_hh_num!W19)</f>
        <v>390.85783664459177</v>
      </c>
      <c r="X19" s="72">
        <f>IF(RES_hh_emi!X19=0,0,1000000*RES_hh_emi!X19/RES_hh_num!X19)</f>
        <v>369.32233741753072</v>
      </c>
      <c r="Y19" s="72">
        <f>IF(RES_hh_emi!Y19=0,0,1000000*RES_hh_emi!Y19/RES_hh_num!Y19)</f>
        <v>330.51025930101474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X20" s="72">
        <f>IF(RES_hh_emi!X20=0,0,1000000*RES_hh_emi!X20/RES_hh_num!X20)</f>
        <v>0</v>
      </c>
      <c r="Y20" s="72">
        <f>IF(RES_hh_emi!Y20=0,0,1000000*RES_hh_emi!Y20/RES_hh_num!Y20)</f>
        <v>0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201.6328431477593</v>
      </c>
      <c r="C21" s="72">
        <f>IF(RES_hh_emi!C21=0,0,1000000*RES_hh_emi!C21/RES_hh_num!C21)</f>
        <v>323.12719026204741</v>
      </c>
      <c r="D21" s="72">
        <f>IF(RES_hh_emi!D21=0,0,1000000*RES_hh_emi!D21/RES_hh_num!D21)</f>
        <v>190.35973431460371</v>
      </c>
      <c r="E21" s="72">
        <f>IF(RES_hh_emi!E21=0,0,1000000*RES_hh_emi!E21/RES_hh_num!E21)</f>
        <v>193.67142627736507</v>
      </c>
      <c r="F21" s="72">
        <f>IF(RES_hh_emi!F21=0,0,1000000*RES_hh_emi!F21/RES_hh_num!F21)</f>
        <v>193.81933288156492</v>
      </c>
      <c r="G21" s="72">
        <f>IF(RES_hh_emi!G21=0,0,1000000*RES_hh_emi!G21/RES_hh_num!G21)</f>
        <v>269.46317200810239</v>
      </c>
      <c r="H21" s="72">
        <f>IF(RES_hh_emi!H21=0,0,1000000*RES_hh_emi!H21/RES_hh_num!H21)</f>
        <v>288.71903052141124</v>
      </c>
      <c r="I21" s="72">
        <f>IF(RES_hh_emi!I21=0,0,1000000*RES_hh_emi!I21/RES_hh_num!I21)</f>
        <v>298.92273610053701</v>
      </c>
      <c r="J21" s="72">
        <f>IF(RES_hh_emi!J21=0,0,1000000*RES_hh_emi!J21/RES_hh_num!J21)</f>
        <v>307.98065409980768</v>
      </c>
      <c r="K21" s="72">
        <f>IF(RES_hh_emi!K21=0,0,1000000*RES_hh_emi!K21/RES_hh_num!K21)</f>
        <v>369.95892983399568</v>
      </c>
      <c r="L21" s="72">
        <f>IF(RES_hh_emi!L21=0,0,1000000*RES_hh_emi!L21/RES_hh_num!L21)</f>
        <v>329.30763221175351</v>
      </c>
      <c r="M21" s="72">
        <f>IF(RES_hh_emi!M21=0,0,1000000*RES_hh_emi!M21/RES_hh_num!M21)</f>
        <v>352.44471920154888</v>
      </c>
      <c r="N21" s="72">
        <f>IF(RES_hh_emi!N21=0,0,1000000*RES_hh_emi!N21/RES_hh_num!N21)</f>
        <v>344.13811700182873</v>
      </c>
      <c r="O21" s="72">
        <f>IF(RES_hh_emi!O21=0,0,1000000*RES_hh_emi!O21/RES_hh_num!O21)</f>
        <v>283.10603073714532</v>
      </c>
      <c r="P21" s="72">
        <f>IF(RES_hh_emi!P21=0,0,1000000*RES_hh_emi!P21/RES_hh_num!P21)</f>
        <v>250.86441842652351</v>
      </c>
      <c r="Q21" s="72">
        <f>IF(RES_hh_emi!Q21=0,0,1000000*RES_hh_emi!Q21/RES_hh_num!Q21)</f>
        <v>319.98982896874639</v>
      </c>
      <c r="R21" s="72">
        <f>IF(RES_hh_emi!R21=0,0,1000000*RES_hh_emi!R21/RES_hh_num!R21)</f>
        <v>304.77591865067637</v>
      </c>
      <c r="S21" s="72">
        <f>IF(RES_hh_emi!S21=0,0,1000000*RES_hh_emi!S21/RES_hh_num!S21)</f>
        <v>280.67155058786329</v>
      </c>
      <c r="T21" s="72">
        <f>IF(RES_hh_emi!T21=0,0,1000000*RES_hh_emi!T21/RES_hh_num!T21)</f>
        <v>297.6464222172475</v>
      </c>
      <c r="U21" s="72">
        <f>IF(RES_hh_emi!U21=0,0,1000000*RES_hh_emi!U21/RES_hh_num!U21)</f>
        <v>287.0120773937341</v>
      </c>
      <c r="V21" s="72">
        <f>IF(RES_hh_emi!V21=0,0,1000000*RES_hh_emi!V21/RES_hh_num!V21)</f>
        <v>300.99935132382865</v>
      </c>
      <c r="W21" s="72">
        <f>IF(RES_hh_emi!W21=0,0,1000000*RES_hh_emi!W21/RES_hh_num!W21)</f>
        <v>327.03780155191595</v>
      </c>
      <c r="X21" s="72">
        <f>IF(RES_hh_emi!X21=0,0,1000000*RES_hh_emi!X21/RES_hh_num!X21)</f>
        <v>303.2928464462621</v>
      </c>
      <c r="Y21" s="72">
        <f>IF(RES_hh_emi!Y21=0,0,1000000*RES_hh_emi!Y21/RES_hh_num!Y21)</f>
        <v>297.32661209152513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25.014770367982202</v>
      </c>
      <c r="C27" s="69">
        <f>IF(RES_hh_emi!C27=0,0,1000000*RES_hh_emi!C27/RES_hh_num!C27)</f>
        <v>23.406780724849025</v>
      </c>
      <c r="D27" s="69">
        <f>IF(RES_hh_emi!D27=0,0,1000000*RES_hh_emi!D27/RES_hh_num!D27)</f>
        <v>34.23514748356331</v>
      </c>
      <c r="E27" s="69">
        <f>IF(RES_hh_emi!E27=0,0,1000000*RES_hh_emi!E27/RES_hh_num!E27)</f>
        <v>42.318419166557689</v>
      </c>
      <c r="F27" s="69">
        <f>IF(RES_hh_emi!F27=0,0,1000000*RES_hh_emi!F27/RES_hh_num!F27)</f>
        <v>42.623539013942981</v>
      </c>
      <c r="G27" s="69">
        <f>IF(RES_hh_emi!G27=0,0,1000000*RES_hh_emi!G27/RES_hh_num!G27)</f>
        <v>41.527871896800086</v>
      </c>
      <c r="H27" s="69">
        <f>IF(RES_hh_emi!H27=0,0,1000000*RES_hh_emi!H27/RES_hh_num!H27)</f>
        <v>44.452880477884463</v>
      </c>
      <c r="I27" s="69">
        <f>IF(RES_hh_emi!I27=0,0,1000000*RES_hh_emi!I27/RES_hh_num!I27)</f>
        <v>42.087402885767013</v>
      </c>
      <c r="J27" s="69">
        <f>IF(RES_hh_emi!J27=0,0,1000000*RES_hh_emi!J27/RES_hh_num!J27)</f>
        <v>38.979660034389596</v>
      </c>
      <c r="K27" s="69">
        <f>IF(RES_hh_emi!K27=0,0,1000000*RES_hh_emi!K27/RES_hh_num!K27)</f>
        <v>37.57056005542475</v>
      </c>
      <c r="L27" s="69">
        <f>IF(RES_hh_emi!L27=0,0,1000000*RES_hh_emi!L27/RES_hh_num!L27)</f>
        <v>36.545888157359599</v>
      </c>
      <c r="M27" s="69">
        <f>IF(RES_hh_emi!M27=0,0,1000000*RES_hh_emi!M27/RES_hh_num!M27)</f>
        <v>43.043448974158892</v>
      </c>
      <c r="N27" s="69">
        <f>IF(RES_hh_emi!N27=0,0,1000000*RES_hh_emi!N27/RES_hh_num!N27)</f>
        <v>39.139027558735279</v>
      </c>
      <c r="O27" s="69">
        <f>IF(RES_hh_emi!O27=0,0,1000000*RES_hh_emi!O27/RES_hh_num!O27)</f>
        <v>35.74553894007073</v>
      </c>
      <c r="P27" s="69">
        <f>IF(RES_hh_emi!P27=0,0,1000000*RES_hh_emi!P27/RES_hh_num!P27)</f>
        <v>30.96452082613423</v>
      </c>
      <c r="Q27" s="69">
        <f>IF(RES_hh_emi!Q27=0,0,1000000*RES_hh_emi!Q27/RES_hh_num!Q27)</f>
        <v>34.49252657264168</v>
      </c>
      <c r="R27" s="69">
        <f>IF(RES_hh_emi!R27=0,0,1000000*RES_hh_emi!R27/RES_hh_num!R27)</f>
        <v>29.488058947537983</v>
      </c>
      <c r="S27" s="69">
        <f>IF(RES_hh_emi!S27=0,0,1000000*RES_hh_emi!S27/RES_hh_num!S27)</f>
        <v>27.14789265858256</v>
      </c>
      <c r="T27" s="69">
        <f>IF(RES_hh_emi!T27=0,0,1000000*RES_hh_emi!T27/RES_hh_num!T27)</f>
        <v>24.968900956433011</v>
      </c>
      <c r="U27" s="69">
        <f>IF(RES_hh_emi!U27=0,0,1000000*RES_hh_emi!U27/RES_hh_num!U27)</f>
        <v>22.882693544391874</v>
      </c>
      <c r="V27" s="69">
        <f>IF(RES_hh_emi!V27=0,0,1000000*RES_hh_emi!V27/RES_hh_num!V27)</f>
        <v>23.660901099284914</v>
      </c>
      <c r="W27" s="69">
        <f>IF(RES_hh_emi!W27=0,0,1000000*RES_hh_emi!W27/RES_hh_num!W27)</f>
        <v>25.335985209898823</v>
      </c>
      <c r="X27" s="69">
        <f>IF(RES_hh_emi!X27=0,0,1000000*RES_hh_emi!X27/RES_hh_num!X27)</f>
        <v>19.947273587591958</v>
      </c>
      <c r="Y27" s="69">
        <f>IF(RES_hh_emi!Y27=0,0,1000000*RES_hh_emi!Y27/RES_hh_num!Y27)</f>
        <v>14.879581816214809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313.96291560961583</v>
      </c>
      <c r="C28" s="72">
        <f>IF(RES_hh_emi!C28=0,0,1000000*RES_hh_emi!C28/RES_hh_num!C28)</f>
        <v>227.1320169767356</v>
      </c>
      <c r="D28" s="72">
        <f>IF(RES_hh_emi!D28=0,0,1000000*RES_hh_emi!D28/RES_hh_num!D28)</f>
        <v>336.83006075280679</v>
      </c>
      <c r="E28" s="72">
        <f>IF(RES_hh_emi!E28=0,0,1000000*RES_hh_emi!E28/RES_hh_num!E28)</f>
        <v>365.38299956937169</v>
      </c>
      <c r="F28" s="72">
        <f>IF(RES_hh_emi!F28=0,0,1000000*RES_hh_emi!F28/RES_hh_num!F28)</f>
        <v>321.03671668197086</v>
      </c>
      <c r="G28" s="72">
        <f>IF(RES_hh_emi!G28=0,0,1000000*RES_hh_emi!G28/RES_hh_num!G28)</f>
        <v>291.85725277639187</v>
      </c>
      <c r="H28" s="72">
        <f>IF(RES_hh_emi!H28=0,0,1000000*RES_hh_emi!H28/RES_hh_num!H28)</f>
        <v>321.41971780248963</v>
      </c>
      <c r="I28" s="72">
        <f>IF(RES_hh_emi!I28=0,0,1000000*RES_hh_emi!I28/RES_hh_num!I28)</f>
        <v>335.67763442659947</v>
      </c>
      <c r="J28" s="72">
        <f>IF(RES_hh_emi!J28=0,0,1000000*RES_hh_emi!J28/RES_hh_num!J28)</f>
        <v>336.30931588373738</v>
      </c>
      <c r="K28" s="72">
        <f>IF(RES_hh_emi!K28=0,0,1000000*RES_hh_emi!K28/RES_hh_num!K28)</f>
        <v>268.41414593562376</v>
      </c>
      <c r="L28" s="72">
        <f>IF(RES_hh_emi!L28=0,0,1000000*RES_hh_emi!L28/RES_hh_num!L28)</f>
        <v>332.42596019943068</v>
      </c>
      <c r="M28" s="72">
        <f>IF(RES_hh_emi!M28=0,0,1000000*RES_hh_emi!M28/RES_hh_num!M28)</f>
        <v>351.13179741461596</v>
      </c>
      <c r="N28" s="72">
        <f>IF(RES_hh_emi!N28=0,0,1000000*RES_hh_emi!N28/RES_hh_num!N28)</f>
        <v>353.7266208525117</v>
      </c>
      <c r="O28" s="72">
        <f>IF(RES_hh_emi!O28=0,0,1000000*RES_hh_emi!O28/RES_hh_num!O28)</f>
        <v>341.01449906560538</v>
      </c>
      <c r="P28" s="72">
        <f>IF(RES_hh_emi!P28=0,0,1000000*RES_hh_emi!P28/RES_hh_num!P28)</f>
        <v>321.73452764389231</v>
      </c>
      <c r="Q28" s="72">
        <f>IF(RES_hh_emi!Q28=0,0,1000000*RES_hh_emi!Q28/RES_hh_num!Q28)</f>
        <v>183.47930300705315</v>
      </c>
      <c r="R28" s="72">
        <f>IF(RES_hh_emi!R28=0,0,1000000*RES_hh_emi!R28/RES_hh_num!R28)</f>
        <v>296.33467500179347</v>
      </c>
      <c r="S28" s="72">
        <f>IF(RES_hh_emi!S28=0,0,1000000*RES_hh_emi!S28/RES_hh_num!S28)</f>
        <v>382.77433298908608</v>
      </c>
      <c r="T28" s="72">
        <f>IF(RES_hh_emi!T28=0,0,1000000*RES_hh_emi!T28/RES_hh_num!T28)</f>
        <v>312.50970833570062</v>
      </c>
      <c r="U28" s="72">
        <f>IF(RES_hh_emi!U28=0,0,1000000*RES_hh_emi!U28/RES_hh_num!U28)</f>
        <v>306.0231542641074</v>
      </c>
      <c r="V28" s="72">
        <f>IF(RES_hh_emi!V28=0,0,1000000*RES_hh_emi!V28/RES_hh_num!V28)</f>
        <v>323.10924876208469</v>
      </c>
      <c r="W28" s="72">
        <f>IF(RES_hh_emi!W28=0,0,1000000*RES_hh_emi!W28/RES_hh_num!W28)</f>
        <v>519.72463291127735</v>
      </c>
      <c r="X28" s="72">
        <f>IF(RES_hh_emi!X28=0,0,1000000*RES_hh_emi!X28/RES_hh_num!X28)</f>
        <v>270.52053655162251</v>
      </c>
      <c r="Y28" s="72">
        <f>IF(RES_hh_emi!Y28=0,0,1000000*RES_hh_emi!Y28/RES_hh_num!Y28)</f>
        <v>215.28715510548557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172.23825821914991</v>
      </c>
      <c r="C29" s="72">
        <f>IF(RES_hh_emi!C29=0,0,1000000*RES_hh_emi!C29/RES_hh_num!C29)</f>
        <v>183.73815576365064</v>
      </c>
      <c r="D29" s="72">
        <f>IF(RES_hh_emi!D29=0,0,1000000*RES_hh_emi!D29/RES_hh_num!D29)</f>
        <v>176.44081876809926</v>
      </c>
      <c r="E29" s="72">
        <f>IF(RES_hh_emi!E29=0,0,1000000*RES_hh_emi!E29/RES_hh_num!E29)</f>
        <v>202.75481264933342</v>
      </c>
      <c r="F29" s="72">
        <f>IF(RES_hh_emi!F29=0,0,1000000*RES_hh_emi!F29/RES_hh_num!F29)</f>
        <v>208.78470408683523</v>
      </c>
      <c r="G29" s="72">
        <f>IF(RES_hh_emi!G29=0,0,1000000*RES_hh_emi!G29/RES_hh_num!G29)</f>
        <v>205.18312442300291</v>
      </c>
      <c r="H29" s="72">
        <f>IF(RES_hh_emi!H29=0,0,1000000*RES_hh_emi!H29/RES_hh_num!H29)</f>
        <v>216.5087210298181</v>
      </c>
      <c r="I29" s="72">
        <f>IF(RES_hh_emi!I29=0,0,1000000*RES_hh_emi!I29/RES_hh_num!I29)</f>
        <v>204.39216297363311</v>
      </c>
      <c r="J29" s="72">
        <f>IF(RES_hh_emi!J29=0,0,1000000*RES_hh_emi!J29/RES_hh_num!J29)</f>
        <v>189.43084985423144</v>
      </c>
      <c r="K29" s="72">
        <f>IF(RES_hh_emi!K29=0,0,1000000*RES_hh_emi!K29/RES_hh_num!K29)</f>
        <v>211.5342016373128</v>
      </c>
      <c r="L29" s="72">
        <f>IF(RES_hh_emi!L29=0,0,1000000*RES_hh_emi!L29/RES_hh_num!L29)</f>
        <v>184.39187420224127</v>
      </c>
      <c r="M29" s="72">
        <f>IF(RES_hh_emi!M29=0,0,1000000*RES_hh_emi!M29/RES_hh_num!M29)</f>
        <v>230.71961787689892</v>
      </c>
      <c r="N29" s="72">
        <f>IF(RES_hh_emi!N29=0,0,1000000*RES_hh_emi!N29/RES_hh_num!N29)</f>
        <v>208.47486593248374</v>
      </c>
      <c r="O29" s="72">
        <f>IF(RES_hh_emi!O29=0,0,1000000*RES_hh_emi!O29/RES_hh_num!O29)</f>
        <v>198.63679264266014</v>
      </c>
      <c r="P29" s="72">
        <f>IF(RES_hh_emi!P29=0,0,1000000*RES_hh_emi!P29/RES_hh_num!P29)</f>
        <v>184.61005845323879</v>
      </c>
      <c r="Q29" s="72">
        <f>IF(RES_hh_emi!Q29=0,0,1000000*RES_hh_emi!Q29/RES_hh_num!Q29)</f>
        <v>266.34581517001016</v>
      </c>
      <c r="R29" s="72">
        <f>IF(RES_hh_emi!R29=0,0,1000000*RES_hh_emi!R29/RES_hh_num!R29)</f>
        <v>223.91586760584767</v>
      </c>
      <c r="S29" s="72">
        <f>IF(RES_hh_emi!S29=0,0,1000000*RES_hh_emi!S29/RES_hh_num!S29)</f>
        <v>220.31041247484848</v>
      </c>
      <c r="T29" s="72">
        <f>IF(RES_hh_emi!T29=0,0,1000000*RES_hh_emi!T29/RES_hh_num!T29)</f>
        <v>225.09678023870978</v>
      </c>
      <c r="U29" s="72">
        <f>IF(RES_hh_emi!U29=0,0,1000000*RES_hh_emi!U29/RES_hh_num!U29)</f>
        <v>217.63727644056706</v>
      </c>
      <c r="V29" s="72">
        <f>IF(RES_hh_emi!V29=0,0,1000000*RES_hh_emi!V29/RES_hh_num!V29)</f>
        <v>238.50819557913979</v>
      </c>
      <c r="W29" s="72">
        <f>IF(RES_hh_emi!W29=0,0,1000000*RES_hh_emi!W29/RES_hh_num!W29)</f>
        <v>265.06232913766127</v>
      </c>
      <c r="X29" s="72">
        <f>IF(RES_hh_emi!X29=0,0,1000000*RES_hh_emi!X29/RES_hh_num!X29)</f>
        <v>248.27344750385032</v>
      </c>
      <c r="Y29" s="72">
        <f>IF(RES_hh_emi!Y29=0,0,1000000*RES_hh_emi!Y29/RES_hh_num!Y29)</f>
        <v>217.53297162618352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70.849250966794457</v>
      </c>
      <c r="C30" s="72">
        <f>IF(RES_hh_emi!C30=0,0,1000000*RES_hh_emi!C30/RES_hh_num!C30)</f>
        <v>172.33941560864994</v>
      </c>
      <c r="D30" s="72">
        <f>IF(RES_hh_emi!D30=0,0,1000000*RES_hh_emi!D30/RES_hh_num!D30)</f>
        <v>110.22111490608346</v>
      </c>
      <c r="E30" s="72">
        <f>IF(RES_hh_emi!E30=0,0,1000000*RES_hh_emi!E30/RES_hh_num!E30)</f>
        <v>116.78289123270187</v>
      </c>
      <c r="F30" s="72">
        <f>IF(RES_hh_emi!F30=0,0,1000000*RES_hh_emi!F30/RES_hh_num!F30)</f>
        <v>123.35371890054334</v>
      </c>
      <c r="G30" s="72">
        <f>IF(RES_hh_emi!G30=0,0,1000000*RES_hh_emi!G30/RES_hh_num!G30)</f>
        <v>161.66960893489019</v>
      </c>
      <c r="H30" s="72">
        <f>IF(RES_hh_emi!H30=0,0,1000000*RES_hh_emi!H30/RES_hh_num!H30)</f>
        <v>178.19407436778516</v>
      </c>
      <c r="I30" s="72">
        <f>IF(RES_hh_emi!I30=0,0,1000000*RES_hh_emi!I30/RES_hh_num!I30)</f>
        <v>191.28692788979595</v>
      </c>
      <c r="J30" s="72">
        <f>IF(RES_hh_emi!J30=0,0,1000000*RES_hh_emi!J30/RES_hh_num!J30)</f>
        <v>183.59232311708058</v>
      </c>
      <c r="K30" s="72">
        <f>IF(RES_hh_emi!K30=0,0,1000000*RES_hh_emi!K30/RES_hh_num!K30)</f>
        <v>210.37112196967482</v>
      </c>
      <c r="L30" s="72">
        <f>IF(RES_hh_emi!L30=0,0,1000000*RES_hh_emi!L30/RES_hh_num!L30)</f>
        <v>180.77989854124024</v>
      </c>
      <c r="M30" s="72">
        <f>IF(RES_hh_emi!M30=0,0,1000000*RES_hh_emi!M30/RES_hh_num!M30)</f>
        <v>199.11728839234996</v>
      </c>
      <c r="N30" s="72">
        <f>IF(RES_hh_emi!N30=0,0,1000000*RES_hh_emi!N30/RES_hh_num!N30)</f>
        <v>194.29398616285255</v>
      </c>
      <c r="O30" s="72">
        <f>IF(RES_hh_emi!O30=0,0,1000000*RES_hh_emi!O30/RES_hh_num!O30)</f>
        <v>171.7536678359009</v>
      </c>
      <c r="P30" s="72">
        <f>IF(RES_hh_emi!P30=0,0,1000000*RES_hh_emi!P30/RES_hh_num!P30)</f>
        <v>175.70319176452341</v>
      </c>
      <c r="Q30" s="72">
        <f>IF(RES_hh_emi!Q30=0,0,1000000*RES_hh_emi!Q30/RES_hh_num!Q30)</f>
        <v>187.92546666666658</v>
      </c>
      <c r="R30" s="72">
        <f>IF(RES_hh_emi!R30=0,0,1000000*RES_hh_emi!R30/RES_hh_num!R30)</f>
        <v>199.43765514184457</v>
      </c>
      <c r="S30" s="72">
        <f>IF(RES_hh_emi!S30=0,0,1000000*RES_hh_emi!S30/RES_hh_num!S30)</f>
        <v>192.76877724724946</v>
      </c>
      <c r="T30" s="72">
        <f>IF(RES_hh_emi!T30=0,0,1000000*RES_hh_emi!T30/RES_hh_num!T30)</f>
        <v>206.37653205661971</v>
      </c>
      <c r="U30" s="72">
        <f>IF(RES_hh_emi!U30=0,0,1000000*RES_hh_emi!U30/RES_hh_num!U30)</f>
        <v>201.90357446808491</v>
      </c>
      <c r="V30" s="72">
        <f>IF(RES_hh_emi!V30=0,0,1000000*RES_hh_emi!V30/RES_hh_num!V30)</f>
        <v>214.7491901486581</v>
      </c>
      <c r="W30" s="72">
        <f>IF(RES_hh_emi!W30=0,0,1000000*RES_hh_emi!W30/RES_hh_num!W30)</f>
        <v>233.42261736981811</v>
      </c>
      <c r="X30" s="72">
        <f>IF(RES_hh_emi!X30=0,0,1000000*RES_hh_emi!X30/RES_hh_num!X30)</f>
        <v>214.45373948152914</v>
      </c>
      <c r="Y30" s="72">
        <f>IF(RES_hh_emi!Y30=0,0,1000000*RES_hh_emi!Y30/RES_hh_num!Y30)</f>
        <v>207.16767859270092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99.108233801708522</v>
      </c>
      <c r="C3" s="65">
        <f>IF(RES_hh_fech!C3=0,0,RES_hh_fech!C3/RES_summary!C$19)</f>
        <v>92.055349130535149</v>
      </c>
      <c r="D3" s="65">
        <f>IF(RES_hh_fech!D3=0,0,RES_hh_fech!D3/RES_summary!D$19)</f>
        <v>103.54226378290484</v>
      </c>
      <c r="E3" s="65">
        <f>IF(RES_hh_fech!E3=0,0,RES_hh_fech!E3/RES_summary!E$19)</f>
        <v>110.61800105867526</v>
      </c>
      <c r="F3" s="65">
        <f>IF(RES_hh_fech!F3=0,0,RES_hh_fech!F3/RES_summary!F$19)</f>
        <v>102.30242671150899</v>
      </c>
      <c r="G3" s="65">
        <f>IF(RES_hh_fech!G3=0,0,RES_hh_fech!G3/RES_summary!G$19)</f>
        <v>102.36339182605826</v>
      </c>
      <c r="H3" s="65">
        <f>IF(RES_hh_fech!H3=0,0,RES_hh_fech!H3/RES_summary!H$19)</f>
        <v>106.76434401343415</v>
      </c>
      <c r="I3" s="65">
        <f>IF(RES_hh_fech!I3=0,0,RES_hh_fech!I3/RES_summary!I$19)</f>
        <v>99.466044193277455</v>
      </c>
      <c r="J3" s="65">
        <f>IF(RES_hh_fech!J3=0,0,RES_hh_fech!J3/RES_summary!J$19)</f>
        <v>103.21946158543946</v>
      </c>
      <c r="K3" s="65">
        <f>IF(RES_hh_fech!K3=0,0,RES_hh_fech!K3/RES_summary!K$19)</f>
        <v>103.63695238925985</v>
      </c>
      <c r="L3" s="65">
        <f>IF(RES_hh_fech!L3=0,0,RES_hh_fech!L3/RES_summary!L$19)</f>
        <v>111.57459713156842</v>
      </c>
      <c r="M3" s="65">
        <f>IF(RES_hh_fech!M3=0,0,RES_hh_fech!M3/RES_summary!M$19)</f>
        <v>120.6321137082065</v>
      </c>
      <c r="N3" s="65">
        <f>IF(RES_hh_fech!N3=0,0,RES_hh_fech!N3/RES_summary!N$19)</f>
        <v>114.49929810935583</v>
      </c>
      <c r="O3" s="65">
        <f>IF(RES_hh_fech!O3=0,0,RES_hh_fech!O3/RES_summary!O$19)</f>
        <v>106.67132940600578</v>
      </c>
      <c r="P3" s="65">
        <f>IF(RES_hh_fech!P3=0,0,RES_hh_fech!P3/RES_summary!P$19)</f>
        <v>100.81211223371193</v>
      </c>
      <c r="Q3" s="65">
        <f>IF(RES_hh_fech!Q3=0,0,RES_hh_fech!Q3/RES_summary!Q$19)</f>
        <v>97.580161034853234</v>
      </c>
      <c r="R3" s="65">
        <f>IF(RES_hh_fech!R3=0,0,RES_hh_fech!R3/RES_summary!R$19)</f>
        <v>100.91554290268211</v>
      </c>
      <c r="S3" s="65">
        <f>IF(RES_hh_fech!S3=0,0,RES_hh_fech!S3/RES_summary!S$19)</f>
        <v>104.14267353592084</v>
      </c>
      <c r="T3" s="65">
        <f>IF(RES_hh_fech!T3=0,0,RES_hh_fech!T3/RES_summary!T$19)</f>
        <v>99.557077781034323</v>
      </c>
      <c r="U3" s="65">
        <f>IF(RES_hh_fech!U3=0,0,RES_hh_fech!U3/RES_summary!U$19)</f>
        <v>96.741598584521228</v>
      </c>
      <c r="V3" s="65">
        <f>IF(RES_hh_fech!V3=0,0,RES_hh_fech!V3/RES_summary!V$19)</f>
        <v>107.88087274590676</v>
      </c>
      <c r="W3" s="65">
        <f>IF(RES_hh_fech!W3=0,0,RES_hh_fech!W3/RES_summary!W$19)</f>
        <v>107.50090171409042</v>
      </c>
      <c r="X3" s="65">
        <f>IF(RES_hh_fech!X3=0,0,RES_hh_fech!X3/RES_summary!X$19)</f>
        <v>91.986277953497776</v>
      </c>
      <c r="Y3" s="65">
        <f>IF(RES_hh_fech!Y3=0,0,RES_hh_fech!Y3/RES_summary!Y$19)</f>
        <v>84.769005892822619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75.059830822274918</v>
      </c>
      <c r="C4" s="69">
        <f>IF(RES_hh_fech!C4=0,0,RES_hh_fech!C4/RES_summary!C$19)</f>
        <v>67.893316289771775</v>
      </c>
      <c r="D4" s="69">
        <f>IF(RES_hh_fech!D4=0,0,RES_hh_fech!D4/RES_summary!D$19)</f>
        <v>78.634947169589196</v>
      </c>
      <c r="E4" s="69">
        <f>IF(RES_hh_fech!E4=0,0,RES_hh_fech!E4/RES_summary!E$19)</f>
        <v>85.430291327855301</v>
      </c>
      <c r="F4" s="69">
        <f>IF(RES_hh_fech!F4=0,0,RES_hh_fech!F4/RES_summary!F$19)</f>
        <v>76.855789801818545</v>
      </c>
      <c r="G4" s="69">
        <f>IF(RES_hh_fech!G4=0,0,RES_hh_fech!G4/RES_summary!G$19)</f>
        <v>75.954254683684709</v>
      </c>
      <c r="H4" s="69">
        <f>IF(RES_hh_fech!H4=0,0,RES_hh_fech!H4/RES_summary!H$19)</f>
        <v>79.944521888729483</v>
      </c>
      <c r="I4" s="69">
        <f>IF(RES_hh_fech!I4=0,0,RES_hh_fech!I4/RES_summary!I$19)</f>
        <v>72.323976894429293</v>
      </c>
      <c r="J4" s="69">
        <f>IF(RES_hh_fech!J4=0,0,RES_hh_fech!J4/RES_summary!J$19)</f>
        <v>74.349704930803981</v>
      </c>
      <c r="K4" s="69">
        <f>IF(RES_hh_fech!K4=0,0,RES_hh_fech!K4/RES_summary!K$19)</f>
        <v>73.460135815247966</v>
      </c>
      <c r="L4" s="69">
        <f>IF(RES_hh_fech!L4=0,0,RES_hh_fech!L4/RES_summary!L$19)</f>
        <v>81.120404424620816</v>
      </c>
      <c r="M4" s="69">
        <f>IF(RES_hh_fech!M4=0,0,RES_hh_fech!M4/RES_summary!M$19)</f>
        <v>88.651204546914997</v>
      </c>
      <c r="N4" s="69">
        <f>IF(RES_hh_fech!N4=0,0,RES_hh_fech!N4/RES_summary!N$19)</f>
        <v>84.142679146832847</v>
      </c>
      <c r="O4" s="69">
        <f>IF(RES_hh_fech!O4=0,0,RES_hh_fech!O4/RES_summary!O$19)</f>
        <v>77.89116589047471</v>
      </c>
      <c r="P4" s="69">
        <f>IF(RES_hh_fech!P4=0,0,RES_hh_fech!P4/RES_summary!P$19)</f>
        <v>72.438214231604306</v>
      </c>
      <c r="Q4" s="69">
        <f>IF(RES_hh_fech!Q4=0,0,RES_hh_fech!Q4/RES_summary!Q$19)</f>
        <v>67.812489378575918</v>
      </c>
      <c r="R4" s="69">
        <f>IF(RES_hh_fech!R4=0,0,RES_hh_fech!R4/RES_summary!R$19)</f>
        <v>71.264047200768019</v>
      </c>
      <c r="S4" s="69">
        <f>IF(RES_hh_fech!S4=0,0,RES_hh_fech!S4/RES_summary!S$19)</f>
        <v>73.409344708095546</v>
      </c>
      <c r="T4" s="69">
        <f>IF(RES_hh_fech!T4=0,0,RES_hh_fech!T4/RES_summary!T$19)</f>
        <v>69.0991563202858</v>
      </c>
      <c r="U4" s="69">
        <f>IF(RES_hh_fech!U4=0,0,RES_hh_fech!U4/RES_summary!U$19)</f>
        <v>66.886043742948971</v>
      </c>
      <c r="V4" s="69">
        <f>IF(RES_hh_fech!V4=0,0,RES_hh_fech!V4/RES_summary!V$19)</f>
        <v>76.408519735834446</v>
      </c>
      <c r="W4" s="69">
        <f>IF(RES_hh_fech!W4=0,0,RES_hh_fech!W4/RES_summary!W$19)</f>
        <v>74.645195422620162</v>
      </c>
      <c r="X4" s="69">
        <f>IF(RES_hh_fech!X4=0,0,RES_hh_fech!X4/RES_summary!X$19)</f>
        <v>59.793736769199</v>
      </c>
      <c r="Y4" s="69">
        <f>IF(RES_hh_fech!Y4=0,0,RES_hh_fech!Y4/RES_summary!Y$19)</f>
        <v>52.969715581515466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74.301013889403208</v>
      </c>
      <c r="C5" s="72">
        <f>IF(RES_hh_fech!C5=0,0,RES_hh_fech!C5/RES_summary!C$19)</f>
        <v>48.553625983922778</v>
      </c>
      <c r="D5" s="72">
        <f>IF(RES_hh_fech!D5=0,0,RES_hh_fech!D5/RES_summary!D$19)</f>
        <v>89.440346501257565</v>
      </c>
      <c r="E5" s="72">
        <f>IF(RES_hh_fech!E5=0,0,RES_hh_fech!E5/RES_summary!E$19)</f>
        <v>105.28750434236277</v>
      </c>
      <c r="F5" s="72">
        <f>IF(RES_hh_fech!F5=0,0,RES_hh_fech!F5/RES_summary!F$19)</f>
        <v>78.394146823306372</v>
      </c>
      <c r="G5" s="72">
        <f>IF(RES_hh_fech!G5=0,0,RES_hh_fech!G5/RES_summary!G$19)</f>
        <v>71.47374639918192</v>
      </c>
      <c r="H5" s="72">
        <f>IF(RES_hh_fech!H5=0,0,RES_hh_fech!H5/RES_summary!H$19)</f>
        <v>81.001266089353607</v>
      </c>
      <c r="I5" s="72">
        <f>IF(RES_hh_fech!I5=0,0,RES_hh_fech!I5/RES_summary!I$19)</f>
        <v>74.459255824543035</v>
      </c>
      <c r="J5" s="72">
        <f>IF(RES_hh_fech!J5=0,0,RES_hh_fech!J5/RES_summary!J$19)</f>
        <v>76.582102876428692</v>
      </c>
      <c r="K5" s="72">
        <f>IF(RES_hh_fech!K5=0,0,RES_hh_fech!K5/RES_summary!K$19)</f>
        <v>57.354728819415612</v>
      </c>
      <c r="L5" s="72">
        <f>IF(RES_hh_fech!L5=0,0,RES_hh_fech!L5/RES_summary!L$19)</f>
        <v>79.87663893900212</v>
      </c>
      <c r="M5" s="72">
        <f>IF(RES_hh_fech!M5=0,0,RES_hh_fech!M5/RES_summary!M$19)</f>
        <v>97.52239326043906</v>
      </c>
      <c r="N5" s="72">
        <f>IF(RES_hh_fech!N5=0,0,RES_hh_fech!N5/RES_summary!N$19)</f>
        <v>93.880320855306422</v>
      </c>
      <c r="O5" s="72">
        <f>IF(RES_hh_fech!O5=0,0,RES_hh_fech!O5/RES_summary!O$19)</f>
        <v>80.742523444327063</v>
      </c>
      <c r="P5" s="72">
        <f>IF(RES_hh_fech!P5=0,0,RES_hh_fech!P5/RES_summary!P$19)</f>
        <v>63.09206263226433</v>
      </c>
      <c r="Q5" s="72">
        <f>IF(RES_hh_fech!Q5=0,0,RES_hh_fech!Q5/RES_summary!Q$19)</f>
        <v>66.91456872906501</v>
      </c>
      <c r="R5" s="72">
        <f>IF(RES_hh_fech!R5=0,0,RES_hh_fech!R5/RES_summary!R$19)</f>
        <v>75.718139127343363</v>
      </c>
      <c r="S5" s="72">
        <f>IF(RES_hh_fech!S5=0,0,RES_hh_fech!S5/RES_summary!S$19)</f>
        <v>81.742861840051205</v>
      </c>
      <c r="T5" s="72">
        <f>IF(RES_hh_fech!T5=0,0,RES_hh_fech!T5/RES_summary!T$19)</f>
        <v>66.893272883621847</v>
      </c>
      <c r="U5" s="72">
        <f>IF(RES_hh_fech!U5=0,0,RES_hh_fech!U5/RES_summary!U$19)</f>
        <v>65.035104756860562</v>
      </c>
      <c r="V5" s="72">
        <f>IF(RES_hh_fech!V5=0,0,RES_hh_fech!V5/RES_summary!V$19)</f>
        <v>67.873927777662573</v>
      </c>
      <c r="W5" s="72">
        <f>IF(RES_hh_fech!W5=0,0,RES_hh_fech!W5/RES_summary!W$19)</f>
        <v>108.58631317891802</v>
      </c>
      <c r="X5" s="72">
        <f>IF(RES_hh_fech!X5=0,0,RES_hh_fech!X5/RES_summary!X$19)</f>
        <v>49.565592913424446</v>
      </c>
      <c r="Y5" s="72">
        <f>IF(RES_hh_fech!Y5=0,0,RES_hh_fech!Y5/RES_summary!Y$19)</f>
        <v>36.142423305842748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88.050619596692727</v>
      </c>
      <c r="C6" s="72">
        <f>IF(RES_hh_fech!C6=0,0,RES_hh_fech!C6/RES_summary!C$19)</f>
        <v>91.558698778391033</v>
      </c>
      <c r="D6" s="72">
        <f>IF(RES_hh_fech!D6=0,0,RES_hh_fech!D6/RES_summary!D$19)</f>
        <v>98.732209970511178</v>
      </c>
      <c r="E6" s="72">
        <f>IF(RES_hh_fech!E6=0,0,RES_hh_fech!E6/RES_summary!E$19)</f>
        <v>98.359057914604577</v>
      </c>
      <c r="F6" s="72">
        <f>IF(RES_hh_fech!F6=0,0,RES_hh_fech!F6/RES_summary!F$19)</f>
        <v>96.789406881690454</v>
      </c>
      <c r="G6" s="72">
        <f>IF(RES_hh_fech!G6=0,0,RES_hh_fech!G6/RES_summary!G$19)</f>
        <v>96.125458003167566</v>
      </c>
      <c r="H6" s="72">
        <f>IF(RES_hh_fech!H6=0,0,RES_hh_fech!H6/RES_summary!H$19)</f>
        <v>91.92336381222627</v>
      </c>
      <c r="I6" s="72">
        <f>IF(RES_hh_fech!I6=0,0,RES_hh_fech!I6/RES_summary!I$19)</f>
        <v>89.973696892544581</v>
      </c>
      <c r="J6" s="72">
        <f>IF(RES_hh_fech!J6=0,0,RES_hh_fech!J6/RES_summary!J$19)</f>
        <v>84.158167151900415</v>
      </c>
      <c r="K6" s="72">
        <f>IF(RES_hh_fech!K6=0,0,RES_hh_fech!K6/RES_summary!K$19)</f>
        <v>49.318701687785058</v>
      </c>
      <c r="L6" s="72">
        <f>IF(RES_hh_fech!L6=0,0,RES_hh_fech!L6/RES_summary!L$19)</f>
        <v>30.458950807423026</v>
      </c>
      <c r="M6" s="72">
        <f>IF(RES_hh_fech!M6=0,0,RES_hh_fech!M6/RES_summary!M$19)</f>
        <v>135.30902495881026</v>
      </c>
      <c r="N6" s="72">
        <f>IF(RES_hh_fech!N6=0,0,RES_hh_fech!N6/RES_summary!N$19)</f>
        <v>87.361243489348681</v>
      </c>
      <c r="O6" s="72">
        <f>IF(RES_hh_fech!O6=0,0,RES_hh_fech!O6/RES_summary!O$19)</f>
        <v>69.164716220269483</v>
      </c>
      <c r="P6" s="72">
        <f>IF(RES_hh_fech!P6=0,0,RES_hh_fech!P6/RES_summary!P$19)</f>
        <v>44.634442806879896</v>
      </c>
      <c r="Q6" s="72">
        <f>IF(RES_hh_fech!Q6=0,0,RES_hh_fech!Q6/RES_summary!Q$19)</f>
        <v>136.04578043076168</v>
      </c>
      <c r="R6" s="72">
        <f>IF(RES_hh_fech!R6=0,0,RES_hh_fech!R6/RES_summary!R$19)</f>
        <v>110.78032177427939</v>
      </c>
      <c r="S6" s="72">
        <f>IF(RES_hh_fech!S6=0,0,RES_hh_fech!S6/RES_summary!S$19)</f>
        <v>74.464178000280711</v>
      </c>
      <c r="T6" s="72">
        <f>IF(RES_hh_fech!T6=0,0,RES_hh_fech!T6/RES_summary!T$19)</f>
        <v>72.292307398988555</v>
      </c>
      <c r="U6" s="72">
        <f>IF(RES_hh_fech!U6=0,0,RES_hh_fech!U6/RES_summary!U$19)</f>
        <v>73.680668796874258</v>
      </c>
      <c r="V6" s="72">
        <f>IF(RES_hh_fech!V6=0,0,RES_hh_fech!V6/RES_summary!V$19)</f>
        <v>80.344285191164971</v>
      </c>
      <c r="W6" s="72">
        <f>IF(RES_hh_fech!W6=0,0,RES_hh_fech!W6/RES_summary!W$19)</f>
        <v>85.484256399330249</v>
      </c>
      <c r="X6" s="72">
        <f>IF(RES_hh_fech!X6=0,0,RES_hh_fech!X6/RES_summary!X$19)</f>
        <v>72.149343152690847</v>
      </c>
      <c r="Y6" s="72">
        <f>IF(RES_hh_fech!Y6=0,0,RES_hh_fech!Y6/RES_summary!Y$19)</f>
        <v>58.004930277113644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106.64969569085865</v>
      </c>
      <c r="C7" s="72">
        <f>IF(RES_hh_fech!C7=0,0,RES_hh_fech!C7/RES_summary!C$19)</f>
        <v>89.489447930113258</v>
      </c>
      <c r="D7" s="72">
        <f>IF(RES_hh_fech!D7=0,0,RES_hh_fech!D7/RES_summary!D$19)</f>
        <v>99.480172857869476</v>
      </c>
      <c r="E7" s="72">
        <f>IF(RES_hh_fech!E7=0,0,RES_hh_fech!E7/RES_summary!E$19)</f>
        <v>114.27981322026685</v>
      </c>
      <c r="F7" s="72">
        <f>IF(RES_hh_fech!F7=0,0,RES_hh_fech!F7/RES_summary!F$19)</f>
        <v>127.81656146783475</v>
      </c>
      <c r="G7" s="72">
        <f>IF(RES_hh_fech!G7=0,0,RES_hh_fech!G7/RES_summary!G$19)</f>
        <v>59.27620552576969</v>
      </c>
      <c r="H7" s="72">
        <f>IF(RES_hh_fech!H7=0,0,RES_hh_fech!H7/RES_summary!H$19)</f>
        <v>130.47930529273822</v>
      </c>
      <c r="I7" s="72">
        <f>IF(RES_hh_fech!I7=0,0,RES_hh_fech!I7/RES_summary!I$19)</f>
        <v>69.054049939770962</v>
      </c>
      <c r="J7" s="72">
        <f>IF(RES_hh_fech!J7=0,0,RES_hh_fech!J7/RES_summary!J$19)</f>
        <v>73.389483820846607</v>
      </c>
      <c r="K7" s="72">
        <f>IF(RES_hh_fech!K7=0,0,RES_hh_fech!K7/RES_summary!K$19)</f>
        <v>138.70438155872077</v>
      </c>
      <c r="L7" s="72">
        <f>IF(RES_hh_fech!L7=0,0,RES_hh_fech!L7/RES_summary!L$19)</f>
        <v>142.92898201239433</v>
      </c>
      <c r="M7" s="72">
        <f>IF(RES_hh_fech!M7=0,0,RES_hh_fech!M7/RES_summary!M$19)</f>
        <v>81.369217219933802</v>
      </c>
      <c r="N7" s="72">
        <f>IF(RES_hh_fech!N7=0,0,RES_hh_fech!N7/RES_summary!N$19)</f>
        <v>92.203223615807772</v>
      </c>
      <c r="O7" s="72">
        <f>IF(RES_hh_fech!O7=0,0,RES_hh_fech!O7/RES_summary!O$19)</f>
        <v>103.91957149218889</v>
      </c>
      <c r="P7" s="72">
        <f>IF(RES_hh_fech!P7=0,0,RES_hh_fech!P7/RES_summary!P$19)</f>
        <v>127.3156492652232</v>
      </c>
      <c r="Q7" s="72">
        <f>IF(RES_hh_fech!Q7=0,0,RES_hh_fech!Q7/RES_summary!Q$19)</f>
        <v>0</v>
      </c>
      <c r="R7" s="72">
        <f>IF(RES_hh_fech!R7=0,0,RES_hh_fech!R7/RES_summary!R$19)</f>
        <v>0</v>
      </c>
      <c r="S7" s="72">
        <f>IF(RES_hh_fech!S7=0,0,RES_hh_fech!S7/RES_summary!S$19)</f>
        <v>0</v>
      </c>
      <c r="T7" s="72">
        <f>IF(RES_hh_fech!T7=0,0,RES_hh_fech!T7/RES_summary!T$19)</f>
        <v>0</v>
      </c>
      <c r="U7" s="72">
        <f>IF(RES_hh_fech!U7=0,0,RES_hh_fech!U7/RES_summary!U$19)</f>
        <v>0</v>
      </c>
      <c r="V7" s="72">
        <f>IF(RES_hh_fech!V7=0,0,RES_hh_fech!V7/RES_summary!V$19)</f>
        <v>0</v>
      </c>
      <c r="W7" s="72">
        <f>IF(RES_hh_fech!W7=0,0,RES_hh_fech!W7/RES_summary!W$19)</f>
        <v>0</v>
      </c>
      <c r="X7" s="72">
        <f>IF(RES_hh_fech!X7=0,0,RES_hh_fech!X7/RES_summary!X$19)</f>
        <v>0</v>
      </c>
      <c r="Y7" s="72">
        <f>IF(RES_hh_fech!Y7=0,0,RES_hh_fech!Y7/RES_summary!Y$19)</f>
        <v>0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41.347004330431616</v>
      </c>
      <c r="C8" s="72">
        <f>IF(RES_hh_fech!C8=0,0,RES_hh_fech!C8/RES_summary!C$19)</f>
        <v>85.44112530802235</v>
      </c>
      <c r="D8" s="72">
        <f>IF(RES_hh_fech!D8=0,0,RES_hh_fech!D8/RES_summary!D$19)</f>
        <v>58.852218535431476</v>
      </c>
      <c r="E8" s="72">
        <f>IF(RES_hh_fech!E8=0,0,RES_hh_fech!E8/RES_summary!E$19)</f>
        <v>65.440582480196198</v>
      </c>
      <c r="F8" s="72">
        <f>IF(RES_hh_fech!F8=0,0,RES_hh_fech!F8/RES_summary!F$19)</f>
        <v>58.585515301205731</v>
      </c>
      <c r="G8" s="72">
        <f>IF(RES_hh_fech!G8=0,0,RES_hh_fech!G8/RES_summary!G$19)</f>
        <v>76.392163566598143</v>
      </c>
      <c r="H8" s="72">
        <f>IF(RES_hh_fech!H8=0,0,RES_hh_fech!H8/RES_summary!H$19)</f>
        <v>86.2803892126866</v>
      </c>
      <c r="I8" s="72">
        <f>IF(RES_hh_fech!I8=0,0,RES_hh_fech!I8/RES_summary!I$19)</f>
        <v>81.805202179739652</v>
      </c>
      <c r="J8" s="72">
        <f>IF(RES_hh_fech!J8=0,0,RES_hh_fech!J8/RES_summary!J$19)</f>
        <v>80.054156771146012</v>
      </c>
      <c r="K8" s="72">
        <f>IF(RES_hh_fech!K8=0,0,RES_hh_fech!K8/RES_summary!K$19)</f>
        <v>90.601548022689542</v>
      </c>
      <c r="L8" s="72">
        <f>IF(RES_hh_fech!L8=0,0,RES_hh_fech!L8/RES_summary!L$19)</f>
        <v>88.255639826701312</v>
      </c>
      <c r="M8" s="72">
        <f>IF(RES_hh_fech!M8=0,0,RES_hh_fech!M8/RES_summary!M$19)</f>
        <v>101.18609745536835</v>
      </c>
      <c r="N8" s="72">
        <f>IF(RES_hh_fech!N8=0,0,RES_hh_fech!N8/RES_summary!N$19)</f>
        <v>98.92931732178603</v>
      </c>
      <c r="O8" s="72">
        <f>IF(RES_hh_fech!O8=0,0,RES_hh_fech!O8/RES_summary!O$19)</f>
        <v>83.558909770153107</v>
      </c>
      <c r="P8" s="72">
        <f>IF(RES_hh_fech!P8=0,0,RES_hh_fech!P8/RES_summary!P$19)</f>
        <v>78.735864597196681</v>
      </c>
      <c r="Q8" s="72">
        <f>IF(RES_hh_fech!Q8=0,0,RES_hh_fech!Q8/RES_summary!Q$19)</f>
        <v>75.956730033785959</v>
      </c>
      <c r="R8" s="72">
        <f>IF(RES_hh_fech!R8=0,0,RES_hh_fech!R8/RES_summary!R$19)</f>
        <v>74.46330000649067</v>
      </c>
      <c r="S8" s="72">
        <f>IF(RES_hh_fech!S8=0,0,RES_hh_fech!S8/RES_summary!S$19)</f>
        <v>75.466131886438333</v>
      </c>
      <c r="T8" s="72">
        <f>IF(RES_hh_fech!T8=0,0,RES_hh_fech!T8/RES_summary!T$19)</f>
        <v>72.89664433908969</v>
      </c>
      <c r="U8" s="72">
        <f>IF(RES_hh_fech!U8=0,0,RES_hh_fech!U8/RES_summary!U$19)</f>
        <v>64.674493516020377</v>
      </c>
      <c r="V8" s="72">
        <f>IF(RES_hh_fech!V8=0,0,RES_hh_fech!V8/RES_summary!V$19)</f>
        <v>72.108893237056819</v>
      </c>
      <c r="W8" s="72">
        <f>IF(RES_hh_fech!W8=0,0,RES_hh_fech!W8/RES_summary!W$19)</f>
        <v>79.224720427235681</v>
      </c>
      <c r="X8" s="72">
        <f>IF(RES_hh_fech!X8=0,0,RES_hh_fech!X8/RES_summary!X$19)</f>
        <v>59.149575661332683</v>
      </c>
      <c r="Y8" s="72">
        <f>IF(RES_hh_fech!Y8=0,0,RES_hh_fech!Y8/RES_summary!Y$19)</f>
        <v>48.952318492473871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99.06771322618404</v>
      </c>
      <c r="C9" s="72">
        <f>IF(RES_hh_fech!C9=0,0,RES_hh_fech!C9/RES_summary!C$19)</f>
        <v>89.82629242319554</v>
      </c>
      <c r="D9" s="72">
        <f>IF(RES_hh_fech!D9=0,0,RES_hh_fech!D9/RES_summary!D$19)</f>
        <v>98.566610609389457</v>
      </c>
      <c r="E9" s="72">
        <f>IF(RES_hh_fech!E9=0,0,RES_hh_fech!E9/RES_summary!E$19)</f>
        <v>95.1933161754759</v>
      </c>
      <c r="F9" s="72">
        <f>IF(RES_hh_fech!F9=0,0,RES_hh_fech!F9/RES_summary!F$19)</f>
        <v>94.237106318976458</v>
      </c>
      <c r="G9" s="72">
        <f>IF(RES_hh_fech!G9=0,0,RES_hh_fech!G9/RES_summary!G$19)</f>
        <v>91.040692226055967</v>
      </c>
      <c r="H9" s="72">
        <f>IF(RES_hh_fech!H9=0,0,RES_hh_fech!H9/RES_summary!H$19)</f>
        <v>93.333996623445898</v>
      </c>
      <c r="I9" s="72">
        <f>IF(RES_hh_fech!I9=0,0,RES_hh_fech!I9/RES_summary!I$19)</f>
        <v>82.944223044355425</v>
      </c>
      <c r="J9" s="72">
        <f>IF(RES_hh_fech!J9=0,0,RES_hh_fech!J9/RES_summary!J$19)</f>
        <v>84.571266431309255</v>
      </c>
      <c r="K9" s="72">
        <f>IF(RES_hh_fech!K9=0,0,RES_hh_fech!K9/RES_summary!K$19)</f>
        <v>84.984568714958186</v>
      </c>
      <c r="L9" s="72">
        <f>IF(RES_hh_fech!L9=0,0,RES_hh_fech!L9/RES_summary!L$19)</f>
        <v>90.681579630296497</v>
      </c>
      <c r="M9" s="72">
        <f>IF(RES_hh_fech!M9=0,0,RES_hh_fech!M9/RES_summary!M$19)</f>
        <v>95.345253753869471</v>
      </c>
      <c r="N9" s="72">
        <f>IF(RES_hh_fech!N9=0,0,RES_hh_fech!N9/RES_summary!N$19)</f>
        <v>88.401857931456405</v>
      </c>
      <c r="O9" s="72">
        <f>IF(RES_hh_fech!O9=0,0,RES_hh_fech!O9/RES_summary!O$19)</f>
        <v>84.25867610060746</v>
      </c>
      <c r="P9" s="72">
        <f>IF(RES_hh_fech!P9=0,0,RES_hh_fech!P9/RES_summary!P$19)</f>
        <v>78.949370890556153</v>
      </c>
      <c r="Q9" s="72">
        <f>IF(RES_hh_fech!Q9=0,0,RES_hh_fech!Q9/RES_summary!Q$19)</f>
        <v>70.860100348090413</v>
      </c>
      <c r="R9" s="72">
        <f>IF(RES_hh_fech!R9=0,0,RES_hh_fech!R9/RES_summary!R$19)</f>
        <v>75.195679259587848</v>
      </c>
      <c r="S9" s="72">
        <f>IF(RES_hh_fech!S9=0,0,RES_hh_fech!S9/RES_summary!S$19)</f>
        <v>75.928849022404648</v>
      </c>
      <c r="T9" s="72">
        <f>IF(RES_hh_fech!T9=0,0,RES_hh_fech!T9/RES_summary!T$19)</f>
        <v>72.356840066240622</v>
      </c>
      <c r="U9" s="72">
        <f>IF(RES_hh_fech!U9=0,0,RES_hh_fech!U9/RES_summary!U$19)</f>
        <v>69.968930394649362</v>
      </c>
      <c r="V9" s="72">
        <f>IF(RES_hh_fech!V9=0,0,RES_hh_fech!V9/RES_summary!V$19)</f>
        <v>83.33977937594014</v>
      </c>
      <c r="W9" s="72">
        <f>IF(RES_hh_fech!W9=0,0,RES_hh_fech!W9/RES_summary!W$19)</f>
        <v>74.464594254332155</v>
      </c>
      <c r="X9" s="72">
        <f>IF(RES_hh_fech!X9=0,0,RES_hh_fech!X9/RES_summary!X$19)</f>
        <v>62.94737516838314</v>
      </c>
      <c r="Y9" s="72">
        <f>IF(RES_hh_fech!Y9=0,0,RES_hh_fech!Y9/RES_summary!Y$19)</f>
        <v>54.47357125594683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59.46226562113231</v>
      </c>
      <c r="C11" s="72">
        <f>IF(RES_hh_fech!C11=0,0,RES_hh_fech!C11/RES_summary!C$19)</f>
        <v>56.640389016461391</v>
      </c>
      <c r="D11" s="72">
        <f>IF(RES_hh_fech!D11=0,0,RES_hh_fech!D11/RES_summary!D$19)</f>
        <v>60.05444380798631</v>
      </c>
      <c r="E11" s="72">
        <f>IF(RES_hh_fech!E11=0,0,RES_hh_fech!E11/RES_summary!E$19)</f>
        <v>67.720983462144517</v>
      </c>
      <c r="F11" s="72">
        <f>IF(RES_hh_fech!F11=0,0,RES_hh_fech!F11/RES_summary!F$19)</f>
        <v>60.746249915070166</v>
      </c>
      <c r="G11" s="72">
        <f>IF(RES_hh_fech!G11=0,0,RES_hh_fech!G11/RES_summary!G$19)</f>
        <v>63.078455023046025</v>
      </c>
      <c r="H11" s="72">
        <f>IF(RES_hh_fech!H11=0,0,RES_hh_fech!H11/RES_summary!H$19)</f>
        <v>64.071810259311462</v>
      </c>
      <c r="I11" s="72">
        <f>IF(RES_hh_fech!I11=0,0,RES_hh_fech!I11/RES_summary!I$19)</f>
        <v>59.422458013605123</v>
      </c>
      <c r="J11" s="72">
        <f>IF(RES_hh_fech!J11=0,0,RES_hh_fech!J11/RES_summary!J$19)</f>
        <v>58.669436086781104</v>
      </c>
      <c r="K11" s="72">
        <f>IF(RES_hh_fech!K11=0,0,RES_hh_fech!K11/RES_summary!K$19)</f>
        <v>62.446269501211461</v>
      </c>
      <c r="L11" s="72">
        <f>IF(RES_hh_fech!L11=0,0,RES_hh_fech!L11/RES_summary!L$19)</f>
        <v>66.724351658527624</v>
      </c>
      <c r="M11" s="72">
        <f>IF(RES_hh_fech!M11=0,0,RES_hh_fech!M11/RES_summary!M$19)</f>
        <v>72.173997003166079</v>
      </c>
      <c r="N11" s="72">
        <f>IF(RES_hh_fech!N11=0,0,RES_hh_fech!N11/RES_summary!N$19)</f>
        <v>71.104992375483846</v>
      </c>
      <c r="O11" s="72">
        <f>IF(RES_hh_fech!O11=0,0,RES_hh_fech!O11/RES_summary!O$19)</f>
        <v>65.295086392213463</v>
      </c>
      <c r="P11" s="72">
        <f>IF(RES_hh_fech!P11=0,0,RES_hh_fech!P11/RES_summary!P$19)</f>
        <v>61.522102409662828</v>
      </c>
      <c r="Q11" s="72">
        <f>IF(RES_hh_fech!Q11=0,0,RES_hh_fech!Q11/RES_summary!Q$19)</f>
        <v>62.2766494543622</v>
      </c>
      <c r="R11" s="72">
        <f>IF(RES_hh_fech!R11=0,0,RES_hh_fech!R11/RES_summary!R$19)</f>
        <v>61.696443808410898</v>
      </c>
      <c r="S11" s="72">
        <f>IF(RES_hh_fech!S11=0,0,RES_hh_fech!S11/RES_summary!S$19)</f>
        <v>64.627310714736666</v>
      </c>
      <c r="T11" s="72">
        <f>IF(RES_hh_fech!T11=0,0,RES_hh_fech!T11/RES_summary!T$19)</f>
        <v>62.244788257071164</v>
      </c>
      <c r="U11" s="72">
        <f>IF(RES_hh_fech!U11=0,0,RES_hh_fech!U11/RES_summary!U$19)</f>
        <v>60.387560373129446</v>
      </c>
      <c r="V11" s="72">
        <f>IF(RES_hh_fech!V11=0,0,RES_hh_fech!V11/RES_summary!V$19)</f>
        <v>66.832636583345291</v>
      </c>
      <c r="W11" s="72">
        <f>IF(RES_hh_fech!W11=0,0,RES_hh_fech!W11/RES_summary!W$19)</f>
        <v>68.000130992501042</v>
      </c>
      <c r="X11" s="72">
        <f>IF(RES_hh_fech!X11=0,0,RES_hh_fech!X11/RES_summary!X$19)</f>
        <v>56.327581464057772</v>
      </c>
      <c r="Y11" s="72">
        <f>IF(RES_hh_fech!Y11=0,0,RES_hh_fech!Y11/RES_summary!Y$19)</f>
        <v>50.212644477729462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0</v>
      </c>
      <c r="C12" s="72">
        <f>IF(RES_hh_fech!C12=0,0,RES_hh_fech!C12/RES_summary!C$19)</f>
        <v>0</v>
      </c>
      <c r="D12" s="72">
        <f>IF(RES_hh_fech!D12=0,0,RES_hh_fech!D12/RES_summary!D$19)</f>
        <v>0</v>
      </c>
      <c r="E12" s="72">
        <f>IF(RES_hh_fech!E12=0,0,RES_hh_fech!E12/RES_summary!E$19)</f>
        <v>0</v>
      </c>
      <c r="F12" s="72">
        <f>IF(RES_hh_fech!F12=0,0,RES_hh_fech!F12/RES_summary!F$19)</f>
        <v>0</v>
      </c>
      <c r="G12" s="72">
        <f>IF(RES_hh_fech!G12=0,0,RES_hh_fech!G12/RES_summary!G$19)</f>
        <v>0</v>
      </c>
      <c r="H12" s="72">
        <f>IF(RES_hh_fech!H12=0,0,RES_hh_fech!H12/RES_summary!H$19)</f>
        <v>0</v>
      </c>
      <c r="I12" s="72">
        <f>IF(RES_hh_fech!I12=0,0,RES_hh_fech!I12/RES_summary!I$19)</f>
        <v>0</v>
      </c>
      <c r="J12" s="72">
        <f>IF(RES_hh_fech!J12=0,0,RES_hh_fech!J12/RES_summary!J$19)</f>
        <v>0</v>
      </c>
      <c r="K12" s="72">
        <f>IF(RES_hh_fech!K12=0,0,RES_hh_fech!K12/RES_summary!K$19)</f>
        <v>0</v>
      </c>
      <c r="L12" s="72">
        <f>IF(RES_hh_fech!L12=0,0,RES_hh_fech!L12/RES_summary!L$19)</f>
        <v>0</v>
      </c>
      <c r="M12" s="72">
        <f>IF(RES_hh_fech!M12=0,0,RES_hh_fech!M12/RES_summary!M$19)</f>
        <v>0</v>
      </c>
      <c r="N12" s="72">
        <f>IF(RES_hh_fech!N12=0,0,RES_hh_fech!N12/RES_summary!N$19)</f>
        <v>0</v>
      </c>
      <c r="O12" s="72">
        <f>IF(RES_hh_fech!O12=0,0,RES_hh_fech!O12/RES_summary!O$19)</f>
        <v>0</v>
      </c>
      <c r="P12" s="72">
        <f>IF(RES_hh_fech!P12=0,0,RES_hh_fech!P12/RES_summary!P$19)</f>
        <v>0</v>
      </c>
      <c r="Q12" s="72">
        <f>IF(RES_hh_fech!Q12=0,0,RES_hh_fech!Q12/RES_summary!Q$19)</f>
        <v>0</v>
      </c>
      <c r="R12" s="72">
        <f>IF(RES_hh_fech!R12=0,0,RES_hh_fech!R12/RES_summary!R$19)</f>
        <v>0</v>
      </c>
      <c r="S12" s="72">
        <f>IF(RES_hh_fech!S12=0,0,RES_hh_fech!S12/RES_summary!S$19)</f>
        <v>0</v>
      </c>
      <c r="T12" s="72">
        <f>IF(RES_hh_fech!T12=0,0,RES_hh_fech!T12/RES_summary!T$19)</f>
        <v>0</v>
      </c>
      <c r="U12" s="72">
        <f>IF(RES_hh_fech!U12=0,0,RES_hh_fech!U12/RES_summary!U$19)</f>
        <v>0</v>
      </c>
      <c r="V12" s="72">
        <f>IF(RES_hh_fech!V12=0,0,RES_hh_fech!V12/RES_summary!V$19)</f>
        <v>0</v>
      </c>
      <c r="W12" s="72">
        <f>IF(RES_hh_fech!W12=0,0,RES_hh_fech!W12/RES_summary!W$19)</f>
        <v>0</v>
      </c>
      <c r="X12" s="72">
        <f>IF(RES_hh_fech!X12=0,0,RES_hh_fech!X12/RES_summary!X$19)</f>
        <v>0</v>
      </c>
      <c r="Y12" s="72">
        <f>IF(RES_hh_fech!Y12=0,0,RES_hh_fech!Y12/RES_summary!Y$19)</f>
        <v>0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73.346361223933741</v>
      </c>
      <c r="C13" s="74">
        <f>IF(RES_hh_fech!C13=0,0,RES_hh_fech!C13/RES_summary!C$19)</f>
        <v>76.639026570919</v>
      </c>
      <c r="D13" s="74">
        <f>IF(RES_hh_fech!D13=0,0,RES_hh_fech!D13/RES_summary!D$19)</f>
        <v>64.574129880883959</v>
      </c>
      <c r="E13" s="74">
        <f>IF(RES_hh_fech!E13=0,0,RES_hh_fech!E13/RES_summary!E$19)</f>
        <v>76.36026028314437</v>
      </c>
      <c r="F13" s="74">
        <f>IF(RES_hh_fech!F13=0,0,RES_hh_fech!F13/RES_summary!F$19)</f>
        <v>62.632229571574314</v>
      </c>
      <c r="G13" s="74">
        <f>IF(RES_hh_fech!G13=0,0,RES_hh_fech!G13/RES_summary!G$19)</f>
        <v>68.272860600334965</v>
      </c>
      <c r="H13" s="74">
        <f>IF(RES_hh_fech!H13=0,0,RES_hh_fech!H13/RES_summary!H$19)</f>
        <v>72.649760240090501</v>
      </c>
      <c r="I13" s="74">
        <f>IF(RES_hh_fech!I13=0,0,RES_hh_fech!I13/RES_summary!I$19)</f>
        <v>59.829560217759784</v>
      </c>
      <c r="J13" s="74">
        <f>IF(RES_hh_fech!J13=0,0,RES_hh_fech!J13/RES_summary!J$19)</f>
        <v>68.624937289173161</v>
      </c>
      <c r="K13" s="74">
        <f>IF(RES_hh_fech!K13=0,0,RES_hh_fech!K13/RES_summary!K$19)</f>
        <v>67.896244120517281</v>
      </c>
      <c r="L13" s="74">
        <f>IF(RES_hh_fech!L13=0,0,RES_hh_fech!L13/RES_summary!L$19)</f>
        <v>72.993310230136046</v>
      </c>
      <c r="M13" s="74">
        <f>IF(RES_hh_fech!M13=0,0,RES_hh_fech!M13/RES_summary!M$19)</f>
        <v>81.031160988870667</v>
      </c>
      <c r="N13" s="74">
        <f>IF(RES_hh_fech!N13=0,0,RES_hh_fech!N13/RES_summary!N$19)</f>
        <v>74.661365478951666</v>
      </c>
      <c r="O13" s="74">
        <f>IF(RES_hh_fech!O13=0,0,RES_hh_fech!O13/RES_summary!O$19)</f>
        <v>68.12351596720157</v>
      </c>
      <c r="P13" s="74">
        <f>IF(RES_hh_fech!P13=0,0,RES_hh_fech!P13/RES_summary!P$19)</f>
        <v>71.080676863467019</v>
      </c>
      <c r="Q13" s="74">
        <f>IF(RES_hh_fech!Q13=0,0,RES_hh_fech!Q13/RES_summary!Q$19)</f>
        <v>59.47425524885837</v>
      </c>
      <c r="R13" s="74">
        <f>IF(RES_hh_fech!R13=0,0,RES_hh_fech!R13/RES_summary!R$19)</f>
        <v>62.841142022259433</v>
      </c>
      <c r="S13" s="74">
        <f>IF(RES_hh_fech!S13=0,0,RES_hh_fech!S13/RES_summary!S$19)</f>
        <v>67.110138290845924</v>
      </c>
      <c r="T13" s="74">
        <f>IF(RES_hh_fech!T13=0,0,RES_hh_fech!T13/RES_summary!T$19)</f>
        <v>63.757818854896307</v>
      </c>
      <c r="U13" s="74">
        <f>IF(RES_hh_fech!U13=0,0,RES_hh_fech!U13/RES_summary!U$19)</f>
        <v>64.555660603926938</v>
      </c>
      <c r="V13" s="74">
        <f>IF(RES_hh_fech!V13=0,0,RES_hh_fech!V13/RES_summary!V$19)</f>
        <v>65.055278375567894</v>
      </c>
      <c r="W13" s="74">
        <f>IF(RES_hh_fech!W13=0,0,RES_hh_fech!W13/RES_summary!W$19)</f>
        <v>60.366731089128756</v>
      </c>
      <c r="X13" s="74">
        <f>IF(RES_hh_fech!X13=0,0,RES_hh_fech!X13/RES_summary!X$19)</f>
        <v>54.10746313569156</v>
      </c>
      <c r="Y13" s="74">
        <f>IF(RES_hh_fech!Y13=0,0,RES_hh_fech!Y13/RES_summary!Y$19)</f>
        <v>54.191442907677327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0.28016551223127428</v>
      </c>
      <c r="C14" s="76">
        <f>IF(RES_hh_fech!C14=0,0,RES_hh_fech!C14/RES_summary!C$19)</f>
        <v>0.23914856577818275</v>
      </c>
      <c r="D14" s="76">
        <f>IF(RES_hh_fech!D14=0,0,RES_hh_fech!D14/RES_summary!D$19)</f>
        <v>0.30726703730559674</v>
      </c>
      <c r="E14" s="76">
        <f>IF(RES_hh_fech!E14=0,0,RES_hh_fech!E14/RES_summary!E$19)</f>
        <v>0.33193273563018311</v>
      </c>
      <c r="F14" s="76">
        <f>IF(RES_hh_fech!F14=0,0,RES_hh_fech!F14/RES_summary!F$19)</f>
        <v>0.30010403037414529</v>
      </c>
      <c r="G14" s="76">
        <f>IF(RES_hh_fech!G14=0,0,RES_hh_fech!G14/RES_summary!G$19)</f>
        <v>0.29228857059260116</v>
      </c>
      <c r="H14" s="76">
        <f>IF(RES_hh_fech!H14=0,0,RES_hh_fech!H14/RES_summary!H$19)</f>
        <v>0.31477986579513029</v>
      </c>
      <c r="I14" s="76">
        <f>IF(RES_hh_fech!I14=0,0,RES_hh_fech!I14/RES_summary!I$19)</f>
        <v>0.28991127774716485</v>
      </c>
      <c r="J14" s="76">
        <f>IF(RES_hh_fech!J14=0,0,RES_hh_fech!J14/RES_summary!J$19)</f>
        <v>0.30178300265137914</v>
      </c>
      <c r="K14" s="76">
        <f>IF(RES_hh_fech!K14=0,0,RES_hh_fech!K14/RES_summary!K$19)</f>
        <v>0.30133169409084609</v>
      </c>
      <c r="L14" s="76">
        <f>IF(RES_hh_fech!L14=0,0,RES_hh_fech!L14/RES_summary!L$19)</f>
        <v>0.34171115483031594</v>
      </c>
      <c r="M14" s="76">
        <f>IF(RES_hh_fech!M14=0,0,RES_hh_fech!M14/RES_summary!M$19)</f>
        <v>0.3818933862352249</v>
      </c>
      <c r="N14" s="76">
        <f>IF(RES_hh_fech!N14=0,0,RES_hh_fech!N14/RES_summary!N$19)</f>
        <v>0.36231182904743797</v>
      </c>
      <c r="O14" s="76">
        <f>IF(RES_hh_fech!O14=0,0,RES_hh_fech!O14/RES_summary!O$19)</f>
        <v>0.34162622621058208</v>
      </c>
      <c r="P14" s="76">
        <f>IF(RES_hh_fech!P14=0,0,RES_hh_fech!P14/RES_summary!P$19)</f>
        <v>0.31116185681509706</v>
      </c>
      <c r="Q14" s="76">
        <f>IF(RES_hh_fech!Q14=0,0,RES_hh_fech!Q14/RES_summary!Q$19)</f>
        <v>0.29710906941420423</v>
      </c>
      <c r="R14" s="76">
        <f>IF(RES_hh_fech!R14=0,0,RES_hh_fech!R14/RES_summary!R$19)</f>
        <v>0.31659459795509587</v>
      </c>
      <c r="S14" s="76">
        <f>IF(RES_hh_fech!S14=0,0,RES_hh_fech!S14/RES_summary!S$19)</f>
        <v>0.33290368560814626</v>
      </c>
      <c r="T14" s="76">
        <f>IF(RES_hh_fech!T14=0,0,RES_hh_fech!T14/RES_summary!T$19)</f>
        <v>0.32040688979879656</v>
      </c>
      <c r="U14" s="76">
        <f>IF(RES_hh_fech!U14=0,0,RES_hh_fech!U14/RES_summary!U$19)</f>
        <v>0.31359959645971042</v>
      </c>
      <c r="V14" s="76">
        <f>IF(RES_hh_fech!V14=0,0,RES_hh_fech!V14/RES_summary!V$19)</f>
        <v>0.37386153497726504</v>
      </c>
      <c r="W14" s="76">
        <f>IF(RES_hh_fech!W14=0,0,RES_hh_fech!W14/RES_summary!W$19)</f>
        <v>0.38162473702944189</v>
      </c>
      <c r="X14" s="76">
        <f>IF(RES_hh_fech!X14=0,0,RES_hh_fech!X14/RES_summary!X$19)</f>
        <v>0.30031875348650394</v>
      </c>
      <c r="Y14" s="76">
        <f>IF(RES_hh_fech!Y14=0,0,RES_hh_fech!Y14/RES_summary!Y$19)</f>
        <v>0.26204452364570724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0.10434223945840837</v>
      </c>
      <c r="C15" s="69">
        <f>IF(RES_hh_fech!C15=0,0,RES_hh_fech!C15/RES_summary!C$19)</f>
        <v>0.11880150863076054</v>
      </c>
      <c r="D15" s="69">
        <f>IF(RES_hh_fech!D15=0,0,RES_hh_fech!D15/RES_summary!D$19)</f>
        <v>8.5891132941532528E-2</v>
      </c>
      <c r="E15" s="69">
        <f>IF(RES_hh_fech!E15=0,0,RES_hh_fech!E15/RES_summary!E$19)</f>
        <v>0.11941874575887665</v>
      </c>
      <c r="F15" s="69">
        <f>IF(RES_hh_fech!F15=0,0,RES_hh_fech!F15/RES_summary!F$19)</f>
        <v>7.17464579017075E-2</v>
      </c>
      <c r="G15" s="69">
        <f>IF(RES_hh_fech!G15=0,0,RES_hh_fech!G15/RES_summary!G$19)</f>
        <v>8.0151517576681527E-2</v>
      </c>
      <c r="H15" s="69">
        <f>IF(RES_hh_fech!H15=0,0,RES_hh_fech!H15/RES_summary!H$19)</f>
        <v>0.12500394901737846</v>
      </c>
      <c r="I15" s="69">
        <f>IF(RES_hh_fech!I15=0,0,RES_hh_fech!I15/RES_summary!I$19)</f>
        <v>0.28860125530782299</v>
      </c>
      <c r="J15" s="69">
        <f>IF(RES_hh_fech!J15=0,0,RES_hh_fech!J15/RES_summary!J$19)</f>
        <v>0.21910155495086464</v>
      </c>
      <c r="K15" s="69">
        <f>IF(RES_hh_fech!K15=0,0,RES_hh_fech!K15/RES_summary!K$19)</f>
        <v>0.21140841734561577</v>
      </c>
      <c r="L15" s="69">
        <f>IF(RES_hh_fech!L15=0,0,RES_hh_fech!L15/RES_summary!L$19)</f>
        <v>0.32941341937745428</v>
      </c>
      <c r="M15" s="69">
        <f>IF(RES_hh_fech!M15=0,0,RES_hh_fech!M15/RES_summary!M$19)</f>
        <v>0.26193542062304948</v>
      </c>
      <c r="N15" s="69">
        <f>IF(RES_hh_fech!N15=0,0,RES_hh_fech!N15/RES_summary!N$19)</f>
        <v>0.78026135152429055</v>
      </c>
      <c r="O15" s="69">
        <f>IF(RES_hh_fech!O15=0,0,RES_hh_fech!O15/RES_summary!O$19)</f>
        <v>0.35541676924544641</v>
      </c>
      <c r="P15" s="69">
        <f>IF(RES_hh_fech!P15=0,0,RES_hh_fech!P15/RES_summary!P$19)</f>
        <v>0.3320254818040016</v>
      </c>
      <c r="Q15" s="69">
        <f>IF(RES_hh_fech!Q15=0,0,RES_hh_fech!Q15/RES_summary!Q$19)</f>
        <v>0.56131388754197931</v>
      </c>
      <c r="R15" s="69">
        <f>IF(RES_hh_fech!R15=0,0,RES_hh_fech!R15/RES_summary!R$19)</f>
        <v>0.56738798071741114</v>
      </c>
      <c r="S15" s="69">
        <f>IF(RES_hh_fech!S15=0,0,RES_hh_fech!S15/RES_summary!S$19)</f>
        <v>0.59154274814026819</v>
      </c>
      <c r="T15" s="69">
        <f>IF(RES_hh_fech!T15=0,0,RES_hh_fech!T15/RES_summary!T$19)</f>
        <v>0.52809849657681329</v>
      </c>
      <c r="U15" s="69">
        <f>IF(RES_hh_fech!U15=0,0,RES_hh_fech!U15/RES_summary!U$19)</f>
        <v>0.57990567514401825</v>
      </c>
      <c r="V15" s="69">
        <f>IF(RES_hh_fech!V15=0,0,RES_hh_fech!V15/RES_summary!V$19)</f>
        <v>0.60711040075560174</v>
      </c>
      <c r="W15" s="69">
        <f>IF(RES_hh_fech!W15=0,0,RES_hh_fech!W15/RES_summary!W$19)</f>
        <v>0.63756302139851351</v>
      </c>
      <c r="X15" s="69">
        <f>IF(RES_hh_fech!X15=0,0,RES_hh_fech!X15/RES_summary!X$19)</f>
        <v>0.63535730871023344</v>
      </c>
      <c r="Y15" s="69">
        <f>IF(RES_hh_fech!Y15=0,0,RES_hh_fech!Y15/RES_summary!Y$19)</f>
        <v>0.63593838936099734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0.10434223945840837</v>
      </c>
      <c r="C16" s="72">
        <f>IF(RES_hh_fech!C16=0,0,RES_hh_fech!C16/RES_summary!C$19)</f>
        <v>0.11880150863076054</v>
      </c>
      <c r="D16" s="72">
        <f>IF(RES_hh_fech!D16=0,0,RES_hh_fech!D16/RES_summary!D$19)</f>
        <v>8.5891132941532528E-2</v>
      </c>
      <c r="E16" s="72">
        <f>IF(RES_hh_fech!E16=0,0,RES_hh_fech!E16/RES_summary!E$19)</f>
        <v>0.11941874575887665</v>
      </c>
      <c r="F16" s="72">
        <f>IF(RES_hh_fech!F16=0,0,RES_hh_fech!F16/RES_summary!F$19)</f>
        <v>7.17464579017075E-2</v>
      </c>
      <c r="G16" s="72">
        <f>IF(RES_hh_fech!G16=0,0,RES_hh_fech!G16/RES_summary!G$19)</f>
        <v>8.0151517576681527E-2</v>
      </c>
      <c r="H16" s="72">
        <f>IF(RES_hh_fech!H16=0,0,RES_hh_fech!H16/RES_summary!H$19)</f>
        <v>0.12500394901737846</v>
      </c>
      <c r="I16" s="72">
        <f>IF(RES_hh_fech!I16=0,0,RES_hh_fech!I16/RES_summary!I$19)</f>
        <v>0.28860125530782299</v>
      </c>
      <c r="J16" s="72">
        <f>IF(RES_hh_fech!J16=0,0,RES_hh_fech!J16/RES_summary!J$19)</f>
        <v>0.21910155495086464</v>
      </c>
      <c r="K16" s="72">
        <f>IF(RES_hh_fech!K16=0,0,RES_hh_fech!K16/RES_summary!K$19)</f>
        <v>0.21140841734561577</v>
      </c>
      <c r="L16" s="72">
        <f>IF(RES_hh_fech!L16=0,0,RES_hh_fech!L16/RES_summary!L$19)</f>
        <v>0.32941341937745428</v>
      </c>
      <c r="M16" s="72">
        <f>IF(RES_hh_fech!M16=0,0,RES_hh_fech!M16/RES_summary!M$19)</f>
        <v>0.26193542062304948</v>
      </c>
      <c r="N16" s="72">
        <f>IF(RES_hh_fech!N16=0,0,RES_hh_fech!N16/RES_summary!N$19)</f>
        <v>0.78026135152429055</v>
      </c>
      <c r="O16" s="72">
        <f>IF(RES_hh_fech!O16=0,0,RES_hh_fech!O16/RES_summary!O$19)</f>
        <v>0.35541676924544641</v>
      </c>
      <c r="P16" s="72">
        <f>IF(RES_hh_fech!P16=0,0,RES_hh_fech!P16/RES_summary!P$19)</f>
        <v>0.3320254818040016</v>
      </c>
      <c r="Q16" s="72">
        <f>IF(RES_hh_fech!Q16=0,0,RES_hh_fech!Q16/RES_summary!Q$19)</f>
        <v>0.56131388754197931</v>
      </c>
      <c r="R16" s="72">
        <f>IF(RES_hh_fech!R16=0,0,RES_hh_fech!R16/RES_summary!R$19)</f>
        <v>0.56738798071741114</v>
      </c>
      <c r="S16" s="72">
        <f>IF(RES_hh_fech!S16=0,0,RES_hh_fech!S16/RES_summary!S$19)</f>
        <v>0.59154274814026819</v>
      </c>
      <c r="T16" s="72">
        <f>IF(RES_hh_fech!T16=0,0,RES_hh_fech!T16/RES_summary!T$19)</f>
        <v>0.52809849657681329</v>
      </c>
      <c r="U16" s="72">
        <f>IF(RES_hh_fech!U16=0,0,RES_hh_fech!U16/RES_summary!U$19)</f>
        <v>0.57990567514401825</v>
      </c>
      <c r="V16" s="72">
        <f>IF(RES_hh_fech!V16=0,0,RES_hh_fech!V16/RES_summary!V$19)</f>
        <v>0.60711040075560174</v>
      </c>
      <c r="W16" s="72">
        <f>IF(RES_hh_fech!W16=0,0,RES_hh_fech!W16/RES_summary!W$19)</f>
        <v>0.63756302139851351</v>
      </c>
      <c r="X16" s="72">
        <f>IF(RES_hh_fech!X16=0,0,RES_hh_fech!X16/RES_summary!X$19)</f>
        <v>0.63535730871023344</v>
      </c>
      <c r="Y16" s="72">
        <f>IF(RES_hh_fech!Y16=0,0,RES_hh_fech!Y16/RES_summary!Y$19)</f>
        <v>0.63593838936099734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15.300566700978392</v>
      </c>
      <c r="C17" s="69">
        <f>IF(RES_hh_fech!C17=0,0,RES_hh_fech!C17/RES_summary!C$19)</f>
        <v>15.352902728286962</v>
      </c>
      <c r="D17" s="69">
        <f>IF(RES_hh_fech!D17=0,0,RES_hh_fech!D17/RES_summary!D$19)</f>
        <v>15.955896287132461</v>
      </c>
      <c r="E17" s="69">
        <f>IF(RES_hh_fech!E17=0,0,RES_hh_fech!E17/RES_summary!E$19)</f>
        <v>15.854166881816672</v>
      </c>
      <c r="F17" s="69">
        <f>IF(RES_hh_fech!F17=0,0,RES_hh_fech!F17/RES_summary!F$19)</f>
        <v>15.744146519904291</v>
      </c>
      <c r="G17" s="69">
        <f>IF(RES_hh_fech!G17=0,0,RES_hh_fech!G17/RES_summary!G$19)</f>
        <v>16.736465313474774</v>
      </c>
      <c r="H17" s="69">
        <f>IF(RES_hh_fech!H17=0,0,RES_hh_fech!H17/RES_summary!H$19)</f>
        <v>16.850986423295073</v>
      </c>
      <c r="I17" s="69">
        <f>IF(RES_hh_fech!I17=0,0,RES_hh_fech!I17/RES_summary!I$19)</f>
        <v>16.799589329727556</v>
      </c>
      <c r="J17" s="69">
        <f>IF(RES_hh_fech!J17=0,0,RES_hh_fech!J17/RES_summary!J$19)</f>
        <v>18.481585516526291</v>
      </c>
      <c r="K17" s="69">
        <f>IF(RES_hh_fech!K17=0,0,RES_hh_fech!K17/RES_summary!K$19)</f>
        <v>19.653277416927569</v>
      </c>
      <c r="L17" s="69">
        <f>IF(RES_hh_fech!L17=0,0,RES_hh_fech!L17/RES_summary!L$19)</f>
        <v>19.94445997872662</v>
      </c>
      <c r="M17" s="69">
        <f>IF(RES_hh_fech!M17=0,0,RES_hh_fech!M17/RES_summary!M$19)</f>
        <v>20.743328129657652</v>
      </c>
      <c r="N17" s="69">
        <f>IF(RES_hh_fech!N17=0,0,RES_hh_fech!N17/RES_summary!N$19)</f>
        <v>19.359895362044707</v>
      </c>
      <c r="O17" s="69">
        <f>IF(RES_hh_fech!O17=0,0,RES_hh_fech!O17/RES_summary!O$19)</f>
        <v>18.586126766390976</v>
      </c>
      <c r="P17" s="69">
        <f>IF(RES_hh_fech!P17=0,0,RES_hh_fech!P17/RES_summary!P$19)</f>
        <v>18.465504890260394</v>
      </c>
      <c r="Q17" s="69">
        <f>IF(RES_hh_fech!Q17=0,0,RES_hh_fech!Q17/RES_summary!Q$19)</f>
        <v>18.318146148651682</v>
      </c>
      <c r="R17" s="69">
        <f>IF(RES_hh_fech!R17=0,0,RES_hh_fech!R17/RES_summary!R$19)</f>
        <v>18.330123712056594</v>
      </c>
      <c r="S17" s="69">
        <f>IF(RES_hh_fech!S17=0,0,RES_hh_fech!S17/RES_summary!S$19)</f>
        <v>19.190508327644363</v>
      </c>
      <c r="T17" s="69">
        <f>IF(RES_hh_fech!T17=0,0,RES_hh_fech!T17/RES_summary!T$19)</f>
        <v>19.221381990381172</v>
      </c>
      <c r="U17" s="69">
        <f>IF(RES_hh_fech!U17=0,0,RES_hh_fech!U17/RES_summary!U$19)</f>
        <v>18.795918556672056</v>
      </c>
      <c r="V17" s="69">
        <f>IF(RES_hh_fech!V17=0,0,RES_hh_fech!V17/RES_summary!V$19)</f>
        <v>19.723847840495651</v>
      </c>
      <c r="W17" s="69">
        <f>IF(RES_hh_fech!W17=0,0,RES_hh_fech!W17/RES_summary!W$19)</f>
        <v>20.754358916096027</v>
      </c>
      <c r="X17" s="69">
        <f>IF(RES_hh_fech!X17=0,0,RES_hh_fech!X17/RES_summary!X$19)</f>
        <v>20.622502620396787</v>
      </c>
      <c r="Y17" s="69">
        <f>IF(RES_hh_fech!Y17=0,0,RES_hh_fech!Y17/RES_summary!Y$19)</f>
        <v>20.643944423414432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17.944582903706443</v>
      </c>
      <c r="C18" s="72">
        <f>IF(RES_hh_fech!C18=0,0,RES_hh_fech!C18/RES_summary!C$19)</f>
        <v>14.21283220656424</v>
      </c>
      <c r="D18" s="72">
        <f>IF(RES_hh_fech!D18=0,0,RES_hh_fech!D18/RES_summary!D$19)</f>
        <v>18.021900368859882</v>
      </c>
      <c r="E18" s="72">
        <f>IF(RES_hh_fech!E18=0,0,RES_hh_fech!E18/RES_summary!E$19)</f>
        <v>18.997518407197823</v>
      </c>
      <c r="F18" s="72">
        <f>IF(RES_hh_fech!F18=0,0,RES_hh_fech!F18/RES_summary!F$19)</f>
        <v>16.732779641292382</v>
      </c>
      <c r="G18" s="72">
        <f>IF(RES_hh_fech!G18=0,0,RES_hh_fech!G18/RES_summary!G$19)</f>
        <v>17.33594444958333</v>
      </c>
      <c r="H18" s="72">
        <f>IF(RES_hh_fech!H18=0,0,RES_hh_fech!H18/RES_summary!H$19)</f>
        <v>18.637580922418142</v>
      </c>
      <c r="I18" s="72">
        <f>IF(RES_hh_fech!I18=0,0,RES_hh_fech!I18/RES_summary!I$19)</f>
        <v>18.881159646219373</v>
      </c>
      <c r="J18" s="72">
        <f>IF(RES_hh_fech!J18=0,0,RES_hh_fech!J18/RES_summary!J$19)</f>
        <v>20.474719268368055</v>
      </c>
      <c r="K18" s="72">
        <f>IF(RES_hh_fech!K18=0,0,RES_hh_fech!K18/RES_summary!K$19)</f>
        <v>15.819576596712958</v>
      </c>
      <c r="L18" s="72">
        <f>IF(RES_hh_fech!L18=0,0,RES_hh_fech!L18/RES_summary!L$19)</f>
        <v>21.187336690939386</v>
      </c>
      <c r="M18" s="72">
        <f>IF(RES_hh_fech!M18=0,0,RES_hh_fech!M18/RES_summary!M$19)</f>
        <v>26.117534236817445</v>
      </c>
      <c r="N18" s="72">
        <f>IF(RES_hh_fech!N18=0,0,RES_hh_fech!N18/RES_summary!N$19)</f>
        <v>25.116199129714531</v>
      </c>
      <c r="O18" s="72">
        <f>IF(RES_hh_fech!O18=0,0,RES_hh_fech!O18/RES_summary!O$19)</f>
        <v>21.015542961985386</v>
      </c>
      <c r="P18" s="72">
        <f>IF(RES_hh_fech!P18=0,0,RES_hh_fech!P18/RES_summary!P$19)</f>
        <v>14.845955147423343</v>
      </c>
      <c r="Q18" s="72">
        <f>IF(RES_hh_fech!Q18=0,0,RES_hh_fech!Q18/RES_summary!Q$19)</f>
        <v>19.374132403110295</v>
      </c>
      <c r="R18" s="72">
        <f>IF(RES_hh_fech!R18=0,0,RES_hh_fech!R18/RES_summary!R$19)</f>
        <v>21.416373656716509</v>
      </c>
      <c r="S18" s="72">
        <f>IF(RES_hh_fech!S18=0,0,RES_hh_fech!S18/RES_summary!S$19)</f>
        <v>23.128894908925897</v>
      </c>
      <c r="T18" s="72">
        <f>IF(RES_hh_fech!T18=0,0,RES_hh_fech!T18/RES_summary!T$19)</f>
        <v>19.21525348664299</v>
      </c>
      <c r="U18" s="72">
        <f>IF(RES_hh_fech!U18=0,0,RES_hh_fech!U18/RES_summary!U$19)</f>
        <v>18.188199146124774</v>
      </c>
      <c r="V18" s="72">
        <f>IF(RES_hh_fech!V18=0,0,RES_hh_fech!V18/RES_summary!V$19)</f>
        <v>18.924250830349585</v>
      </c>
      <c r="W18" s="72">
        <f>IF(RES_hh_fech!W18=0,0,RES_hh_fech!W18/RES_summary!W$19)</f>
        <v>31.50829033343458</v>
      </c>
      <c r="X18" s="72">
        <f>IF(RES_hh_fech!X18=0,0,RES_hh_fech!X18/RES_summary!X$19)</f>
        <v>15.373366181195601</v>
      </c>
      <c r="Y18" s="72">
        <f>IF(RES_hh_fech!Y18=0,0,RES_hh_fech!Y18/RES_summary!Y$19)</f>
        <v>12.707792428916148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18.641736007406248</v>
      </c>
      <c r="C19" s="72">
        <f>IF(RES_hh_fech!C19=0,0,RES_hh_fech!C19/RES_summary!C$19)</f>
        <v>19.350929179382064</v>
      </c>
      <c r="D19" s="72">
        <f>IF(RES_hh_fech!D19=0,0,RES_hh_fech!D19/RES_summary!D$19)</f>
        <v>18.406515845317049</v>
      </c>
      <c r="E19" s="72">
        <f>IF(RES_hh_fech!E19=0,0,RES_hh_fech!E19/RES_summary!E$19)</f>
        <v>18.97701512322249</v>
      </c>
      <c r="F19" s="72">
        <f>IF(RES_hh_fech!F19=0,0,RES_hh_fech!F19/RES_summary!F$19)</f>
        <v>19.203297929398651</v>
      </c>
      <c r="G19" s="72">
        <f>IF(RES_hh_fech!G19=0,0,RES_hh_fech!G19/RES_summary!G$19)</f>
        <v>19.606431851838384</v>
      </c>
      <c r="H19" s="72">
        <f>IF(RES_hh_fech!H19=0,0,RES_hh_fech!H19/RES_summary!H$19)</f>
        <v>20.080898969980332</v>
      </c>
      <c r="I19" s="72">
        <f>IF(RES_hh_fech!I19=0,0,RES_hh_fech!I19/RES_summary!I$19)</f>
        <v>20.544430741960465</v>
      </c>
      <c r="J19" s="72">
        <f>IF(RES_hh_fech!J19=0,0,RES_hh_fech!J19/RES_summary!J$19)</f>
        <v>21.56295302232629</v>
      </c>
      <c r="K19" s="72">
        <f>IF(RES_hh_fech!K19=0,0,RES_hh_fech!K19/RES_summary!K$19)</f>
        <v>22.664052184005378</v>
      </c>
      <c r="L19" s="72">
        <f>IF(RES_hh_fech!L19=0,0,RES_hh_fech!L19/RES_summary!L$19)</f>
        <v>23.387723534596294</v>
      </c>
      <c r="M19" s="72">
        <f>IF(RES_hh_fech!M19=0,0,RES_hh_fech!M19/RES_summary!M$19)</f>
        <v>24.282139114790525</v>
      </c>
      <c r="N19" s="72">
        <f>IF(RES_hh_fech!N19=0,0,RES_hh_fech!N19/RES_summary!N$19)</f>
        <v>23.097756324914773</v>
      </c>
      <c r="O19" s="72">
        <f>IF(RES_hh_fech!O19=0,0,RES_hh_fech!O19/RES_summary!O$19)</f>
        <v>21.876974317145695</v>
      </c>
      <c r="P19" s="72">
        <f>IF(RES_hh_fech!P19=0,0,RES_hh_fech!P19/RES_summary!P$19)</f>
        <v>22.094439135885974</v>
      </c>
      <c r="Q19" s="72">
        <f>IF(RES_hh_fech!Q19=0,0,RES_hh_fech!Q19/RES_summary!Q$19)</f>
        <v>22.140983718247195</v>
      </c>
      <c r="R19" s="72">
        <f>IF(RES_hh_fech!R19=0,0,RES_hh_fech!R19/RES_summary!R$19)</f>
        <v>20.60312772702094</v>
      </c>
      <c r="S19" s="72">
        <f>IF(RES_hh_fech!S19=0,0,RES_hh_fech!S19/RES_summary!S$19)</f>
        <v>21.096860964337736</v>
      </c>
      <c r="T19" s="72">
        <f>IF(RES_hh_fech!T19=0,0,RES_hh_fech!T19/RES_summary!T$19)</f>
        <v>21.207960378141987</v>
      </c>
      <c r="U19" s="72">
        <f>IF(RES_hh_fech!U19=0,0,RES_hh_fech!U19/RES_summary!U$19)</f>
        <v>19.946828017821282</v>
      </c>
      <c r="V19" s="72">
        <f>IF(RES_hh_fech!V19=0,0,RES_hh_fech!V19/RES_summary!V$19)</f>
        <v>21.253945946965011</v>
      </c>
      <c r="W19" s="72">
        <f>IF(RES_hh_fech!W19=0,0,RES_hh_fech!W19/RES_summary!W$19)</f>
        <v>23.403313651633631</v>
      </c>
      <c r="X19" s="72">
        <f>IF(RES_hh_fech!X19=0,0,RES_hh_fech!X19/RES_summary!X$19)</f>
        <v>22.096759260364628</v>
      </c>
      <c r="Y19" s="72">
        <f>IF(RES_hh_fech!Y19=0,0,RES_hh_fech!Y19/RES_summary!Y$19)</f>
        <v>19.750066387171881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X20" s="72">
        <f>IF(RES_hh_fech!X20=0,0,RES_hh_fech!X20/RES_summary!X$19)</f>
        <v>0</v>
      </c>
      <c r="Y20" s="72">
        <f>IF(RES_hh_fech!Y20=0,0,RES_hh_fech!Y20/RES_summary!Y$19)</f>
        <v>0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13.255573626510705</v>
      </c>
      <c r="C21" s="72">
        <f>IF(RES_hh_fech!C21=0,0,RES_hh_fech!C21/RES_summary!C$19)</f>
        <v>21.301269354347536</v>
      </c>
      <c r="D21" s="72">
        <f>IF(RES_hh_fech!D21=0,0,RES_hh_fech!D21/RES_summary!D$19)</f>
        <v>12.583975575968223</v>
      </c>
      <c r="E21" s="72">
        <f>IF(RES_hh_fech!E21=0,0,RES_hh_fech!E21/RES_summary!E$19)</f>
        <v>12.838934269749304</v>
      </c>
      <c r="F21" s="72">
        <f>IF(RES_hh_fech!F21=0,0,RES_hh_fech!F21/RES_summary!F$19)</f>
        <v>12.885026246090581</v>
      </c>
      <c r="G21" s="72">
        <f>IF(RES_hh_fech!G21=0,0,RES_hh_fech!G21/RES_summary!G$19)</f>
        <v>17.964471701195258</v>
      </c>
      <c r="H21" s="72">
        <f>IF(RES_hh_fech!H21=0,0,RES_hh_fech!H21/RES_summary!H$19)</f>
        <v>19.302700149675584</v>
      </c>
      <c r="I21" s="72">
        <f>IF(RES_hh_fech!I21=0,0,RES_hh_fech!I21/RES_summary!I$19)</f>
        <v>20.041367391003039</v>
      </c>
      <c r="J21" s="72">
        <f>IF(RES_hh_fech!J21=0,0,RES_hh_fech!J21/RES_summary!J$19)</f>
        <v>20.706828247687731</v>
      </c>
      <c r="K21" s="72">
        <f>IF(RES_hh_fech!K21=0,0,RES_hh_fech!K21/RES_summary!K$19)</f>
        <v>24.943538634336569</v>
      </c>
      <c r="L21" s="72">
        <f>IF(RES_hh_fech!L21=0,0,RES_hh_fech!L21/RES_summary!L$19)</f>
        <v>22.264103786910731</v>
      </c>
      <c r="M21" s="72">
        <f>IF(RES_hh_fech!M21=0,0,RES_hh_fech!M21/RES_summary!M$19)</f>
        <v>23.892114452164538</v>
      </c>
      <c r="N21" s="72">
        <f>IF(RES_hh_fech!N21=0,0,RES_hh_fech!N21/RES_summary!N$19)</f>
        <v>23.319655761446164</v>
      </c>
      <c r="O21" s="72">
        <f>IF(RES_hh_fech!O21=0,0,RES_hh_fech!O21/RES_summary!O$19)</f>
        <v>19.176819567644095</v>
      </c>
      <c r="P21" s="72">
        <f>IF(RES_hh_fech!P21=0,0,RES_hh_fech!P21/RES_summary!P$19)</f>
        <v>16.985447079307246</v>
      </c>
      <c r="Q21" s="72">
        <f>IF(RES_hh_fech!Q21=0,0,RES_hh_fech!Q21/RES_summary!Q$19)</f>
        <v>21.653905699113519</v>
      </c>
      <c r="R21" s="72">
        <f>IF(RES_hh_fech!R21=0,0,RES_hh_fech!R21/RES_summary!R$19)</f>
        <v>20.616704059610225</v>
      </c>
      <c r="S21" s="72">
        <f>IF(RES_hh_fech!S21=0,0,RES_hh_fech!S21/RES_summary!S$19)</f>
        <v>18.978088213770093</v>
      </c>
      <c r="T21" s="72">
        <f>IF(RES_hh_fech!T21=0,0,RES_hh_fech!T21/RES_summary!T$19)</f>
        <v>20.114684726228138</v>
      </c>
      <c r="U21" s="72">
        <f>IF(RES_hh_fech!U21=0,0,RES_hh_fech!U21/RES_summary!U$19)</f>
        <v>19.380389646394963</v>
      </c>
      <c r="V21" s="72">
        <f>IF(RES_hh_fech!V21=0,0,RES_hh_fech!V21/RES_summary!V$19)</f>
        <v>20.303066067409528</v>
      </c>
      <c r="W21" s="72">
        <f>IF(RES_hh_fech!W21=0,0,RES_hh_fech!W21/RES_summary!W$19)</f>
        <v>22.025358286763154</v>
      </c>
      <c r="X21" s="72">
        <f>IF(RES_hh_fech!X21=0,0,RES_hh_fech!X21/RES_summary!X$19)</f>
        <v>20.410407407768865</v>
      </c>
      <c r="Y21" s="72">
        <f>IF(RES_hh_fech!Y21=0,0,RES_hh_fech!Y21/RES_summary!Y$19)</f>
        <v>19.984067833158878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21.416556352489593</v>
      </c>
      <c r="C22" s="72">
        <f>IF(RES_hh_fech!C22=0,0,RES_hh_fech!C22/RES_summary!C$19)</f>
        <v>23.23417283093557</v>
      </c>
      <c r="D22" s="72">
        <f>IF(RES_hh_fech!D22=0,0,RES_hh_fech!D22/RES_summary!D$19)</f>
        <v>22.085968527844788</v>
      </c>
      <c r="E22" s="72">
        <f>IF(RES_hh_fech!E22=0,0,RES_hh_fech!E22/RES_summary!E$19)</f>
        <v>20.09921355660747</v>
      </c>
      <c r="F22" s="72">
        <f>IF(RES_hh_fech!F22=0,0,RES_hh_fech!F22/RES_summary!F$19)</f>
        <v>21.680862647762375</v>
      </c>
      <c r="G22" s="72">
        <f>IF(RES_hh_fech!G22=0,0,RES_hh_fech!G22/RES_summary!G$19)</f>
        <v>21.439113890790296</v>
      </c>
      <c r="H22" s="72">
        <f>IF(RES_hh_fech!H22=0,0,RES_hh_fech!H22/RES_summary!H$19)</f>
        <v>20.545053943428549</v>
      </c>
      <c r="I22" s="72">
        <f>IF(RES_hh_fech!I22=0,0,RES_hh_fech!I22/RES_summary!I$19)</f>
        <v>20.424311539433464</v>
      </c>
      <c r="J22" s="72">
        <f>IF(RES_hh_fech!J22=0,0,RES_hh_fech!J22/RES_summary!J$19)</f>
        <v>21.536559974592453</v>
      </c>
      <c r="K22" s="72">
        <f>IF(RES_hh_fech!K22=0,0,RES_hh_fech!K22/RES_summary!K$19)</f>
        <v>22.61897335731107</v>
      </c>
      <c r="L22" s="72">
        <f>IF(RES_hh_fech!L22=0,0,RES_hh_fech!L22/RES_summary!L$19)</f>
        <v>22.397631490169523</v>
      </c>
      <c r="M22" s="72">
        <f>IF(RES_hh_fech!M22=0,0,RES_hh_fech!M22/RES_summary!M$19)</f>
        <v>22.761133857214514</v>
      </c>
      <c r="N22" s="72">
        <f>IF(RES_hh_fech!N22=0,0,RES_hh_fech!N22/RES_summary!N$19)</f>
        <v>22.408141958588249</v>
      </c>
      <c r="O22" s="72">
        <f>IF(RES_hh_fech!O22=0,0,RES_hh_fech!O22/RES_summary!O$19)</f>
        <v>21.886593646265549</v>
      </c>
      <c r="P22" s="72">
        <f>IF(RES_hh_fech!P22=0,0,RES_hh_fech!P22/RES_summary!P$19)</f>
        <v>21.918121785342944</v>
      </c>
      <c r="Q22" s="72">
        <f>IF(RES_hh_fech!Q22=0,0,RES_hh_fech!Q22/RES_summary!Q$19)</f>
        <v>17.225367297268125</v>
      </c>
      <c r="R22" s="72">
        <f>IF(RES_hh_fech!R22=0,0,RES_hh_fech!R22/RES_summary!R$19)</f>
        <v>19.371257576738671</v>
      </c>
      <c r="S22" s="72">
        <f>IF(RES_hh_fech!S22=0,0,RES_hh_fech!S22/RES_summary!S$19)</f>
        <v>20.379833014936057</v>
      </c>
      <c r="T22" s="72">
        <f>IF(RES_hh_fech!T22=0,0,RES_hh_fech!T22/RES_summary!T$19)</f>
        <v>19.886145664317691</v>
      </c>
      <c r="U22" s="72">
        <f>IF(RES_hh_fech!U22=0,0,RES_hh_fech!U22/RES_summary!U$19)</f>
        <v>19.256567940737522</v>
      </c>
      <c r="V22" s="72">
        <f>IF(RES_hh_fech!V22=0,0,RES_hh_fech!V22/RES_summary!V$19)</f>
        <v>23.748722070361907</v>
      </c>
      <c r="W22" s="72">
        <f>IF(RES_hh_fech!W22=0,0,RES_hh_fech!W22/RES_summary!W$19)</f>
        <v>22.058738819629305</v>
      </c>
      <c r="X22" s="72">
        <f>IF(RES_hh_fech!X22=0,0,RES_hh_fech!X22/RES_summary!X$19)</f>
        <v>21.307534468336506</v>
      </c>
      <c r="Y22" s="72">
        <f>IF(RES_hh_fech!Y22=0,0,RES_hh_fech!Y22/RES_summary!Y$19)</f>
        <v>21.006275260305827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12.122999907777226</v>
      </c>
      <c r="C24" s="72">
        <f>IF(RES_hh_fech!C24=0,0,RES_hh_fech!C24/RES_summary!C$19)</f>
        <v>14.086036794238495</v>
      </c>
      <c r="D24" s="72">
        <f>IF(RES_hh_fech!D24=0,0,RES_hh_fech!D24/RES_summary!D$19)</f>
        <v>11.989956757660698</v>
      </c>
      <c r="E24" s="72">
        <f>IF(RES_hh_fech!E24=0,0,RES_hh_fech!E24/RES_summary!E$19)</f>
        <v>12.791721082155638</v>
      </c>
      <c r="F24" s="72">
        <f>IF(RES_hh_fech!F24=0,0,RES_hh_fech!F24/RES_summary!F$19)</f>
        <v>13.273331373319028</v>
      </c>
      <c r="G24" s="72">
        <f>IF(RES_hh_fech!G24=0,0,RES_hh_fech!G24/RES_summary!G$19)</f>
        <v>14.51934925328043</v>
      </c>
      <c r="H24" s="72">
        <f>IF(RES_hh_fech!H24=0,0,RES_hh_fech!H24/RES_summary!H$19)</f>
        <v>13.969942375626969</v>
      </c>
      <c r="I24" s="72">
        <f>IF(RES_hh_fech!I24=0,0,RES_hh_fech!I24/RES_summary!I$19)</f>
        <v>14.196007871359791</v>
      </c>
      <c r="J24" s="72">
        <f>IF(RES_hh_fech!J24=0,0,RES_hh_fech!J24/RES_summary!J$19)</f>
        <v>14.806833949287961</v>
      </c>
      <c r="K24" s="72">
        <f>IF(RES_hh_fech!K24=0,0,RES_hh_fech!K24/RES_summary!K$19)</f>
        <v>16.781328486211702</v>
      </c>
      <c r="L24" s="72">
        <f>IF(RES_hh_fech!L24=0,0,RES_hh_fech!L24/RES_summary!L$19)</f>
        <v>16.470087406795123</v>
      </c>
      <c r="M24" s="72">
        <f>IF(RES_hh_fech!M24=0,0,RES_hh_fech!M24/RES_summary!M$19)</f>
        <v>16.745991636904957</v>
      </c>
      <c r="N24" s="72">
        <f>IF(RES_hh_fech!N24=0,0,RES_hh_fech!N24/RES_summary!N$19)</f>
        <v>16.227129177964173</v>
      </c>
      <c r="O24" s="72">
        <f>IF(RES_hh_fech!O24=0,0,RES_hh_fech!O24/RES_summary!O$19)</f>
        <v>15.116260419891875</v>
      </c>
      <c r="P24" s="72">
        <f>IF(RES_hh_fech!P24=0,0,RES_hh_fech!P24/RES_summary!P$19)</f>
        <v>15.001335255696546</v>
      </c>
      <c r="Q24" s="72">
        <f>IF(RES_hh_fech!Q24=0,0,RES_hh_fech!Q24/RES_summary!Q$19)</f>
        <v>16.720494140474511</v>
      </c>
      <c r="R24" s="72">
        <f>IF(RES_hh_fech!R24=0,0,RES_hh_fech!R24/RES_summary!R$19)</f>
        <v>15.580255615861432</v>
      </c>
      <c r="S24" s="72">
        <f>IF(RES_hh_fech!S24=0,0,RES_hh_fech!S24/RES_summary!S$19)</f>
        <v>16.806739986995453</v>
      </c>
      <c r="T24" s="72">
        <f>IF(RES_hh_fech!T24=0,0,RES_hh_fech!T24/RES_summary!T$19)</f>
        <v>17.111105175686642</v>
      </c>
      <c r="U24" s="72">
        <f>IF(RES_hh_fech!U24=0,0,RES_hh_fech!U24/RES_summary!U$19)</f>
        <v>16.693362709428357</v>
      </c>
      <c r="V24" s="72">
        <f>IF(RES_hh_fech!V24=0,0,RES_hh_fech!V24/RES_summary!V$19)</f>
        <v>17.255926369877749</v>
      </c>
      <c r="W24" s="72">
        <f>IF(RES_hh_fech!W24=0,0,RES_hh_fech!W24/RES_summary!W$19)</f>
        <v>18.560334337506006</v>
      </c>
      <c r="X24" s="72">
        <f>IF(RES_hh_fech!X24=0,0,RES_hh_fech!X24/RES_summary!X$19)</f>
        <v>18.860435238003898</v>
      </c>
      <c r="Y24" s="72">
        <f>IF(RES_hh_fech!Y24=0,0,RES_hh_fech!Y24/RES_summary!Y$19)</f>
        <v>19.538374920387596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16.874531779859645</v>
      </c>
      <c r="C25" s="74">
        <f>IF(RES_hh_fech!C25=0,0,RES_hh_fech!C25/RES_summary!C$19)</f>
        <v>15.753504945347556</v>
      </c>
      <c r="D25" s="74">
        <f>IF(RES_hh_fech!D25=0,0,RES_hh_fech!D25/RES_summary!D$19)</f>
        <v>17.747358292985759</v>
      </c>
      <c r="E25" s="74">
        <f>IF(RES_hh_fech!E25=0,0,RES_hh_fech!E25/RES_summary!E$19)</f>
        <v>17.197919387209367</v>
      </c>
      <c r="F25" s="74">
        <f>IF(RES_hh_fech!F25=0,0,RES_hh_fech!F25/RES_summary!F$19)</f>
        <v>16.692265468901372</v>
      </c>
      <c r="G25" s="74">
        <f>IF(RES_hh_fech!G25=0,0,RES_hh_fech!G25/RES_summary!G$19)</f>
        <v>17.593508423387917</v>
      </c>
      <c r="H25" s="74">
        <f>IF(RES_hh_fech!H25=0,0,RES_hh_fech!H25/RES_summary!H$19)</f>
        <v>17.994547746016515</v>
      </c>
      <c r="I25" s="74">
        <f>IF(RES_hh_fech!I25=0,0,RES_hh_fech!I25/RES_summary!I$19)</f>
        <v>17.677648463018343</v>
      </c>
      <c r="J25" s="74">
        <f>IF(RES_hh_fech!J25=0,0,RES_hh_fech!J25/RES_summary!J$19)</f>
        <v>19.772943640368357</v>
      </c>
      <c r="K25" s="74">
        <f>IF(RES_hh_fech!K25=0,0,RES_hh_fech!K25/RES_summary!K$19)</f>
        <v>20.517014712003643</v>
      </c>
      <c r="L25" s="74">
        <f>IF(RES_hh_fech!L25=0,0,RES_hh_fech!L25/RES_summary!L$19)</f>
        <v>20.397101371730361</v>
      </c>
      <c r="M25" s="74">
        <f>IF(RES_hh_fech!M25=0,0,RES_hh_fech!M25/RES_summary!M$19)</f>
        <v>21.14227012492228</v>
      </c>
      <c r="N25" s="74">
        <f>IF(RES_hh_fech!N25=0,0,RES_hh_fech!N25/RES_summary!N$19)</f>
        <v>19.275762766993804</v>
      </c>
      <c r="O25" s="74">
        <f>IF(RES_hh_fech!O25=0,0,RES_hh_fech!O25/RES_summary!O$19)</f>
        <v>18.636019678004342</v>
      </c>
      <c r="P25" s="74">
        <f>IF(RES_hh_fech!P25=0,0,RES_hh_fech!P25/RES_summary!P$19)</f>
        <v>18.600454531421224</v>
      </c>
      <c r="Q25" s="74">
        <f>IF(RES_hh_fech!Q25=0,0,RES_hh_fech!Q25/RES_summary!Q$19)</f>
        <v>18.025543499999234</v>
      </c>
      <c r="R25" s="74">
        <f>IF(RES_hh_fech!R25=0,0,RES_hh_fech!R25/RES_summary!R$19)</f>
        <v>18.269337367204841</v>
      </c>
      <c r="S25" s="74">
        <f>IF(RES_hh_fech!S25=0,0,RES_hh_fech!S25/RES_summary!S$19)</f>
        <v>19.053267503716466</v>
      </c>
      <c r="T25" s="74">
        <f>IF(RES_hh_fech!T25=0,0,RES_hh_fech!T25/RES_summary!T$19)</f>
        <v>18.962064471874754</v>
      </c>
      <c r="U25" s="74">
        <f>IF(RES_hh_fech!U25=0,0,RES_hh_fech!U25/RES_summary!U$19)</f>
        <v>18.507595165495783</v>
      </c>
      <c r="V25" s="74">
        <f>IF(RES_hh_fech!V25=0,0,RES_hh_fech!V25/RES_summary!V$19)</f>
        <v>19.277302286780792</v>
      </c>
      <c r="W25" s="74">
        <f>IF(RES_hh_fech!W25=0,0,RES_hh_fech!W25/RES_summary!W$19)</f>
        <v>20.234197606722013</v>
      </c>
      <c r="X25" s="74">
        <f>IF(RES_hh_fech!X25=0,0,RES_hh_fech!X25/RES_summary!X$19)</f>
        <v>20.10077642728864</v>
      </c>
      <c r="Y25" s="74">
        <f>IF(RES_hh_fech!Y25=0,0,RES_hh_fech!Y25/RES_summary!Y$19)</f>
        <v>19.947620190536725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8.2007027043463339</v>
      </c>
      <c r="M26" s="77">
        <f>IF(RES_hh_fech!M26=0,0,RES_hh_fech!M26/RES_summary!M$19)</f>
        <v>8.7600081217721506</v>
      </c>
      <c r="N26" s="77">
        <f>IF(RES_hh_fech!N26=0,0,RES_hh_fech!N26/RES_summary!N$19)</f>
        <v>8.360028517176147</v>
      </c>
      <c r="O26" s="77">
        <f>IF(RES_hh_fech!O26=0,0,RES_hh_fech!O26/RES_summary!O$19)</f>
        <v>7.9432479697677651</v>
      </c>
      <c r="P26" s="77">
        <f>IF(RES_hh_fech!P26=0,0,RES_hh_fech!P26/RES_summary!P$19)</f>
        <v>7.8688696003253158</v>
      </c>
      <c r="Q26" s="77">
        <f>IF(RES_hh_fech!Q26=0,0,RES_hh_fech!Q26/RES_summary!Q$19)</f>
        <v>8.007469390689911</v>
      </c>
      <c r="R26" s="77">
        <f>IF(RES_hh_fech!R26=0,0,RES_hh_fech!R26/RES_summary!R$19)</f>
        <v>7.9123706196639656</v>
      </c>
      <c r="S26" s="77">
        <f>IF(RES_hh_fech!S26=0,0,RES_hh_fech!S26/RES_summary!S$19)</f>
        <v>8.0866631920155196</v>
      </c>
      <c r="T26" s="77">
        <f>IF(RES_hh_fech!T26=0,0,RES_hh_fech!T26/RES_summary!T$19)</f>
        <v>8.4716052920453748</v>
      </c>
      <c r="U26" s="77">
        <f>IF(RES_hh_fech!U26=0,0,RES_hh_fech!U26/RES_summary!U$19)</f>
        <v>8.4656059057944724</v>
      </c>
      <c r="V26" s="77">
        <f>IF(RES_hh_fech!V26=0,0,RES_hh_fech!V26/RES_summary!V$19)</f>
        <v>8.8688675669184676</v>
      </c>
      <c r="W26" s="77">
        <f>IF(RES_hh_fech!W26=0,0,RES_hh_fech!W26/RES_summary!W$19)</f>
        <v>9.4205024461633915</v>
      </c>
      <c r="X26" s="77">
        <f>IF(RES_hh_fech!X26=0,0,RES_hh_fech!X26/RES_summary!X$19)</f>
        <v>9.5550186386949534</v>
      </c>
      <c r="Y26" s="77">
        <f>IF(RES_hh_fech!Y26=0,0,RES_hh_fech!Y26/RES_summary!Y$19)</f>
        <v>9.7002801921760806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8.6434940389967956</v>
      </c>
      <c r="C27" s="69">
        <f>IF(RES_hh_fech!C27=0,0,RES_hh_fech!C27/RES_summary!C$19)</f>
        <v>8.6903286038456464</v>
      </c>
      <c r="D27" s="69">
        <f>IF(RES_hh_fech!D27=0,0,RES_hh_fech!D27/RES_summary!D$19)</f>
        <v>8.8655291932416596</v>
      </c>
      <c r="E27" s="69">
        <f>IF(RES_hh_fech!E27=0,0,RES_hh_fech!E27/RES_summary!E$19)</f>
        <v>9.214124103244421</v>
      </c>
      <c r="F27" s="69">
        <f>IF(RES_hh_fech!F27=0,0,RES_hh_fech!F27/RES_summary!F$19)</f>
        <v>9.6307439318844352</v>
      </c>
      <c r="G27" s="69">
        <f>IF(RES_hh_fech!G27=0,0,RES_hh_fech!G27/RES_summary!G$19)</f>
        <v>9.5925203113220885</v>
      </c>
      <c r="H27" s="69">
        <f>IF(RES_hh_fech!H27=0,0,RES_hh_fech!H27/RES_summary!H$19)</f>
        <v>9.8438317523922034</v>
      </c>
      <c r="I27" s="69">
        <f>IF(RES_hh_fech!I27=0,0,RES_hh_fech!I27/RES_summary!I$19)</f>
        <v>10.053876713812773</v>
      </c>
      <c r="J27" s="69">
        <f>IF(RES_hh_fech!J27=0,0,RES_hh_fech!J27/RES_summary!J$19)</f>
        <v>10.169069583158338</v>
      </c>
      <c r="K27" s="69">
        <f>IF(RES_hh_fech!K27=0,0,RES_hh_fech!K27/RES_summary!K$19)</f>
        <v>10.312130739738706</v>
      </c>
      <c r="L27" s="69">
        <f>IF(RES_hh_fech!L27=0,0,RES_hh_fech!L27/RES_summary!L$19)</f>
        <v>10.180319308843512</v>
      </c>
      <c r="M27" s="69">
        <f>IF(RES_hh_fech!M27=0,0,RES_hh_fech!M27/RES_summary!M$19)</f>
        <v>10.975645611010812</v>
      </c>
      <c r="N27" s="69">
        <f>IF(RES_hh_fech!N27=0,0,RES_hh_fech!N27/RES_summary!N$19)</f>
        <v>10.216462248953963</v>
      </c>
      <c r="O27" s="69">
        <f>IF(RES_hh_fech!O27=0,0,RES_hh_fech!O27/RES_summary!O$19)</f>
        <v>9.8386199798946503</v>
      </c>
      <c r="P27" s="69">
        <f>IF(RES_hh_fech!P27=0,0,RES_hh_fech!P27/RES_summary!P$19)</f>
        <v>9.5763676300431992</v>
      </c>
      <c r="Q27" s="69">
        <f>IF(RES_hh_fech!Q27=0,0,RES_hh_fech!Q27/RES_summary!Q$19)</f>
        <v>10.888211620083649</v>
      </c>
      <c r="R27" s="69">
        <f>IF(RES_hh_fech!R27=0,0,RES_hh_fech!R27/RES_summary!R$19)</f>
        <v>10.753984009140062</v>
      </c>
      <c r="S27" s="69">
        <f>IF(RES_hh_fech!S27=0,0,RES_hh_fech!S27/RES_summary!S$19)</f>
        <v>10.951277752040657</v>
      </c>
      <c r="T27" s="69">
        <f>IF(RES_hh_fech!T27=0,0,RES_hh_fech!T27/RES_summary!T$19)</f>
        <v>10.70844097379053</v>
      </c>
      <c r="U27" s="69">
        <f>IF(RES_hh_fech!U27=0,0,RES_hh_fech!U27/RES_summary!U$19)</f>
        <v>10.479730609756185</v>
      </c>
      <c r="V27" s="69">
        <f>IF(RES_hh_fech!V27=0,0,RES_hh_fech!V27/RES_summary!V$19)</f>
        <v>11.14139476882109</v>
      </c>
      <c r="W27" s="69">
        <f>IF(RES_hh_fech!W27=0,0,RES_hh_fech!W27/RES_summary!W$19)</f>
        <v>11.463784353975724</v>
      </c>
      <c r="X27" s="69">
        <f>IF(RES_hh_fech!X27=0,0,RES_hh_fech!X27/RES_summary!X$19)</f>
        <v>10.934681255191752</v>
      </c>
      <c r="Y27" s="69">
        <f>IF(RES_hh_fech!Y27=0,0,RES_hh_fech!Y27/RES_summary!Y$19)</f>
        <v>10.519407498531727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11.677469172302645</v>
      </c>
      <c r="C28" s="72">
        <f>IF(RES_hh_fech!C28=0,0,RES_hh_fech!C28/RES_summary!C$19)</f>
        <v>8.4621472509282363</v>
      </c>
      <c r="D28" s="72">
        <f>IF(RES_hh_fech!D28=0,0,RES_hh_fech!D28/RES_summary!D$19)</f>
        <v>12.632010054454224</v>
      </c>
      <c r="E28" s="72">
        <f>IF(RES_hh_fech!E28=0,0,RES_hh_fech!E28/RES_summary!E$19)</f>
        <v>13.759010091476835</v>
      </c>
      <c r="F28" s="72">
        <f>IF(RES_hh_fech!F28=0,0,RES_hh_fech!F28/RES_summary!F$19)</f>
        <v>12.108387306441859</v>
      </c>
      <c r="G28" s="72">
        <f>IF(RES_hh_fech!G28=0,0,RES_hh_fech!G28/RES_summary!G$19)</f>
        <v>11.038707782513082</v>
      </c>
      <c r="H28" s="72">
        <f>IF(RES_hh_fech!H28=0,0,RES_hh_fech!H28/RES_summary!H$19)</f>
        <v>12.178047445840809</v>
      </c>
      <c r="I28" s="72">
        <f>IF(RES_hh_fech!I28=0,0,RES_hh_fech!I28/RES_summary!I$19)</f>
        <v>12.644708252085145</v>
      </c>
      <c r="J28" s="72">
        <f>IF(RES_hh_fech!J28=0,0,RES_hh_fech!J28/RES_summary!J$19)</f>
        <v>12.763629715603235</v>
      </c>
      <c r="K28" s="72">
        <f>IF(RES_hh_fech!K28=0,0,RES_hh_fech!K28/RES_summary!K$19)</f>
        <v>10.188375673000955</v>
      </c>
      <c r="L28" s="72">
        <f>IF(RES_hh_fech!L28=0,0,RES_hh_fech!L28/RES_summary!L$19)</f>
        <v>12.8667752693077</v>
      </c>
      <c r="M28" s="72">
        <f>IF(RES_hh_fech!M28=0,0,RES_hh_fech!M28/RES_summary!M$19)</f>
        <v>13.565727928698404</v>
      </c>
      <c r="N28" s="72">
        <f>IF(RES_hh_fech!N28=0,0,RES_hh_fech!N28/RES_summary!N$19)</f>
        <v>13.508179161133988</v>
      </c>
      <c r="O28" s="72">
        <f>IF(RES_hh_fech!O28=0,0,RES_hh_fech!O28/RES_summary!O$19)</f>
        <v>13.163482223535331</v>
      </c>
      <c r="P28" s="72">
        <f>IF(RES_hh_fech!P28=0,0,RES_hh_fech!P28/RES_summary!P$19)</f>
        <v>12.508642615809345</v>
      </c>
      <c r="Q28" s="72">
        <f>IF(RES_hh_fech!Q28=0,0,RES_hh_fech!Q28/RES_summary!Q$19)</f>
        <v>7.1903867770179177</v>
      </c>
      <c r="R28" s="72">
        <f>IF(RES_hh_fech!R28=0,0,RES_hh_fech!R28/RES_summary!R$19)</f>
        <v>11.642117358687207</v>
      </c>
      <c r="S28" s="72">
        <f>IF(RES_hh_fech!S28=0,0,RES_hh_fech!S28/RES_summary!S$19)</f>
        <v>15.375740355304153</v>
      </c>
      <c r="T28" s="72">
        <f>IF(RES_hh_fech!T28=0,0,RES_hh_fech!T28/RES_summary!T$19)</f>
        <v>12.684820292444323</v>
      </c>
      <c r="U28" s="72">
        <f>IF(RES_hh_fech!U28=0,0,RES_hh_fech!U28/RES_summary!U$19)</f>
        <v>12.437639203437884</v>
      </c>
      <c r="V28" s="72">
        <f>IF(RES_hh_fech!V28=0,0,RES_hh_fech!V28/RES_summary!V$19)</f>
        <v>13.581027265623273</v>
      </c>
      <c r="W28" s="72">
        <f>IF(RES_hh_fech!W28=0,0,RES_hh_fech!W28/RES_summary!W$19)</f>
        <v>21.230342885851751</v>
      </c>
      <c r="X28" s="72">
        <f>IF(RES_hh_fech!X28=0,0,RES_hh_fech!X28/RES_summary!X$19)</f>
        <v>10.433311926968885</v>
      </c>
      <c r="Y28" s="72">
        <f>IF(RES_hh_fech!Y28=0,0,RES_hh_fech!Y28/RES_summary!Y$19)</f>
        <v>8.6541483386283549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10.067007201832741</v>
      </c>
      <c r="C29" s="72">
        <f>IF(RES_hh_fech!C29=0,0,RES_hh_fech!C29/RES_summary!C$19)</f>
        <v>10.768738592676311</v>
      </c>
      <c r="D29" s="72">
        <f>IF(RES_hh_fech!D29=0,0,RES_hh_fech!D29/RES_summary!D$19)</f>
        <v>10.36991850019125</v>
      </c>
      <c r="E29" s="72">
        <f>IF(RES_hh_fech!E29=0,0,RES_hh_fech!E29/RES_summary!E$19)</f>
        <v>11.950005305996747</v>
      </c>
      <c r="F29" s="72">
        <f>IF(RES_hh_fech!F29=0,0,RES_hh_fech!F29/RES_summary!F$19)</f>
        <v>12.340148713192916</v>
      </c>
      <c r="G29" s="72">
        <f>IF(RES_hh_fech!G29=0,0,RES_hh_fech!G29/RES_summary!G$19)</f>
        <v>12.16158481566306</v>
      </c>
      <c r="H29" s="72">
        <f>IF(RES_hh_fech!H29=0,0,RES_hh_fech!H29/RES_summary!H$19)</f>
        <v>12.869199995712199</v>
      </c>
      <c r="I29" s="72">
        <f>IF(RES_hh_fech!I29=0,0,RES_hh_fech!I29/RES_summary!I$19)</f>
        <v>12.18333377312416</v>
      </c>
      <c r="J29" s="72">
        <f>IF(RES_hh_fech!J29=0,0,RES_hh_fech!J29/RES_summary!J$19)</f>
        <v>11.323334944213164</v>
      </c>
      <c r="K29" s="72">
        <f>IF(RES_hh_fech!K29=0,0,RES_hh_fech!K29/RES_summary!K$19)</f>
        <v>12.679982328051659</v>
      </c>
      <c r="L29" s="72">
        <f>IF(RES_hh_fech!L29=0,0,RES_hh_fech!L29/RES_summary!L$19)</f>
        <v>11.083545339789188</v>
      </c>
      <c r="M29" s="72">
        <f>IF(RES_hh_fech!M29=0,0,RES_hh_fech!M29/RES_summary!M$19)</f>
        <v>13.905339751027739</v>
      </c>
      <c r="N29" s="72">
        <f>IF(RES_hh_fech!N29=0,0,RES_hh_fech!N29/RES_summary!N$19)</f>
        <v>12.559621811280602</v>
      </c>
      <c r="O29" s="72">
        <f>IF(RES_hh_fech!O29=0,0,RES_hh_fech!O29/RES_summary!O$19)</f>
        <v>11.962464372824776</v>
      </c>
      <c r="P29" s="72">
        <f>IF(RES_hh_fech!P29=0,0,RES_hh_fech!P29/RES_summary!P$19)</f>
        <v>11.112883902063679</v>
      </c>
      <c r="Q29" s="72">
        <f>IF(RES_hh_fech!Q29=0,0,RES_hh_fech!Q29/RES_summary!Q$19)</f>
        <v>16.024313997459529</v>
      </c>
      <c r="R29" s="72">
        <f>IF(RES_hh_fech!R29=0,0,RES_hh_fech!R29/RES_summary!R$19)</f>
        <v>13.466568995890631</v>
      </c>
      <c r="S29" s="72">
        <f>IF(RES_hh_fech!S29=0,0,RES_hh_fech!S29/RES_summary!S$19)</f>
        <v>13.244104312173173</v>
      </c>
      <c r="T29" s="72">
        <f>IF(RES_hh_fech!T29=0,0,RES_hh_fech!T29/RES_summary!T$19)</f>
        <v>13.524317202910494</v>
      </c>
      <c r="U29" s="72">
        <f>IF(RES_hh_fech!U29=0,0,RES_hh_fech!U29/RES_summary!U$19)</f>
        <v>13.065592732766733</v>
      </c>
      <c r="V29" s="72">
        <f>IF(RES_hh_fech!V29=0,0,RES_hh_fech!V29/RES_summary!V$19)</f>
        <v>14.303188987243418</v>
      </c>
      <c r="W29" s="72">
        <f>IF(RES_hh_fech!W29=0,0,RES_hh_fech!W29/RES_summary!W$19)</f>
        <v>15.871082128722946</v>
      </c>
      <c r="X29" s="72">
        <f>IF(RES_hh_fech!X29=0,0,RES_hh_fech!X29/RES_summary!X$19)</f>
        <v>14.854337375297346</v>
      </c>
      <c r="Y29" s="72">
        <f>IF(RES_hh_fech!Y29=0,0,RES_hh_fech!Y29/RES_summary!Y$19)</f>
        <v>12.998962997705455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4.6577107573951055</v>
      </c>
      <c r="C30" s="72">
        <f>IF(RES_hh_fech!C30=0,0,RES_hh_fech!C30/RES_summary!C$19)</f>
        <v>11.361000939826747</v>
      </c>
      <c r="D30" s="72">
        <f>IF(RES_hh_fech!D30=0,0,RES_hh_fech!D30/RES_summary!D$19)</f>
        <v>7.2863088558520523</v>
      </c>
      <c r="E30" s="72">
        <f>IF(RES_hh_fech!E30=0,0,RES_hh_fech!E30/RES_summary!E$19)</f>
        <v>7.7418124768732435</v>
      </c>
      <c r="F30" s="72">
        <f>IF(RES_hh_fech!F30=0,0,RES_hh_fech!F30/RES_summary!F$19)</f>
        <v>8.2005024058028724</v>
      </c>
      <c r="G30" s="72">
        <f>IF(RES_hh_fech!G30=0,0,RES_hh_fech!G30/RES_summary!G$19)</f>
        <v>10.778130061375549</v>
      </c>
      <c r="H30" s="72">
        <f>IF(RES_hh_fech!H30=0,0,RES_hh_fech!H30/RES_summary!H$19)</f>
        <v>11.91340515295637</v>
      </c>
      <c r="I30" s="72">
        <f>IF(RES_hh_fech!I30=0,0,RES_hh_fech!I30/RES_summary!I$19)</f>
        <v>12.824891304508638</v>
      </c>
      <c r="J30" s="72">
        <f>IF(RES_hh_fech!J30=0,0,RES_hh_fech!J30/RES_summary!J$19)</f>
        <v>12.343680201248571</v>
      </c>
      <c r="K30" s="72">
        <f>IF(RES_hh_fech!K30=0,0,RES_hh_fech!K30/RES_summary!K$19)</f>
        <v>14.183737126588291</v>
      </c>
      <c r="L30" s="72">
        <f>IF(RES_hh_fech!L30=0,0,RES_hh_fech!L30/RES_summary!L$19)</f>
        <v>12.222317462479111</v>
      </c>
      <c r="M30" s="72">
        <f>IF(RES_hh_fech!M30=0,0,RES_hh_fech!M30/RES_summary!M$19)</f>
        <v>13.49809710428417</v>
      </c>
      <c r="N30" s="72">
        <f>IF(RES_hh_fech!N30=0,0,RES_hh_fech!N30/RES_summary!N$19)</f>
        <v>13.165844322362108</v>
      </c>
      <c r="O30" s="72">
        <f>IF(RES_hh_fech!O30=0,0,RES_hh_fech!O30/RES_summary!O$19)</f>
        <v>11.634118459412914</v>
      </c>
      <c r="P30" s="72">
        <f>IF(RES_hh_fech!P30=0,0,RES_hh_fech!P30/RES_summary!P$19)</f>
        <v>11.896455001871022</v>
      </c>
      <c r="Q30" s="72">
        <f>IF(RES_hh_fech!Q30=0,0,RES_hh_fech!Q30/RES_summary!Q$19)</f>
        <v>12.717030246793739</v>
      </c>
      <c r="R30" s="72">
        <f>IF(RES_hh_fech!R30=0,0,RES_hh_fech!R30/RES_summary!R$19)</f>
        <v>13.491049859207346</v>
      </c>
      <c r="S30" s="72">
        <f>IF(RES_hh_fech!S30=0,0,RES_hh_fech!S30/RES_summary!S$19)</f>
        <v>13.03439145077745</v>
      </c>
      <c r="T30" s="72">
        <f>IF(RES_hh_fech!T30=0,0,RES_hh_fech!T30/RES_summary!T$19)</f>
        <v>13.946745424614315</v>
      </c>
      <c r="U30" s="72">
        <f>IF(RES_hh_fech!U30=0,0,RES_hh_fech!U30/RES_summary!U$19)</f>
        <v>13.633467900458568</v>
      </c>
      <c r="V30" s="72">
        <f>IF(RES_hh_fech!V30=0,0,RES_hh_fech!V30/RES_summary!V$19)</f>
        <v>14.485303627183331</v>
      </c>
      <c r="W30" s="72">
        <f>IF(RES_hh_fech!W30=0,0,RES_hh_fech!W30/RES_summary!W$19)</f>
        <v>15.720558159965806</v>
      </c>
      <c r="X30" s="72">
        <f>IF(RES_hh_fech!X30=0,0,RES_hh_fech!X30/RES_summary!X$19)</f>
        <v>14.431887346584931</v>
      </c>
      <c r="Y30" s="72">
        <f>IF(RES_hh_fech!Y30=0,0,RES_hh_fech!Y30/RES_summary!Y$19)</f>
        <v>13.924259630551269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10.252188088416622</v>
      </c>
      <c r="C31" s="72">
        <f>IF(RES_hh_fech!C31=0,0,RES_hh_fech!C31/RES_summary!C$19)</f>
        <v>10.565372044198529</v>
      </c>
      <c r="D31" s="72">
        <f>IF(RES_hh_fech!D31=0,0,RES_hh_fech!D31/RES_summary!D$19)</f>
        <v>11.16687649655089</v>
      </c>
      <c r="E31" s="72">
        <f>IF(RES_hh_fech!E31=0,0,RES_hh_fech!E31/RES_summary!E$19)</f>
        <v>10.511160822483701</v>
      </c>
      <c r="F31" s="72">
        <f>IF(RES_hh_fech!F31=0,0,RES_hh_fech!F31/RES_summary!F$19)</f>
        <v>12.123136757521472</v>
      </c>
      <c r="G31" s="72">
        <f>IF(RES_hh_fech!G31=0,0,RES_hh_fech!G31/RES_summary!G$19)</f>
        <v>11.529361478356963</v>
      </c>
      <c r="H31" s="72">
        <f>IF(RES_hh_fech!H31=0,0,RES_hh_fech!H31/RES_summary!H$19)</f>
        <v>11.620511581765577</v>
      </c>
      <c r="I31" s="72">
        <f>IF(RES_hh_fech!I31=0,0,RES_hh_fech!I31/RES_summary!I$19)</f>
        <v>12.262725507471608</v>
      </c>
      <c r="J31" s="72">
        <f>IF(RES_hh_fech!J31=0,0,RES_hh_fech!J31/RES_summary!J$19)</f>
        <v>12.422239172150414</v>
      </c>
      <c r="K31" s="72">
        <f>IF(RES_hh_fech!K31=0,0,RES_hh_fech!K31/RES_summary!K$19)</f>
        <v>12.729584012008713</v>
      </c>
      <c r="L31" s="72">
        <f>IF(RES_hh_fech!L31=0,0,RES_hh_fech!L31/RES_summary!L$19)</f>
        <v>12.47850795570479</v>
      </c>
      <c r="M31" s="72">
        <f>IF(RES_hh_fech!M31=0,0,RES_hh_fech!M31/RES_summary!M$19)</f>
        <v>12.866115990515352</v>
      </c>
      <c r="N31" s="72">
        <f>IF(RES_hh_fech!N31=0,0,RES_hh_fech!N31/RES_summary!N$19)</f>
        <v>12.648736161204368</v>
      </c>
      <c r="O31" s="72">
        <f>IF(RES_hh_fech!O31=0,0,RES_hh_fech!O31/RES_summary!O$19)</f>
        <v>11.764147966961223</v>
      </c>
      <c r="P31" s="72">
        <f>IF(RES_hh_fech!P31=0,0,RES_hh_fech!P31/RES_summary!P$19)</f>
        <v>10.505822302077558</v>
      </c>
      <c r="Q31" s="72">
        <f>IF(RES_hh_fech!Q31=0,0,RES_hh_fech!Q31/RES_summary!Q$19)</f>
        <v>14.356014349838714</v>
      </c>
      <c r="R31" s="72">
        <f>IF(RES_hh_fech!R31=0,0,RES_hh_fech!R31/RES_summary!R$19)</f>
        <v>14.091246746636557</v>
      </c>
      <c r="S31" s="72">
        <f>IF(RES_hh_fech!S31=0,0,RES_hh_fech!S31/RES_summary!S$19)</f>
        <v>13.817745767835149</v>
      </c>
      <c r="T31" s="72">
        <f>IF(RES_hh_fech!T31=0,0,RES_hh_fech!T31/RES_summary!T$19)</f>
        <v>13.465068482837431</v>
      </c>
      <c r="U31" s="72">
        <f>IF(RES_hh_fech!U31=0,0,RES_hh_fech!U31/RES_summary!U$19)</f>
        <v>13.129250351177669</v>
      </c>
      <c r="V31" s="72">
        <f>IF(RES_hh_fech!V31=0,0,RES_hh_fech!V31/RES_summary!V$19)</f>
        <v>16.439679986103677</v>
      </c>
      <c r="W31" s="72">
        <f>IF(RES_hh_fech!W31=0,0,RES_hh_fech!W31/RES_summary!W$19)</f>
        <v>15.164194449480554</v>
      </c>
      <c r="X31" s="72">
        <f>IF(RES_hh_fech!X31=0,0,RES_hh_fech!X31/RES_summary!X$19)</f>
        <v>14.507733424068778</v>
      </c>
      <c r="Y31" s="72">
        <f>IF(RES_hh_fech!Y31=0,0,RES_hh_fech!Y31/RES_summary!Y$19)</f>
        <v>14.13832163084531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8.3097746431443067</v>
      </c>
      <c r="C32" s="77">
        <f>IF(RES_hh_fech!C32=0,0,RES_hh_fech!C32/RES_summary!C$19)</f>
        <v>8.4443320889790296</v>
      </c>
      <c r="D32" s="77">
        <f>IF(RES_hh_fech!D32=0,0,RES_hh_fech!D32/RES_summary!D$19)</f>
        <v>8.3190469281639352</v>
      </c>
      <c r="E32" s="77">
        <f>IF(RES_hh_fech!E32=0,0,RES_hh_fech!E32/RES_summary!E$19)</f>
        <v>8.445343619891478</v>
      </c>
      <c r="F32" s="77">
        <f>IF(RES_hh_fech!F32=0,0,RES_hh_fech!F32/RES_summary!F$19)</f>
        <v>8.8871463792959364</v>
      </c>
      <c r="G32" s="77">
        <f>IF(RES_hh_fech!G32=0,0,RES_hh_fech!G32/RES_summary!G$19)</f>
        <v>8.950908254990118</v>
      </c>
      <c r="H32" s="77">
        <f>IF(RES_hh_fech!H32=0,0,RES_hh_fech!H32/RES_summary!H$19)</f>
        <v>9.0580528135105887</v>
      </c>
      <c r="I32" s="77">
        <f>IF(RES_hh_fech!I32=0,0,RES_hh_fech!I32/RES_summary!I$19)</f>
        <v>9.3583522591484662</v>
      </c>
      <c r="J32" s="77">
        <f>IF(RES_hh_fech!J32=0,0,RES_hh_fech!J32/RES_summary!J$19)</f>
        <v>9.6230625597153185</v>
      </c>
      <c r="K32" s="77">
        <f>IF(RES_hh_fech!K32=0,0,RES_hh_fech!K32/RES_summary!K$19)</f>
        <v>9.6959951746422099</v>
      </c>
      <c r="L32" s="77">
        <f>IF(RES_hh_fech!L32=0,0,RES_hh_fech!L32/RES_summary!L$19)</f>
        <v>9.6676494473379986</v>
      </c>
      <c r="M32" s="77">
        <f>IF(RES_hh_fech!M32=0,0,RES_hh_fech!M32/RES_summary!M$19)</f>
        <v>10.193952350653275</v>
      </c>
      <c r="N32" s="77">
        <f>IF(RES_hh_fech!N32=0,0,RES_hh_fech!N32/RES_summary!N$19)</f>
        <v>9.4508110592544661</v>
      </c>
      <c r="O32" s="77">
        <f>IF(RES_hh_fech!O32=0,0,RES_hh_fech!O32/RES_summary!O$19)</f>
        <v>9.1780888998988708</v>
      </c>
      <c r="P32" s="77">
        <f>IF(RES_hh_fech!P32=0,0,RES_hh_fech!P32/RES_summary!P$19)</f>
        <v>9.1263160189776968</v>
      </c>
      <c r="Q32" s="77">
        <f>IF(RES_hh_fech!Q32=0,0,RES_hh_fech!Q32/RES_summary!Q$19)</f>
        <v>9.8087890638078488</v>
      </c>
      <c r="R32" s="77">
        <f>IF(RES_hh_fech!R32=0,0,RES_hh_fech!R32/RES_summary!R$19)</f>
        <v>9.9269185042697714</v>
      </c>
      <c r="S32" s="77">
        <f>IF(RES_hh_fech!S32=0,0,RES_hh_fech!S32/RES_summary!S$19)</f>
        <v>10.241879591200584</v>
      </c>
      <c r="T32" s="77">
        <f>IF(RES_hh_fech!T32=0,0,RES_hh_fech!T32/RES_summary!T$19)</f>
        <v>9.9919678965000198</v>
      </c>
      <c r="U32" s="77">
        <f>IF(RES_hh_fech!U32=0,0,RES_hh_fech!U32/RES_summary!U$19)</f>
        <v>9.82723660233186</v>
      </c>
      <c r="V32" s="77">
        <f>IF(RES_hh_fech!V32=0,0,RES_hh_fech!V32/RES_summary!V$19)</f>
        <v>10.173544556425536</v>
      </c>
      <c r="W32" s="77">
        <f>IF(RES_hh_fech!W32=0,0,RES_hh_fech!W32/RES_summary!W$19)</f>
        <v>10.550716611257631</v>
      </c>
      <c r="X32" s="77">
        <f>IF(RES_hh_fech!X32=0,0,RES_hh_fech!X32/RES_summary!X$19)</f>
        <v>10.253122314073202</v>
      </c>
      <c r="Y32" s="77">
        <f>IF(RES_hh_fech!Y32=0,0,RES_hh_fech!Y32/RES_summary!Y$19)</f>
        <v>10.017668858310472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55.927996616013488</v>
      </c>
      <c r="C3" s="65">
        <f>IF(RES_hh_tesh!C3=0,0,RES_hh_tesh!C3/RES_summary!C$19)</f>
        <v>52.579263637904425</v>
      </c>
      <c r="D3" s="65">
        <f>IF(RES_hh_tesh!D3=0,0,RES_hh_tesh!D3/RES_summary!D$19)</f>
        <v>57.973355335233087</v>
      </c>
      <c r="E3" s="65">
        <f>IF(RES_hh_tesh!E3=0,0,RES_hh_tesh!E3/RES_summary!E$19)</f>
        <v>62.546890898027627</v>
      </c>
      <c r="F3" s="65">
        <f>IF(RES_hh_tesh!F3=0,0,RES_hh_tesh!F3/RES_summary!F$19)</f>
        <v>57.841903443695259</v>
      </c>
      <c r="G3" s="65">
        <f>IF(RES_hh_tesh!G3=0,0,RES_hh_tesh!G3/RES_summary!G$19)</f>
        <v>58.603608491654256</v>
      </c>
      <c r="H3" s="65">
        <f>IF(RES_hh_tesh!H3=0,0,RES_hh_tesh!H3/RES_summary!H$19)</f>
        <v>61.362893637493322</v>
      </c>
      <c r="I3" s="65">
        <f>IF(RES_hh_tesh!I3=0,0,RES_hh_tesh!I3/RES_summary!I$19)</f>
        <v>58.112560966329674</v>
      </c>
      <c r="J3" s="65">
        <f>IF(RES_hh_tesh!J3=0,0,RES_hh_tesh!J3/RES_summary!J$19)</f>
        <v>60.549693400862637</v>
      </c>
      <c r="K3" s="65">
        <f>IF(RES_hh_tesh!K3=0,0,RES_hh_tesh!K3/RES_summary!K$19)</f>
        <v>61.553902661504537</v>
      </c>
      <c r="L3" s="65">
        <f>IF(RES_hh_tesh!L3=0,0,RES_hh_tesh!L3/RES_summary!L$19)</f>
        <v>67.11731072988249</v>
      </c>
      <c r="M3" s="65">
        <f>IF(RES_hh_tesh!M3=0,0,RES_hh_tesh!M3/RES_summary!M$19)</f>
        <v>73.26239327483519</v>
      </c>
      <c r="N3" s="65">
        <f>IF(RES_hh_tesh!N3=0,0,RES_hh_tesh!N3/RES_summary!N$19)</f>
        <v>71.867791842328728</v>
      </c>
      <c r="O3" s="65">
        <f>IF(RES_hh_tesh!O3=0,0,RES_hh_tesh!O3/RES_summary!O$19)</f>
        <v>67.104934298859405</v>
      </c>
      <c r="P3" s="65">
        <f>IF(RES_hh_tesh!P3=0,0,RES_hh_tesh!P3/RES_summary!P$19)</f>
        <v>63.947380007009322</v>
      </c>
      <c r="Q3" s="65">
        <f>IF(RES_hh_tesh!Q3=0,0,RES_hh_tesh!Q3/RES_summary!Q$19)</f>
        <v>63.240026446057151</v>
      </c>
      <c r="R3" s="65">
        <f>IF(RES_hh_tesh!R3=0,0,RES_hh_tesh!R3/RES_summary!R$19)</f>
        <v>65.765642135765532</v>
      </c>
      <c r="S3" s="65">
        <f>IF(RES_hh_tesh!S3=0,0,RES_hh_tesh!S3/RES_summary!S$19)</f>
        <v>68.760135382926663</v>
      </c>
      <c r="T3" s="65">
        <f>IF(RES_hh_tesh!T3=0,0,RES_hh_tesh!T3/RES_summary!T$19)</f>
        <v>66.532647523853598</v>
      </c>
      <c r="U3" s="65">
        <f>IF(RES_hh_tesh!U3=0,0,RES_hh_tesh!U3/RES_summary!U$19)</f>
        <v>65.690432415459185</v>
      </c>
      <c r="V3" s="65">
        <f>IF(RES_hh_tesh!V3=0,0,RES_hh_tesh!V3/RES_summary!V$19)</f>
        <v>73.850586365985038</v>
      </c>
      <c r="W3" s="65">
        <f>IF(RES_hh_tesh!W3=0,0,RES_hh_tesh!W3/RES_summary!W$19)</f>
        <v>74.962325740848541</v>
      </c>
      <c r="X3" s="65">
        <f>IF(RES_hh_tesh!X3=0,0,RES_hh_tesh!X3/RES_summary!X$19)</f>
        <v>65.941102872127317</v>
      </c>
      <c r="Y3" s="65">
        <f>IF(RES_hh_tesh!Y3=0,0,RES_hh_tesh!Y3/RES_summary!Y$19)</f>
        <v>62.322533636989768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40.530338772628717</v>
      </c>
      <c r="C4" s="69">
        <f>IF(RES_hh_tesh!C4=0,0,RES_hh_tesh!C4/RES_summary!C$19)</f>
        <v>36.931732950894855</v>
      </c>
      <c r="D4" s="69">
        <f>IF(RES_hh_tesh!D4=0,0,RES_hh_tesh!D4/RES_summary!D$19)</f>
        <v>42.102652231212083</v>
      </c>
      <c r="E4" s="69">
        <f>IF(RES_hh_tesh!E4=0,0,RES_hh_tesh!E4/RES_summary!E$19)</f>
        <v>46.377478584354002</v>
      </c>
      <c r="F4" s="69">
        <f>IF(RES_hh_tesh!F4=0,0,RES_hh_tesh!F4/RES_summary!F$19)</f>
        <v>41.467648895126452</v>
      </c>
      <c r="G4" s="69">
        <f>IF(RES_hh_tesh!G4=0,0,RES_hh_tesh!G4/RES_summary!G$19)</f>
        <v>41.510591493366796</v>
      </c>
      <c r="H4" s="69">
        <f>IF(RES_hh_tesh!H4=0,0,RES_hh_tesh!H4/RES_summary!H$19)</f>
        <v>43.903545604805728</v>
      </c>
      <c r="I4" s="69">
        <f>IF(RES_hh_tesh!I4=0,0,RES_hh_tesh!I4/RES_summary!I$19)</f>
        <v>40.086459669372182</v>
      </c>
      <c r="J4" s="69">
        <f>IF(RES_hh_tesh!J4=0,0,RES_hh_tesh!J4/RES_summary!J$19)</f>
        <v>41.557971484385867</v>
      </c>
      <c r="K4" s="69">
        <f>IF(RES_hh_tesh!K4=0,0,RES_hh_tesh!K4/RES_summary!K$19)</f>
        <v>41.650547731397488</v>
      </c>
      <c r="L4" s="69">
        <f>IF(RES_hh_tesh!L4=0,0,RES_hh_tesh!L4/RES_summary!L$19)</f>
        <v>46.612863966037004</v>
      </c>
      <c r="M4" s="69">
        <f>IF(RES_hh_tesh!M4=0,0,RES_hh_tesh!M4/RES_summary!M$19)</f>
        <v>51.810605418779559</v>
      </c>
      <c r="N4" s="69">
        <f>IF(RES_hh_tesh!N4=0,0,RES_hh_tesh!N4/RES_summary!N$19)</f>
        <v>50.171989833857516</v>
      </c>
      <c r="O4" s="69">
        <f>IF(RES_hh_tesh!O4=0,0,RES_hh_tesh!O4/RES_summary!O$19)</f>
        <v>47.200929635359493</v>
      </c>
      <c r="P4" s="69">
        <f>IF(RES_hh_tesh!P4=0,0,RES_hh_tesh!P4/RES_summary!P$19)</f>
        <v>44.181390296552223</v>
      </c>
      <c r="Q4" s="69">
        <f>IF(RES_hh_tesh!Q4=0,0,RES_hh_tesh!Q4/RES_summary!Q$19)</f>
        <v>41.716019201502945</v>
      </c>
      <c r="R4" s="69">
        <f>IF(RES_hh_tesh!R4=0,0,RES_hh_tesh!R4/RES_summary!R$19)</f>
        <v>44.0775346217102</v>
      </c>
      <c r="S4" s="69">
        <f>IF(RES_hh_tesh!S4=0,0,RES_hh_tesh!S4/RES_summary!S$19)</f>
        <v>45.928196917895818</v>
      </c>
      <c r="T4" s="69">
        <f>IF(RES_hh_tesh!T4=0,0,RES_hh_tesh!T4/RES_summary!T$19)</f>
        <v>43.724362240173051</v>
      </c>
      <c r="U4" s="69">
        <f>IF(RES_hh_tesh!U4=0,0,RES_hh_tesh!U4/RES_summary!U$19)</f>
        <v>42.795908616134433</v>
      </c>
      <c r="V4" s="69">
        <f>IF(RES_hh_tesh!V4=0,0,RES_hh_tesh!V4/RES_summary!V$19)</f>
        <v>49.368858669284634</v>
      </c>
      <c r="W4" s="69">
        <f>IF(RES_hh_tesh!W4=0,0,RES_hh_tesh!W4/RES_summary!W$19)</f>
        <v>48.991400412464216</v>
      </c>
      <c r="X4" s="69">
        <f>IF(RES_hh_tesh!X4=0,0,RES_hh_tesh!X4/RES_summary!X$19)</f>
        <v>40.006226049556219</v>
      </c>
      <c r="Y4" s="69">
        <f>IF(RES_hh_tesh!Y4=0,0,RES_hh_tesh!Y4/RES_summary!Y$19)</f>
        <v>36.239555112037571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39.735239836378021</v>
      </c>
      <c r="C5" s="72">
        <f>IF(RES_hh_tesh!C5=0,0,RES_hh_tesh!C5/RES_summary!C$19)</f>
        <v>26.066074492985379</v>
      </c>
      <c r="D5" s="72">
        <f>IF(RES_hh_tesh!D5=0,0,RES_hh_tesh!D5/RES_summary!D$19)</f>
        <v>48.249172669948486</v>
      </c>
      <c r="E5" s="72">
        <f>IF(RES_hh_tesh!E5=0,0,RES_hh_tesh!E5/RES_summary!E$19)</f>
        <v>57.144173697889251</v>
      </c>
      <c r="F5" s="72">
        <f>IF(RES_hh_tesh!F5=0,0,RES_hh_tesh!F5/RES_summary!F$19)</f>
        <v>42.84161206003705</v>
      </c>
      <c r="G5" s="72">
        <f>IF(RES_hh_tesh!G5=0,0,RES_hh_tesh!G5/RES_summary!G$19)</f>
        <v>39.307807528964382</v>
      </c>
      <c r="H5" s="72">
        <f>IF(RES_hh_tesh!H5=0,0,RES_hh_tesh!H5/RES_summary!H$19)</f>
        <v>44.734067224310628</v>
      </c>
      <c r="I5" s="72">
        <f>IF(RES_hh_tesh!I5=0,0,RES_hh_tesh!I5/RES_summary!I$19)</f>
        <v>41.254188474668794</v>
      </c>
      <c r="J5" s="72">
        <f>IF(RES_hh_tesh!J5=0,0,RES_hh_tesh!J5/RES_summary!J$19)</f>
        <v>42.579000917202144</v>
      </c>
      <c r="K5" s="72">
        <f>IF(RES_hh_tesh!K5=0,0,RES_hh_tesh!K5/RES_summary!K$19)</f>
        <v>32.099846775648508</v>
      </c>
      <c r="L5" s="72">
        <f>IF(RES_hh_tesh!L5=0,0,RES_hh_tesh!L5/RES_summary!L$19)</f>
        <v>45.403310829596762</v>
      </c>
      <c r="M5" s="72">
        <f>IF(RES_hh_tesh!M5=0,0,RES_hh_tesh!M5/RES_summary!M$19)</f>
        <v>56.465349239218796</v>
      </c>
      <c r="N5" s="72">
        <f>IF(RES_hh_tesh!N5=0,0,RES_hh_tesh!N5/RES_summary!N$19)</f>
        <v>55.361025059532871</v>
      </c>
      <c r="O5" s="72">
        <f>IF(RES_hh_tesh!O5=0,0,RES_hh_tesh!O5/RES_summary!O$19)</f>
        <v>48.312325867461077</v>
      </c>
      <c r="P5" s="72">
        <f>IF(RES_hh_tesh!P5=0,0,RES_hh_tesh!P5/RES_summary!P$19)</f>
        <v>37.827914518112387</v>
      </c>
      <c r="Q5" s="72">
        <f>IF(RES_hh_tesh!Q5=0,0,RES_hh_tesh!Q5/RES_summary!Q$19)</f>
        <v>40.214689040837946</v>
      </c>
      <c r="R5" s="72">
        <f>IF(RES_hh_tesh!R5=0,0,RES_hh_tesh!R5/RES_summary!R$19)</f>
        <v>45.91027543895413</v>
      </c>
      <c r="S5" s="72">
        <f>IF(RES_hh_tesh!S5=0,0,RES_hh_tesh!S5/RES_summary!S$19)</f>
        <v>50.133291729634159</v>
      </c>
      <c r="T5" s="72">
        <f>IF(RES_hh_tesh!T5=0,0,RES_hh_tesh!T5/RES_summary!T$19)</f>
        <v>41.275645239608046</v>
      </c>
      <c r="U5" s="72">
        <f>IF(RES_hh_tesh!U5=0,0,RES_hh_tesh!U5/RES_summary!U$19)</f>
        <v>40.379361930443622</v>
      </c>
      <c r="V5" s="72">
        <f>IF(RES_hh_tesh!V5=0,0,RES_hh_tesh!V5/RES_summary!V$19)</f>
        <v>42.548722563133481</v>
      </c>
      <c r="W5" s="72">
        <f>IF(RES_hh_tesh!W5=0,0,RES_hh_tesh!W5/RES_summary!W$19)</f>
        <v>68.361998698266035</v>
      </c>
      <c r="X5" s="72">
        <f>IF(RES_hh_tesh!X5=0,0,RES_hh_tesh!X5/RES_summary!X$19)</f>
        <v>31.281364755625731</v>
      </c>
      <c r="Y5" s="72">
        <f>IF(RES_hh_tesh!Y5=0,0,RES_hh_tesh!Y5/RES_summary!Y$19)</f>
        <v>22.814318707467262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36.540542453421246</v>
      </c>
      <c r="C6" s="72">
        <f>IF(RES_hh_tesh!C6=0,0,RES_hh_tesh!C6/RES_summary!C$19)</f>
        <v>38.549067458982755</v>
      </c>
      <c r="D6" s="72">
        <f>IF(RES_hh_tesh!D6=0,0,RES_hh_tesh!D6/RES_summary!D$19)</f>
        <v>41.692624652883744</v>
      </c>
      <c r="E6" s="72">
        <f>IF(RES_hh_tesh!E6=0,0,RES_hh_tesh!E6/RES_summary!E$19)</f>
        <v>41.834938064516862</v>
      </c>
      <c r="F6" s="72">
        <f>IF(RES_hh_tesh!F6=0,0,RES_hh_tesh!F6/RES_summary!F$19)</f>
        <v>41.657093650908948</v>
      </c>
      <c r="G6" s="72">
        <f>IF(RES_hh_tesh!G6=0,0,RES_hh_tesh!G6/RES_summary!G$19)</f>
        <v>41.812245082566761</v>
      </c>
      <c r="H6" s="72">
        <f>IF(RES_hh_tesh!H6=0,0,RES_hh_tesh!H6/RES_summary!H$19)</f>
        <v>40.444597168186071</v>
      </c>
      <c r="I6" s="72">
        <f>IF(RES_hh_tesh!I6=0,0,RES_hh_tesh!I6/RES_summary!I$19)</f>
        <v>40.20613784223481</v>
      </c>
      <c r="J6" s="72">
        <f>IF(RES_hh_tesh!J6=0,0,RES_hh_tesh!J6/RES_summary!J$19)</f>
        <v>38.252928428783207</v>
      </c>
      <c r="K6" s="72">
        <f>IF(RES_hh_tesh!K6=0,0,RES_hh_tesh!K6/RES_summary!K$19)</f>
        <v>23.680150673832969</v>
      </c>
      <c r="L6" s="72">
        <f>IF(RES_hh_tesh!L6=0,0,RES_hh_tesh!L6/RES_summary!L$19)</f>
        <v>15.090358887042814</v>
      </c>
      <c r="M6" s="72">
        <f>IF(RES_hh_tesh!M6=0,0,RES_hh_tesh!M6/RES_summary!M$19)</f>
        <v>68.993892287766641</v>
      </c>
      <c r="N6" s="72">
        <f>IF(RES_hh_tesh!N6=0,0,RES_hh_tesh!N6/RES_summary!N$19)</f>
        <v>45.271230133449748</v>
      </c>
      <c r="O6" s="72">
        <f>IF(RES_hh_tesh!O6=0,0,RES_hh_tesh!O6/RES_summary!O$19)</f>
        <v>37.251925555884355</v>
      </c>
      <c r="P6" s="72">
        <f>IF(RES_hh_tesh!P6=0,0,RES_hh_tesh!P6/RES_summary!P$19)</f>
        <v>24.821224643993133</v>
      </c>
      <c r="Q6" s="72">
        <f>IF(RES_hh_tesh!Q6=0,0,RES_hh_tesh!Q6/RES_summary!Q$19)</f>
        <v>77.04974268621325</v>
      </c>
      <c r="R6" s="72">
        <f>IF(RES_hh_tesh!R6=0,0,RES_hh_tesh!R6/RES_summary!R$19)</f>
        <v>62.832896426179978</v>
      </c>
      <c r="S6" s="72">
        <f>IF(RES_hh_tesh!S6=0,0,RES_hh_tesh!S6/RES_summary!S$19)</f>
        <v>42.276540358419147</v>
      </c>
      <c r="T6" s="72">
        <f>IF(RES_hh_tesh!T6=0,0,RES_hh_tesh!T6/RES_summary!T$19)</f>
        <v>41.06998621978137</v>
      </c>
      <c r="U6" s="72">
        <f>IF(RES_hh_tesh!U6=0,0,RES_hh_tesh!U6/RES_summary!U$19)</f>
        <v>41.866247067453685</v>
      </c>
      <c r="V6" s="72">
        <f>IF(RES_hh_tesh!V6=0,0,RES_hh_tesh!V6/RES_summary!V$19)</f>
        <v>45.662867724167064</v>
      </c>
      <c r="W6" s="72">
        <f>IF(RES_hh_tesh!W6=0,0,RES_hh_tesh!W6/RES_summary!W$19)</f>
        <v>48.630094054837258</v>
      </c>
      <c r="X6" s="72">
        <f>IF(RES_hh_tesh!X6=0,0,RES_hh_tesh!X6/RES_summary!X$19)</f>
        <v>41.185696683777486</v>
      </c>
      <c r="Y6" s="72">
        <f>IF(RES_hh_tesh!Y6=0,0,RES_hh_tesh!Y6/RES_summary!Y$19)</f>
        <v>33.282589475496309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42.068702394073725</v>
      </c>
      <c r="C7" s="72">
        <f>IF(RES_hh_tesh!C7=0,0,RES_hh_tesh!C7/RES_summary!C$19)</f>
        <v>35.299725217167946</v>
      </c>
      <c r="D7" s="72">
        <f>IF(RES_hh_tesh!D7=0,0,RES_hh_tesh!D7/RES_summary!D$19)</f>
        <v>39.24063504315685</v>
      </c>
      <c r="E7" s="72">
        <f>IF(RES_hh_tesh!E7=0,0,RES_hh_tesh!E7/RES_summary!E$19)</f>
        <v>45.078454475382202</v>
      </c>
      <c r="F7" s="72">
        <f>IF(RES_hh_tesh!F7=0,0,RES_hh_tesh!F7/RES_summary!F$19)</f>
        <v>50.418117469462786</v>
      </c>
      <c r="G7" s="72">
        <f>IF(RES_hh_tesh!G7=0,0,RES_hh_tesh!G7/RES_summary!G$19)</f>
        <v>23.381904966160118</v>
      </c>
      <c r="H7" s="72">
        <f>IF(RES_hh_tesh!H7=0,0,RES_hh_tesh!H7/RES_summary!H$19)</f>
        <v>51.468454995471539</v>
      </c>
      <c r="I7" s="72">
        <f>IF(RES_hh_tesh!I7=0,0,RES_hh_tesh!I7/RES_summary!I$19)</f>
        <v>27.238842616507611</v>
      </c>
      <c r="J7" s="72">
        <f>IF(RES_hh_tesh!J7=0,0,RES_hh_tesh!J7/RES_summary!J$19)</f>
        <v>28.948984183351186</v>
      </c>
      <c r="K7" s="72">
        <f>IF(RES_hh_tesh!K7=0,0,RES_hh_tesh!K7/RES_summary!K$19)</f>
        <v>57.194663542891213</v>
      </c>
      <c r="L7" s="72">
        <f>IF(RES_hh_tesh!L7=0,0,RES_hh_tesh!L7/RES_summary!L$19)</f>
        <v>61.359364678020768</v>
      </c>
      <c r="M7" s="72">
        <f>IF(RES_hh_tesh!M7=0,0,RES_hh_tesh!M7/RES_summary!M$19)</f>
        <v>36.291633112536623</v>
      </c>
      <c r="N7" s="72">
        <f>IF(RES_hh_tesh!N7=0,0,RES_hh_tesh!N7/RES_summary!N$19)</f>
        <v>43.688254524825773</v>
      </c>
      <c r="O7" s="72">
        <f>IF(RES_hh_tesh!O7=0,0,RES_hh_tesh!O7/RES_summary!O$19)</f>
        <v>53.003179210313554</v>
      </c>
      <c r="P7" s="72">
        <f>IF(RES_hh_tesh!P7=0,0,RES_hh_tesh!P7/RES_summary!P$19)</f>
        <v>64.961352637495594</v>
      </c>
      <c r="Q7" s="72">
        <f>IF(RES_hh_tesh!Q7=0,0,RES_hh_tesh!Q7/RES_summary!Q$19)</f>
        <v>0</v>
      </c>
      <c r="R7" s="72">
        <f>IF(RES_hh_tesh!R7=0,0,RES_hh_tesh!R7/RES_summary!R$19)</f>
        <v>0</v>
      </c>
      <c r="S7" s="72">
        <f>IF(RES_hh_tesh!S7=0,0,RES_hh_tesh!S7/RES_summary!S$19)</f>
        <v>0</v>
      </c>
      <c r="T7" s="72">
        <f>IF(RES_hh_tesh!T7=0,0,RES_hh_tesh!T7/RES_summary!T$19)</f>
        <v>0</v>
      </c>
      <c r="U7" s="72">
        <f>IF(RES_hh_tesh!U7=0,0,RES_hh_tesh!U7/RES_summary!U$19)</f>
        <v>0</v>
      </c>
      <c r="V7" s="72">
        <f>IF(RES_hh_tesh!V7=0,0,RES_hh_tesh!V7/RES_summary!V$19)</f>
        <v>0</v>
      </c>
      <c r="W7" s="72">
        <f>IF(RES_hh_tesh!W7=0,0,RES_hh_tesh!W7/RES_summary!W$19)</f>
        <v>0</v>
      </c>
      <c r="X7" s="72">
        <f>IF(RES_hh_tesh!X7=0,0,RES_hh_tesh!X7/RES_summary!X$19)</f>
        <v>0</v>
      </c>
      <c r="Y7" s="72">
        <f>IF(RES_hh_tesh!Y7=0,0,RES_hh_tesh!Y7/RES_summary!Y$19)</f>
        <v>0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17.985195789049552</v>
      </c>
      <c r="C8" s="72">
        <f>IF(RES_hh_tesh!C8=0,0,RES_hh_tesh!C8/RES_summary!C$19)</f>
        <v>39.046102783739727</v>
      </c>
      <c r="D8" s="72">
        <f>IF(RES_hh_tesh!D8=0,0,RES_hh_tesh!D8/RES_summary!D$19)</f>
        <v>27.846407583818166</v>
      </c>
      <c r="E8" s="72">
        <f>IF(RES_hh_tesh!E8=0,0,RES_hh_tesh!E8/RES_summary!E$19)</f>
        <v>31.557472813505374</v>
      </c>
      <c r="F8" s="72">
        <f>IF(RES_hh_tesh!F8=0,0,RES_hh_tesh!F8/RES_summary!F$19)</f>
        <v>28.613127636727135</v>
      </c>
      <c r="G8" s="72">
        <f>IF(RES_hh_tesh!G8=0,0,RES_hh_tesh!G8/RES_summary!G$19)</f>
        <v>37.692268851908864</v>
      </c>
      <c r="H8" s="72">
        <f>IF(RES_hh_tesh!H8=0,0,RES_hh_tesh!H8/RES_summary!H$19)</f>
        <v>42.910361692119736</v>
      </c>
      <c r="I8" s="72">
        <f>IF(RES_hh_tesh!I8=0,0,RES_hh_tesh!I8/RES_summary!I$19)</f>
        <v>40.976729044815073</v>
      </c>
      <c r="J8" s="72">
        <f>IF(RES_hh_tesh!J8=0,0,RES_hh_tesh!J8/RES_summary!J$19)</f>
        <v>40.317025708733766</v>
      </c>
      <c r="K8" s="72">
        <f>IF(RES_hh_tesh!K8=0,0,RES_hh_tesh!K8/RES_summary!K$19)</f>
        <v>45.865940353107121</v>
      </c>
      <c r="L8" s="72">
        <f>IF(RES_hh_tesh!L8=0,0,RES_hh_tesh!L8/RES_summary!L$19)</f>
        <v>44.750684198005935</v>
      </c>
      <c r="M8" s="72">
        <f>IF(RES_hh_tesh!M8=0,0,RES_hh_tesh!M8/RES_summary!M$19)</f>
        <v>51.388324065501955</v>
      </c>
      <c r="N8" s="72">
        <f>IF(RES_hh_tesh!N8=0,0,RES_hh_tesh!N8/RES_summary!N$19)</f>
        <v>50.267787633916654</v>
      </c>
      <c r="O8" s="72">
        <f>IF(RES_hh_tesh!O8=0,0,RES_hh_tesh!O8/RES_summary!O$19)</f>
        <v>42.6534788215695</v>
      </c>
      <c r="P8" s="72">
        <f>IF(RES_hh_tesh!P8=0,0,RES_hh_tesh!P8/RES_summary!P$19)</f>
        <v>40.935057599813717</v>
      </c>
      <c r="Q8" s="72">
        <f>IF(RES_hh_tesh!Q8=0,0,RES_hh_tesh!Q8/RES_summary!Q$19)</f>
        <v>40.798085568233894</v>
      </c>
      <c r="R8" s="72">
        <f>IF(RES_hh_tesh!R8=0,0,RES_hh_tesh!R8/RES_summary!R$19)</f>
        <v>41.708693322611786</v>
      </c>
      <c r="S8" s="72">
        <f>IF(RES_hh_tesh!S8=0,0,RES_hh_tesh!S8/RES_summary!S$19)</f>
        <v>44.162417217228608</v>
      </c>
      <c r="T8" s="72">
        <f>IF(RES_hh_tesh!T8=0,0,RES_hh_tesh!T8/RES_summary!T$19)</f>
        <v>44.481123961917582</v>
      </c>
      <c r="U8" s="72">
        <f>IF(RES_hh_tesh!U8=0,0,RES_hh_tesh!U8/RES_summary!U$19)</f>
        <v>40.936732889615705</v>
      </c>
      <c r="V8" s="72">
        <f>IF(RES_hh_tesh!V8=0,0,RES_hh_tesh!V8/RES_summary!V$19)</f>
        <v>47.226532101780201</v>
      </c>
      <c r="W8" s="72">
        <f>IF(RES_hh_tesh!W8=0,0,RES_hh_tesh!W8/RES_summary!W$19)</f>
        <v>53.40846815041408</v>
      </c>
      <c r="X8" s="72">
        <f>IF(RES_hh_tesh!X8=0,0,RES_hh_tesh!X8/RES_summary!X$19)</f>
        <v>40.627449287900099</v>
      </c>
      <c r="Y8" s="72">
        <f>IF(RES_hh_tesh!Y8=0,0,RES_hh_tesh!Y8/RES_summary!Y$19)</f>
        <v>34.087667076175642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39.050752165935805</v>
      </c>
      <c r="C9" s="72">
        <f>IF(RES_hh_tesh!C9=0,0,RES_hh_tesh!C9/RES_summary!C$19)</f>
        <v>36.385363399496789</v>
      </c>
      <c r="D9" s="72">
        <f>IF(RES_hh_tesh!D9=0,0,RES_hh_tesh!D9/RES_summary!D$19)</f>
        <v>41.33056112903386</v>
      </c>
      <c r="E9" s="72">
        <f>IF(RES_hh_tesh!E9=0,0,RES_hh_tesh!E9/RES_summary!E$19)</f>
        <v>41.074407974749839</v>
      </c>
      <c r="F9" s="72">
        <f>IF(RES_hh_tesh!F9=0,0,RES_hh_tesh!F9/RES_summary!F$19)</f>
        <v>41.727506557053893</v>
      </c>
      <c r="G9" s="72">
        <f>IF(RES_hh_tesh!G9=0,0,RES_hh_tesh!G9/RES_summary!G$19)</f>
        <v>41.108306304739919</v>
      </c>
      <c r="H9" s="72">
        <f>IF(RES_hh_tesh!H9=0,0,RES_hh_tesh!H9/RES_summary!H$19)</f>
        <v>43.189286812332213</v>
      </c>
      <c r="I9" s="72">
        <f>IF(RES_hh_tesh!I9=0,0,RES_hh_tesh!I9/RES_summary!I$19)</f>
        <v>39.563386403070346</v>
      </c>
      <c r="J9" s="72">
        <f>IF(RES_hh_tesh!J9=0,0,RES_hh_tesh!J9/RES_summary!J$19)</f>
        <v>41.368840529767908</v>
      </c>
      <c r="K9" s="72">
        <f>IF(RES_hh_tesh!K9=0,0,RES_hh_tesh!K9/RES_summary!K$19)</f>
        <v>42.580039433932328</v>
      </c>
      <c r="L9" s="72">
        <f>IF(RES_hh_tesh!L9=0,0,RES_hh_tesh!L9/RES_summary!L$19)</f>
        <v>46.677941506651443</v>
      </c>
      <c r="M9" s="72">
        <f>IF(RES_hh_tesh!M9=0,0,RES_hh_tesh!M9/RES_summary!M$19)</f>
        <v>50.367035123998321</v>
      </c>
      <c r="N9" s="72">
        <f>IF(RES_hh_tesh!N9=0,0,RES_hh_tesh!N9/RES_summary!N$19)</f>
        <v>48.452332878970509</v>
      </c>
      <c r="O9" s="72">
        <f>IF(RES_hh_tesh!O9=0,0,RES_hh_tesh!O9/RES_summary!O$19)</f>
        <v>47.45501003392085</v>
      </c>
      <c r="P9" s="72">
        <f>IF(RES_hh_tesh!P9=0,0,RES_hh_tesh!P9/RES_summary!P$19)</f>
        <v>44.904044896614479</v>
      </c>
      <c r="Q9" s="72">
        <f>IF(RES_hh_tesh!Q9=0,0,RES_hh_tesh!Q9/RES_summary!Q$19)</f>
        <v>40.859671062471442</v>
      </c>
      <c r="R9" s="72">
        <f>IF(RES_hh_tesh!R9=0,0,RES_hh_tesh!R9/RES_summary!R$19)</f>
        <v>43.827128581782809</v>
      </c>
      <c r="S9" s="72">
        <f>IF(RES_hh_tesh!S9=0,0,RES_hh_tesh!S9/RES_summary!S$19)</f>
        <v>44.872053885963012</v>
      </c>
      <c r="T9" s="72">
        <f>IF(RES_hh_tesh!T9=0,0,RES_hh_tesh!T9/RES_summary!T$19)</f>
        <v>43.47312981328708</v>
      </c>
      <c r="U9" s="72">
        <f>IF(RES_hh_tesh!U9=0,0,RES_hh_tesh!U9/RES_summary!U$19)</f>
        <v>42.580067257986016</v>
      </c>
      <c r="V9" s="72">
        <f>IF(RES_hh_tesh!V9=0,0,RES_hh_tesh!V9/RES_summary!V$19)</f>
        <v>51.372042968682237</v>
      </c>
      <c r="W9" s="72">
        <f>IF(RES_hh_tesh!W9=0,0,RES_hh_tesh!W9/RES_summary!W$19)</f>
        <v>46.42386255525355</v>
      </c>
      <c r="X9" s="72">
        <f>IF(RES_hh_tesh!X9=0,0,RES_hh_tesh!X9/RES_summary!X$19)</f>
        <v>39.784015614945069</v>
      </c>
      <c r="Y9" s="72">
        <f>IF(RES_hh_tesh!Y9=0,0,RES_hh_tesh!Y9/RES_summary!Y$19)</f>
        <v>34.980912010562818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39.931278178333287</v>
      </c>
      <c r="C11" s="72">
        <f>IF(RES_hh_tesh!C11=0,0,RES_hh_tesh!C11/RES_summary!C$19)</f>
        <v>38.105315042840324</v>
      </c>
      <c r="D11" s="72">
        <f>IF(RES_hh_tesh!D11=0,0,RES_hh_tesh!D11/RES_summary!D$19)</f>
        <v>40.408494409298932</v>
      </c>
      <c r="E11" s="72">
        <f>IF(RES_hh_tesh!E11=0,0,RES_hh_tesh!E11/RES_summary!E$19)</f>
        <v>45.585160124549219</v>
      </c>
      <c r="F11" s="72">
        <f>IF(RES_hh_tesh!F11=0,0,RES_hh_tesh!F11/RES_summary!F$19)</f>
        <v>40.988514718811771</v>
      </c>
      <c r="G11" s="72">
        <f>IF(RES_hh_tesh!G11=0,0,RES_hh_tesh!G11/RES_summary!G$19)</f>
        <v>42.692936627222373</v>
      </c>
      <c r="H11" s="72">
        <f>IF(RES_hh_tesh!H11=0,0,RES_hh_tesh!H11/RES_summary!H$19)</f>
        <v>43.471956114188671</v>
      </c>
      <c r="I11" s="72">
        <f>IF(RES_hh_tesh!I11=0,0,RES_hh_tesh!I11/RES_summary!I$19)</f>
        <v>40.435185324597136</v>
      </c>
      <c r="J11" s="72">
        <f>IF(RES_hh_tesh!J11=0,0,RES_hh_tesh!J11/RES_summary!J$19)</f>
        <v>40.039206966100359</v>
      </c>
      <c r="K11" s="72">
        <f>IF(RES_hh_tesh!K11=0,0,RES_hh_tesh!K11/RES_summary!K$19)</f>
        <v>42.789452989121237</v>
      </c>
      <c r="L11" s="72">
        <f>IF(RES_hh_tesh!L11=0,0,RES_hh_tesh!L11/RES_summary!L$19)</f>
        <v>45.920021832586492</v>
      </c>
      <c r="M11" s="72">
        <f>IF(RES_hh_tesh!M11=0,0,RES_hh_tesh!M11/RES_summary!M$19)</f>
        <v>49.951479051506709</v>
      </c>
      <c r="N11" s="72">
        <f>IF(RES_hh_tesh!N11=0,0,RES_hh_tesh!N11/RES_summary!N$19)</f>
        <v>49.566525115703989</v>
      </c>
      <c r="O11" s="72">
        <f>IF(RES_hh_tesh!O11=0,0,RES_hh_tesh!O11/RES_summary!O$19)</f>
        <v>45.847898993654297</v>
      </c>
      <c r="P11" s="72">
        <f>IF(RES_hh_tesh!P11=0,0,RES_hh_tesh!P11/RES_summary!P$19)</f>
        <v>43.250052453905212</v>
      </c>
      <c r="Q11" s="72">
        <f>IF(RES_hh_tesh!Q11=0,0,RES_hh_tesh!Q11/RES_summary!Q$19)</f>
        <v>43.855742936276641</v>
      </c>
      <c r="R11" s="72">
        <f>IF(RES_hh_tesh!R11=0,0,RES_hh_tesh!R11/RES_summary!R$19)</f>
        <v>43.515590064950253</v>
      </c>
      <c r="S11" s="72">
        <f>IF(RES_hh_tesh!S11=0,0,RES_hh_tesh!S11/RES_summary!S$19)</f>
        <v>45.677892245672652</v>
      </c>
      <c r="T11" s="72">
        <f>IF(RES_hh_tesh!T11=0,0,RES_hh_tesh!T11/RES_summary!T$19)</f>
        <v>44.06538673807367</v>
      </c>
      <c r="U11" s="72">
        <f>IF(RES_hh_tesh!U11=0,0,RES_hh_tesh!U11/RES_summary!U$19)</f>
        <v>42.847155125423349</v>
      </c>
      <c r="V11" s="72">
        <f>IF(RES_hh_tesh!V11=0,0,RES_hh_tesh!V11/RES_summary!V$19)</f>
        <v>47.570812566533299</v>
      </c>
      <c r="W11" s="72">
        <f>IF(RES_hh_tesh!W11=0,0,RES_hh_tesh!W11/RES_summary!W$19)</f>
        <v>48.57160942202124</v>
      </c>
      <c r="X11" s="72">
        <f>IF(RES_hh_tesh!X11=0,0,RES_hh_tesh!X11/RES_summary!X$19)</f>
        <v>40.426606344852466</v>
      </c>
      <c r="Y11" s="72">
        <f>IF(RES_hh_tesh!Y11=0,0,RES_hh_tesh!Y11/RES_summary!Y$19)</f>
        <v>36.185517422462603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0</v>
      </c>
      <c r="C12" s="72">
        <f>IF(RES_hh_tesh!C12=0,0,RES_hh_tesh!C12/RES_summary!C$19)</f>
        <v>0</v>
      </c>
      <c r="D12" s="72">
        <f>IF(RES_hh_tesh!D12=0,0,RES_hh_tesh!D12/RES_summary!D$19)</f>
        <v>0</v>
      </c>
      <c r="E12" s="72">
        <f>IF(RES_hh_tesh!E12=0,0,RES_hh_tesh!E12/RES_summary!E$19)</f>
        <v>0</v>
      </c>
      <c r="F12" s="72">
        <f>IF(RES_hh_tesh!F12=0,0,RES_hh_tesh!F12/RES_summary!F$19)</f>
        <v>0</v>
      </c>
      <c r="G12" s="72">
        <f>IF(RES_hh_tesh!G12=0,0,RES_hh_tesh!G12/RES_summary!G$19)</f>
        <v>0</v>
      </c>
      <c r="H12" s="72">
        <f>IF(RES_hh_tesh!H12=0,0,RES_hh_tesh!H12/RES_summary!H$19)</f>
        <v>0</v>
      </c>
      <c r="I12" s="72">
        <f>IF(RES_hh_tesh!I12=0,0,RES_hh_tesh!I12/RES_summary!I$19)</f>
        <v>0</v>
      </c>
      <c r="J12" s="72">
        <f>IF(RES_hh_tesh!J12=0,0,RES_hh_tesh!J12/RES_summary!J$19)</f>
        <v>0</v>
      </c>
      <c r="K12" s="72">
        <f>IF(RES_hh_tesh!K12=0,0,RES_hh_tesh!K12/RES_summary!K$19)</f>
        <v>0</v>
      </c>
      <c r="L12" s="72">
        <f>IF(RES_hh_tesh!L12=0,0,RES_hh_tesh!L12/RES_summary!L$19)</f>
        <v>0</v>
      </c>
      <c r="M12" s="72">
        <f>IF(RES_hh_tesh!M12=0,0,RES_hh_tesh!M12/RES_summary!M$19)</f>
        <v>0</v>
      </c>
      <c r="N12" s="72">
        <f>IF(RES_hh_tesh!N12=0,0,RES_hh_tesh!N12/RES_summary!N$19)</f>
        <v>0</v>
      </c>
      <c r="O12" s="72">
        <f>IF(RES_hh_tesh!O12=0,0,RES_hh_tesh!O12/RES_summary!O$19)</f>
        <v>0</v>
      </c>
      <c r="P12" s="72">
        <f>IF(RES_hh_tesh!P12=0,0,RES_hh_tesh!P12/RES_summary!P$19)</f>
        <v>0</v>
      </c>
      <c r="Q12" s="72">
        <f>IF(RES_hh_tesh!Q12=0,0,RES_hh_tesh!Q12/RES_summary!Q$19)</f>
        <v>0</v>
      </c>
      <c r="R12" s="72">
        <f>IF(RES_hh_tesh!R12=0,0,RES_hh_tesh!R12/RES_summary!R$19)</f>
        <v>0</v>
      </c>
      <c r="S12" s="72">
        <f>IF(RES_hh_tesh!S12=0,0,RES_hh_tesh!S12/RES_summary!S$19)</f>
        <v>0</v>
      </c>
      <c r="T12" s="72">
        <f>IF(RES_hh_tesh!T12=0,0,RES_hh_tesh!T12/RES_summary!T$19)</f>
        <v>0</v>
      </c>
      <c r="U12" s="72">
        <f>IF(RES_hh_tesh!U12=0,0,RES_hh_tesh!U12/RES_summary!U$19)</f>
        <v>0</v>
      </c>
      <c r="V12" s="72">
        <f>IF(RES_hh_tesh!V12=0,0,RES_hh_tesh!V12/RES_summary!V$19)</f>
        <v>0</v>
      </c>
      <c r="W12" s="72">
        <f>IF(RES_hh_tesh!W12=0,0,RES_hh_tesh!W12/RES_summary!W$19)</f>
        <v>0</v>
      </c>
      <c r="X12" s="72">
        <f>IF(RES_hh_tesh!X12=0,0,RES_hh_tesh!X12/RES_summary!X$19)</f>
        <v>0</v>
      </c>
      <c r="Y12" s="72">
        <f>IF(RES_hh_tesh!Y12=0,0,RES_hh_tesh!Y12/RES_summary!Y$19)</f>
        <v>0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43.935592770491766</v>
      </c>
      <c r="C13" s="74">
        <f>IF(RES_hh_tesh!C13=0,0,RES_hh_tesh!C13/RES_summary!C$19)</f>
        <v>45.968036587782379</v>
      </c>
      <c r="D13" s="74">
        <f>IF(RES_hh_tesh!D13=0,0,RES_hh_tesh!D13/RES_summary!D$19)</f>
        <v>38.741315569470153</v>
      </c>
      <c r="E13" s="74">
        <f>IF(RES_hh_tesh!E13=0,0,RES_hh_tesh!E13/RES_summary!E$19)</f>
        <v>45.819397171448948</v>
      </c>
      <c r="F13" s="74">
        <f>IF(RES_hh_tesh!F13=0,0,RES_hh_tesh!F13/RES_summary!F$19)</f>
        <v>37.585262386200235</v>
      </c>
      <c r="G13" s="74">
        <f>IF(RES_hh_tesh!G13=0,0,RES_hh_tesh!G13/RES_summary!G$19)</f>
        <v>40.970736500736763</v>
      </c>
      <c r="H13" s="74">
        <f>IF(RES_hh_tesh!H13=0,0,RES_hh_tesh!H13/RES_summary!H$19)</f>
        <v>43.858870231117862</v>
      </c>
      <c r="I13" s="74">
        <f>IF(RES_hh_tesh!I13=0,0,RES_hh_tesh!I13/RES_summary!I$19)</f>
        <v>36.658498614073764</v>
      </c>
      <c r="J13" s="74">
        <f>IF(RES_hh_tesh!J13=0,0,RES_hh_tesh!J13/RES_summary!J$19)</f>
        <v>42.853608626062851</v>
      </c>
      <c r="K13" s="74">
        <f>IF(RES_hh_tesh!K13=0,0,RES_hh_tesh!K13/RES_summary!K$19)</f>
        <v>43.129516733766735</v>
      </c>
      <c r="L13" s="74">
        <f>IF(RES_hh_tesh!L13=0,0,RES_hh_tesh!L13/RES_summary!L$19)</f>
        <v>47.090757629243662</v>
      </c>
      <c r="M13" s="74">
        <f>IF(RES_hh_tesh!M13=0,0,RES_hh_tesh!M13/RES_summary!M$19)</f>
        <v>53.050711281753934</v>
      </c>
      <c r="N13" s="74">
        <f>IF(RES_hh_tesh!N13=0,0,RES_hh_tesh!N13/RES_summary!N$19)</f>
        <v>49.640829893918571</v>
      </c>
      <c r="O13" s="74">
        <f>IF(RES_hh_tesh!O13=0,0,RES_hh_tesh!O13/RES_summary!O$19)</f>
        <v>45.910703321307039</v>
      </c>
      <c r="P13" s="74">
        <f>IF(RES_hh_tesh!P13=0,0,RES_hh_tesh!P13/RES_summary!P$19)</f>
        <v>47.921452486322899</v>
      </c>
      <c r="Q13" s="74">
        <f>IF(RES_hh_tesh!Q13=0,0,RES_hh_tesh!Q13/RES_summary!Q$19)</f>
        <v>40.114868366546446</v>
      </c>
      <c r="R13" s="74">
        <f>IF(RES_hh_tesh!R13=0,0,RES_hh_tesh!R13/RES_summary!R$19)</f>
        <v>42.401357011526322</v>
      </c>
      <c r="S13" s="74">
        <f>IF(RES_hh_tesh!S13=0,0,RES_hh_tesh!S13/RES_summary!S$19)</f>
        <v>45.307859957626555</v>
      </c>
      <c r="T13" s="74">
        <f>IF(RES_hh_tesh!T13=0,0,RES_hh_tesh!T13/RES_summary!T$19)</f>
        <v>43.224230415042655</v>
      </c>
      <c r="U13" s="74">
        <f>IF(RES_hh_tesh!U13=0,0,RES_hh_tesh!U13/RES_summary!U$19)</f>
        <v>44.281384836001166</v>
      </c>
      <c r="V13" s="74">
        <f>IF(RES_hh_tesh!V13=0,0,RES_hh_tesh!V13/RES_summary!V$19)</f>
        <v>45.500263408188808</v>
      </c>
      <c r="W13" s="74">
        <f>IF(RES_hh_tesh!W13=0,0,RES_hh_tesh!W13/RES_summary!W$19)</f>
        <v>43.896484731316257</v>
      </c>
      <c r="X13" s="74">
        <f>IF(RES_hh_tesh!X13=0,0,RES_hh_tesh!X13/RES_summary!X$19)</f>
        <v>41.019532905283931</v>
      </c>
      <c r="Y13" s="74">
        <f>IF(RES_hh_tesh!Y13=0,0,RES_hh_tesh!Y13/RES_summary!Y$19)</f>
        <v>42.903604576045495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0.28016551223127428</v>
      </c>
      <c r="C14" s="76">
        <f>IF(RES_hh_tesh!C14=0,0,RES_hh_tesh!C14/RES_summary!C$19)</f>
        <v>0.23914856577818275</v>
      </c>
      <c r="D14" s="76">
        <f>IF(RES_hh_tesh!D14=0,0,RES_hh_tesh!D14/RES_summary!D$19)</f>
        <v>0.30726703730559674</v>
      </c>
      <c r="E14" s="76">
        <f>IF(RES_hh_tesh!E14=0,0,RES_hh_tesh!E14/RES_summary!E$19)</f>
        <v>0.33193273563018311</v>
      </c>
      <c r="F14" s="76">
        <f>IF(RES_hh_tesh!F14=0,0,RES_hh_tesh!F14/RES_summary!F$19)</f>
        <v>0.30010403037414529</v>
      </c>
      <c r="G14" s="76">
        <f>IF(RES_hh_tesh!G14=0,0,RES_hh_tesh!G14/RES_summary!G$19)</f>
        <v>0.29228857059260116</v>
      </c>
      <c r="H14" s="76">
        <f>IF(RES_hh_tesh!H14=0,0,RES_hh_tesh!H14/RES_summary!H$19)</f>
        <v>0.31477986579513029</v>
      </c>
      <c r="I14" s="76">
        <f>IF(RES_hh_tesh!I14=0,0,RES_hh_tesh!I14/RES_summary!I$19)</f>
        <v>0.28991127774716485</v>
      </c>
      <c r="J14" s="76">
        <f>IF(RES_hh_tesh!J14=0,0,RES_hh_tesh!J14/RES_summary!J$19)</f>
        <v>0.30178300265137914</v>
      </c>
      <c r="K14" s="76">
        <f>IF(RES_hh_tesh!K14=0,0,RES_hh_tesh!K14/RES_summary!K$19)</f>
        <v>0.30133169409084609</v>
      </c>
      <c r="L14" s="76">
        <f>IF(RES_hh_tesh!L14=0,0,RES_hh_tesh!L14/RES_summary!L$19)</f>
        <v>0.34171115483031594</v>
      </c>
      <c r="M14" s="76">
        <f>IF(RES_hh_tesh!M14=0,0,RES_hh_tesh!M14/RES_summary!M$19)</f>
        <v>0.3818933862352249</v>
      </c>
      <c r="N14" s="76">
        <f>IF(RES_hh_tesh!N14=0,0,RES_hh_tesh!N14/RES_summary!N$19)</f>
        <v>0.36231182904743797</v>
      </c>
      <c r="O14" s="76">
        <f>IF(RES_hh_tesh!O14=0,0,RES_hh_tesh!O14/RES_summary!O$19)</f>
        <v>0.34162622621058208</v>
      </c>
      <c r="P14" s="76">
        <f>IF(RES_hh_tesh!P14=0,0,RES_hh_tesh!P14/RES_summary!P$19)</f>
        <v>0.31116185681509706</v>
      </c>
      <c r="Q14" s="76">
        <f>IF(RES_hh_tesh!Q14=0,0,RES_hh_tesh!Q14/RES_summary!Q$19)</f>
        <v>0.29710906941420423</v>
      </c>
      <c r="R14" s="76">
        <f>IF(RES_hh_tesh!R14=0,0,RES_hh_tesh!R14/RES_summary!R$19)</f>
        <v>0.31659459795509587</v>
      </c>
      <c r="S14" s="76">
        <f>IF(RES_hh_tesh!S14=0,0,RES_hh_tesh!S14/RES_summary!S$19)</f>
        <v>0.33290368560814626</v>
      </c>
      <c r="T14" s="76">
        <f>IF(RES_hh_tesh!T14=0,0,RES_hh_tesh!T14/RES_summary!T$19)</f>
        <v>0.32040688979879656</v>
      </c>
      <c r="U14" s="76">
        <f>IF(RES_hh_tesh!U14=0,0,RES_hh_tesh!U14/RES_summary!U$19)</f>
        <v>0.31359959645971042</v>
      </c>
      <c r="V14" s="76">
        <f>IF(RES_hh_tesh!V14=0,0,RES_hh_tesh!V14/RES_summary!V$19)</f>
        <v>0.37386153497726504</v>
      </c>
      <c r="W14" s="76">
        <f>IF(RES_hh_tesh!W14=0,0,RES_hh_tesh!W14/RES_summary!W$19)</f>
        <v>0.38162473702944189</v>
      </c>
      <c r="X14" s="76">
        <f>IF(RES_hh_tesh!X14=0,0,RES_hh_tesh!X14/RES_summary!X$19)</f>
        <v>0.30031875348650394</v>
      </c>
      <c r="Y14" s="76">
        <f>IF(RES_hh_tesh!Y14=0,0,RES_hh_tesh!Y14/RES_summary!Y$19)</f>
        <v>0.26204452364570724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0.16985109847434765</v>
      </c>
      <c r="C15" s="69">
        <f>IF(RES_hh_tesh!C15=0,0,RES_hh_tesh!C15/RES_summary!C$19)</f>
        <v>0.21144867450214569</v>
      </c>
      <c r="D15" s="69">
        <f>IF(RES_hh_tesh!D15=0,0,RES_hh_tesh!D15/RES_summary!D$19)</f>
        <v>0.16227630292799405</v>
      </c>
      <c r="E15" s="69">
        <f>IF(RES_hh_tesh!E15=0,0,RES_hh_tesh!E15/RES_summary!E$19)</f>
        <v>0.23756926767919642</v>
      </c>
      <c r="F15" s="69">
        <f>IF(RES_hh_tesh!F15=0,0,RES_hh_tesh!F15/RES_summary!F$19)</f>
        <v>0.14953749351155687</v>
      </c>
      <c r="G15" s="69">
        <f>IF(RES_hh_tesh!G15=0,0,RES_hh_tesh!G15/RES_summary!G$19)</f>
        <v>0.17468936841771646</v>
      </c>
      <c r="H15" s="69">
        <f>IF(RES_hh_tesh!H15=0,0,RES_hh_tesh!H15/RES_summary!H$19)</f>
        <v>0.28500341924289974</v>
      </c>
      <c r="I15" s="69">
        <f>IF(RES_hh_tesh!I15=0,0,RES_hh_tesh!I15/RES_summary!I$19)</f>
        <v>0.68135103663034324</v>
      </c>
      <c r="J15" s="69">
        <f>IF(RES_hh_tesh!J15=0,0,RES_hh_tesh!J15/RES_summary!J$19)</f>
        <v>0.53329262219885254</v>
      </c>
      <c r="K15" s="69">
        <f>IF(RES_hh_tesh!K15=0,0,RES_hh_tesh!K15/RES_summary!K$19)</f>
        <v>0.54683781829692923</v>
      </c>
      <c r="L15" s="69">
        <f>IF(RES_hh_tesh!L15=0,0,RES_hh_tesh!L15/RES_summary!L$19)</f>
        <v>0.87545880842167645</v>
      </c>
      <c r="M15" s="69">
        <f>IF(RES_hh_tesh!M15=0,0,RES_hh_tesh!M15/RES_summary!M$19)</f>
        <v>0.71674400096218727</v>
      </c>
      <c r="N15" s="69">
        <f>IF(RES_hh_tesh!N15=0,0,RES_hh_tesh!N15/RES_summary!N$19)</f>
        <v>2.2256922680831921</v>
      </c>
      <c r="O15" s="69">
        <f>IF(RES_hh_tesh!O15=0,0,RES_hh_tesh!O15/RES_summary!O$19)</f>
        <v>1.0437246912432301</v>
      </c>
      <c r="P15" s="69">
        <f>IF(RES_hh_tesh!P15=0,0,RES_hh_tesh!P15/RES_summary!P$19)</f>
        <v>1.010476347245354</v>
      </c>
      <c r="Q15" s="69">
        <f>IF(RES_hh_tesh!Q15=0,0,RES_hh_tesh!Q15/RES_summary!Q$19)</f>
        <v>1.7560554808896787</v>
      </c>
      <c r="R15" s="69">
        <f>IF(RES_hh_tesh!R15=0,0,RES_hh_tesh!R15/RES_summary!R$19)</f>
        <v>1.8244637868122482</v>
      </c>
      <c r="S15" s="69">
        <f>IF(RES_hh_tesh!S15=0,0,RES_hh_tesh!S15/RES_summary!S$19)</f>
        <v>1.9599235802769268</v>
      </c>
      <c r="T15" s="69">
        <f>IF(RES_hh_tesh!T15=0,0,RES_hh_tesh!T15/RES_summary!T$19)</f>
        <v>1.7811725029593979</v>
      </c>
      <c r="U15" s="69">
        <f>IF(RES_hh_tesh!U15=0,0,RES_hh_tesh!U15/RES_summary!U$19)</f>
        <v>1.9876791955798832</v>
      </c>
      <c r="V15" s="69">
        <f>IF(RES_hh_tesh!V15=0,0,RES_hh_tesh!V15/RES_summary!V$19)</f>
        <v>2.1088662810188872</v>
      </c>
      <c r="W15" s="69">
        <f>IF(RES_hh_tesh!W15=0,0,RES_hh_tesh!W15/RES_summary!W$19)</f>
        <v>2.2316772721129259</v>
      </c>
      <c r="X15" s="69">
        <f>IF(RES_hh_tesh!X15=0,0,RES_hh_tesh!X15/RES_summary!X$19)</f>
        <v>2.2435172991875096</v>
      </c>
      <c r="Y15" s="69">
        <f>IF(RES_hh_tesh!Y15=0,0,RES_hh_tesh!Y15/RES_summary!Y$19)</f>
        <v>2.2623676147878093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0.16985109847434765</v>
      </c>
      <c r="C16" s="72">
        <f>IF(RES_hh_tesh!C16=0,0,RES_hh_tesh!C16/RES_summary!C$19)</f>
        <v>0.21144867450214569</v>
      </c>
      <c r="D16" s="72">
        <f>IF(RES_hh_tesh!D16=0,0,RES_hh_tesh!D16/RES_summary!D$19)</f>
        <v>0.16227630292799405</v>
      </c>
      <c r="E16" s="72">
        <f>IF(RES_hh_tesh!E16=0,0,RES_hh_tesh!E16/RES_summary!E$19)</f>
        <v>0.23756926767919642</v>
      </c>
      <c r="F16" s="72">
        <f>IF(RES_hh_tesh!F16=0,0,RES_hh_tesh!F16/RES_summary!F$19)</f>
        <v>0.14953749351155687</v>
      </c>
      <c r="G16" s="72">
        <f>IF(RES_hh_tesh!G16=0,0,RES_hh_tesh!G16/RES_summary!G$19)</f>
        <v>0.17468936841771646</v>
      </c>
      <c r="H16" s="72">
        <f>IF(RES_hh_tesh!H16=0,0,RES_hh_tesh!H16/RES_summary!H$19)</f>
        <v>0.28500341924289974</v>
      </c>
      <c r="I16" s="72">
        <f>IF(RES_hh_tesh!I16=0,0,RES_hh_tesh!I16/RES_summary!I$19)</f>
        <v>0.68135103663034324</v>
      </c>
      <c r="J16" s="72">
        <f>IF(RES_hh_tesh!J16=0,0,RES_hh_tesh!J16/RES_summary!J$19)</f>
        <v>0.53329262219885254</v>
      </c>
      <c r="K16" s="72">
        <f>IF(RES_hh_tesh!K16=0,0,RES_hh_tesh!K16/RES_summary!K$19)</f>
        <v>0.54683781829692923</v>
      </c>
      <c r="L16" s="72">
        <f>IF(RES_hh_tesh!L16=0,0,RES_hh_tesh!L16/RES_summary!L$19)</f>
        <v>0.87545880842167645</v>
      </c>
      <c r="M16" s="72">
        <f>IF(RES_hh_tesh!M16=0,0,RES_hh_tesh!M16/RES_summary!M$19)</f>
        <v>0.71674400096218727</v>
      </c>
      <c r="N16" s="72">
        <f>IF(RES_hh_tesh!N16=0,0,RES_hh_tesh!N16/RES_summary!N$19)</f>
        <v>2.2256922680831921</v>
      </c>
      <c r="O16" s="72">
        <f>IF(RES_hh_tesh!O16=0,0,RES_hh_tesh!O16/RES_summary!O$19)</f>
        <v>1.0437246912432301</v>
      </c>
      <c r="P16" s="72">
        <f>IF(RES_hh_tesh!P16=0,0,RES_hh_tesh!P16/RES_summary!P$19)</f>
        <v>1.010476347245354</v>
      </c>
      <c r="Q16" s="72">
        <f>IF(RES_hh_tesh!Q16=0,0,RES_hh_tesh!Q16/RES_summary!Q$19)</f>
        <v>1.7560554808896787</v>
      </c>
      <c r="R16" s="72">
        <f>IF(RES_hh_tesh!R16=0,0,RES_hh_tesh!R16/RES_summary!R$19)</f>
        <v>1.8244637868122482</v>
      </c>
      <c r="S16" s="72">
        <f>IF(RES_hh_tesh!S16=0,0,RES_hh_tesh!S16/RES_summary!S$19)</f>
        <v>1.9599235802769268</v>
      </c>
      <c r="T16" s="72">
        <f>IF(RES_hh_tesh!T16=0,0,RES_hh_tesh!T16/RES_summary!T$19)</f>
        <v>1.7811725029593979</v>
      </c>
      <c r="U16" s="72">
        <f>IF(RES_hh_tesh!U16=0,0,RES_hh_tesh!U16/RES_summary!U$19)</f>
        <v>1.9876791955798832</v>
      </c>
      <c r="V16" s="72">
        <f>IF(RES_hh_tesh!V16=0,0,RES_hh_tesh!V16/RES_summary!V$19)</f>
        <v>2.1088662810188872</v>
      </c>
      <c r="W16" s="72">
        <f>IF(RES_hh_tesh!W16=0,0,RES_hh_tesh!W16/RES_summary!W$19)</f>
        <v>2.2316772721129259</v>
      </c>
      <c r="X16" s="72">
        <f>IF(RES_hh_tesh!X16=0,0,RES_hh_tesh!X16/RES_summary!X$19)</f>
        <v>2.2435172991875096</v>
      </c>
      <c r="Y16" s="72">
        <f>IF(RES_hh_tesh!Y16=0,0,RES_hh_tesh!Y16/RES_summary!Y$19)</f>
        <v>2.2623676147878093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9.2002737091806175</v>
      </c>
      <c r="C17" s="69">
        <f>IF(RES_hh_tesh!C17=0,0,RES_hh_tesh!C17/RES_summary!C$19)</f>
        <v>9.3660018352352381</v>
      </c>
      <c r="D17" s="69">
        <f>IF(RES_hh_tesh!D17=0,0,RES_hh_tesh!D17/RES_summary!D$19)</f>
        <v>9.5866110511100207</v>
      </c>
      <c r="E17" s="69">
        <f>IF(RES_hh_tesh!E17=0,0,RES_hh_tesh!E17/RES_summary!E$19)</f>
        <v>9.6087967775796344</v>
      </c>
      <c r="F17" s="69">
        <f>IF(RES_hh_tesh!F17=0,0,RES_hh_tesh!F17/RES_summary!F$19)</f>
        <v>9.6082532141581467</v>
      </c>
      <c r="G17" s="69">
        <f>IF(RES_hh_tesh!G17=0,0,RES_hh_tesh!G17/RES_summary!G$19)</f>
        <v>10.301408179014365</v>
      </c>
      <c r="H17" s="69">
        <f>IF(RES_hh_tesh!H17=0,0,RES_hh_tesh!H17/RES_summary!H$19)</f>
        <v>10.377386244725965</v>
      </c>
      <c r="I17" s="69">
        <f>IF(RES_hh_tesh!I17=0,0,RES_hh_tesh!I17/RES_summary!I$19)</f>
        <v>10.366234293941757</v>
      </c>
      <c r="J17" s="69">
        <f>IF(RES_hh_tesh!J17=0,0,RES_hh_tesh!J17/RES_summary!J$19)</f>
        <v>11.369470249615528</v>
      </c>
      <c r="K17" s="69">
        <f>IF(RES_hh_tesh!K17=0,0,RES_hh_tesh!K17/RES_summary!K$19)</f>
        <v>12.162184761711792</v>
      </c>
      <c r="L17" s="69">
        <f>IF(RES_hh_tesh!L17=0,0,RES_hh_tesh!L17/RES_summary!L$19)</f>
        <v>12.499593982335057</v>
      </c>
      <c r="M17" s="69">
        <f>IF(RES_hh_tesh!M17=0,0,RES_hh_tesh!M17/RES_summary!M$19)</f>
        <v>13.068920520081946</v>
      </c>
      <c r="N17" s="69">
        <f>IF(RES_hh_tesh!N17=0,0,RES_hh_tesh!N17/RES_summary!N$19)</f>
        <v>12.30588527754041</v>
      </c>
      <c r="O17" s="69">
        <f>IF(RES_hh_tesh!O17=0,0,RES_hh_tesh!O17/RES_summary!O$19)</f>
        <v>11.927061066399832</v>
      </c>
      <c r="P17" s="69">
        <f>IF(RES_hh_tesh!P17=0,0,RES_hh_tesh!P17/RES_summary!P$19)</f>
        <v>11.95494903028658</v>
      </c>
      <c r="Q17" s="69">
        <f>IF(RES_hh_tesh!Q17=0,0,RES_hh_tesh!Q17/RES_summary!Q$19)</f>
        <v>12.066704023998238</v>
      </c>
      <c r="R17" s="69">
        <f>IF(RES_hh_tesh!R17=0,0,RES_hh_tesh!R17/RES_summary!R$19)</f>
        <v>12.175633679545429</v>
      </c>
      <c r="S17" s="69">
        <f>IF(RES_hh_tesh!S17=0,0,RES_hh_tesh!S17/RES_summary!S$19)</f>
        <v>12.935635759055138</v>
      </c>
      <c r="T17" s="69">
        <f>IF(RES_hh_tesh!T17=0,0,RES_hh_tesh!T17/RES_summary!T$19)</f>
        <v>13.156361913961847</v>
      </c>
      <c r="U17" s="69">
        <f>IF(RES_hh_tesh!U17=0,0,RES_hh_tesh!U17/RES_summary!U$19)</f>
        <v>13.074088386912262</v>
      </c>
      <c r="V17" s="69">
        <f>IF(RES_hh_tesh!V17=0,0,RES_hh_tesh!V17/RES_summary!V$19)</f>
        <v>13.936006031376913</v>
      </c>
      <c r="W17" s="69">
        <f>IF(RES_hh_tesh!W17=0,0,RES_hh_tesh!W17/RES_summary!W$19)</f>
        <v>14.887179836609397</v>
      </c>
      <c r="X17" s="69">
        <f>IF(RES_hh_tesh!X17=0,0,RES_hh_tesh!X17/RES_summary!X$19)</f>
        <v>15.032935333265167</v>
      </c>
      <c r="Y17" s="69">
        <f>IF(RES_hh_tesh!Y17=0,0,RES_hh_tesh!Y17/RES_summary!Y$19)</f>
        <v>15.28298978842086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9.7608995512328995</v>
      </c>
      <c r="C18" s="72">
        <f>IF(RES_hh_tesh!C18=0,0,RES_hh_tesh!C18/RES_summary!C$19)</f>
        <v>7.7848962662824093</v>
      </c>
      <c r="D18" s="72">
        <f>IF(RES_hh_tesh!D18=0,0,RES_hh_tesh!D18/RES_summary!D$19)</f>
        <v>10.02307204446771</v>
      </c>
      <c r="E18" s="72">
        <f>IF(RES_hh_tesh!E18=0,0,RES_hh_tesh!E18/RES_summary!E$19)</f>
        <v>10.66258636631208</v>
      </c>
      <c r="F18" s="72">
        <f>IF(RES_hh_tesh!F18=0,0,RES_hh_tesh!F18/RES_summary!F$19)</f>
        <v>9.4506508363465986</v>
      </c>
      <c r="G18" s="72">
        <f>IF(RES_hh_tesh!G18=0,0,RES_hh_tesh!G18/RES_summary!G$19)</f>
        <v>9.8464828660999313</v>
      </c>
      <c r="H18" s="72">
        <f>IF(RES_hh_tesh!H18=0,0,RES_hh_tesh!H18/RES_summary!H$19)</f>
        <v>10.65417611428756</v>
      </c>
      <c r="I18" s="72">
        <f>IF(RES_hh_tesh!I18=0,0,RES_hh_tesh!I18/RES_summary!I$19)</f>
        <v>10.848558123036907</v>
      </c>
      <c r="J18" s="72">
        <f>IF(RES_hh_tesh!J18=0,0,RES_hh_tesh!J18/RES_summary!J$19)</f>
        <v>11.85537632488448</v>
      </c>
      <c r="K18" s="72">
        <f>IF(RES_hh_tesh!K18=0,0,RES_hh_tesh!K18/RES_summary!K$19)</f>
        <v>9.2388206208615031</v>
      </c>
      <c r="L18" s="72">
        <f>IF(RES_hh_tesh!L18=0,0,RES_hh_tesh!L18/RES_summary!L$19)</f>
        <v>12.505035959272639</v>
      </c>
      <c r="M18" s="72">
        <f>IF(RES_hh_tesh!M18=0,0,RES_hh_tesh!M18/RES_summary!M$19)</f>
        <v>15.568351354410904</v>
      </c>
      <c r="N18" s="72">
        <f>IF(RES_hh_tesh!N18=0,0,RES_hh_tesh!N18/RES_summary!N$19)</f>
        <v>15.17190458527568</v>
      </c>
      <c r="O18" s="72">
        <f>IF(RES_hh_tesh!O18=0,0,RES_hh_tesh!O18/RES_summary!O$19)</f>
        <v>12.890600880045168</v>
      </c>
      <c r="P18" s="72">
        <f>IF(RES_hh_tesh!P18=0,0,RES_hh_tesh!P18/RES_summary!P$19)</f>
        <v>9.1235217169210046</v>
      </c>
      <c r="Q18" s="72">
        <f>IF(RES_hh_tesh!Q18=0,0,RES_hh_tesh!Q18/RES_summary!Q$19)</f>
        <v>11.922249483950115</v>
      </c>
      <c r="R18" s="72">
        <f>IF(RES_hh_tesh!R18=0,0,RES_hh_tesh!R18/RES_summary!R$19)</f>
        <v>13.213557685510485</v>
      </c>
      <c r="S18" s="72">
        <f>IF(RES_hh_tesh!S18=0,0,RES_hh_tesh!S18/RES_summary!S$19)</f>
        <v>14.376661678807434</v>
      </c>
      <c r="T18" s="72">
        <f>IF(RES_hh_tesh!T18=0,0,RES_hh_tesh!T18/RES_summary!T$19)</f>
        <v>12.165438808961481</v>
      </c>
      <c r="U18" s="72">
        <f>IF(RES_hh_tesh!U18=0,0,RES_hh_tesh!U18/RES_summary!U$19)</f>
        <v>11.692638828173855</v>
      </c>
      <c r="V18" s="72">
        <f>IF(RES_hh_tesh!V18=0,0,RES_hh_tesh!V18/RES_summary!V$19)</f>
        <v>12.420232794751779</v>
      </c>
      <c r="W18" s="72">
        <f>IF(RES_hh_tesh!W18=0,0,RES_hh_tesh!W18/RES_summary!W$19)</f>
        <v>21.257348594642931</v>
      </c>
      <c r="X18" s="72">
        <f>IF(RES_hh_tesh!X18=0,0,RES_hh_tesh!X18/RES_summary!X$19)</f>
        <v>10.82005691468378</v>
      </c>
      <c r="Y18" s="72">
        <f>IF(RES_hh_tesh!Y18=0,0,RES_hh_tesh!Y18/RES_summary!Y$19)</f>
        <v>9.2500099625842207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9.2381991136268109</v>
      </c>
      <c r="C19" s="72">
        <f>IF(RES_hh_tesh!C19=0,0,RES_hh_tesh!C19/RES_summary!C$19)</f>
        <v>9.6348507927773035</v>
      </c>
      <c r="D19" s="72">
        <f>IF(RES_hh_tesh!D19=0,0,RES_hh_tesh!D19/RES_summary!D$19)</f>
        <v>9.2080381416640353</v>
      </c>
      <c r="E19" s="72">
        <f>IF(RES_hh_tesh!E19=0,0,RES_hh_tesh!E19/RES_summary!E$19)</f>
        <v>9.5573490081536043</v>
      </c>
      <c r="F19" s="72">
        <f>IF(RES_hh_tesh!F19=0,0,RES_hh_tesh!F19/RES_summary!F$19)</f>
        <v>9.7507635162790738</v>
      </c>
      <c r="G19" s="72">
        <f>IF(RES_hh_tesh!G19=0,0,RES_hh_tesh!G19/RES_summary!G$19)</f>
        <v>10.053355574773002</v>
      </c>
      <c r="H19" s="72">
        <f>IF(RES_hh_tesh!H19=0,0,RES_hh_tesh!H19/RES_summary!H$19)</f>
        <v>10.418386618596699</v>
      </c>
      <c r="I19" s="72">
        <f>IF(RES_hh_tesh!I19=0,0,RES_hh_tesh!I19/RES_summary!I$19)</f>
        <v>10.724447026979581</v>
      </c>
      <c r="J19" s="72">
        <f>IF(RES_hh_tesh!J19=0,0,RES_hh_tesh!J19/RES_summary!J$19)</f>
        <v>11.283886790148383</v>
      </c>
      <c r="K19" s="72">
        <f>IF(RES_hh_tesh!K19=0,0,RES_hh_tesh!K19/RES_summary!K$19)</f>
        <v>11.913571570956881</v>
      </c>
      <c r="L19" s="72">
        <f>IF(RES_hh_tesh!L19=0,0,RES_hh_tesh!L19/RES_summary!L$19)</f>
        <v>12.366563413658863</v>
      </c>
      <c r="M19" s="72">
        <f>IF(RES_hh_tesh!M19=0,0,RES_hh_tesh!M19/RES_summary!M$19)</f>
        <v>12.962243212219333</v>
      </c>
      <c r="N19" s="72">
        <f>IF(RES_hh_tesh!N19=0,0,RES_hh_tesh!N19/RES_summary!N$19)</f>
        <v>12.509897053472363</v>
      </c>
      <c r="O19" s="72">
        <f>IF(RES_hh_tesh!O19=0,0,RES_hh_tesh!O19/RES_summary!O$19)</f>
        <v>12.058271259242533</v>
      </c>
      <c r="P19" s="72">
        <f>IF(RES_hh_tesh!P19=0,0,RES_hh_tesh!P19/RES_summary!P$19)</f>
        <v>12.343605805337281</v>
      </c>
      <c r="Q19" s="72">
        <f>IF(RES_hh_tesh!Q19=0,0,RES_hh_tesh!Q19/RES_summary!Q$19)</f>
        <v>12.502543683690561</v>
      </c>
      <c r="R19" s="72">
        <f>IF(RES_hh_tesh!R19=0,0,RES_hh_tesh!R19/RES_summary!R$19)</f>
        <v>11.765843465995465</v>
      </c>
      <c r="S19" s="72">
        <f>IF(RES_hh_tesh!S19=0,0,RES_hh_tesh!S19/RES_summary!S$19)</f>
        <v>12.33636746460107</v>
      </c>
      <c r="T19" s="72">
        <f>IF(RES_hh_tesh!T19=0,0,RES_hh_tesh!T19/RES_summary!T$19)</f>
        <v>12.908521428267171</v>
      </c>
      <c r="U19" s="72">
        <f>IF(RES_hh_tesh!U19=0,0,RES_hh_tesh!U19/RES_summary!U$19)</f>
        <v>12.765766264082036</v>
      </c>
      <c r="V19" s="72">
        <f>IF(RES_hh_tesh!V19=0,0,RES_hh_tesh!V19/RES_summary!V$19)</f>
        <v>14.206129436571636</v>
      </c>
      <c r="W19" s="72">
        <f>IF(RES_hh_tesh!W19=0,0,RES_hh_tesh!W19/RES_summary!W$19)</f>
        <v>16.040927437325561</v>
      </c>
      <c r="X19" s="72">
        <f>IF(RES_hh_tesh!X19=0,0,RES_hh_tesh!X19/RES_summary!X$19)</f>
        <v>15.289497738850599</v>
      </c>
      <c r="Y19" s="72">
        <f>IF(RES_hh_tesh!Y19=0,0,RES_hh_tesh!Y19/RES_summary!Y$19)</f>
        <v>13.749862851733761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X20" s="72">
        <f>IF(RES_hh_tesh!X20=0,0,RES_hh_tesh!X20/RES_summary!X$19)</f>
        <v>0</v>
      </c>
      <c r="Y20" s="72">
        <f>IF(RES_hh_tesh!Y20=0,0,RES_hh_tesh!Y20/RES_summary!Y$19)</f>
        <v>0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6.1302993261318601</v>
      </c>
      <c r="C21" s="72">
        <f>IF(RES_hh_tesh!C21=0,0,RES_hh_tesh!C21/RES_summary!C$19)</f>
        <v>10.541734621294841</v>
      </c>
      <c r="D21" s="72">
        <f>IF(RES_hh_tesh!D21=0,0,RES_hh_tesh!D21/RES_summary!D$19)</f>
        <v>6.3926196600752805</v>
      </c>
      <c r="E21" s="72">
        <f>IF(RES_hh_tesh!E21=0,0,RES_hh_tesh!E21/RES_summary!E$19)</f>
        <v>6.6396154368008959</v>
      </c>
      <c r="F21" s="72">
        <f>IF(RES_hh_tesh!F21=0,0,RES_hh_tesh!F21/RES_summary!F$19)</f>
        <v>6.7548493665602267</v>
      </c>
      <c r="G21" s="72">
        <f>IF(RES_hh_tesh!G21=0,0,RES_hh_tesh!G21/RES_summary!G$19)</f>
        <v>9.5317859893837564</v>
      </c>
      <c r="H21" s="72">
        <f>IF(RES_hh_tesh!H21=0,0,RES_hh_tesh!H21/RES_summary!H$19)</f>
        <v>10.341684528923336</v>
      </c>
      <c r="I21" s="72">
        <f>IF(RES_hh_tesh!I21=0,0,RES_hh_tesh!I21/RES_summary!I$19)</f>
        <v>10.832617357826203</v>
      </c>
      <c r="J21" s="72">
        <f>IF(RES_hh_tesh!J21=0,0,RES_hh_tesh!J21/RES_summary!J$19)</f>
        <v>11.267009605179675</v>
      </c>
      <c r="K21" s="72">
        <f>IF(RES_hh_tesh!K21=0,0,RES_hh_tesh!K21/RES_summary!K$19)</f>
        <v>13.656882151273637</v>
      </c>
      <c r="L21" s="72">
        <f>IF(RES_hh_tesh!L21=0,0,RES_hh_tesh!L21/RES_summary!L$19)</f>
        <v>12.215218314766263</v>
      </c>
      <c r="M21" s="72">
        <f>IF(RES_hh_tesh!M21=0,0,RES_hh_tesh!M21/RES_summary!M$19)</f>
        <v>13.136262808556221</v>
      </c>
      <c r="N21" s="72">
        <f>IF(RES_hh_tesh!N21=0,0,RES_hh_tesh!N21/RES_summary!N$19)</f>
        <v>12.837389380933942</v>
      </c>
      <c r="O21" s="72">
        <f>IF(RES_hh_tesh!O21=0,0,RES_hh_tesh!O21/RES_summary!O$19)</f>
        <v>10.651368488609128</v>
      </c>
      <c r="P21" s="72">
        <f>IF(RES_hh_tesh!P21=0,0,RES_hh_tesh!P21/RES_summary!P$19)</f>
        <v>9.7195116228909555</v>
      </c>
      <c r="Q21" s="72">
        <f>IF(RES_hh_tesh!Q21=0,0,RES_hh_tesh!Q21/RES_summary!Q$19)</f>
        <v>13.008048779824664</v>
      </c>
      <c r="R21" s="72">
        <f>IF(RES_hh_tesh!R21=0,0,RES_hh_tesh!R21/RES_summary!R$19)</f>
        <v>12.875575964649487</v>
      </c>
      <c r="S21" s="72">
        <f>IF(RES_hh_tesh!S21=0,0,RES_hh_tesh!S21/RES_summary!S$19)</f>
        <v>12.228522295052159</v>
      </c>
      <c r="T21" s="72">
        <f>IF(RES_hh_tesh!T21=0,0,RES_hh_tesh!T21/RES_summary!T$19)</f>
        <v>13.368354092117267</v>
      </c>
      <c r="U21" s="72">
        <f>IF(RES_hh_tesh!U21=0,0,RES_hh_tesh!U21/RES_summary!U$19)</f>
        <v>13.247006705393801</v>
      </c>
      <c r="V21" s="72">
        <f>IF(RES_hh_tesh!V21=0,0,RES_hh_tesh!V21/RES_summary!V$19)</f>
        <v>14.24282505476997</v>
      </c>
      <c r="W21" s="72">
        <f>IF(RES_hh_tesh!W21=0,0,RES_hh_tesh!W21/RES_summary!W$19)</f>
        <v>15.813292067251467</v>
      </c>
      <c r="X21" s="72">
        <f>IF(RES_hh_tesh!X21=0,0,RES_hh_tesh!X21/RES_summary!X$19)</f>
        <v>14.915392128858375</v>
      </c>
      <c r="Y21" s="72">
        <f>IF(RES_hh_tesh!Y21=0,0,RES_hh_tesh!Y21/RES_summary!Y$19)</f>
        <v>14.810866056102665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8.6553410699584621</v>
      </c>
      <c r="C22" s="72">
        <f>IF(RES_hh_tesh!C22=0,0,RES_hh_tesh!C22/RES_summary!C$19)</f>
        <v>9.6938185039678437</v>
      </c>
      <c r="D22" s="72">
        <f>IF(RES_hh_tesh!D22=0,0,RES_hh_tesh!D22/RES_summary!D$19)</f>
        <v>9.4957092046127514</v>
      </c>
      <c r="E22" s="72">
        <f>IF(RES_hh_tesh!E22=0,0,RES_hh_tesh!E22/RES_summary!E$19)</f>
        <v>8.9305196323623548</v>
      </c>
      <c r="F22" s="72">
        <f>IF(RES_hh_tesh!F22=0,0,RES_hh_tesh!F22/RES_summary!F$19)</f>
        <v>10.007660215289912</v>
      </c>
      <c r="G22" s="72">
        <f>IF(RES_hh_tesh!G22=0,0,RES_hh_tesh!G22/RES_summary!G$19)</f>
        <v>10.229210597182405</v>
      </c>
      <c r="H22" s="72">
        <f>IF(RES_hh_tesh!H22=0,0,RES_hh_tesh!H22/RES_summary!H$19)</f>
        <v>10.130215835621179</v>
      </c>
      <c r="I22" s="72">
        <f>IF(RES_hh_tesh!I22=0,0,RES_hh_tesh!I22/RES_summary!I$19)</f>
        <v>10.400118976801387</v>
      </c>
      <c r="J22" s="72">
        <f>IF(RES_hh_tesh!J22=0,0,RES_hh_tesh!J22/RES_summary!J$19)</f>
        <v>11.392033987045121</v>
      </c>
      <c r="K22" s="72">
        <f>IF(RES_hh_tesh!K22=0,0,RES_hh_tesh!K22/RES_summary!K$19)</f>
        <v>12.329634298496089</v>
      </c>
      <c r="L22" s="72">
        <f>IF(RES_hh_tesh!L22=0,0,RES_hh_tesh!L22/RES_summary!L$19)</f>
        <v>12.575577194721191</v>
      </c>
      <c r="M22" s="72">
        <f>IF(RES_hh_tesh!M22=0,0,RES_hh_tesh!M22/RES_summary!M$19)</f>
        <v>13.146396001755548</v>
      </c>
      <c r="N22" s="72">
        <f>IF(RES_hh_tesh!N22=0,0,RES_hh_tesh!N22/RES_summary!N$19)</f>
        <v>13.390467913097684</v>
      </c>
      <c r="O22" s="72">
        <f>IF(RES_hh_tesh!O22=0,0,RES_hh_tesh!O22/RES_summary!O$19)</f>
        <v>13.465589152711082</v>
      </c>
      <c r="P22" s="72">
        <f>IF(RES_hh_tesh!P22=0,0,RES_hh_tesh!P22/RES_summary!P$19)</f>
        <v>13.529623923134377</v>
      </c>
      <c r="Q22" s="72">
        <f>IF(RES_hh_tesh!Q22=0,0,RES_hh_tesh!Q22/RES_summary!Q$19)</f>
        <v>10.702803303597211</v>
      </c>
      <c r="R22" s="72">
        <f>IF(RES_hh_tesh!R22=0,0,RES_hh_tesh!R22/RES_summary!R$19)</f>
        <v>12.117638139553083</v>
      </c>
      <c r="S22" s="72">
        <f>IF(RES_hh_tesh!S22=0,0,RES_hh_tesh!S22/RES_summary!S$19)</f>
        <v>12.953054036319239</v>
      </c>
      <c r="T22" s="72">
        <f>IF(RES_hh_tesh!T22=0,0,RES_hh_tesh!T22/RES_summary!T$19)</f>
        <v>12.871584850488718</v>
      </c>
      <c r="U22" s="72">
        <f>IF(RES_hh_tesh!U22=0,0,RES_hh_tesh!U22/RES_summary!U$19)</f>
        <v>12.678727000871696</v>
      </c>
      <c r="V22" s="72">
        <f>IF(RES_hh_tesh!V22=0,0,RES_hh_tesh!V22/RES_summary!V$19)</f>
        <v>15.8999871658012</v>
      </c>
      <c r="W22" s="72">
        <f>IF(RES_hh_tesh!W22=0,0,RES_hh_tesh!W22/RES_summary!W$19)</f>
        <v>14.971195965293436</v>
      </c>
      <c r="X22" s="72">
        <f>IF(RES_hh_tesh!X22=0,0,RES_hh_tesh!X22/RES_summary!X$19)</f>
        <v>14.752588386571606</v>
      </c>
      <c r="Y22" s="72">
        <f>IF(RES_hh_tesh!Y22=0,0,RES_hh_tesh!Y22/RES_summary!Y$19)</f>
        <v>14.79301306613546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8.8205067231680765</v>
      </c>
      <c r="C24" s="72">
        <f>IF(RES_hh_tesh!C24=0,0,RES_hh_tesh!C24/RES_summary!C$19)</f>
        <v>10.270399626423199</v>
      </c>
      <c r="D24" s="72">
        <f>IF(RES_hh_tesh!D24=0,0,RES_hh_tesh!D24/RES_summary!D$19)</f>
        <v>8.7531967933923518</v>
      </c>
      <c r="E24" s="72">
        <f>IF(RES_hh_tesh!E24=0,0,RES_hh_tesh!E24/RES_summary!E$19)</f>
        <v>9.3495242561307741</v>
      </c>
      <c r="F24" s="72">
        <f>IF(RES_hh_tesh!F24=0,0,RES_hh_tesh!F24/RES_summary!F$19)</f>
        <v>9.7345125489584508</v>
      </c>
      <c r="G24" s="72">
        <f>IF(RES_hh_tesh!G24=0,0,RES_hh_tesh!G24/RES_summary!G$19)</f>
        <v>10.691315886213019</v>
      </c>
      <c r="H24" s="72">
        <f>IF(RES_hh_tesh!H24=0,0,RES_hh_tesh!H24/RES_summary!H$19)</f>
        <v>10.31462448746383</v>
      </c>
      <c r="I24" s="72">
        <f>IF(RES_hh_tesh!I24=0,0,RES_hh_tesh!I24/RES_summary!I$19)</f>
        <v>10.513451167606721</v>
      </c>
      <c r="J24" s="72">
        <f>IF(RES_hh_tesh!J24=0,0,RES_hh_tesh!J24/RES_summary!J$19)</f>
        <v>11.003803457808015</v>
      </c>
      <c r="K24" s="72">
        <f>IF(RES_hh_tesh!K24=0,0,RES_hh_tesh!K24/RES_summary!K$19)</f>
        <v>12.52929341732672</v>
      </c>
      <c r="L24" s="72">
        <f>IF(RES_hh_tesh!L24=0,0,RES_hh_tesh!L24/RES_summary!L$19)</f>
        <v>12.357968668447439</v>
      </c>
      <c r="M24" s="72">
        <f>IF(RES_hh_tesh!M24=0,0,RES_hh_tesh!M24/RES_summary!M$19)</f>
        <v>12.644075656623832</v>
      </c>
      <c r="N24" s="72">
        <f>IF(RES_hh_tesh!N24=0,0,RES_hh_tesh!N24/RES_summary!N$19)</f>
        <v>12.348167092754105</v>
      </c>
      <c r="O24" s="72">
        <f>IF(RES_hh_tesh!O24=0,0,RES_hh_tesh!O24/RES_summary!O$19)</f>
        <v>11.583350922878811</v>
      </c>
      <c r="P24" s="72">
        <f>IF(RES_hh_tesh!P24=0,0,RES_hh_tesh!P24/RES_summary!P$19)</f>
        <v>11.515317238255253</v>
      </c>
      <c r="Q24" s="72">
        <f>IF(RES_hh_tesh!Q24=0,0,RES_hh_tesh!Q24/RES_summary!Q$19)</f>
        <v>12.873490183218717</v>
      </c>
      <c r="R24" s="72">
        <f>IF(RES_hh_tesh!R24=0,0,RES_hh_tesh!R24/RES_summary!R$19)</f>
        <v>12.02484296370119</v>
      </c>
      <c r="S24" s="72">
        <f>IF(RES_hh_tesh!S24=0,0,RES_hh_tesh!S24/RES_summary!S$19)</f>
        <v>13.012802308058646</v>
      </c>
      <c r="T24" s="72">
        <f>IF(RES_hh_tesh!T24=0,0,RES_hh_tesh!T24/RES_summary!T$19)</f>
        <v>13.278996164532122</v>
      </c>
      <c r="U24" s="72">
        <f>IF(RES_hh_tesh!U24=0,0,RES_hh_tesh!U24/RES_summary!U$19)</f>
        <v>12.999970039946943</v>
      </c>
      <c r="V24" s="72">
        <f>IF(RES_hh_tesh!V24=0,0,RES_hh_tesh!V24/RES_summary!V$19)</f>
        <v>13.505264334492667</v>
      </c>
      <c r="W24" s="72">
        <f>IF(RES_hh_tesh!W24=0,0,RES_hh_tesh!W24/RES_summary!W$19)</f>
        <v>14.616617341253484</v>
      </c>
      <c r="X24" s="72">
        <f>IF(RES_hh_tesh!X24=0,0,RES_hh_tesh!X24/RES_summary!X$19)</f>
        <v>14.949446839426459</v>
      </c>
      <c r="Y24" s="72">
        <f>IF(RES_hh_tesh!Y24=0,0,RES_hh_tesh!Y24/RES_summary!Y$19)</f>
        <v>15.588934606275908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9.4339467173167826</v>
      </c>
      <c r="C25" s="74">
        <f>IF(RES_hh_tesh!C25=0,0,RES_hh_tesh!C25/RES_summary!C$19)</f>
        <v>8.8497206836952991</v>
      </c>
      <c r="D25" s="74">
        <f>IF(RES_hh_tesh!D25=0,0,RES_hh_tesh!D25/RES_summary!D$19)</f>
        <v>10.026137027755235</v>
      </c>
      <c r="E25" s="74">
        <f>IF(RES_hh_tesh!E25=0,0,RES_hh_tesh!E25/RES_summary!E$19)</f>
        <v>9.7684085059019221</v>
      </c>
      <c r="F25" s="74">
        <f>IF(RES_hh_tesh!F25=0,0,RES_hh_tesh!F25/RES_summary!F$19)</f>
        <v>9.536529175502892</v>
      </c>
      <c r="G25" s="74">
        <f>IF(RES_hh_tesh!G25=0,0,RES_hh_tesh!G25/RES_summary!G$19)</f>
        <v>10.11527820095891</v>
      </c>
      <c r="H25" s="74">
        <f>IF(RES_hh_tesh!H25=0,0,RES_hh_tesh!H25/RES_summary!H$19)</f>
        <v>10.421113375091913</v>
      </c>
      <c r="I25" s="74">
        <f>IF(RES_hh_tesh!I25=0,0,RES_hh_tesh!I25/RES_summary!I$19)</f>
        <v>10.280745927035504</v>
      </c>
      <c r="J25" s="74">
        <f>IF(RES_hh_tesh!J25=0,0,RES_hh_tesh!J25/RES_summary!J$19)</f>
        <v>11.523743617523136</v>
      </c>
      <c r="K25" s="74">
        <f>IF(RES_hh_tesh!K25=0,0,RES_hh_tesh!K25/RES_summary!K$19)</f>
        <v>11.995674343059465</v>
      </c>
      <c r="L25" s="74">
        <f>IF(RES_hh_tesh!L25=0,0,RES_hh_tesh!L25/RES_summary!L$19)</f>
        <v>11.964966575758346</v>
      </c>
      <c r="M25" s="74">
        <f>IF(RES_hh_tesh!M25=0,0,RES_hh_tesh!M25/RES_summary!M$19)</f>
        <v>12.459831500951625</v>
      </c>
      <c r="N25" s="74">
        <f>IF(RES_hh_tesh!N25=0,0,RES_hh_tesh!N25/RES_summary!N$19)</f>
        <v>11.450160394510247</v>
      </c>
      <c r="O25" s="74">
        <f>IF(RES_hh_tesh!O25=0,0,RES_hh_tesh!O25/RES_summary!O$19)</f>
        <v>11.169019762475546</v>
      </c>
      <c r="P25" s="74">
        <f>IF(RES_hh_tesh!P25=0,0,RES_hh_tesh!P25/RES_summary!P$19)</f>
        <v>11.265335844942399</v>
      </c>
      <c r="Q25" s="74">
        <f>IF(RES_hh_tesh!Q25=0,0,RES_hh_tesh!Q25/RES_summary!Q$19)</f>
        <v>11.099436587295697</v>
      </c>
      <c r="R25" s="74">
        <f>IF(RES_hh_tesh!R25=0,0,RES_hh_tesh!R25/RES_summary!R$19)</f>
        <v>11.42113445373271</v>
      </c>
      <c r="S25" s="74">
        <f>IF(RES_hh_tesh!S25=0,0,RES_hh_tesh!S25/RES_summary!S$19)</f>
        <v>12.11982233686795</v>
      </c>
      <c r="T25" s="74">
        <f>IF(RES_hh_tesh!T25=0,0,RES_hh_tesh!T25/RES_summary!T$19)</f>
        <v>12.296144171744107</v>
      </c>
      <c r="U25" s="74">
        <f>IF(RES_hh_tesh!U25=0,0,RES_hh_tesh!U25/RES_summary!U$19)</f>
        <v>12.242759939179019</v>
      </c>
      <c r="V25" s="74">
        <f>IF(RES_hh_tesh!V25=0,0,RES_hh_tesh!V25/RES_summary!V$19)</f>
        <v>13.021353266145722</v>
      </c>
      <c r="W25" s="74">
        <f>IF(RES_hh_tesh!W25=0,0,RES_hh_tesh!W25/RES_summary!W$19)</f>
        <v>13.897529208222613</v>
      </c>
      <c r="X25" s="74">
        <f>IF(RES_hh_tesh!X25=0,0,RES_hh_tesh!X25/RES_summary!X$19)</f>
        <v>14.027074711637061</v>
      </c>
      <c r="Y25" s="74">
        <f>IF(RES_hh_tesh!Y25=0,0,RES_hh_tesh!Y25/RES_summary!Y$19)</f>
        <v>14.170808661819599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8.2007027043463339</v>
      </c>
      <c r="M26" s="77">
        <f>IF(RES_hh_tesh!M26=0,0,RES_hh_tesh!M26/RES_summary!M$19)</f>
        <v>8.7600081217721506</v>
      </c>
      <c r="N26" s="77">
        <f>IF(RES_hh_tesh!N26=0,0,RES_hh_tesh!N26/RES_summary!N$19)</f>
        <v>8.3600285171761595</v>
      </c>
      <c r="O26" s="77">
        <f>IF(RES_hh_tesh!O26=0,0,RES_hh_tesh!O26/RES_summary!O$19)</f>
        <v>7.9432479697677714</v>
      </c>
      <c r="P26" s="77">
        <f>IF(RES_hh_tesh!P26=0,0,RES_hh_tesh!P26/RES_summary!P$19)</f>
        <v>7.8688696003253407</v>
      </c>
      <c r="Q26" s="77">
        <f>IF(RES_hh_tesh!Q26=0,0,RES_hh_tesh!Q26/RES_summary!Q$19)</f>
        <v>8.0074693906899057</v>
      </c>
      <c r="R26" s="77">
        <f>IF(RES_hh_tesh!R26=0,0,RES_hh_tesh!R26/RES_summary!R$19)</f>
        <v>7.9123706196640011</v>
      </c>
      <c r="S26" s="77">
        <f>IF(RES_hh_tesh!S26=0,0,RES_hh_tesh!S26/RES_summary!S$19)</f>
        <v>8.0866631920155108</v>
      </c>
      <c r="T26" s="77">
        <f>IF(RES_hh_tesh!T26=0,0,RES_hh_tesh!T26/RES_summary!T$19)</f>
        <v>8.4716052920453624</v>
      </c>
      <c r="U26" s="77">
        <f>IF(RES_hh_tesh!U26=0,0,RES_hh_tesh!U26/RES_summary!U$19)</f>
        <v>8.4656059057944777</v>
      </c>
      <c r="V26" s="77">
        <f>IF(RES_hh_tesh!V26=0,0,RES_hh_tesh!V26/RES_summary!V$19)</f>
        <v>8.8688675669184622</v>
      </c>
      <c r="W26" s="77">
        <f>IF(RES_hh_tesh!W26=0,0,RES_hh_tesh!W26/RES_summary!W$19)</f>
        <v>9.4205024461633879</v>
      </c>
      <c r="X26" s="77">
        <f>IF(RES_hh_tesh!X26=0,0,RES_hh_tesh!X26/RES_summary!X$19)</f>
        <v>9.5550186386949658</v>
      </c>
      <c r="Y26" s="77">
        <f>IF(RES_hh_tesh!Y26=0,0,RES_hh_tesh!Y26/RES_summary!Y$19)</f>
        <v>9.7002801921760557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6.0275330357298103</v>
      </c>
      <c r="C27" s="69">
        <f>IF(RES_hh_tesh!C27=0,0,RES_hh_tesh!C27/RES_summary!C$19)</f>
        <v>6.07008017727218</v>
      </c>
      <c r="D27" s="69">
        <f>IF(RES_hh_tesh!D27=0,0,RES_hh_tesh!D27/RES_summary!D$19)</f>
        <v>6.1218157499829911</v>
      </c>
      <c r="E27" s="69">
        <f>IF(RES_hh_tesh!E27=0,0,RES_hh_tesh!E27/RES_summary!E$19)</f>
        <v>6.3230462684147941</v>
      </c>
      <c r="F27" s="69">
        <f>IF(RES_hh_tesh!F27=0,0,RES_hh_tesh!F27/RES_summary!F$19)</f>
        <v>6.6164638408991046</v>
      </c>
      <c r="G27" s="69">
        <f>IF(RES_hh_tesh!G27=0,0,RES_hh_tesh!G27/RES_summary!G$19)</f>
        <v>6.616919450855379</v>
      </c>
      <c r="H27" s="69">
        <f>IF(RES_hh_tesh!H27=0,0,RES_hh_tesh!H27/RES_summary!H$19)</f>
        <v>6.7969583687187365</v>
      </c>
      <c r="I27" s="69">
        <f>IF(RES_hh_tesh!I27=0,0,RES_hh_tesh!I27/RES_summary!I$19)</f>
        <v>6.9785159663853902</v>
      </c>
      <c r="J27" s="69">
        <f>IF(RES_hh_tesh!J27=0,0,RES_hh_tesh!J27/RES_summary!J$19)</f>
        <v>7.0889590446623973</v>
      </c>
      <c r="K27" s="69">
        <f>IF(RES_hh_tesh!K27=0,0,RES_hh_tesh!K27/RES_summary!K$19)</f>
        <v>7.1943323500983238</v>
      </c>
      <c r="L27" s="69">
        <f>IF(RES_hh_tesh!L27=0,0,RES_hh_tesh!L27/RES_summary!L$19)</f>
        <v>7.1293939730887566</v>
      </c>
      <c r="M27" s="69">
        <f>IF(RES_hh_tesh!M27=0,0,RES_hh_tesh!M27/RES_summary!M$19)</f>
        <v>7.6661233350114966</v>
      </c>
      <c r="N27" s="69">
        <f>IF(RES_hh_tesh!N27=0,0,RES_hh_tesh!N27/RES_summary!N$19)</f>
        <v>7.1642244628475966</v>
      </c>
      <c r="O27" s="69">
        <f>IF(RES_hh_tesh!O27=0,0,RES_hh_tesh!O27/RES_summary!O$19)</f>
        <v>6.9332189058568474</v>
      </c>
      <c r="P27" s="69">
        <f>IF(RES_hh_tesh!P27=0,0,RES_hh_tesh!P27/RES_summary!P$19)</f>
        <v>6.8005643329251635</v>
      </c>
      <c r="Q27" s="69">
        <f>IF(RES_hh_tesh!Q27=0,0,RES_hh_tesh!Q27/RES_summary!Q$19)</f>
        <v>7.7012477396662922</v>
      </c>
      <c r="R27" s="69">
        <f>IF(RES_hh_tesh!R27=0,0,RES_hh_tesh!R27/RES_summary!R$19)</f>
        <v>7.6880100476976612</v>
      </c>
      <c r="S27" s="69">
        <f>IF(RES_hh_tesh!S27=0,0,RES_hh_tesh!S27/RES_summary!S$19)</f>
        <v>7.9363791256987719</v>
      </c>
      <c r="T27" s="69">
        <f>IF(RES_hh_tesh!T27=0,0,RES_hh_tesh!T27/RES_summary!T$19)</f>
        <v>7.8707508667592956</v>
      </c>
      <c r="U27" s="69">
        <f>IF(RES_hh_tesh!U27=0,0,RES_hh_tesh!U27/RES_summary!U$19)</f>
        <v>7.8327562168326059</v>
      </c>
      <c r="V27" s="69">
        <f>IF(RES_hh_tesh!V27=0,0,RES_hh_tesh!V27/RES_summary!V$19)</f>
        <v>8.4368553843046001</v>
      </c>
      <c r="W27" s="69">
        <f>IF(RES_hh_tesh!W27=0,0,RES_hh_tesh!W27/RES_summary!W$19)</f>
        <v>8.8520682196619997</v>
      </c>
      <c r="X27" s="69">
        <f>IF(RES_hh_tesh!X27=0,0,RES_hh_tesh!X27/RES_summary!X$19)</f>
        <v>8.6584241901184242</v>
      </c>
      <c r="Y27" s="69">
        <f>IF(RES_hh_tesh!Y27=0,0,RES_hh_tesh!Y27/RES_summary!Y$19)</f>
        <v>8.5376211217435163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6.6132276210599095</v>
      </c>
      <c r="C28" s="72">
        <f>IF(RES_hh_tesh!C28=0,0,RES_hh_tesh!C28/RES_summary!C$19)</f>
        <v>4.8011218498983181</v>
      </c>
      <c r="D28" s="72">
        <f>IF(RES_hh_tesh!D28=0,0,RES_hh_tesh!D28/RES_summary!D$19)</f>
        <v>7.1865051355257492</v>
      </c>
      <c r="E28" s="72">
        <f>IF(RES_hh_tesh!E28=0,0,RES_hh_tesh!E28/RES_summary!E$19)</f>
        <v>7.8418680134364571</v>
      </c>
      <c r="F28" s="72">
        <f>IF(RES_hh_tesh!F28=0,0,RES_hh_tesh!F28/RES_summary!F$19)</f>
        <v>6.9130002383448126</v>
      </c>
      <c r="G28" s="72">
        <f>IF(RES_hh_tesh!G28=0,0,RES_hh_tesh!G28/RES_summary!G$19)</f>
        <v>6.3135828941662933</v>
      </c>
      <c r="H28" s="72">
        <f>IF(RES_hh_tesh!H28=0,0,RES_hh_tesh!H28/RES_summary!H$19)</f>
        <v>6.9780852806121345</v>
      </c>
      <c r="I28" s="72">
        <f>IF(RES_hh_tesh!I28=0,0,RES_hh_tesh!I28/RES_summary!I$19)</f>
        <v>7.2520814694376927</v>
      </c>
      <c r="J28" s="72">
        <f>IF(RES_hh_tesh!J28=0,0,RES_hh_tesh!J28/RES_summary!J$19)</f>
        <v>7.3233354698834141</v>
      </c>
      <c r="K28" s="72">
        <f>IF(RES_hh_tesh!K28=0,0,RES_hh_tesh!K28/RES_summary!K$19)</f>
        <v>5.849470555058403</v>
      </c>
      <c r="L28" s="72">
        <f>IF(RES_hh_tesh!L28=0,0,RES_hh_tesh!L28/RES_summary!L$19)</f>
        <v>7.3961097253452968</v>
      </c>
      <c r="M28" s="72">
        <f>IF(RES_hh_tesh!M28=0,0,RES_hh_tesh!M28/RES_summary!M$19)</f>
        <v>7.8047551396826851</v>
      </c>
      <c r="N28" s="72">
        <f>IF(RES_hh_tesh!N28=0,0,RES_hh_tesh!N28/RES_summary!N$19)</f>
        <v>7.7774158146220529</v>
      </c>
      <c r="O28" s="72">
        <f>IF(RES_hh_tesh!O28=0,0,RES_hh_tesh!O28/RES_summary!O$19)</f>
        <v>7.5826165746245815</v>
      </c>
      <c r="P28" s="72">
        <f>IF(RES_hh_tesh!P28=0,0,RES_hh_tesh!P28/RES_summary!P$19)</f>
        <v>7.2063209953821001</v>
      </c>
      <c r="Q28" s="72">
        <f>IF(RES_hh_tesh!Q28=0,0,RES_hh_tesh!Q28/RES_summary!Q$19)</f>
        <v>4.1427224039526518</v>
      </c>
      <c r="R28" s="72">
        <f>IF(RES_hh_tesh!R28=0,0,RES_hh_tesh!R28/RES_summary!R$19)</f>
        <v>6.7084896125094513</v>
      </c>
      <c r="S28" s="72">
        <f>IF(RES_hh_tesh!S28=0,0,RES_hh_tesh!S28/RES_summary!S$19)</f>
        <v>8.8633902902670059</v>
      </c>
      <c r="T28" s="72">
        <f>IF(RES_hh_tesh!T28=0,0,RES_hh_tesh!T28/RES_summary!T$19)</f>
        <v>7.3624057402305363</v>
      </c>
      <c r="U28" s="72">
        <f>IF(RES_hh_tesh!U28=0,0,RES_hh_tesh!U28/RES_summary!U$19)</f>
        <v>7.2798356373900521</v>
      </c>
      <c r="V28" s="72">
        <f>IF(RES_hh_tesh!V28=0,0,RES_hh_tesh!V28/RES_summary!V$19)</f>
        <v>8.0261952987409586</v>
      </c>
      <c r="W28" s="72">
        <f>IF(RES_hh_tesh!W28=0,0,RES_hh_tesh!W28/RES_summary!W$19)</f>
        <v>12.594987725370478</v>
      </c>
      <c r="X28" s="72">
        <f>IF(RES_hh_tesh!X28=0,0,RES_hh_tesh!X28/RES_summary!X$19)</f>
        <v>6.2058963058357257</v>
      </c>
      <c r="Y28" s="72">
        <f>IF(RES_hh_tesh!Y28=0,0,RES_hh_tesh!Y28/RES_summary!Y$19)</f>
        <v>5.1667460522554043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5.6451068136664126</v>
      </c>
      <c r="C29" s="72">
        <f>IF(RES_hh_tesh!C29=0,0,RES_hh_tesh!C29/RES_summary!C$19)</f>
        <v>6.0554938526036306</v>
      </c>
      <c r="D29" s="72">
        <f>IF(RES_hh_tesh!D29=0,0,RES_hh_tesh!D29/RES_summary!D$19)</f>
        <v>5.8493425108089712</v>
      </c>
      <c r="E29" s="72">
        <f>IF(RES_hh_tesh!E29=0,0,RES_hh_tesh!E29/RES_summary!E$19)</f>
        <v>6.7566747851900226</v>
      </c>
      <c r="F29" s="72">
        <f>IF(RES_hh_tesh!F29=0,0,RES_hh_tesh!F29/RES_summary!F$19)</f>
        <v>6.9891858967841198</v>
      </c>
      <c r="G29" s="72">
        <f>IF(RES_hh_tesh!G29=0,0,RES_hh_tesh!G29/RES_summary!G$19)</f>
        <v>6.8983098990334861</v>
      </c>
      <c r="H29" s="72">
        <f>IF(RES_hh_tesh!H29=0,0,RES_hh_tesh!H29/RES_summary!H$19)</f>
        <v>7.3113223560047063</v>
      </c>
      <c r="I29" s="72">
        <f>IF(RES_hh_tesh!I29=0,0,RES_hh_tesh!I29/RES_summary!I$19)</f>
        <v>6.9280352851428777</v>
      </c>
      <c r="J29" s="72">
        <f>IF(RES_hh_tesh!J29=0,0,RES_hh_tesh!J29/RES_summary!J$19)</f>
        <v>6.4441363785552355</v>
      </c>
      <c r="K29" s="72">
        <f>IF(RES_hh_tesh!K29=0,0,RES_hh_tesh!K29/RES_summary!K$19)</f>
        <v>7.225374772151282</v>
      </c>
      <c r="L29" s="72">
        <f>IF(RES_hh_tesh!L29=0,0,RES_hh_tesh!L29/RES_summary!L$19)</f>
        <v>6.3244326158334694</v>
      </c>
      <c r="M29" s="72">
        <f>IF(RES_hh_tesh!M29=0,0,RES_hh_tesh!M29/RES_summary!M$19)</f>
        <v>7.9443889160211798</v>
      </c>
      <c r="N29" s="72">
        <f>IF(RES_hh_tesh!N29=0,0,RES_hh_tesh!N29/RES_summary!N$19)</f>
        <v>7.1822843382347576</v>
      </c>
      <c r="O29" s="72">
        <f>IF(RES_hh_tesh!O29=0,0,RES_hh_tesh!O29/RES_summary!O$19)</f>
        <v>6.845763252601702</v>
      </c>
      <c r="P29" s="72">
        <f>IF(RES_hh_tesh!P29=0,0,RES_hh_tesh!P29/RES_summary!P$19)</f>
        <v>6.3625879034056316</v>
      </c>
      <c r="Q29" s="72">
        <f>IF(RES_hh_tesh!Q29=0,0,RES_hh_tesh!Q29/RES_summary!Q$19)</f>
        <v>9.1826990818510108</v>
      </c>
      <c r="R29" s="72">
        <f>IF(RES_hh_tesh!R29=0,0,RES_hh_tesh!R29/RES_summary!R$19)</f>
        <v>7.7297461686403457</v>
      </c>
      <c r="S29" s="72">
        <f>IF(RES_hh_tesh!S29=0,0,RES_hh_tesh!S29/RES_summary!S$19)</f>
        <v>7.6200996259730385</v>
      </c>
      <c r="T29" s="72">
        <f>IF(RES_hh_tesh!T29=0,0,RES_hh_tesh!T29/RES_summary!T$19)</f>
        <v>7.8096209430533792</v>
      </c>
      <c r="U29" s="72">
        <f>IF(RES_hh_tesh!U29=0,0,RES_hh_tesh!U29/RES_summary!U$19)</f>
        <v>7.5916527687273394</v>
      </c>
      <c r="V29" s="72">
        <f>IF(RES_hh_tesh!V29=0,0,RES_hh_tesh!V29/RES_summary!V$19)</f>
        <v>8.3798925272902984</v>
      </c>
      <c r="W29" s="72">
        <f>IF(RES_hh_tesh!W29=0,0,RES_hh_tesh!W29/RES_summary!W$19)</f>
        <v>9.3789990978482791</v>
      </c>
      <c r="X29" s="72">
        <f>IF(RES_hh_tesh!X29=0,0,RES_hh_tesh!X29/RES_summary!X$19)</f>
        <v>8.8427538299483039</v>
      </c>
      <c r="Y29" s="72">
        <f>IF(RES_hh_tesh!Y29=0,0,RES_hh_tesh!Y29/RES_summary!Y$19)</f>
        <v>7.7894747502777681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2.607761182813908</v>
      </c>
      <c r="C30" s="72">
        <f>IF(RES_hh_tesh!C30=0,0,RES_hh_tesh!C30/RES_summary!C$19)</f>
        <v>6.4020646481395218</v>
      </c>
      <c r="D30" s="72">
        <f>IF(RES_hh_tesh!D30=0,0,RES_hh_tesh!D30/RES_summary!D$19)</f>
        <v>4.1214952082124086</v>
      </c>
      <c r="E30" s="72">
        <f>IF(RES_hh_tesh!E30=0,0,RES_hh_tesh!E30/RES_summary!E$19)</f>
        <v>4.3872143218641959</v>
      </c>
      <c r="F30" s="72">
        <f>IF(RES_hh_tesh!F30=0,0,RES_hh_tesh!F30/RES_summary!F$19)</f>
        <v>4.6528726885517591</v>
      </c>
      <c r="G30" s="72">
        <f>IF(RES_hh_tesh!G30=0,0,RES_hh_tesh!G30/RES_summary!G$19)</f>
        <v>6.1216076990535253</v>
      </c>
      <c r="H30" s="72">
        <f>IF(RES_hh_tesh!H30=0,0,RES_hh_tesh!H30/RES_summary!H$19)</f>
        <v>6.7719190852978368</v>
      </c>
      <c r="I30" s="72">
        <f>IF(RES_hh_tesh!I30=0,0,RES_hh_tesh!I30/RES_summary!I$19)</f>
        <v>7.2954078525610022</v>
      </c>
      <c r="J30" s="72">
        <f>IF(RES_hh_tesh!J30=0,0,RES_hh_tesh!J30/RES_summary!J$19)</f>
        <v>7.0259102315615909</v>
      </c>
      <c r="K30" s="72">
        <f>IF(RES_hh_tesh!K30=0,0,RES_hh_tesh!K30/RES_summary!K$19)</f>
        <v>8.0785106765880244</v>
      </c>
      <c r="L30" s="72">
        <f>IF(RES_hh_tesh!L30=0,0,RES_hh_tesh!L30/RES_summary!L$19)</f>
        <v>6.9649533232308114</v>
      </c>
      <c r="M30" s="72">
        <f>IF(RES_hh_tesh!M30=0,0,RES_hh_tesh!M30/RES_summary!M$19)</f>
        <v>7.697116582256756</v>
      </c>
      <c r="N30" s="72">
        <f>IF(RES_hh_tesh!N30=0,0,RES_hh_tesh!N30/RES_summary!N$19)</f>
        <v>7.5134365563404888</v>
      </c>
      <c r="O30" s="72">
        <f>IF(RES_hh_tesh!O30=0,0,RES_hh_tesh!O30/RES_summary!O$19)</f>
        <v>6.6447367257341634</v>
      </c>
      <c r="P30" s="72">
        <f>IF(RES_hh_tesh!P30=0,0,RES_hh_tesh!P30/RES_summary!P$19)</f>
        <v>6.8009888723762302</v>
      </c>
      <c r="Q30" s="72">
        <f>IF(RES_hh_tesh!Q30=0,0,RES_hh_tesh!Q30/RES_summary!Q$19)</f>
        <v>7.2796355462750935</v>
      </c>
      <c r="R30" s="72">
        <f>IF(RES_hh_tesh!R30=0,0,RES_hh_tesh!R30/RES_summary!R$19)</f>
        <v>7.7448112203422097</v>
      </c>
      <c r="S30" s="72">
        <f>IF(RES_hh_tesh!S30=0,0,RES_hh_tesh!S30/RES_summary!S$19)</f>
        <v>7.5158049571142342</v>
      </c>
      <c r="T30" s="72">
        <f>IF(RES_hh_tesh!T30=0,0,RES_hh_tesh!T30/RES_summary!T$19)</f>
        <v>8.0928522562309144</v>
      </c>
      <c r="U30" s="72">
        <f>IF(RES_hh_tesh!U30=0,0,RES_hh_tesh!U30/RES_summary!U$19)</f>
        <v>7.9673201466188983</v>
      </c>
      <c r="V30" s="72">
        <f>IF(RES_hh_tesh!V30=0,0,RES_hh_tesh!V30/RES_summary!V$19)</f>
        <v>8.5261757852914446</v>
      </c>
      <c r="W30" s="72">
        <f>IF(RES_hh_tesh!W30=0,0,RES_hh_tesh!W30/RES_summary!W$19)</f>
        <v>9.3149935676929267</v>
      </c>
      <c r="X30" s="72">
        <f>IF(RES_hh_tesh!X30=0,0,RES_hh_tesh!X30/RES_summary!X$19)</f>
        <v>8.6022427413917857</v>
      </c>
      <c r="Y30" s="72">
        <f>IF(RES_hh_tesh!Y30=0,0,RES_hh_tesh!Y30/RES_summary!Y$19)</f>
        <v>8.3430233060051986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5.8118922366880605</v>
      </c>
      <c r="C31" s="72">
        <f>IF(RES_hh_tesh!C31=0,0,RES_hh_tesh!C31/RES_summary!C$19)</f>
        <v>6.0033739979344105</v>
      </c>
      <c r="D31" s="72">
        <f>IF(RES_hh_tesh!D31=0,0,RES_hh_tesh!D31/RES_summary!D$19)</f>
        <v>6.3589775519624991</v>
      </c>
      <c r="E31" s="72">
        <f>IF(RES_hh_tesh!E31=0,0,RES_hh_tesh!E31/RES_summary!E$19)</f>
        <v>5.996633400597764</v>
      </c>
      <c r="F31" s="72">
        <f>IF(RES_hh_tesh!F31=0,0,RES_hh_tesh!F31/RES_summary!F$19)</f>
        <v>6.9289680188536389</v>
      </c>
      <c r="G31" s="72">
        <f>IF(RES_hh_tesh!G31=0,0,RES_hh_tesh!G31/RES_summary!G$19)</f>
        <v>6.6002021718294266</v>
      </c>
      <c r="H31" s="72">
        <f>IF(RES_hh_tesh!H31=0,0,RES_hh_tesh!H31/RES_summary!H$19)</f>
        <v>6.6631284520754521</v>
      </c>
      <c r="I31" s="72">
        <f>IF(RES_hh_tesh!I31=0,0,RES_hh_tesh!I31/RES_summary!I$19)</f>
        <v>7.0370802191905293</v>
      </c>
      <c r="J31" s="72">
        <f>IF(RES_hh_tesh!J31=0,0,RES_hh_tesh!J31/RES_summary!J$19)</f>
        <v>7.1316160901390813</v>
      </c>
      <c r="K31" s="72">
        <f>IF(RES_hh_tesh!K31=0,0,RES_hh_tesh!K31/RES_summary!K$19)</f>
        <v>7.311825923489657</v>
      </c>
      <c r="L31" s="72">
        <f>IF(RES_hh_tesh!L31=0,0,RES_hh_tesh!L31/RES_summary!L$19)</f>
        <v>7.1712400500165154</v>
      </c>
      <c r="M31" s="72">
        <f>IF(RES_hh_tesh!M31=0,0,RES_hh_tesh!M31/RES_summary!M$19)</f>
        <v>7.397561481398772</v>
      </c>
      <c r="N31" s="72">
        <f>IF(RES_hh_tesh!N31=0,0,RES_hh_tesh!N31/RES_summary!N$19)</f>
        <v>7.2761007967573947</v>
      </c>
      <c r="O31" s="72">
        <f>IF(RES_hh_tesh!O31=0,0,RES_hh_tesh!O31/RES_summary!O$19)</f>
        <v>6.7700726524051156</v>
      </c>
      <c r="P31" s="72">
        <f>IF(RES_hh_tesh!P31=0,0,RES_hh_tesh!P31/RES_summary!P$19)</f>
        <v>6.0478034684826563</v>
      </c>
      <c r="Q31" s="72">
        <f>IF(RES_hh_tesh!Q31=0,0,RES_hh_tesh!Q31/RES_summary!Q$19)</f>
        <v>8.2692799556564651</v>
      </c>
      <c r="R31" s="72">
        <f>IF(RES_hh_tesh!R31=0,0,RES_hh_tesh!R31/RES_summary!R$19)</f>
        <v>8.1260176515781186</v>
      </c>
      <c r="S31" s="72">
        <f>IF(RES_hh_tesh!S31=0,0,RES_hh_tesh!S31/RES_summary!S$19)</f>
        <v>7.9817942351023676</v>
      </c>
      <c r="T31" s="72">
        <f>IF(RES_hh_tesh!T31=0,0,RES_hh_tesh!T31/RES_summary!T$19)</f>
        <v>7.7961225366899782</v>
      </c>
      <c r="U31" s="72">
        <f>IF(RES_hh_tesh!U31=0,0,RES_hh_tesh!U31/RES_summary!U$19)</f>
        <v>7.6236802402311126</v>
      </c>
      <c r="V31" s="72">
        <f>IF(RES_hh_tesh!V31=0,0,RES_hh_tesh!V31/RES_summary!V$19)</f>
        <v>9.5752684720636374</v>
      </c>
      <c r="W31" s="72">
        <f>IF(RES_hh_tesh!W31=0,0,RES_hh_tesh!W31/RES_summary!W$19)</f>
        <v>8.8641574095989011</v>
      </c>
      <c r="X31" s="72">
        <f>IF(RES_hh_tesh!X31=0,0,RES_hh_tesh!X31/RES_summary!X$19)</f>
        <v>8.5057294721440844</v>
      </c>
      <c r="Y31" s="72">
        <f>IF(RES_hh_tesh!Y31=0,0,RES_hh_tesh!Y31/RES_summary!Y$19)</f>
        <v>8.3199834219506599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6.032726278897762</v>
      </c>
      <c r="C32" s="77">
        <f>IF(RES_hh_tesh!C32=0,0,RES_hh_tesh!C32/RES_summary!C$19)</f>
        <v>6.1453598835686423</v>
      </c>
      <c r="D32" s="77">
        <f>IF(RES_hh_tesh!D32=0,0,RES_hh_tesh!D32/RES_summary!D$19)</f>
        <v>6.0664271028142336</v>
      </c>
      <c r="E32" s="77">
        <f>IF(RES_hh_tesh!E32=0,0,RES_hh_tesh!E32/RES_summary!E$19)</f>
        <v>6.1779022765019977</v>
      </c>
      <c r="F32" s="77">
        <f>IF(RES_hh_tesh!F32=0,0,RES_hh_tesh!F32/RES_summary!F$19)</f>
        <v>6.5258062117173354</v>
      </c>
      <c r="G32" s="77">
        <f>IF(RES_hh_tesh!G32=0,0,RES_hh_tesh!G32/RES_summary!G$19)</f>
        <v>6.602259562627248</v>
      </c>
      <c r="H32" s="77">
        <f>IF(RES_hh_tesh!H32=0,0,RES_hh_tesh!H32/RES_summary!H$19)</f>
        <v>6.7159481635007339</v>
      </c>
      <c r="I32" s="77">
        <f>IF(RES_hh_tesh!I32=0,0,RES_hh_tesh!I32/RES_summary!I$19)</f>
        <v>6.9585219921469594</v>
      </c>
      <c r="J32" s="77">
        <f>IF(RES_hh_tesh!J32=0,0,RES_hh_tesh!J32/RES_summary!J$19)</f>
        <v>7.1648774805453339</v>
      </c>
      <c r="K32" s="77">
        <f>IF(RES_hh_tesh!K32=0,0,RES_hh_tesh!K32/RES_summary!K$19)</f>
        <v>7.233806945595938</v>
      </c>
      <c r="L32" s="77">
        <f>IF(RES_hh_tesh!L32=0,0,RES_hh_tesh!L32/RES_summary!L$19)</f>
        <v>7.2280587414885149</v>
      </c>
      <c r="M32" s="77">
        <f>IF(RES_hh_tesh!M32=0,0,RES_hh_tesh!M32/RES_summary!M$19)</f>
        <v>7.6418283701380645</v>
      </c>
      <c r="N32" s="77">
        <f>IF(RES_hh_tesh!N32=0,0,RES_hh_tesh!N32/RES_summary!N$19)</f>
        <v>7.1141138208460211</v>
      </c>
      <c r="O32" s="77">
        <f>IF(RES_hh_tesh!O32=0,0,RES_hh_tesh!O32/RES_summary!O$19)</f>
        <v>6.9393986443149629</v>
      </c>
      <c r="P32" s="77">
        <f>IF(RES_hh_tesh!P32=0,0,RES_hh_tesh!P32/RES_summary!P$19)</f>
        <v>6.9280082528779934</v>
      </c>
      <c r="Q32" s="77">
        <f>IF(RES_hh_tesh!Q32=0,0,RES_hh_tesh!Q32/RES_summary!Q$19)</f>
        <v>7.4964719414175187</v>
      </c>
      <c r="R32" s="77">
        <f>IF(RES_hh_tesh!R32=0,0,RES_hh_tesh!R32/RES_summary!R$19)</f>
        <v>7.6412652851246774</v>
      </c>
      <c r="S32" s="77">
        <f>IF(RES_hh_tesh!S32=0,0,RES_hh_tesh!S32/RES_summary!S$19)</f>
        <v>7.9692193097839503</v>
      </c>
      <c r="T32" s="77">
        <f>IF(RES_hh_tesh!T32=0,0,RES_hh_tesh!T32/RES_summary!T$19)</f>
        <v>7.8856668126119942</v>
      </c>
      <c r="U32" s="77">
        <f>IF(RES_hh_tesh!U32=0,0,RES_hh_tesh!U32/RES_summary!U$19)</f>
        <v>7.8821208616807734</v>
      </c>
      <c r="V32" s="77">
        <f>IF(RES_hh_tesh!V32=0,0,RES_hh_tesh!V32/RES_summary!V$19)</f>
        <v>8.3176794904254567</v>
      </c>
      <c r="W32" s="77">
        <f>IF(RES_hh_tesh!W32=0,0,RES_hh_tesh!W32/RES_summary!W$19)</f>
        <v>8.7736735058091213</v>
      </c>
      <c r="X32" s="77">
        <f>IF(RES_hh_tesh!X32=0,0,RES_hh_tesh!X32/RES_summary!X$19)</f>
        <v>8.6685957217921334</v>
      </c>
      <c r="Y32" s="77">
        <f>IF(RES_hh_tesh!Y32=0,0,RES_hh_tesh!Y32/RES_summary!Y$19)</f>
        <v>8.607445699880973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4.9935815175972538</v>
      </c>
      <c r="C3" s="65">
        <f>IF(RES_hh_emih!C3=0,0,RES_hh_emih!C3/RES_summary!C$19)</f>
        <v>3.3675528662267649</v>
      </c>
      <c r="D3" s="65">
        <f>IF(RES_hh_emih!D3=0,0,RES_hh_emih!D3/RES_summary!D$19)</f>
        <v>6.1854280512733446</v>
      </c>
      <c r="E3" s="65">
        <f>IF(RES_hh_emih!E3=0,0,RES_hh_emih!E3/RES_summary!E$19)</f>
        <v>7.4210677762753923</v>
      </c>
      <c r="F3" s="65">
        <f>IF(RES_hh_emih!F3=0,0,RES_hh_emih!F3/RES_summary!F$19)</f>
        <v>5.8416521733508313</v>
      </c>
      <c r="G3" s="65">
        <f>IF(RES_hh_emih!G3=0,0,RES_hh_emih!G3/RES_summary!G$19)</f>
        <v>5.4388119364768412</v>
      </c>
      <c r="H3" s="65">
        <f>IF(RES_hh_emih!H3=0,0,RES_hh_emih!H3/RES_summary!H$19)</f>
        <v>6.013664354351568</v>
      </c>
      <c r="I3" s="65">
        <f>IF(RES_hh_emih!I3=0,0,RES_hh_emih!I3/RES_summary!I$19)</f>
        <v>5.2823493997624711</v>
      </c>
      <c r="J3" s="65">
        <f>IF(RES_hh_emih!J3=0,0,RES_hh_emih!J3/RES_summary!J$19)</f>
        <v>5.0442953659903056</v>
      </c>
      <c r="K3" s="65">
        <f>IF(RES_hh_emih!K3=0,0,RES_hh_emih!K3/RES_summary!K$19)</f>
        <v>3.9649188576317753</v>
      </c>
      <c r="L3" s="65">
        <f>IF(RES_hh_emih!L3=0,0,RES_hh_emih!L3/RES_summary!L$19)</f>
        <v>5.0302734195406789</v>
      </c>
      <c r="M3" s="65">
        <f>IF(RES_hh_emih!M3=0,0,RES_hh_emih!M3/RES_summary!M$19)</f>
        <v>6.2725959272914231</v>
      </c>
      <c r="N3" s="65">
        <f>IF(RES_hh_emih!N3=0,0,RES_hh_emih!N3/RES_summary!N$19)</f>
        <v>5.9012511725560906</v>
      </c>
      <c r="O3" s="65">
        <f>IF(RES_hh_emih!O3=0,0,RES_hh_emih!O3/RES_summary!O$19)</f>
        <v>4.8157256633019117</v>
      </c>
      <c r="P3" s="65">
        <f>IF(RES_hh_emih!P3=0,0,RES_hh_emih!P3/RES_summary!P$19)</f>
        <v>3.5406265798371592</v>
      </c>
      <c r="Q3" s="65">
        <f>IF(RES_hh_emih!Q3=0,0,RES_hh_emih!Q3/RES_summary!Q$19)</f>
        <v>3.6018280483710443</v>
      </c>
      <c r="R3" s="65">
        <f>IF(RES_hh_emih!R3=0,0,RES_hh_emih!R3/RES_summary!R$19)</f>
        <v>3.9323976921087547</v>
      </c>
      <c r="S3" s="65">
        <f>IF(RES_hh_emih!S3=0,0,RES_hh_emih!S3/RES_summary!S$19)</f>
        <v>4.1009453862224534</v>
      </c>
      <c r="T3" s="65">
        <f>IF(RES_hh_emih!T3=0,0,RES_hh_emih!T3/RES_summary!T$19)</f>
        <v>3.3146549257397036</v>
      </c>
      <c r="U3" s="65">
        <f>IF(RES_hh_emih!U3=0,0,RES_hh_emih!U3/RES_summary!U$19)</f>
        <v>3.0832970748161195</v>
      </c>
      <c r="V3" s="65">
        <f>IF(RES_hh_emih!V3=0,0,RES_hh_emih!V3/RES_summary!V$19)</f>
        <v>3.1678564777474518</v>
      </c>
      <c r="W3" s="65">
        <f>IF(RES_hh_emih!W3=0,0,RES_hh_emih!W3/RES_summary!W$19)</f>
        <v>4.1691476517331481</v>
      </c>
      <c r="X3" s="65">
        <f>IF(RES_hh_emih!X3=0,0,RES_hh_emih!X3/RES_summary!X$19)</f>
        <v>2.0303713963357954</v>
      </c>
      <c r="Y3" s="65">
        <f>IF(RES_hh_emih!Y3=0,0,RES_hh_emih!Y3/RES_summary!Y$19)</f>
        <v>1.1977123645176588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4.6215997411336449</v>
      </c>
      <c r="C4" s="69">
        <f>IF(RES_hh_emih!C4=0,0,RES_hh_emih!C4/RES_summary!C$19)</f>
        <v>3.0187724498496671</v>
      </c>
      <c r="D4" s="69">
        <f>IF(RES_hh_emih!D4=0,0,RES_hh_emih!D4/RES_summary!D$19)</f>
        <v>5.6798487590604463</v>
      </c>
      <c r="E4" s="69">
        <f>IF(RES_hh_emih!E4=0,0,RES_hh_emih!E4/RES_summary!E$19)</f>
        <v>6.797800986213419</v>
      </c>
      <c r="F4" s="69">
        <f>IF(RES_hh_emih!F4=0,0,RES_hh_emih!F4/RES_summary!F$19)</f>
        <v>5.2115544449599511</v>
      </c>
      <c r="G4" s="69">
        <f>IF(RES_hh_emih!G4=0,0,RES_hh_emih!G4/RES_summary!G$19)</f>
        <v>4.807929317581138</v>
      </c>
      <c r="H4" s="69">
        <f>IF(RES_hh_emih!H4=0,0,RES_hh_emih!H4/RES_summary!H$19)</f>
        <v>5.3237674248162197</v>
      </c>
      <c r="I4" s="69">
        <f>IF(RES_hh_emih!I4=0,0,RES_hh_emih!I4/RES_summary!I$19)</f>
        <v>4.6086860714229285</v>
      </c>
      <c r="J4" s="69">
        <f>IF(RES_hh_emih!J4=0,0,RES_hh_emih!J4/RES_summary!J$19)</f>
        <v>4.3956478841406437</v>
      </c>
      <c r="K4" s="69">
        <f>IF(RES_hh_emih!K4=0,0,RES_hh_emih!K4/RES_summary!K$19)</f>
        <v>3.3212566404733925</v>
      </c>
      <c r="L4" s="69">
        <f>IF(RES_hh_emih!L4=0,0,RES_hh_emih!L4/RES_summary!L$19)</f>
        <v>4.3887148829992588</v>
      </c>
      <c r="M4" s="69">
        <f>IF(RES_hh_emih!M4=0,0,RES_hh_emih!M4/RES_summary!M$19)</f>
        <v>5.5190546806073604</v>
      </c>
      <c r="N4" s="69">
        <f>IF(RES_hh_emih!N4=0,0,RES_hh_emih!N4/RES_summary!N$19)</f>
        <v>5.212543201892001</v>
      </c>
      <c r="O4" s="69">
        <f>IF(RES_hh_emih!O4=0,0,RES_hh_emih!O4/RES_summary!O$19)</f>
        <v>4.2001197001441399</v>
      </c>
      <c r="P4" s="69">
        <f>IF(RES_hh_emih!P4=0,0,RES_hh_emih!P4/RES_summary!P$19)</f>
        <v>3.0094187197150184</v>
      </c>
      <c r="Q4" s="69">
        <f>IF(RES_hh_emih!Q4=0,0,RES_hh_emih!Q4/RES_summary!Q$19)</f>
        <v>2.9866316851018215</v>
      </c>
      <c r="R4" s="69">
        <f>IF(RES_hh_emih!R4=0,0,RES_hh_emih!R4/RES_summary!R$19)</f>
        <v>3.370682184181323</v>
      </c>
      <c r="S4" s="69">
        <f>IF(RES_hh_emih!S4=0,0,RES_hh_emih!S4/RES_summary!S$19)</f>
        <v>3.5668832495576233</v>
      </c>
      <c r="T4" s="69">
        <f>IF(RES_hh_emih!T4=0,0,RES_hh_emih!T4/RES_summary!T$19)</f>
        <v>2.8072398355050949</v>
      </c>
      <c r="U4" s="69">
        <f>IF(RES_hh_emih!U4=0,0,RES_hh_emih!U4/RES_summary!U$19)</f>
        <v>2.6019095004821642</v>
      </c>
      <c r="V4" s="69">
        <f>IF(RES_hh_emih!V4=0,0,RES_hh_emih!V4/RES_summary!V$19)</f>
        <v>2.6638004071506791</v>
      </c>
      <c r="W4" s="69">
        <f>IF(RES_hh_emih!W4=0,0,RES_hh_emih!W4/RES_summary!W$19)</f>
        <v>3.6147956565417831</v>
      </c>
      <c r="X4" s="69">
        <f>IF(RES_hh_emih!X4=0,0,RES_hh_emih!X4/RES_summary!X$19)</f>
        <v>1.599667963168282</v>
      </c>
      <c r="Y4" s="69">
        <f>IF(RES_hh_emih!Y4=0,0,RES_hh_emih!Y4/RES_summary!Y$19)</f>
        <v>0.86253274272330926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26.523264632403784</v>
      </c>
      <c r="C5" s="72">
        <f>IF(RES_hh_emih!C5=0,0,RES_hh_emih!C5/RES_summary!C$19)</f>
        <v>17.350691567250294</v>
      </c>
      <c r="D5" s="72">
        <f>IF(RES_hh_emih!D5=0,0,RES_hh_emih!D5/RES_summary!D$19)</f>
        <v>31.84050834147433</v>
      </c>
      <c r="E5" s="72">
        <f>IF(RES_hh_emih!E5=0,0,RES_hh_emih!E5/RES_summary!E$19)</f>
        <v>37.434045662220797</v>
      </c>
      <c r="F5" s="72">
        <f>IF(RES_hh_emih!F5=0,0,RES_hh_emih!F5/RES_summary!F$19)</f>
        <v>27.906515607770263</v>
      </c>
      <c r="G5" s="72">
        <f>IF(RES_hh_emih!G5=0,0,RES_hh_emih!G5/RES_summary!G$19)</f>
        <v>25.44363720534151</v>
      </c>
      <c r="H5" s="72">
        <f>IF(RES_hh_emih!H5=0,0,RES_hh_emih!H5/RES_summary!H$19)</f>
        <v>28.866536337075821</v>
      </c>
      <c r="I5" s="72">
        <f>IF(RES_hh_emih!I5=0,0,RES_hh_emih!I5/RES_summary!I$19)</f>
        <v>26.764925977204697</v>
      </c>
      <c r="J5" s="72">
        <f>IF(RES_hh_emih!J5=0,0,RES_hh_emih!J5/RES_summary!J$19)</f>
        <v>27.39980644620233</v>
      </c>
      <c r="K5" s="72">
        <f>IF(RES_hh_emih!K5=0,0,RES_hh_emih!K5/RES_summary!K$19)</f>
        <v>20.574988128234367</v>
      </c>
      <c r="L5" s="72">
        <f>IF(RES_hh_emih!L5=0,0,RES_hh_emih!L5/RES_summary!L$19)</f>
        <v>28.178234699826774</v>
      </c>
      <c r="M5" s="72">
        <f>IF(RES_hh_emih!M5=0,0,RES_hh_emih!M5/RES_summary!M$19)</f>
        <v>34.558934831871746</v>
      </c>
      <c r="N5" s="72">
        <f>IF(RES_hh_emih!N5=0,0,RES_hh_emih!N5/RES_summary!N$19)</f>
        <v>33.643426216395838</v>
      </c>
      <c r="O5" s="72">
        <f>IF(RES_hh_emih!O5=0,0,RES_hh_emih!O5/RES_summary!O$19)</f>
        <v>28.61522695203556</v>
      </c>
      <c r="P5" s="72">
        <f>IF(RES_hh_emih!P5=0,0,RES_hh_emih!P5/RES_summary!P$19)</f>
        <v>22.190418321995139</v>
      </c>
      <c r="Q5" s="72">
        <f>IF(RES_hh_emih!Q5=0,0,RES_hh_emih!Q5/RES_summary!Q$19)</f>
        <v>23.33570584537507</v>
      </c>
      <c r="R5" s="72">
        <f>IF(RES_hh_emih!R5=0,0,RES_hh_emih!R5/RES_summary!R$19)</f>
        <v>26.330213564983644</v>
      </c>
      <c r="S5" s="72">
        <f>IF(RES_hh_emih!S5=0,0,RES_hh_emih!S5/RES_summary!S$19)</f>
        <v>27.789199669610124</v>
      </c>
      <c r="T5" s="72">
        <f>IF(RES_hh_emih!T5=0,0,RES_hh_emih!T5/RES_summary!T$19)</f>
        <v>22.492595089741577</v>
      </c>
      <c r="U5" s="72">
        <f>IF(RES_hh_emih!U5=0,0,RES_hh_emih!U5/RES_summary!U$19)</f>
        <v>21.821865325857654</v>
      </c>
      <c r="V5" s="72">
        <f>IF(RES_hh_emih!V5=0,0,RES_hh_emih!V5/RES_summary!V$19)</f>
        <v>21.997897830649627</v>
      </c>
      <c r="W5" s="72">
        <f>IF(RES_hh_emih!W5=0,0,RES_hh_emih!W5/RES_summary!W$19)</f>
        <v>36.156115890038265</v>
      </c>
      <c r="X5" s="72">
        <f>IF(RES_hh_emih!X5=0,0,RES_hh_emih!X5/RES_summary!X$19)</f>
        <v>17.466794980688451</v>
      </c>
      <c r="Y5" s="72">
        <f>IF(RES_hh_emih!Y5=0,0,RES_hh_emih!Y5/RES_summary!Y$19)</f>
        <v>12.204683650190267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20.00157874758472</v>
      </c>
      <c r="C6" s="72">
        <f>IF(RES_hh_emih!C6=0,0,RES_hh_emih!C6/RES_summary!C$19)</f>
        <v>20.798474014499309</v>
      </c>
      <c r="D6" s="72">
        <f>IF(RES_hh_emih!D6=0,0,RES_hh_emih!D6/RES_summary!D$19)</f>
        <v>22.428008816901325</v>
      </c>
      <c r="E6" s="72">
        <f>IF(RES_hh_emih!E6=0,0,RES_hh_emih!E6/RES_summary!E$19)</f>
        <v>22.343243595881578</v>
      </c>
      <c r="F6" s="72">
        <f>IF(RES_hh_emih!F6=0,0,RES_hh_emih!F6/RES_summary!F$19)</f>
        <v>21.986681667244806</v>
      </c>
      <c r="G6" s="72">
        <f>IF(RES_hh_emih!G6=0,0,RES_hh_emih!G6/RES_summary!G$19)</f>
        <v>21.835859039999551</v>
      </c>
      <c r="H6" s="72">
        <f>IF(RES_hh_emih!H6=0,0,RES_hh_emih!H6/RES_summary!H$19)</f>
        <v>20.881311323585322</v>
      </c>
      <c r="I6" s="72">
        <f>IF(RES_hh_emih!I6=0,0,RES_hh_emih!I6/RES_summary!I$19)</f>
        <v>20.43842498611043</v>
      </c>
      <c r="J6" s="72">
        <f>IF(RES_hh_emih!J6=0,0,RES_hh_emih!J6/RES_summary!J$19)</f>
        <v>19.1173692502257</v>
      </c>
      <c r="K6" s="72">
        <f>IF(RES_hh_emih!K6=0,0,RES_hh_emih!K6/RES_summary!K$19)</f>
        <v>11.203236275397254</v>
      </c>
      <c r="L6" s="72">
        <f>IF(RES_hh_emih!L6=0,0,RES_hh_emih!L6/RES_summary!L$19)</f>
        <v>6.9190552654142161</v>
      </c>
      <c r="M6" s="72">
        <f>IF(RES_hh_emih!M6=0,0,RES_hh_emih!M6/RES_summary!M$19)</f>
        <v>30.736798109643331</v>
      </c>
      <c r="N6" s="72">
        <f>IF(RES_hh_emih!N6=0,0,RES_hh_emih!N6/RES_summary!N$19)</f>
        <v>19.84498007104045</v>
      </c>
      <c r="O6" s="72">
        <f>IF(RES_hh_emih!O6=0,0,RES_hh_emih!O6/RES_summary!O$19)</f>
        <v>15.711456936596415</v>
      </c>
      <c r="P6" s="72">
        <f>IF(RES_hh_emih!P6=0,0,RES_hh_emih!P6/RES_summary!P$19)</f>
        <v>10.13916002801084</v>
      </c>
      <c r="Q6" s="72">
        <f>IF(RES_hh_emih!Q6=0,0,RES_hh_emih!Q6/RES_summary!Q$19)</f>
        <v>30.904159482651828</v>
      </c>
      <c r="R6" s="72">
        <f>IF(RES_hh_emih!R6=0,0,RES_hh_emih!R6/RES_summary!R$19)</f>
        <v>25.164857894245305</v>
      </c>
      <c r="S6" s="72">
        <f>IF(RES_hh_emih!S6=0,0,RES_hh_emih!S6/RES_summary!S$19)</f>
        <v>16.915282674543771</v>
      </c>
      <c r="T6" s="72">
        <f>IF(RES_hh_emih!T6=0,0,RES_hh_emih!T6/RES_summary!T$19)</f>
        <v>16.42192054875424</v>
      </c>
      <c r="U6" s="72">
        <f>IF(RES_hh_emih!U6=0,0,RES_hh_emih!U6/RES_summary!U$19)</f>
        <v>16.73730072389796</v>
      </c>
      <c r="V6" s="72">
        <f>IF(RES_hh_emih!V6=0,0,RES_hh_emih!V6/RES_summary!V$19)</f>
        <v>18.251007824025038</v>
      </c>
      <c r="W6" s="72">
        <f>IF(RES_hh_emih!W6=0,0,RES_hh_emih!W6/RES_summary!W$19)</f>
        <v>19.418603683671861</v>
      </c>
      <c r="X6" s="72">
        <f>IF(RES_hh_emih!X6=0,0,RES_hh_emih!X6/RES_summary!X$19)</f>
        <v>16.389444790565253</v>
      </c>
      <c r="Y6" s="72">
        <f>IF(RES_hh_emih!Y6=0,0,RES_hh_emih!Y6/RES_summary!Y$19)</f>
        <v>13.176399961749137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28.449872822493457</v>
      </c>
      <c r="C7" s="72">
        <f>IF(RES_hh_emih!C7=0,0,RES_hh_emih!C7/RES_summary!C$19)</f>
        <v>23.872205129836999</v>
      </c>
      <c r="D7" s="72">
        <f>IF(RES_hh_emih!D7=0,0,RES_hh_emih!D7/RES_summary!D$19)</f>
        <v>26.53733091156527</v>
      </c>
      <c r="E7" s="72">
        <f>IF(RES_hh_emih!E7=0,0,RES_hh_emih!E7/RES_summary!E$19)</f>
        <v>30.485282974638384</v>
      </c>
      <c r="F7" s="72">
        <f>IF(RES_hh_emih!F7=0,0,RES_hh_emih!F7/RES_summary!F$19)</f>
        <v>34.096345937159604</v>
      </c>
      <c r="G7" s="72">
        <f>IF(RES_hh_emih!G7=0,0,RES_hh_emih!G7/RES_summary!G$19)</f>
        <v>15.812520586054326</v>
      </c>
      <c r="H7" s="72">
        <f>IF(RES_hh_emih!H7=0,0,RES_hh_emih!H7/RES_summary!H$19)</f>
        <v>34.806659479890875</v>
      </c>
      <c r="I7" s="72">
        <f>IF(RES_hh_emih!I7=0,0,RES_hh_emih!I7/RES_summary!I$19)</f>
        <v>18.420858361933238</v>
      </c>
      <c r="J7" s="72">
        <f>IF(RES_hh_emih!J7=0,0,RES_hh_emih!J7/RES_summary!J$19)</f>
        <v>19.577378704049018</v>
      </c>
      <c r="K7" s="72">
        <f>IF(RES_hh_emih!K7=0,0,RES_hh_emih!K7/RES_summary!K$19)</f>
        <v>37.000780824604369</v>
      </c>
      <c r="L7" s="72">
        <f>IF(RES_hh_emih!L7=0,0,RES_hh_emih!L7/RES_summary!L$19)</f>
        <v>38.127735241626326</v>
      </c>
      <c r="M7" s="72">
        <f>IF(RES_hh_emih!M7=0,0,RES_hh_emih!M7/RES_summary!M$19)</f>
        <v>21.706052385589466</v>
      </c>
      <c r="N7" s="72">
        <f>IF(RES_hh_emih!N7=0,0,RES_hh_emih!N7/RES_summary!N$19)</f>
        <v>24.596131931752801</v>
      </c>
      <c r="O7" s="72">
        <f>IF(RES_hh_emih!O7=0,0,RES_hh_emih!O7/RES_summary!O$19)</f>
        <v>27.721584891256263</v>
      </c>
      <c r="P7" s="72">
        <f>IF(RES_hh_emih!P7=0,0,RES_hh_emih!P7/RES_summary!P$19)</f>
        <v>33.962722597990826</v>
      </c>
      <c r="Q7" s="72">
        <f>IF(RES_hh_emih!Q7=0,0,RES_hh_emih!Q7/RES_summary!Q$19)</f>
        <v>0</v>
      </c>
      <c r="R7" s="72">
        <f>IF(RES_hh_emih!R7=0,0,RES_hh_emih!R7/RES_summary!R$19)</f>
        <v>0</v>
      </c>
      <c r="S7" s="72">
        <f>IF(RES_hh_emih!S7=0,0,RES_hh_emih!S7/RES_summary!S$19)</f>
        <v>0</v>
      </c>
      <c r="T7" s="72">
        <f>IF(RES_hh_emih!T7=0,0,RES_hh_emih!T7/RES_summary!T$19)</f>
        <v>0</v>
      </c>
      <c r="U7" s="72">
        <f>IF(RES_hh_emih!U7=0,0,RES_hh_emih!U7/RES_summary!U$19)</f>
        <v>0</v>
      </c>
      <c r="V7" s="72">
        <f>IF(RES_hh_emih!V7=0,0,RES_hh_emih!V7/RES_summary!V$19)</f>
        <v>0</v>
      </c>
      <c r="W7" s="72">
        <f>IF(RES_hh_emih!W7=0,0,RES_hh_emih!W7/RES_summary!W$19)</f>
        <v>0</v>
      </c>
      <c r="X7" s="72">
        <f>IF(RES_hh_emih!X7=0,0,RES_hh_emih!X7/RES_summary!X$19)</f>
        <v>0</v>
      </c>
      <c r="Y7" s="72">
        <f>IF(RES_hh_emih!Y7=0,0,RES_hh_emih!Y7/RES_summary!Y$19)</f>
        <v>0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8.3504409945739688</v>
      </c>
      <c r="C8" s="72">
        <f>IF(RES_hh_emih!C8=0,0,RES_hh_emih!C8/RES_summary!C$19)</f>
        <v>17.255689667208195</v>
      </c>
      <c r="D8" s="72">
        <f>IF(RES_hh_emih!D8=0,0,RES_hh_emih!D8/RES_summary!D$19)</f>
        <v>11.885794055415744</v>
      </c>
      <c r="E8" s="72">
        <f>IF(RES_hh_emih!E8=0,0,RES_hh_emih!E8/RES_summary!E$19)</f>
        <v>13.216380037700427</v>
      </c>
      <c r="F8" s="72">
        <f>IF(RES_hh_emih!F8=0,0,RES_hh_emih!F8/RES_summary!F$19)</f>
        <v>11.831930670231509</v>
      </c>
      <c r="G8" s="72">
        <f>IF(RES_hh_emih!G8=0,0,RES_hh_emih!G8/RES_summary!G$19)</f>
        <v>15.428161353910161</v>
      </c>
      <c r="H8" s="72">
        <f>IF(RES_hh_emih!H8=0,0,RES_hh_emih!H8/RES_summary!H$19)</f>
        <v>17.425187405394187</v>
      </c>
      <c r="I8" s="72">
        <f>IF(RES_hh_emih!I8=0,0,RES_hh_emih!I8/RES_summary!I$19)</f>
        <v>16.521378632220223</v>
      </c>
      <c r="J8" s="72">
        <f>IF(RES_hh_emih!J8=0,0,RES_hh_emih!J8/RES_summary!J$19)</f>
        <v>16.167737501500646</v>
      </c>
      <c r="K8" s="72">
        <f>IF(RES_hh_emih!K8=0,0,RES_hh_emih!K8/RES_summary!K$19)</f>
        <v>18.297888638662382</v>
      </c>
      <c r="L8" s="72">
        <f>IF(RES_hh_emih!L8=0,0,RES_hh_emih!L8/RES_summary!L$19)</f>
        <v>17.824109019400595</v>
      </c>
      <c r="M8" s="72">
        <f>IF(RES_hh_emih!M8=0,0,RES_hh_emih!M8/RES_summary!M$19)</f>
        <v>20.435544242086195</v>
      </c>
      <c r="N8" s="72">
        <f>IF(RES_hh_emih!N8=0,0,RES_hh_emih!N8/RES_summary!N$19)</f>
        <v>19.979764926307904</v>
      </c>
      <c r="O8" s="72">
        <f>IF(RES_hh_emih!O8=0,0,RES_hh_emih!O8/RES_summary!O$19)</f>
        <v>16.875557417180126</v>
      </c>
      <c r="P8" s="72">
        <f>IF(RES_hh_emih!P8=0,0,RES_hh_emih!P8/RES_summary!P$19)</f>
        <v>15.901495214049847</v>
      </c>
      <c r="Q8" s="72">
        <f>IF(RES_hh_emih!Q8=0,0,RES_hh_emih!Q8/RES_summary!Q$19)</f>
        <v>15.340221197623418</v>
      </c>
      <c r="R8" s="72">
        <f>IF(RES_hh_emih!R8=0,0,RES_hh_emih!R8/RES_summary!R$19)</f>
        <v>15.038608069310856</v>
      </c>
      <c r="S8" s="72">
        <f>IF(RES_hh_emih!S8=0,0,RES_hh_emih!S8/RES_summary!S$19)</f>
        <v>15.24113999578509</v>
      </c>
      <c r="T8" s="72">
        <f>IF(RES_hh_emih!T8=0,0,RES_hh_emih!T8/RES_summary!T$19)</f>
        <v>14.722206290722559</v>
      </c>
      <c r="U8" s="72">
        <f>IF(RES_hh_emih!U8=0,0,RES_hh_emih!U8/RES_summary!U$19)</f>
        <v>13.061660710495476</v>
      </c>
      <c r="V8" s="72">
        <f>IF(RES_hh_emih!V8=0,0,RES_hh_emih!V8/RES_summary!V$19)</f>
        <v>14.563112078155996</v>
      </c>
      <c r="W8" s="72">
        <f>IF(RES_hh_emih!W8=0,0,RES_hh_emih!W8/RES_summary!W$19)</f>
        <v>16.00022453748452</v>
      </c>
      <c r="X8" s="72">
        <f>IF(RES_hh_emih!X8=0,0,RES_hh_emih!X8/RES_summary!X$19)</f>
        <v>11.945848300562751</v>
      </c>
      <c r="Y8" s="72">
        <f>IF(RES_hh_emih!Y8=0,0,RES_hh_emih!Y8/RES_summary!Y$19)</f>
        <v>9.8864102427400233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3.9858636787170006E-2</v>
      </c>
      <c r="C17" s="69">
        <f>IF(RES_hh_emih!C17=0,0,RES_hh_emih!C17/RES_summary!C$19)</f>
        <v>3.7150582248287232E-2</v>
      </c>
      <c r="D17" s="69">
        <f>IF(RES_hh_emih!D17=0,0,RES_hh_emih!D17/RES_summary!D$19)</f>
        <v>4.8511792003395907E-2</v>
      </c>
      <c r="E17" s="69">
        <f>IF(RES_hh_emih!E17=0,0,RES_hh_emih!E17/RES_summary!E$19)</f>
        <v>5.6690726710463574E-2</v>
      </c>
      <c r="F17" s="69">
        <f>IF(RES_hh_emih!F17=0,0,RES_hh_emih!F17/RES_summary!F$19)</f>
        <v>5.7824958945340309E-2</v>
      </c>
      <c r="G17" s="69">
        <f>IF(RES_hh_emih!G17=0,0,RES_hh_emih!G17/RES_summary!G$19)</f>
        <v>7.174325196404259E-2</v>
      </c>
      <c r="H17" s="69">
        <f>IF(RES_hh_emih!H17=0,0,RES_hh_emih!H17/RES_summary!H$19)</f>
        <v>8.9680438650640834E-2</v>
      </c>
      <c r="I17" s="69">
        <f>IF(RES_hh_emih!I17=0,0,RES_hh_emih!I17/RES_summary!I$19)</f>
        <v>0.1037800815213666</v>
      </c>
      <c r="J17" s="69">
        <f>IF(RES_hh_emih!J17=0,0,RES_hh_emih!J17/RES_summary!J$19)</f>
        <v>0.11935764700764394</v>
      </c>
      <c r="K17" s="69">
        <f>IF(RES_hh_emih!K17=0,0,RES_hh_emih!K17/RES_summary!K$19)</f>
        <v>0.1320774770359667</v>
      </c>
      <c r="L17" s="69">
        <f>IF(RES_hh_emih!L17=0,0,RES_hh_emih!L17/RES_summary!L$19)</f>
        <v>0.14255077071364736</v>
      </c>
      <c r="M17" s="69">
        <f>IF(RES_hh_emih!M17=0,0,RES_hh_emih!M17/RES_summary!M$19)</f>
        <v>0.16424183998542036</v>
      </c>
      <c r="N17" s="69">
        <f>IF(RES_hh_emih!N17=0,0,RES_hh_emih!N17/RES_summary!N$19)</f>
        <v>0.15307814720705071</v>
      </c>
      <c r="O17" s="69">
        <f>IF(RES_hh_emih!O17=0,0,RES_hh_emih!O17/RES_summary!O$19)</f>
        <v>0.12659941733782831</v>
      </c>
      <c r="P17" s="69">
        <f>IF(RES_hh_emih!P17=0,0,RES_hh_emih!P17/RES_summary!P$19)</f>
        <v>0.10779149345531187</v>
      </c>
      <c r="Q17" s="69">
        <f>IF(RES_hh_emih!Q17=0,0,RES_hh_emih!Q17/RES_summary!Q$19)</f>
        <v>0.14379543171301937</v>
      </c>
      <c r="R17" s="69">
        <f>IF(RES_hh_emih!R17=0,0,RES_hh_emih!R17/RES_summary!R$19)</f>
        <v>0.15885922987182727</v>
      </c>
      <c r="S17" s="69">
        <f>IF(RES_hh_emih!S17=0,0,RES_hh_emih!S17/RES_summary!S$19)</f>
        <v>0.16333399653132374</v>
      </c>
      <c r="T17" s="69">
        <f>IF(RES_hh_emih!T17=0,0,RES_hh_emih!T17/RES_summary!T$19)</f>
        <v>0.1666325373559808</v>
      </c>
      <c r="U17" s="69">
        <f>IF(RES_hh_emih!U17=0,0,RES_hh_emih!U17/RES_summary!U$19)</f>
        <v>0.16932992074462172</v>
      </c>
      <c r="V17" s="69">
        <f>IF(RES_hh_emih!V17=0,0,RES_hh_emih!V17/RES_summary!V$19)</f>
        <v>0.1817320212495562</v>
      </c>
      <c r="W17" s="69">
        <f>IF(RES_hh_emih!W17=0,0,RES_hh_emih!W17/RES_summary!W$19)</f>
        <v>0.20974174903038661</v>
      </c>
      <c r="X17" s="69">
        <f>IF(RES_hh_emih!X17=0,0,RES_hh_emih!X17/RES_summary!X$19)</f>
        <v>0.1595978803501486</v>
      </c>
      <c r="Y17" s="69">
        <f>IF(RES_hh_emih!Y17=0,0,RES_hh_emih!Y17/RES_summary!Y$19)</f>
        <v>0.1332006297081538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6.4056854161043209</v>
      </c>
      <c r="C18" s="72">
        <f>IF(RES_hh_emih!C18=0,0,RES_hh_emih!C18/RES_summary!C$19)</f>
        <v>5.078971197636883</v>
      </c>
      <c r="D18" s="72">
        <f>IF(RES_hh_emih!D18=0,0,RES_hh_emih!D18/RES_summary!D$19)</f>
        <v>6.4157451471393161</v>
      </c>
      <c r="E18" s="72">
        <f>IF(RES_hh_emih!E18=0,0,RES_hh_emih!E18/RES_summary!E$19)</f>
        <v>6.7544004957270891</v>
      </c>
      <c r="F18" s="72">
        <f>IF(RES_hh_emih!F18=0,0,RES_hh_emih!F18/RES_summary!F$19)</f>
        <v>5.9564852114990066</v>
      </c>
      <c r="G18" s="72">
        <f>IF(RES_hh_emih!G18=0,0,RES_hh_emih!G18/RES_summary!G$19)</f>
        <v>6.171349669061148</v>
      </c>
      <c r="H18" s="72">
        <f>IF(RES_hh_emih!H18=0,0,RES_hh_emih!H18/RES_summary!H$19)</f>
        <v>6.6419012060712266</v>
      </c>
      <c r="I18" s="72">
        <f>IF(RES_hh_emih!I18=0,0,RES_hh_emih!I18/RES_summary!I$19)</f>
        <v>6.7869714073649536</v>
      </c>
      <c r="J18" s="72">
        <f>IF(RES_hh_emih!J18=0,0,RES_hh_emih!J18/RES_summary!J$19)</f>
        <v>7.3255150214252707</v>
      </c>
      <c r="K18" s="72">
        <f>IF(RES_hh_emih!K18=0,0,RES_hh_emih!K18/RES_summary!K$19)</f>
        <v>5.6749915372432183</v>
      </c>
      <c r="L18" s="72">
        <f>IF(RES_hh_emih!L18=0,0,RES_hh_emih!L18/RES_summary!L$19)</f>
        <v>7.4742972898178399</v>
      </c>
      <c r="M18" s="72">
        <f>IF(RES_hh_emih!M18=0,0,RES_hh_emih!M18/RES_summary!M$19)</f>
        <v>9.2552503428512551</v>
      </c>
      <c r="N18" s="72">
        <f>IF(RES_hh_emih!N18=0,0,RES_hh_emih!N18/RES_summary!N$19)</f>
        <v>9.0007680476423886</v>
      </c>
      <c r="O18" s="72">
        <f>IF(RES_hh_emih!O18=0,0,RES_hh_emih!O18/RES_summary!O$19)</f>
        <v>7.447928374348046</v>
      </c>
      <c r="P18" s="72">
        <f>IF(RES_hh_emih!P18=0,0,RES_hh_emih!P18/RES_summary!P$19)</f>
        <v>5.2215435883123611</v>
      </c>
      <c r="Q18" s="72">
        <f>IF(RES_hh_emih!Q18=0,0,RES_hh_emih!Q18/RES_summary!Q$19)</f>
        <v>6.7565115244022094</v>
      </c>
      <c r="R18" s="72">
        <f>IF(RES_hh_emih!R18=0,0,RES_hh_emih!R18/RES_summary!R$19)</f>
        <v>7.4473263430374068</v>
      </c>
      <c r="S18" s="72">
        <f>IF(RES_hh_emih!S18=0,0,RES_hh_emih!S18/RES_summary!S$19)</f>
        <v>7.8628697881807188</v>
      </c>
      <c r="T18" s="72">
        <f>IF(RES_hh_emih!T18=0,0,RES_hh_emih!T18/RES_summary!T$19)</f>
        <v>6.4610520249731325</v>
      </c>
      <c r="U18" s="72">
        <f>IF(RES_hh_emih!U18=0,0,RES_hh_emih!U18/RES_summary!U$19)</f>
        <v>6.1028645032626727</v>
      </c>
      <c r="V18" s="72">
        <f>IF(RES_hh_emih!V18=0,0,RES_hh_emih!V18/RES_summary!V$19)</f>
        <v>6.1333379387043578</v>
      </c>
      <c r="W18" s="72">
        <f>IF(RES_hh_emih!W18=0,0,RES_hh_emih!W18/RES_summary!W$19)</f>
        <v>10.491353499731966</v>
      </c>
      <c r="X18" s="72">
        <f>IF(RES_hh_emih!X18=0,0,RES_hh_emih!X18/RES_summary!X$19)</f>
        <v>5.4175370345921134</v>
      </c>
      <c r="Y18" s="72">
        <f>IF(RES_hh_emih!Y18=0,0,RES_hh_emih!Y18/RES_summary!Y$19)</f>
        <v>4.2912060758840198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4.2346567514424027</v>
      </c>
      <c r="C19" s="72">
        <f>IF(RES_hh_emih!C19=0,0,RES_hh_emih!C19/RES_summary!C$19)</f>
        <v>4.3957570723884301</v>
      </c>
      <c r="D19" s="72">
        <f>IF(RES_hh_emih!D19=0,0,RES_hh_emih!D19/RES_summary!D$19)</f>
        <v>4.1812241394222216</v>
      </c>
      <c r="E19" s="72">
        <f>IF(RES_hh_emih!E19=0,0,RES_hh_emih!E19/RES_summary!E$19)</f>
        <v>4.3108187553912201</v>
      </c>
      <c r="F19" s="72">
        <f>IF(RES_hh_emih!F19=0,0,RES_hh_emih!F19/RES_summary!F$19)</f>
        <v>4.3622211576421996</v>
      </c>
      <c r="G19" s="72">
        <f>IF(RES_hh_emih!G19=0,0,RES_hh_emih!G19/RES_summary!G$19)</f>
        <v>4.4537970594636089</v>
      </c>
      <c r="H19" s="72">
        <f>IF(RES_hh_emih!H19=0,0,RES_hh_emih!H19/RES_summary!H$19)</f>
        <v>4.561577010020736</v>
      </c>
      <c r="I19" s="72">
        <f>IF(RES_hh_emih!I19=0,0,RES_hh_emih!I19/RES_summary!I$19)</f>
        <v>4.6668728873437395</v>
      </c>
      <c r="J19" s="72">
        <f>IF(RES_hh_emih!J19=0,0,RES_hh_emih!J19/RES_summary!J$19)</f>
        <v>4.8982404085516418</v>
      </c>
      <c r="K19" s="72">
        <f>IF(RES_hh_emih!K19=0,0,RES_hh_emih!K19/RES_summary!K$19)</f>
        <v>5.148366094118666</v>
      </c>
      <c r="L19" s="72">
        <f>IF(RES_hh_emih!L19=0,0,RES_hh_emih!L19/RES_summary!L$19)</f>
        <v>5.312755278118896</v>
      </c>
      <c r="M19" s="72">
        <f>IF(RES_hh_emih!M19=0,0,RES_hh_emih!M19/RES_summary!M$19)</f>
        <v>5.5159307213158151</v>
      </c>
      <c r="N19" s="72">
        <f>IF(RES_hh_emih!N19=0,0,RES_hh_emih!N19/RES_summary!N$19)</f>
        <v>5.246886326767644</v>
      </c>
      <c r="O19" s="72">
        <f>IF(RES_hh_emih!O19=0,0,RES_hh_emih!O19/RES_summary!O$19)</f>
        <v>4.9695734858828171</v>
      </c>
      <c r="P19" s="72">
        <f>IF(RES_hh_emih!P19=0,0,RES_hh_emih!P19/RES_summary!P$19)</f>
        <v>5.018972794107861</v>
      </c>
      <c r="Q19" s="72">
        <f>IF(RES_hh_emih!Q19=0,0,RES_hh_emih!Q19/RES_summary!Q$19)</f>
        <v>5.0295458614370343</v>
      </c>
      <c r="R19" s="72">
        <f>IF(RES_hh_emih!R19=0,0,RES_hh_emih!R19/RES_summary!R$19)</f>
        <v>4.6802064944700756</v>
      </c>
      <c r="S19" s="72">
        <f>IF(RES_hh_emih!S19=0,0,RES_hh_emih!S19/RES_summary!S$19)</f>
        <v>4.79236293665896</v>
      </c>
      <c r="T19" s="72">
        <f>IF(RES_hh_emih!T19=0,0,RES_hh_emih!T19/RES_summary!T$19)</f>
        <v>4.817600279498734</v>
      </c>
      <c r="U19" s="72">
        <f>IF(RES_hh_emih!U19=0,0,RES_hh_emih!U19/RES_summary!U$19)</f>
        <v>4.531121452528283</v>
      </c>
      <c r="V19" s="72">
        <f>IF(RES_hh_emih!V19=0,0,RES_hh_emih!V19/RES_summary!V$19)</f>
        <v>4.828046361312575</v>
      </c>
      <c r="W19" s="72">
        <f>IF(RES_hh_emih!W19=0,0,RES_hh_emih!W19/RES_summary!W$19)</f>
        <v>5.3162967291050975</v>
      </c>
      <c r="X19" s="72">
        <f>IF(RES_hh_emih!X19=0,0,RES_hh_emih!X19/RES_summary!X$19)</f>
        <v>5.0194998335844279</v>
      </c>
      <c r="Y19" s="72">
        <f>IF(RES_hh_emih!Y19=0,0,RES_hh_emih!Y19/RES_summary!Y$19)</f>
        <v>4.486425080509969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X20" s="72">
        <f>IF(RES_hh_emih!X20=0,0,RES_hh_emih!X20/RES_summary!X$19)</f>
        <v>0</v>
      </c>
      <c r="Y20" s="72">
        <f>IF(RES_hh_emih!Y20=0,0,RES_hh_emih!Y20/RES_summary!Y$19)</f>
        <v>0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2.6770956496101017</v>
      </c>
      <c r="C21" s="72">
        <f>IF(RES_hh_emih!C21=0,0,RES_hh_emih!C21/RES_summary!C$19)</f>
        <v>4.3020043588040275</v>
      </c>
      <c r="D21" s="72">
        <f>IF(RES_hh_emih!D21=0,0,RES_hh_emih!D21/RES_summary!D$19)</f>
        <v>2.541459707322542</v>
      </c>
      <c r="E21" s="72">
        <f>IF(RES_hh_emih!E21=0,0,RES_hh_emih!E21/RES_summary!E$19)</f>
        <v>2.5929511651185697</v>
      </c>
      <c r="F21" s="72">
        <f>IF(RES_hh_emih!F21=0,0,RES_hh_emih!F21/RES_summary!F$19)</f>
        <v>2.6022599006604539</v>
      </c>
      <c r="G21" s="72">
        <f>IF(RES_hh_emih!G21=0,0,RES_hh_emih!G21/RES_summary!G$19)</f>
        <v>3.6281047047733956</v>
      </c>
      <c r="H21" s="72">
        <f>IF(RES_hh_emih!H21=0,0,RES_hh_emih!H21/RES_summary!H$19)</f>
        <v>3.898373322228482</v>
      </c>
      <c r="I21" s="72">
        <f>IF(RES_hh_emih!I21=0,0,RES_hh_emih!I21/RES_summary!I$19)</f>
        <v>4.0475545582869739</v>
      </c>
      <c r="J21" s="72">
        <f>IF(RES_hh_emih!J21=0,0,RES_hh_emih!J21/RES_summary!J$19)</f>
        <v>4.1819510329030152</v>
      </c>
      <c r="K21" s="72">
        <f>IF(RES_hh_emih!K21=0,0,RES_hh_emih!K21/RES_summary!K$19)</f>
        <v>5.037597062590617</v>
      </c>
      <c r="L21" s="72">
        <f>IF(RES_hh_emih!L21=0,0,RES_hh_emih!L21/RES_summary!L$19)</f>
        <v>4.4964584008044914</v>
      </c>
      <c r="M21" s="72">
        <f>IF(RES_hh_emih!M21=0,0,RES_hh_emih!M21/RES_summary!M$19)</f>
        <v>4.8252514347591466</v>
      </c>
      <c r="N21" s="72">
        <f>IF(RES_hh_emih!N21=0,0,RES_hh_emih!N21/RES_summary!N$19)</f>
        <v>4.7096376775816751</v>
      </c>
      <c r="O21" s="72">
        <f>IF(RES_hh_emih!O21=0,0,RES_hh_emih!O21/RES_summary!O$19)</f>
        <v>3.8729504798814025</v>
      </c>
      <c r="P21" s="72">
        <f>IF(RES_hh_emih!P21=0,0,RES_hh_emih!P21/RES_summary!P$19)</f>
        <v>3.4303808921368883</v>
      </c>
      <c r="Q21" s="72">
        <f>IF(RES_hh_emih!Q21=0,0,RES_hh_emih!Q21/RES_summary!Q$19)</f>
        <v>4.3732227949929694</v>
      </c>
      <c r="R21" s="72">
        <f>IF(RES_hh_emih!R21=0,0,RES_hh_emih!R21/RES_summary!R$19)</f>
        <v>4.1637495518788796</v>
      </c>
      <c r="S21" s="72">
        <f>IF(RES_hh_emih!S21=0,0,RES_hh_emih!S21/RES_summary!S$19)</f>
        <v>3.8328146956530103</v>
      </c>
      <c r="T21" s="72">
        <f>IF(RES_hh_emih!T21=0,0,RES_hh_emih!T21/RES_summary!T$19)</f>
        <v>4.0623617273090371</v>
      </c>
      <c r="U21" s="72">
        <f>IF(RES_hh_emih!U21=0,0,RES_hh_emih!U21/RES_summary!U$19)</f>
        <v>3.9140634929859193</v>
      </c>
      <c r="V21" s="72">
        <f>IF(RES_hh_emih!V21=0,0,RES_hh_emih!V21/RES_summary!V$19)</f>
        <v>4.1004072229740247</v>
      </c>
      <c r="W21" s="72">
        <f>IF(RES_hh_emih!W21=0,0,RES_hh_emih!W21/RES_summary!W$19)</f>
        <v>4.4482413595946761</v>
      </c>
      <c r="X21" s="72">
        <f>IF(RES_hh_emih!X21=0,0,RES_hh_emih!X21/RES_summary!X$19)</f>
        <v>4.1220858800730014</v>
      </c>
      <c r="Y21" s="72">
        <f>IF(RES_hh_emih!Y21=0,0,RES_hh_emih!Y21/RES_summary!Y$19)</f>
        <v>4.0359823395847654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0.33212313967643931</v>
      </c>
      <c r="C27" s="69">
        <f>IF(RES_hh_emih!C27=0,0,RES_hh_emih!C27/RES_summary!C$19)</f>
        <v>0.31162983412881107</v>
      </c>
      <c r="D27" s="69">
        <f>IF(RES_hh_emih!D27=0,0,RES_hh_emih!D27/RES_summary!D$19)</f>
        <v>0.45706750020950199</v>
      </c>
      <c r="E27" s="69">
        <f>IF(RES_hh_emih!E27=0,0,RES_hh_emih!E27/RES_summary!E$19)</f>
        <v>0.56657606335151034</v>
      </c>
      <c r="F27" s="69">
        <f>IF(RES_hh_emih!F27=0,0,RES_hh_emih!F27/RES_summary!F$19)</f>
        <v>0.57227276944554029</v>
      </c>
      <c r="G27" s="69">
        <f>IF(RES_hh_emih!G27=0,0,RES_hh_emih!G27/RES_summary!G$19)</f>
        <v>0.55913936693165955</v>
      </c>
      <c r="H27" s="69">
        <f>IF(RES_hh_emih!H27=0,0,RES_hh_emih!H27/RES_summary!H$19)</f>
        <v>0.60021649088470708</v>
      </c>
      <c r="I27" s="69">
        <f>IF(RES_hh_emih!I27=0,0,RES_hh_emih!I27/RES_summary!I$19)</f>
        <v>0.56988324681817537</v>
      </c>
      <c r="J27" s="69">
        <f>IF(RES_hh_emih!J27=0,0,RES_hh_emih!J27/RES_summary!J$19)</f>
        <v>0.5292898348420183</v>
      </c>
      <c r="K27" s="69">
        <f>IF(RES_hh_emih!K27=0,0,RES_hh_emih!K27/RES_summary!K$19)</f>
        <v>0.51158474012241673</v>
      </c>
      <c r="L27" s="69">
        <f>IF(RES_hh_emih!L27=0,0,RES_hh_emih!L27/RES_summary!L$19)</f>
        <v>0.49900776582777251</v>
      </c>
      <c r="M27" s="69">
        <f>IF(RES_hh_emih!M27=0,0,RES_hh_emih!M27/RES_summary!M$19)</f>
        <v>0.58929940669864223</v>
      </c>
      <c r="N27" s="69">
        <f>IF(RES_hh_emih!N27=0,0,RES_hh_emih!N27/RES_summary!N$19)</f>
        <v>0.53562982345703858</v>
      </c>
      <c r="O27" s="69">
        <f>IF(RES_hh_emih!O27=0,0,RES_hh_emih!O27/RES_summary!O$19)</f>
        <v>0.48900654581994391</v>
      </c>
      <c r="P27" s="69">
        <f>IF(RES_hh_emih!P27=0,0,RES_hh_emih!P27/RES_summary!P$19)</f>
        <v>0.42341636666682864</v>
      </c>
      <c r="Q27" s="69">
        <f>IF(RES_hh_emih!Q27=0,0,RES_hh_emih!Q27/RES_summary!Q$19)</f>
        <v>0.47140093155620355</v>
      </c>
      <c r="R27" s="69">
        <f>IF(RES_hh_emih!R27=0,0,RES_hh_emih!R27/RES_summary!R$19)</f>
        <v>0.40285627805560476</v>
      </c>
      <c r="S27" s="69">
        <f>IF(RES_hh_emih!S27=0,0,RES_hh_emih!S27/RES_summary!S$19)</f>
        <v>0.37072814013350569</v>
      </c>
      <c r="T27" s="69">
        <f>IF(RES_hh_emih!T27=0,0,RES_hh_emih!T27/RES_summary!T$19)</f>
        <v>0.34078255287862763</v>
      </c>
      <c r="U27" s="69">
        <f>IF(RES_hh_emih!U27=0,0,RES_hh_emih!U27/RES_summary!U$19)</f>
        <v>0.31205765358933335</v>
      </c>
      <c r="V27" s="69">
        <f>IF(RES_hh_emih!V27=0,0,RES_hh_emih!V27/RES_summary!V$19)</f>
        <v>0.32232404934721653</v>
      </c>
      <c r="W27" s="69">
        <f>IF(RES_hh_emih!W27=0,0,RES_hh_emih!W27/RES_summary!W$19)</f>
        <v>0.34461024616097835</v>
      </c>
      <c r="X27" s="69">
        <f>IF(RES_hh_emih!X27=0,0,RES_hh_emih!X27/RES_summary!X$19)</f>
        <v>0.27110555281736448</v>
      </c>
      <c r="Y27" s="69">
        <f>IF(RES_hh_emih!Y27=0,0,RES_hh_emih!Y27/RES_summary!Y$19)</f>
        <v>0.20197899208619585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4.1685111532225418</v>
      </c>
      <c r="C28" s="72">
        <f>IF(RES_hh_emih!C28=0,0,RES_hh_emih!C28/RES_summary!C$19)</f>
        <v>3.0239576133022008</v>
      </c>
      <c r="D28" s="72">
        <f>IF(RES_hh_emih!D28=0,0,RES_hh_emih!D28/RES_summary!D$19)</f>
        <v>4.496959562905789</v>
      </c>
      <c r="E28" s="72">
        <f>IF(RES_hh_emih!E28=0,0,RES_hh_emih!E28/RES_summary!E$19)</f>
        <v>4.891894961784808</v>
      </c>
      <c r="F28" s="72">
        <f>IF(RES_hh_emih!F28=0,0,RES_hh_emih!F28/RES_summary!F$19)</f>
        <v>4.3103077595034103</v>
      </c>
      <c r="G28" s="72">
        <f>IF(RES_hh_emih!G28=0,0,RES_hh_emih!G28/RES_summary!G$19)</f>
        <v>3.9296229760422556</v>
      </c>
      <c r="H28" s="72">
        <f>IF(RES_hh_emih!H28=0,0,RES_hh_emih!H28/RES_summary!H$19)</f>
        <v>4.3399080789948474</v>
      </c>
      <c r="I28" s="72">
        <f>IF(RES_hh_emih!I28=0,0,RES_hh_emih!I28/RES_summary!I$19)</f>
        <v>4.5452331832042612</v>
      </c>
      <c r="J28" s="72">
        <f>IF(RES_hh_emih!J28=0,0,RES_hh_emih!J28/RES_summary!J$19)</f>
        <v>4.5666150526426206</v>
      </c>
      <c r="K28" s="72">
        <f>IF(RES_hh_emih!K28=0,0,RES_hh_emih!K28/RES_summary!K$19)</f>
        <v>3.654898433536383</v>
      </c>
      <c r="L28" s="72">
        <f>IF(RES_hh_emih!L28=0,0,RES_hh_emih!L28/RES_summary!L$19)</f>
        <v>4.5390369222389371</v>
      </c>
      <c r="M28" s="72">
        <f>IF(RES_hh_emih!M28=0,0,RES_hh_emih!M28/RES_summary!M$19)</f>
        <v>4.807276480416018</v>
      </c>
      <c r="N28" s="72">
        <f>IF(RES_hh_emih!N28=0,0,RES_hh_emih!N28/RES_summary!N$19)</f>
        <v>4.8408593492762799</v>
      </c>
      <c r="O28" s="72">
        <f>IF(RES_hh_emih!O28=0,0,RES_hh_emih!O28/RES_summary!O$19)</f>
        <v>4.6651505952160699</v>
      </c>
      <c r="P28" s="72">
        <f>IF(RES_hh_emih!P28=0,0,RES_hh_emih!P28/RES_summary!P$19)</f>
        <v>4.399475951562871</v>
      </c>
      <c r="Q28" s="72">
        <f>IF(RES_hh_emih!Q28=0,0,RES_hh_emih!Q28/RES_summary!Q$19)</f>
        <v>2.5075667964378874</v>
      </c>
      <c r="R28" s="72">
        <f>IF(RES_hh_emih!R28=0,0,RES_hh_emih!R28/RES_summary!R$19)</f>
        <v>4.0484280244565598</v>
      </c>
      <c r="S28" s="72">
        <f>IF(RES_hh_emih!S28=0,0,RES_hh_emih!S28/RES_summary!S$19)</f>
        <v>5.2271171963332863</v>
      </c>
      <c r="T28" s="72">
        <f>IF(RES_hh_emih!T28=0,0,RES_hh_emih!T28/RES_summary!T$19)</f>
        <v>4.2652200187672733</v>
      </c>
      <c r="U28" s="72">
        <f>IF(RES_hh_emih!U28=0,0,RES_hh_emih!U28/RES_summary!U$19)</f>
        <v>4.1733228336254351</v>
      </c>
      <c r="V28" s="72">
        <f>IF(RES_hh_emih!V28=0,0,RES_hh_emih!V28/RES_summary!V$19)</f>
        <v>4.4016025004930928</v>
      </c>
      <c r="W28" s="72">
        <f>IF(RES_hh_emih!W28=0,0,RES_hh_emih!W28/RES_summary!W$19)</f>
        <v>7.069092920590422</v>
      </c>
      <c r="X28" s="72">
        <f>IF(RES_hh_emih!X28=0,0,RES_hh_emih!X28/RES_summary!X$19)</f>
        <v>3.6766738716562251</v>
      </c>
      <c r="Y28" s="72">
        <f>IF(RES_hh_emih!Y28=0,0,RES_hh_emih!Y28/RES_summary!Y$19)</f>
        <v>2.9223591855199178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2.2868213559683253</v>
      </c>
      <c r="C29" s="72">
        <f>IF(RES_hh_emih!C29=0,0,RES_hh_emih!C29/RES_summary!C$19)</f>
        <v>2.4462266587123516</v>
      </c>
      <c r="D29" s="72">
        <f>IF(RES_hh_emih!D29=0,0,RES_hh_emih!D29/RES_summary!D$19)</f>
        <v>2.3556306865034444</v>
      </c>
      <c r="E29" s="72">
        <f>IF(RES_hh_emih!E29=0,0,RES_hh_emih!E29/RES_summary!E$19)</f>
        <v>2.7145632053102213</v>
      </c>
      <c r="F29" s="72">
        <f>IF(RES_hh_emih!F29=0,0,RES_hh_emih!F29/RES_summary!F$19)</f>
        <v>2.8031881816889026</v>
      </c>
      <c r="G29" s="72">
        <f>IF(RES_hh_emih!G29=0,0,RES_hh_emih!G29/RES_summary!G$19)</f>
        <v>2.7626256067260204</v>
      </c>
      <c r="H29" s="72">
        <f>IF(RES_hh_emih!H29=0,0,RES_hh_emih!H29/RES_summary!H$19)</f>
        <v>2.9233674710259834</v>
      </c>
      <c r="I29" s="72">
        <f>IF(RES_hh_emih!I29=0,0,RES_hh_emih!I29/RES_summary!I$19)</f>
        <v>2.7675660999028859</v>
      </c>
      <c r="J29" s="72">
        <f>IF(RES_hh_emih!J29=0,0,RES_hh_emih!J29/RES_summary!J$19)</f>
        <v>2.5722087659274631</v>
      </c>
      <c r="K29" s="72">
        <f>IF(RES_hh_emih!K29=0,0,RES_hh_emih!K29/RES_summary!K$19)</f>
        <v>2.8803847856402185</v>
      </c>
      <c r="L29" s="72">
        <f>IF(RES_hh_emih!L29=0,0,RES_hh_emih!L29/RES_summary!L$19)</f>
        <v>2.5177381593865178</v>
      </c>
      <c r="M29" s="72">
        <f>IF(RES_hh_emih!M29=0,0,RES_hh_emih!M29/RES_summary!M$19)</f>
        <v>3.1587369778434633</v>
      </c>
      <c r="N29" s="72">
        <f>IF(RES_hh_emih!N29=0,0,RES_hh_emih!N29/RES_summary!N$19)</f>
        <v>2.8530436906505079</v>
      </c>
      <c r="O29" s="72">
        <f>IF(RES_hh_emih!O29=0,0,RES_hh_emih!O29/RES_summary!O$19)</f>
        <v>2.7173934069308925</v>
      </c>
      <c r="P29" s="72">
        <f>IF(RES_hh_emih!P29=0,0,RES_hh_emih!P29/RES_summary!P$19)</f>
        <v>2.5244027071928046</v>
      </c>
      <c r="Q29" s="72">
        <f>IF(RES_hh_emih!Q29=0,0,RES_hh_emih!Q29/RES_summary!Q$19)</f>
        <v>3.6400831676629268</v>
      </c>
      <c r="R29" s="72">
        <f>IF(RES_hh_emih!R29=0,0,RES_hh_emih!R29/RES_summary!R$19)</f>
        <v>3.0590658131065229</v>
      </c>
      <c r="S29" s="72">
        <f>IF(RES_hh_emih!S29=0,0,RES_hh_emih!S29/RES_summary!S$19)</f>
        <v>3.0085307355532498</v>
      </c>
      <c r="T29" s="72">
        <f>IF(RES_hh_emih!T29=0,0,RES_hh_emih!T29/RES_summary!T$19)</f>
        <v>3.0721838958131453</v>
      </c>
      <c r="U29" s="72">
        <f>IF(RES_hh_emih!U29=0,0,RES_hh_emih!U29/RES_summary!U$19)</f>
        <v>2.9679800451752874</v>
      </c>
      <c r="V29" s="72">
        <f>IF(RES_hh_emih!V29=0,0,RES_hh_emih!V29/RES_summary!V$19)</f>
        <v>3.2491124103422089</v>
      </c>
      <c r="W29" s="72">
        <f>IF(RES_hh_emih!W29=0,0,RES_hh_emih!W29/RES_summary!W$19)</f>
        <v>3.6052750163606717</v>
      </c>
      <c r="X29" s="72">
        <f>IF(RES_hh_emih!X29=0,0,RES_hh_emih!X29/RES_summary!X$19)</f>
        <v>3.3743112781725149</v>
      </c>
      <c r="Y29" s="72">
        <f>IF(RES_hh_emih!Y29=0,0,RES_hh_emih!Y29/RES_summary!Y$19)</f>
        <v>2.9528444345587577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0.94067126456351569</v>
      </c>
      <c r="C30" s="72">
        <f>IF(RES_hh_emih!C30=0,0,RES_hh_emih!C30/RES_summary!C$19)</f>
        <v>2.2944677498074109</v>
      </c>
      <c r="D30" s="72">
        <f>IF(RES_hh_emih!D30=0,0,RES_hh_emih!D30/RES_summary!D$19)</f>
        <v>1.4715429365278807</v>
      </c>
      <c r="E30" s="72">
        <f>IF(RES_hh_emih!E30=0,0,RES_hh_emih!E30/RES_summary!E$19)</f>
        <v>1.5635364478293206</v>
      </c>
      <c r="F30" s="72">
        <f>IF(RES_hh_emih!F30=0,0,RES_hh_emih!F30/RES_summary!F$19)</f>
        <v>1.6561734658759479</v>
      </c>
      <c r="G30" s="72">
        <f>IF(RES_hh_emih!G30=0,0,RES_hh_emih!G30/RES_summary!G$19)</f>
        <v>2.1767511471954069</v>
      </c>
      <c r="H30" s="72">
        <f>IF(RES_hh_emih!H30=0,0,RES_hh_emih!H30/RES_summary!H$19)</f>
        <v>2.4060313046910697</v>
      </c>
      <c r="I30" s="72">
        <f>IF(RES_hh_emih!I30=0,0,RES_hh_emih!I30/RES_summary!I$19)</f>
        <v>2.5901150478585642</v>
      </c>
      <c r="J30" s="72">
        <f>IF(RES_hh_emih!J30=0,0,RES_hh_emih!J30/RES_summary!J$19)</f>
        <v>2.4929296534441603</v>
      </c>
      <c r="K30" s="72">
        <f>IF(RES_hh_emih!K30=0,0,RES_hh_emih!K30/RES_summary!K$19)</f>
        <v>2.8645475500857716</v>
      </c>
      <c r="L30" s="72">
        <f>IF(RES_hh_emih!L30=0,0,RES_hh_emih!L30/RES_summary!L$19)</f>
        <v>2.468419234722282</v>
      </c>
      <c r="M30" s="72">
        <f>IF(RES_hh_emih!M30=0,0,RES_hh_emih!M30/RES_summary!M$19)</f>
        <v>2.7260756911812312</v>
      </c>
      <c r="N30" s="72">
        <f>IF(RES_hh_emih!N30=0,0,RES_hh_emih!N30/RES_summary!N$19)</f>
        <v>2.658973919344251</v>
      </c>
      <c r="O30" s="72">
        <f>IF(RES_hh_emih!O30=0,0,RES_hh_emih!O30/RES_summary!O$19)</f>
        <v>2.3496265640630374</v>
      </c>
      <c r="P30" s="72">
        <f>IF(RES_hh_emih!P30=0,0,RES_hh_emih!P30/RES_summary!P$19)</f>
        <v>2.402608052177873</v>
      </c>
      <c r="Q30" s="72">
        <f>IF(RES_hh_emih!Q30=0,0,RES_hh_emih!Q30/RES_summary!Q$19)</f>
        <v>2.5683314286424626</v>
      </c>
      <c r="R30" s="72">
        <f>IF(RES_hh_emih!R30=0,0,RES_hh_emih!R30/RES_summary!R$19)</f>
        <v>2.7246524295655239</v>
      </c>
      <c r="S30" s="72">
        <f>IF(RES_hh_emih!S30=0,0,RES_hh_emih!S30/RES_summary!S$19)</f>
        <v>2.6324256973990168</v>
      </c>
      <c r="T30" s="72">
        <f>IF(RES_hh_emih!T30=0,0,RES_hh_emih!T30/RES_summary!T$19)</f>
        <v>2.8166847059551108</v>
      </c>
      <c r="U30" s="72">
        <f>IF(RES_hh_emih!U30=0,0,RES_hh_emih!U30/RES_summary!U$19)</f>
        <v>2.7534151771766093</v>
      </c>
      <c r="V30" s="72">
        <f>IF(RES_hh_emih!V30=0,0,RES_hh_emih!V30/RES_summary!V$19)</f>
        <v>2.9254519205459513</v>
      </c>
      <c r="W30" s="72">
        <f>IF(RES_hh_emih!W30=0,0,RES_hh_emih!W30/RES_summary!W$19)</f>
        <v>3.1749239259866981</v>
      </c>
      <c r="X30" s="72">
        <f>IF(RES_hh_emih!X30=0,0,RES_hh_emih!X30/RES_summary!X$19)</f>
        <v>2.9146639685162938</v>
      </c>
      <c r="Y30" s="72">
        <f>IF(RES_hh_emih!Y30=0,0,RES_hh_emih!Y30/RES_summary!Y$19)</f>
        <v>2.8121434749861276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71249</v>
      </c>
      <c r="D3" s="67">
        <f t="shared" si="0"/>
        <v>71134</v>
      </c>
      <c r="E3" s="67">
        <f t="shared" si="0"/>
        <v>68922</v>
      </c>
      <c r="F3" s="67">
        <f t="shared" si="0"/>
        <v>68605</v>
      </c>
      <c r="G3" s="67">
        <f t="shared" si="0"/>
        <v>68312</v>
      </c>
      <c r="H3" s="67">
        <f t="shared" si="0"/>
        <v>68051</v>
      </c>
      <c r="I3" s="67">
        <f t="shared" si="0"/>
        <v>89200</v>
      </c>
      <c r="J3" s="67">
        <f t="shared" si="0"/>
        <v>68082</v>
      </c>
      <c r="K3" s="67">
        <f t="shared" si="0"/>
        <v>67542</v>
      </c>
      <c r="L3" s="67">
        <f t="shared" si="0"/>
        <v>67039</v>
      </c>
      <c r="M3" s="67">
        <f t="shared" si="0"/>
        <v>66960</v>
      </c>
      <c r="N3" s="67">
        <f t="shared" si="0"/>
        <v>156462</v>
      </c>
      <c r="O3" s="67">
        <f t="shared" si="0"/>
        <v>91329</v>
      </c>
      <c r="P3" s="67">
        <f t="shared" si="0"/>
        <v>104133</v>
      </c>
      <c r="Q3" s="67">
        <f t="shared" si="0"/>
        <v>189146</v>
      </c>
      <c r="R3" s="67">
        <f t="shared" si="0"/>
        <v>73242</v>
      </c>
      <c r="S3" s="67">
        <f t="shared" si="0"/>
        <v>73036</v>
      </c>
      <c r="T3" s="67">
        <f t="shared" si="0"/>
        <v>72664</v>
      </c>
      <c r="U3" s="67">
        <f t="shared" si="0"/>
        <v>72649</v>
      </c>
      <c r="V3" s="67">
        <f t="shared" si="0"/>
        <v>72069</v>
      </c>
      <c r="W3" s="67">
        <f t="shared" si="0"/>
        <v>74154</v>
      </c>
      <c r="X3" s="67">
        <f t="shared" si="0"/>
        <v>83500</v>
      </c>
      <c r="Y3" s="67">
        <f t="shared" si="0"/>
        <v>146756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71249</v>
      </c>
      <c r="D4" s="71">
        <f t="shared" si="1"/>
        <v>71134</v>
      </c>
      <c r="E4" s="71">
        <f t="shared" si="1"/>
        <v>68922</v>
      </c>
      <c r="F4" s="71">
        <f t="shared" si="1"/>
        <v>68605</v>
      </c>
      <c r="G4" s="71">
        <f t="shared" si="1"/>
        <v>68312</v>
      </c>
      <c r="H4" s="71">
        <f t="shared" si="1"/>
        <v>68051</v>
      </c>
      <c r="I4" s="71">
        <f t="shared" si="1"/>
        <v>89200</v>
      </c>
      <c r="J4" s="71">
        <f t="shared" si="1"/>
        <v>68082</v>
      </c>
      <c r="K4" s="71">
        <f t="shared" si="1"/>
        <v>67542</v>
      </c>
      <c r="L4" s="71">
        <f t="shared" si="1"/>
        <v>67039</v>
      </c>
      <c r="M4" s="71">
        <f t="shared" si="1"/>
        <v>66960</v>
      </c>
      <c r="N4" s="71">
        <f t="shared" si="1"/>
        <v>156462</v>
      </c>
      <c r="O4" s="71">
        <f t="shared" si="1"/>
        <v>91329</v>
      </c>
      <c r="P4" s="71">
        <f t="shared" si="1"/>
        <v>104133</v>
      </c>
      <c r="Q4" s="71">
        <f t="shared" si="1"/>
        <v>189146</v>
      </c>
      <c r="R4" s="71">
        <f t="shared" ref="R4:V4" si="2">SUM(R5:R13)</f>
        <v>73242</v>
      </c>
      <c r="S4" s="71">
        <f t="shared" si="2"/>
        <v>73036</v>
      </c>
      <c r="T4" s="71">
        <f t="shared" si="2"/>
        <v>72664</v>
      </c>
      <c r="U4" s="71">
        <f t="shared" si="2"/>
        <v>72649</v>
      </c>
      <c r="V4" s="71">
        <f t="shared" si="2"/>
        <v>72069</v>
      </c>
      <c r="W4" s="71">
        <f t="shared" ref="W4:Y4" si="3">SUM(W5:W13)</f>
        <v>74154</v>
      </c>
      <c r="X4" s="71">
        <f t="shared" si="3"/>
        <v>83500</v>
      </c>
      <c r="Y4" s="71">
        <f t="shared" si="3"/>
        <v>146756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11329</v>
      </c>
      <c r="D5" s="82">
        <v>14784</v>
      </c>
      <c r="E5" s="82">
        <v>16782</v>
      </c>
      <c r="F5" s="82">
        <v>13887</v>
      </c>
      <c r="G5" s="82">
        <v>12742</v>
      </c>
      <c r="H5" s="82">
        <v>4893</v>
      </c>
      <c r="I5" s="82">
        <v>966</v>
      </c>
      <c r="J5" s="82">
        <v>269</v>
      </c>
      <c r="K5" s="82">
        <v>3630</v>
      </c>
      <c r="L5" s="82">
        <v>12671</v>
      </c>
      <c r="M5" s="82">
        <v>15676</v>
      </c>
      <c r="N5" s="82">
        <v>21333</v>
      </c>
      <c r="O5" s="82">
        <v>8249</v>
      </c>
      <c r="P5" s="82">
        <v>0</v>
      </c>
      <c r="Q5" s="82">
        <v>2668</v>
      </c>
      <c r="R5" s="82">
        <v>10105</v>
      </c>
      <c r="S5" s="82">
        <v>8268</v>
      </c>
      <c r="T5" s="82">
        <v>0</v>
      </c>
      <c r="U5" s="82">
        <v>433</v>
      </c>
      <c r="V5" s="82">
        <v>2534</v>
      </c>
      <c r="W5" s="82">
        <v>0</v>
      </c>
      <c r="X5" s="82">
        <v>1</v>
      </c>
      <c r="Y5" s="82">
        <v>1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2</v>
      </c>
      <c r="D6" s="82">
        <v>0</v>
      </c>
      <c r="E6" s="82">
        <v>1</v>
      </c>
      <c r="F6" s="82">
        <v>1</v>
      </c>
      <c r="G6" s="82">
        <v>1</v>
      </c>
      <c r="H6" s="82">
        <v>1</v>
      </c>
      <c r="I6" s="82">
        <v>2</v>
      </c>
      <c r="J6" s="82">
        <v>2</v>
      </c>
      <c r="K6" s="82">
        <v>16</v>
      </c>
      <c r="L6" s="82">
        <v>25</v>
      </c>
      <c r="M6" s="82">
        <v>54</v>
      </c>
      <c r="N6" s="82">
        <v>49</v>
      </c>
      <c r="O6" s="82">
        <v>109</v>
      </c>
      <c r="P6" s="82">
        <v>252</v>
      </c>
      <c r="Q6" s="82">
        <v>186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X6" s="82">
        <v>1</v>
      </c>
      <c r="Y6" s="82">
        <v>0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164</v>
      </c>
      <c r="L7" s="82">
        <v>108</v>
      </c>
      <c r="M7" s="82">
        <v>54</v>
      </c>
      <c r="N7" s="82">
        <v>98</v>
      </c>
      <c r="O7" s="82">
        <v>54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X7" s="82">
        <v>0</v>
      </c>
      <c r="Y7" s="82">
        <v>0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208</v>
      </c>
      <c r="D8" s="82">
        <v>660</v>
      </c>
      <c r="E8" s="82">
        <v>1359</v>
      </c>
      <c r="F8" s="82">
        <v>2039</v>
      </c>
      <c r="G8" s="82">
        <v>3972</v>
      </c>
      <c r="H8" s="82">
        <v>4802</v>
      </c>
      <c r="I8" s="82">
        <v>5272</v>
      </c>
      <c r="J8" s="82">
        <v>3585</v>
      </c>
      <c r="K8" s="82">
        <v>2942</v>
      </c>
      <c r="L8" s="82">
        <v>559</v>
      </c>
      <c r="M8" s="82">
        <v>343</v>
      </c>
      <c r="N8" s="82">
        <v>0</v>
      </c>
      <c r="O8" s="82">
        <v>620</v>
      </c>
      <c r="P8" s="82">
        <v>4800</v>
      </c>
      <c r="Q8" s="82">
        <v>10052</v>
      </c>
      <c r="R8" s="82">
        <v>8445</v>
      </c>
      <c r="S8" s="82">
        <v>9177</v>
      </c>
      <c r="T8" s="82">
        <v>9241</v>
      </c>
      <c r="U8" s="82">
        <v>10631</v>
      </c>
      <c r="V8" s="82">
        <v>9036</v>
      </c>
      <c r="W8" s="82">
        <v>8028</v>
      </c>
      <c r="X8" s="82">
        <v>2306</v>
      </c>
      <c r="Y8" s="82">
        <v>325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34511</v>
      </c>
      <c r="D9" s="82">
        <v>55364</v>
      </c>
      <c r="E9" s="82">
        <v>47130</v>
      </c>
      <c r="F9" s="82">
        <v>33763</v>
      </c>
      <c r="G9" s="82">
        <v>25093</v>
      </c>
      <c r="H9" s="82">
        <v>35023</v>
      </c>
      <c r="I9" s="82">
        <v>49764</v>
      </c>
      <c r="J9" s="82">
        <v>33454</v>
      </c>
      <c r="K9" s="82">
        <v>27347</v>
      </c>
      <c r="L9" s="82">
        <v>29095</v>
      </c>
      <c r="M9" s="82">
        <v>24180</v>
      </c>
      <c r="N9" s="82">
        <v>87161</v>
      </c>
      <c r="O9" s="82">
        <v>45663</v>
      </c>
      <c r="P9" s="82">
        <v>74293</v>
      </c>
      <c r="Q9" s="82">
        <v>138474</v>
      </c>
      <c r="R9" s="82">
        <v>39548</v>
      </c>
      <c r="S9" s="82">
        <v>39902</v>
      </c>
      <c r="T9" s="82">
        <v>51219</v>
      </c>
      <c r="U9" s="82">
        <v>39707</v>
      </c>
      <c r="V9" s="82">
        <v>35817</v>
      </c>
      <c r="W9" s="82">
        <v>29694</v>
      </c>
      <c r="X9" s="82">
        <v>36950</v>
      </c>
      <c r="Y9" s="82">
        <v>81078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22012</v>
      </c>
      <c r="D11" s="82">
        <v>0</v>
      </c>
      <c r="E11" s="82">
        <v>3650</v>
      </c>
      <c r="F11" s="82">
        <v>18915</v>
      </c>
      <c r="G11" s="82">
        <v>26504</v>
      </c>
      <c r="H11" s="82">
        <v>17023</v>
      </c>
      <c r="I11" s="82">
        <v>18255</v>
      </c>
      <c r="J11" s="82">
        <v>12591</v>
      </c>
      <c r="K11" s="82">
        <v>17764</v>
      </c>
      <c r="L11" s="82">
        <v>13118</v>
      </c>
      <c r="M11" s="82">
        <v>17528</v>
      </c>
      <c r="N11" s="82">
        <v>35384</v>
      </c>
      <c r="O11" s="82">
        <v>29692</v>
      </c>
      <c r="P11" s="82">
        <v>24788</v>
      </c>
      <c r="Q11" s="82">
        <v>37766</v>
      </c>
      <c r="R11" s="82">
        <v>15144</v>
      </c>
      <c r="S11" s="82">
        <v>15689</v>
      </c>
      <c r="T11" s="82">
        <v>9411</v>
      </c>
      <c r="U11" s="82">
        <v>13941</v>
      </c>
      <c r="V11" s="82">
        <v>15237</v>
      </c>
      <c r="W11" s="82">
        <v>16632</v>
      </c>
      <c r="X11" s="82">
        <v>23844</v>
      </c>
      <c r="Y11" s="82">
        <v>26903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X12" s="82">
        <v>0</v>
      </c>
      <c r="Y12" s="82">
        <v>0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3187</v>
      </c>
      <c r="D13" s="83">
        <v>326</v>
      </c>
      <c r="E13" s="83">
        <v>0</v>
      </c>
      <c r="F13" s="83">
        <v>0</v>
      </c>
      <c r="G13" s="83">
        <v>0</v>
      </c>
      <c r="H13" s="83">
        <v>6309</v>
      </c>
      <c r="I13" s="83">
        <v>14941</v>
      </c>
      <c r="J13" s="83">
        <v>18181</v>
      </c>
      <c r="K13" s="83">
        <v>15679</v>
      </c>
      <c r="L13" s="83">
        <v>11463</v>
      </c>
      <c r="M13" s="83">
        <v>9125</v>
      </c>
      <c r="N13" s="83">
        <v>12437</v>
      </c>
      <c r="O13" s="83">
        <v>6942</v>
      </c>
      <c r="P13" s="83">
        <v>0</v>
      </c>
      <c r="Q13" s="83">
        <v>0</v>
      </c>
      <c r="R13" s="83">
        <v>0</v>
      </c>
      <c r="S13" s="83">
        <v>0</v>
      </c>
      <c r="T13" s="83">
        <v>2793</v>
      </c>
      <c r="U13" s="83">
        <v>7937</v>
      </c>
      <c r="V13" s="83">
        <v>9445</v>
      </c>
      <c r="W13" s="83">
        <v>19800</v>
      </c>
      <c r="X13" s="83">
        <v>20398</v>
      </c>
      <c r="Y13" s="83">
        <v>38449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68062</v>
      </c>
      <c r="D14" s="85">
        <f t="shared" si="4"/>
        <v>70808</v>
      </c>
      <c r="E14" s="85">
        <f t="shared" si="4"/>
        <v>68922</v>
      </c>
      <c r="F14" s="85">
        <f t="shared" si="4"/>
        <v>68605</v>
      </c>
      <c r="G14" s="85">
        <f t="shared" si="4"/>
        <v>68312</v>
      </c>
      <c r="H14" s="85">
        <f t="shared" si="4"/>
        <v>61742</v>
      </c>
      <c r="I14" s="85">
        <f t="shared" si="4"/>
        <v>74259</v>
      </c>
      <c r="J14" s="85">
        <f t="shared" si="4"/>
        <v>49901</v>
      </c>
      <c r="K14" s="85">
        <f t="shared" si="4"/>
        <v>51863</v>
      </c>
      <c r="L14" s="85">
        <f t="shared" si="4"/>
        <v>55576</v>
      </c>
      <c r="M14" s="85">
        <f t="shared" si="4"/>
        <v>57835</v>
      </c>
      <c r="N14" s="85">
        <f t="shared" si="4"/>
        <v>144025</v>
      </c>
      <c r="O14" s="85">
        <f t="shared" si="4"/>
        <v>84387</v>
      </c>
      <c r="P14" s="85">
        <f t="shared" si="4"/>
        <v>104133</v>
      </c>
      <c r="Q14" s="85">
        <f t="shared" si="4"/>
        <v>189146</v>
      </c>
      <c r="R14" s="85">
        <f t="shared" ref="R14:V14" si="5">SUM(R5:R11)</f>
        <v>73242</v>
      </c>
      <c r="S14" s="85">
        <f t="shared" si="5"/>
        <v>73036</v>
      </c>
      <c r="T14" s="85">
        <f t="shared" si="5"/>
        <v>69871</v>
      </c>
      <c r="U14" s="85">
        <f t="shared" si="5"/>
        <v>64712</v>
      </c>
      <c r="V14" s="85">
        <f t="shared" si="5"/>
        <v>62624</v>
      </c>
      <c r="W14" s="85">
        <f t="shared" ref="W14:Y14" si="6">SUM(W5:W11)</f>
        <v>54354</v>
      </c>
      <c r="X14" s="85">
        <f t="shared" si="6"/>
        <v>63102</v>
      </c>
      <c r="Y14" s="85">
        <f t="shared" si="6"/>
        <v>108307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15662</v>
      </c>
      <c r="D15" s="71">
        <f t="shared" si="7"/>
        <v>20016</v>
      </c>
      <c r="E15" s="71">
        <f t="shared" si="7"/>
        <v>23095</v>
      </c>
      <c r="F15" s="71">
        <f t="shared" si="7"/>
        <v>23238</v>
      </c>
      <c r="G15" s="71">
        <f t="shared" si="7"/>
        <v>23668</v>
      </c>
      <c r="H15" s="71">
        <f t="shared" si="7"/>
        <v>19012</v>
      </c>
      <c r="I15" s="71">
        <f t="shared" si="7"/>
        <v>23374</v>
      </c>
      <c r="J15" s="71">
        <f t="shared" si="7"/>
        <v>22679</v>
      </c>
      <c r="K15" s="71">
        <f t="shared" si="7"/>
        <v>54328</v>
      </c>
      <c r="L15" s="71">
        <f t="shared" si="7"/>
        <v>20231</v>
      </c>
      <c r="M15" s="71">
        <f t="shared" si="7"/>
        <v>26869</v>
      </c>
      <c r="N15" s="71">
        <f t="shared" si="7"/>
        <v>101136</v>
      </c>
      <c r="O15" s="71">
        <f t="shared" si="7"/>
        <v>27997</v>
      </c>
      <c r="P15" s="71">
        <f t="shared" si="7"/>
        <v>76191</v>
      </c>
      <c r="Q15" s="71">
        <f t="shared" si="7"/>
        <v>45355</v>
      </c>
      <c r="R15" s="71">
        <f t="shared" si="7"/>
        <v>36637</v>
      </c>
      <c r="S15" s="71">
        <f t="shared" si="7"/>
        <v>44090</v>
      </c>
      <c r="T15" s="71">
        <f t="shared" si="7"/>
        <v>42470</v>
      </c>
      <c r="U15" s="71">
        <f t="shared" si="7"/>
        <v>36493</v>
      </c>
      <c r="V15" s="71">
        <f t="shared" si="7"/>
        <v>40732</v>
      </c>
      <c r="W15" s="71">
        <f t="shared" si="7"/>
        <v>33196</v>
      </c>
      <c r="X15" s="71">
        <f t="shared" si="7"/>
        <v>76787</v>
      </c>
      <c r="Y15" s="71">
        <f t="shared" si="7"/>
        <v>108854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15662</v>
      </c>
      <c r="D16" s="82">
        <v>20016</v>
      </c>
      <c r="E16" s="82">
        <v>23095</v>
      </c>
      <c r="F16" s="82">
        <v>23238</v>
      </c>
      <c r="G16" s="82">
        <v>23668</v>
      </c>
      <c r="H16" s="82">
        <v>19012</v>
      </c>
      <c r="I16" s="82">
        <v>23374</v>
      </c>
      <c r="J16" s="82">
        <v>22679</v>
      </c>
      <c r="K16" s="82">
        <v>54328</v>
      </c>
      <c r="L16" s="82">
        <v>20231</v>
      </c>
      <c r="M16" s="82">
        <v>26869</v>
      </c>
      <c r="N16" s="82">
        <v>101136</v>
      </c>
      <c r="O16" s="82">
        <v>27997</v>
      </c>
      <c r="P16" s="82">
        <v>76191</v>
      </c>
      <c r="Q16" s="82">
        <v>45355</v>
      </c>
      <c r="R16" s="82">
        <v>36637</v>
      </c>
      <c r="S16" s="82">
        <v>44090</v>
      </c>
      <c r="T16" s="82">
        <v>42470</v>
      </c>
      <c r="U16" s="82">
        <v>36493</v>
      </c>
      <c r="V16" s="82">
        <v>40732</v>
      </c>
      <c r="W16" s="82">
        <v>33196</v>
      </c>
      <c r="X16" s="82">
        <v>76787</v>
      </c>
      <c r="Y16" s="82">
        <v>108854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71249</v>
      </c>
      <c r="D17" s="71">
        <f t="shared" si="8"/>
        <v>71134</v>
      </c>
      <c r="E17" s="71">
        <f t="shared" si="8"/>
        <v>68922</v>
      </c>
      <c r="F17" s="71">
        <f t="shared" si="8"/>
        <v>68605</v>
      </c>
      <c r="G17" s="71">
        <f t="shared" si="8"/>
        <v>68312</v>
      </c>
      <c r="H17" s="71">
        <f t="shared" si="8"/>
        <v>68051</v>
      </c>
      <c r="I17" s="71">
        <f t="shared" si="8"/>
        <v>89200</v>
      </c>
      <c r="J17" s="71">
        <f t="shared" si="8"/>
        <v>68082</v>
      </c>
      <c r="K17" s="71">
        <f t="shared" si="8"/>
        <v>67542</v>
      </c>
      <c r="L17" s="71">
        <f t="shared" si="8"/>
        <v>67039</v>
      </c>
      <c r="M17" s="71">
        <f t="shared" si="8"/>
        <v>66960</v>
      </c>
      <c r="N17" s="71">
        <f t="shared" si="8"/>
        <v>156462</v>
      </c>
      <c r="O17" s="71">
        <f t="shared" si="8"/>
        <v>91329</v>
      </c>
      <c r="P17" s="71">
        <f t="shared" si="8"/>
        <v>104133</v>
      </c>
      <c r="Q17" s="71">
        <f t="shared" si="8"/>
        <v>189146</v>
      </c>
      <c r="R17" s="71">
        <f t="shared" ref="R17:V17" si="9">SUM(R18:R25)</f>
        <v>73242</v>
      </c>
      <c r="S17" s="71">
        <f t="shared" si="9"/>
        <v>73036</v>
      </c>
      <c r="T17" s="71">
        <f t="shared" si="9"/>
        <v>72664</v>
      </c>
      <c r="U17" s="71">
        <f t="shared" si="9"/>
        <v>72649</v>
      </c>
      <c r="V17" s="71">
        <f t="shared" si="9"/>
        <v>72069</v>
      </c>
      <c r="W17" s="71">
        <f t="shared" ref="W17:Y17" si="10">SUM(W18:W25)</f>
        <v>74154</v>
      </c>
      <c r="X17" s="71">
        <f t="shared" si="10"/>
        <v>83500</v>
      </c>
      <c r="Y17" s="71">
        <f t="shared" si="10"/>
        <v>146756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31</v>
      </c>
      <c r="D18" s="82">
        <v>151</v>
      </c>
      <c r="E18" s="82">
        <v>120</v>
      </c>
      <c r="F18" s="82">
        <v>62</v>
      </c>
      <c r="G18" s="82">
        <v>47</v>
      </c>
      <c r="H18" s="82">
        <v>24</v>
      </c>
      <c r="I18" s="82">
        <v>4</v>
      </c>
      <c r="J18" s="82">
        <v>12</v>
      </c>
      <c r="K18" s="82">
        <v>107</v>
      </c>
      <c r="L18" s="82">
        <v>325</v>
      </c>
      <c r="M18" s="82">
        <v>324</v>
      </c>
      <c r="N18" s="82">
        <v>658</v>
      </c>
      <c r="O18" s="82">
        <v>436</v>
      </c>
      <c r="P18" s="82">
        <v>0</v>
      </c>
      <c r="Q18" s="82">
        <v>6</v>
      </c>
      <c r="R18" s="82">
        <v>81</v>
      </c>
      <c r="S18" s="82">
        <v>74</v>
      </c>
      <c r="T18" s="82">
        <v>0</v>
      </c>
      <c r="U18" s="82">
        <v>10</v>
      </c>
      <c r="V18" s="82">
        <v>120</v>
      </c>
      <c r="W18" s="82">
        <v>0</v>
      </c>
      <c r="X18" s="82">
        <v>1</v>
      </c>
      <c r="Y18" s="82">
        <v>1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259</v>
      </c>
      <c r="D19" s="82">
        <v>266</v>
      </c>
      <c r="E19" s="82">
        <v>342</v>
      </c>
      <c r="F19" s="82">
        <v>276</v>
      </c>
      <c r="G19" s="82">
        <v>237</v>
      </c>
      <c r="H19" s="82">
        <v>282</v>
      </c>
      <c r="I19" s="82">
        <v>269</v>
      </c>
      <c r="J19" s="82">
        <v>155</v>
      </c>
      <c r="K19" s="82">
        <v>168</v>
      </c>
      <c r="L19" s="82">
        <v>193</v>
      </c>
      <c r="M19" s="82">
        <v>233</v>
      </c>
      <c r="N19" s="82">
        <v>450</v>
      </c>
      <c r="O19" s="82">
        <v>238</v>
      </c>
      <c r="P19" s="82">
        <v>178</v>
      </c>
      <c r="Q19" s="82">
        <v>100</v>
      </c>
      <c r="R19" s="82">
        <v>30</v>
      </c>
      <c r="S19" s="82">
        <v>76</v>
      </c>
      <c r="T19" s="82">
        <v>128</v>
      </c>
      <c r="U19" s="82">
        <v>150</v>
      </c>
      <c r="V19" s="82">
        <v>121</v>
      </c>
      <c r="W19" s="82">
        <v>74</v>
      </c>
      <c r="X19" s="82">
        <v>14</v>
      </c>
      <c r="Y19" s="82">
        <v>61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142</v>
      </c>
      <c r="D21" s="82">
        <v>331</v>
      </c>
      <c r="E21" s="82">
        <v>725</v>
      </c>
      <c r="F21" s="82">
        <v>1096</v>
      </c>
      <c r="G21" s="82">
        <v>2142</v>
      </c>
      <c r="H21" s="82">
        <v>2567</v>
      </c>
      <c r="I21" s="82">
        <v>2766</v>
      </c>
      <c r="J21" s="82">
        <v>1727</v>
      </c>
      <c r="K21" s="82">
        <v>1204</v>
      </c>
      <c r="L21" s="82">
        <v>64</v>
      </c>
      <c r="M21" s="82">
        <v>13</v>
      </c>
      <c r="N21" s="82">
        <v>0</v>
      </c>
      <c r="O21" s="82">
        <v>62</v>
      </c>
      <c r="P21" s="82">
        <v>1857</v>
      </c>
      <c r="Q21" s="82">
        <v>6964</v>
      </c>
      <c r="R21" s="82">
        <v>4711</v>
      </c>
      <c r="S21" s="82">
        <v>4099</v>
      </c>
      <c r="T21" s="82">
        <v>4451</v>
      </c>
      <c r="U21" s="82">
        <v>4678</v>
      </c>
      <c r="V21" s="82">
        <v>3233</v>
      </c>
      <c r="W21" s="82">
        <v>1769</v>
      </c>
      <c r="X21" s="82">
        <v>372</v>
      </c>
      <c r="Y21" s="82">
        <v>49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415</v>
      </c>
      <c r="D22" s="82">
        <v>848</v>
      </c>
      <c r="E22" s="82">
        <v>912</v>
      </c>
      <c r="F22" s="82">
        <v>868</v>
      </c>
      <c r="G22" s="82">
        <v>603</v>
      </c>
      <c r="H22" s="82">
        <v>721</v>
      </c>
      <c r="I22" s="82">
        <v>1121</v>
      </c>
      <c r="J22" s="82">
        <v>2343</v>
      </c>
      <c r="K22" s="82">
        <v>1361</v>
      </c>
      <c r="L22" s="82">
        <v>1380</v>
      </c>
      <c r="M22" s="82">
        <v>1215</v>
      </c>
      <c r="N22" s="82">
        <v>4023</v>
      </c>
      <c r="O22" s="82">
        <v>2691</v>
      </c>
      <c r="P22" s="82">
        <v>625</v>
      </c>
      <c r="Q22" s="82">
        <v>1936</v>
      </c>
      <c r="R22" s="82">
        <v>708</v>
      </c>
      <c r="S22" s="82">
        <v>1020</v>
      </c>
      <c r="T22" s="82">
        <v>1145</v>
      </c>
      <c r="U22" s="82">
        <v>950</v>
      </c>
      <c r="V22" s="82">
        <v>721</v>
      </c>
      <c r="W22" s="82">
        <v>612</v>
      </c>
      <c r="X22" s="82">
        <v>942</v>
      </c>
      <c r="Y22" s="82">
        <v>1324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17972</v>
      </c>
      <c r="D24" s="82">
        <v>0</v>
      </c>
      <c r="E24" s="82">
        <v>3650</v>
      </c>
      <c r="F24" s="82">
        <v>18915</v>
      </c>
      <c r="G24" s="82">
        <v>26504</v>
      </c>
      <c r="H24" s="82">
        <v>15578</v>
      </c>
      <c r="I24" s="82">
        <v>15085</v>
      </c>
      <c r="J24" s="82">
        <v>12016</v>
      </c>
      <c r="K24" s="82">
        <v>16635</v>
      </c>
      <c r="L24" s="82">
        <v>13118</v>
      </c>
      <c r="M24" s="82">
        <v>17406</v>
      </c>
      <c r="N24" s="82">
        <v>33998</v>
      </c>
      <c r="O24" s="82">
        <v>26791</v>
      </c>
      <c r="P24" s="82">
        <v>18723</v>
      </c>
      <c r="Q24" s="82">
        <v>36495</v>
      </c>
      <c r="R24" s="82">
        <v>13844</v>
      </c>
      <c r="S24" s="82">
        <v>14675</v>
      </c>
      <c r="T24" s="82">
        <v>6931</v>
      </c>
      <c r="U24" s="82">
        <v>11465</v>
      </c>
      <c r="V24" s="82">
        <v>13469</v>
      </c>
      <c r="W24" s="82">
        <v>16632</v>
      </c>
      <c r="X24" s="82">
        <v>20917</v>
      </c>
      <c r="Y24" s="82">
        <v>26903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52430</v>
      </c>
      <c r="D25" s="83">
        <v>69538</v>
      </c>
      <c r="E25" s="83">
        <v>63173</v>
      </c>
      <c r="F25" s="83">
        <v>47388</v>
      </c>
      <c r="G25" s="83">
        <v>38779</v>
      </c>
      <c r="H25" s="83">
        <v>48879</v>
      </c>
      <c r="I25" s="83">
        <v>69955</v>
      </c>
      <c r="J25" s="83">
        <v>51829</v>
      </c>
      <c r="K25" s="83">
        <v>48067</v>
      </c>
      <c r="L25" s="83">
        <v>51959</v>
      </c>
      <c r="M25" s="83">
        <v>47769</v>
      </c>
      <c r="N25" s="83">
        <v>117333</v>
      </c>
      <c r="O25" s="83">
        <v>61111</v>
      </c>
      <c r="P25" s="83">
        <v>82750</v>
      </c>
      <c r="Q25" s="83">
        <v>143645</v>
      </c>
      <c r="R25" s="83">
        <v>53868</v>
      </c>
      <c r="S25" s="83">
        <v>53092</v>
      </c>
      <c r="T25" s="83">
        <v>60009</v>
      </c>
      <c r="U25" s="83">
        <v>55396</v>
      </c>
      <c r="V25" s="83">
        <v>54405</v>
      </c>
      <c r="W25" s="83">
        <v>55067</v>
      </c>
      <c r="X25" s="83">
        <v>61254</v>
      </c>
      <c r="Y25" s="83">
        <v>118418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20527</v>
      </c>
      <c r="M26" s="85">
        <v>3365</v>
      </c>
      <c r="N26" s="85">
        <v>4545</v>
      </c>
      <c r="O26" s="85">
        <v>5829</v>
      </c>
      <c r="P26" s="85">
        <v>7024</v>
      </c>
      <c r="Q26" s="85">
        <v>6788</v>
      </c>
      <c r="R26" s="85">
        <v>5725</v>
      </c>
      <c r="S26" s="85">
        <v>7465</v>
      </c>
      <c r="T26" s="85">
        <v>9875</v>
      </c>
      <c r="U26" s="85">
        <v>5533</v>
      </c>
      <c r="V26" s="85">
        <v>3800</v>
      </c>
      <c r="W26" s="85">
        <v>5030</v>
      </c>
      <c r="X26" s="85">
        <v>8476</v>
      </c>
      <c r="Y26" s="85">
        <v>11221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71249</v>
      </c>
      <c r="D27" s="71">
        <f t="shared" si="11"/>
        <v>71134</v>
      </c>
      <c r="E27" s="71">
        <f t="shared" si="11"/>
        <v>68922</v>
      </c>
      <c r="F27" s="71">
        <f t="shared" si="11"/>
        <v>68605</v>
      </c>
      <c r="G27" s="71">
        <f t="shared" si="11"/>
        <v>68312</v>
      </c>
      <c r="H27" s="71">
        <f t="shared" si="11"/>
        <v>68051</v>
      </c>
      <c r="I27" s="71">
        <f t="shared" si="11"/>
        <v>89200</v>
      </c>
      <c r="J27" s="71">
        <f t="shared" si="11"/>
        <v>68082</v>
      </c>
      <c r="K27" s="71">
        <f t="shared" si="11"/>
        <v>67542</v>
      </c>
      <c r="L27" s="71">
        <f t="shared" si="11"/>
        <v>67039</v>
      </c>
      <c r="M27" s="71">
        <f t="shared" si="11"/>
        <v>66960</v>
      </c>
      <c r="N27" s="71">
        <f t="shared" si="11"/>
        <v>156462</v>
      </c>
      <c r="O27" s="71">
        <f t="shared" si="11"/>
        <v>91329</v>
      </c>
      <c r="P27" s="71">
        <f t="shared" si="11"/>
        <v>104133</v>
      </c>
      <c r="Q27" s="71">
        <f t="shared" si="11"/>
        <v>189146</v>
      </c>
      <c r="R27" s="71">
        <f t="shared" ref="R27:V27" si="12">SUM(R28:R32)</f>
        <v>73242</v>
      </c>
      <c r="S27" s="71">
        <f t="shared" si="12"/>
        <v>73036</v>
      </c>
      <c r="T27" s="71">
        <f t="shared" si="12"/>
        <v>72664</v>
      </c>
      <c r="U27" s="71">
        <f t="shared" si="12"/>
        <v>72649</v>
      </c>
      <c r="V27" s="71">
        <f t="shared" si="12"/>
        <v>72069</v>
      </c>
      <c r="W27" s="71">
        <f t="shared" ref="W27:Y27" si="13">SUM(W28:W32)</f>
        <v>74154</v>
      </c>
      <c r="X27" s="71">
        <f t="shared" si="13"/>
        <v>83500</v>
      </c>
      <c r="Y27" s="71">
        <f t="shared" si="13"/>
        <v>146756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538</v>
      </c>
      <c r="D28" s="82">
        <v>2152</v>
      </c>
      <c r="E28" s="82">
        <v>1756</v>
      </c>
      <c r="F28" s="82">
        <v>1378</v>
      </c>
      <c r="G28" s="82">
        <v>1405</v>
      </c>
      <c r="H28" s="82">
        <v>471</v>
      </c>
      <c r="I28" s="82">
        <v>43</v>
      </c>
      <c r="J28" s="82">
        <v>88</v>
      </c>
      <c r="K28" s="82">
        <v>522</v>
      </c>
      <c r="L28" s="82">
        <v>3077</v>
      </c>
      <c r="M28" s="82">
        <v>2800</v>
      </c>
      <c r="N28" s="82">
        <v>4028</v>
      </c>
      <c r="O28" s="82">
        <v>454</v>
      </c>
      <c r="P28" s="82">
        <v>0</v>
      </c>
      <c r="Q28" s="82">
        <v>0</v>
      </c>
      <c r="R28" s="82">
        <v>6</v>
      </c>
      <c r="S28" s="82">
        <v>27</v>
      </c>
      <c r="T28" s="82">
        <v>0</v>
      </c>
      <c r="U28" s="82">
        <v>27</v>
      </c>
      <c r="V28" s="82">
        <v>161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8776</v>
      </c>
      <c r="D29" s="82">
        <v>16331</v>
      </c>
      <c r="E29" s="82">
        <v>11874</v>
      </c>
      <c r="F29" s="82">
        <v>8393</v>
      </c>
      <c r="G29" s="82">
        <v>5776</v>
      </c>
      <c r="H29" s="82">
        <v>5388</v>
      </c>
      <c r="I29" s="82">
        <v>6926</v>
      </c>
      <c r="J29" s="82">
        <v>8742</v>
      </c>
      <c r="K29" s="82">
        <v>9608</v>
      </c>
      <c r="L29" s="82">
        <v>9373</v>
      </c>
      <c r="M29" s="82">
        <v>9138</v>
      </c>
      <c r="N29" s="82">
        <v>14232</v>
      </c>
      <c r="O29" s="82">
        <v>10967</v>
      </c>
      <c r="P29" s="82">
        <v>11957</v>
      </c>
      <c r="Q29" s="82">
        <v>17889</v>
      </c>
      <c r="R29" s="82">
        <v>6840</v>
      </c>
      <c r="S29" s="82">
        <v>4182</v>
      </c>
      <c r="T29" s="82">
        <v>3545</v>
      </c>
      <c r="U29" s="82">
        <v>4588</v>
      </c>
      <c r="V29" s="82">
        <v>4678</v>
      </c>
      <c r="W29" s="82">
        <v>4720</v>
      </c>
      <c r="X29" s="82">
        <v>3328</v>
      </c>
      <c r="Y29" s="82">
        <v>3389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108</v>
      </c>
      <c r="D30" s="82">
        <v>371</v>
      </c>
      <c r="E30" s="82">
        <v>766</v>
      </c>
      <c r="F30" s="82">
        <v>1156</v>
      </c>
      <c r="G30" s="82">
        <v>2252</v>
      </c>
      <c r="H30" s="82">
        <v>2701</v>
      </c>
      <c r="I30" s="82">
        <v>2910</v>
      </c>
      <c r="J30" s="82">
        <v>1856</v>
      </c>
      <c r="K30" s="82">
        <v>1387</v>
      </c>
      <c r="L30" s="82">
        <v>210</v>
      </c>
      <c r="M30" s="82">
        <v>109</v>
      </c>
      <c r="N30" s="82">
        <v>0</v>
      </c>
      <c r="O30" s="82">
        <v>118</v>
      </c>
      <c r="P30" s="82">
        <v>1083</v>
      </c>
      <c r="Q30" s="82">
        <v>2199</v>
      </c>
      <c r="R30" s="82">
        <v>2464</v>
      </c>
      <c r="S30" s="82">
        <v>2436</v>
      </c>
      <c r="T30" s="82">
        <v>2644</v>
      </c>
      <c r="U30" s="82">
        <v>2424</v>
      </c>
      <c r="V30" s="82">
        <v>1547</v>
      </c>
      <c r="W30" s="82">
        <v>995</v>
      </c>
      <c r="X30" s="82">
        <v>312</v>
      </c>
      <c r="Y30" s="82">
        <v>38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1078</v>
      </c>
      <c r="D31" s="82">
        <v>2545</v>
      </c>
      <c r="E31" s="82">
        <v>2533</v>
      </c>
      <c r="F31" s="82">
        <v>2140</v>
      </c>
      <c r="G31" s="82">
        <v>1437</v>
      </c>
      <c r="H31" s="82">
        <v>1718</v>
      </c>
      <c r="I31" s="82">
        <v>1858</v>
      </c>
      <c r="J31" s="82">
        <v>3214</v>
      </c>
      <c r="K31" s="82">
        <v>2253</v>
      </c>
      <c r="L31" s="82">
        <v>2078</v>
      </c>
      <c r="M31" s="82">
        <v>2145</v>
      </c>
      <c r="N31" s="82">
        <v>6153</v>
      </c>
      <c r="O31" s="82">
        <v>4803</v>
      </c>
      <c r="P31" s="82">
        <v>7212</v>
      </c>
      <c r="Q31" s="82">
        <v>14075</v>
      </c>
      <c r="R31" s="82">
        <v>5291</v>
      </c>
      <c r="S31" s="82">
        <v>3894</v>
      </c>
      <c r="T31" s="82">
        <v>3423</v>
      </c>
      <c r="U31" s="82">
        <v>2894</v>
      </c>
      <c r="V31" s="82">
        <v>1781</v>
      </c>
      <c r="W31" s="82">
        <v>2157</v>
      </c>
      <c r="X31" s="82">
        <v>1249</v>
      </c>
      <c r="Y31" s="82">
        <v>4395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60749</v>
      </c>
      <c r="D32" s="86">
        <v>49735</v>
      </c>
      <c r="E32" s="86">
        <v>51993</v>
      </c>
      <c r="F32" s="86">
        <v>55538</v>
      </c>
      <c r="G32" s="86">
        <v>57442</v>
      </c>
      <c r="H32" s="86">
        <v>57773</v>
      </c>
      <c r="I32" s="86">
        <v>77463</v>
      </c>
      <c r="J32" s="86">
        <v>54182</v>
      </c>
      <c r="K32" s="86">
        <v>53772</v>
      </c>
      <c r="L32" s="86">
        <v>52301</v>
      </c>
      <c r="M32" s="86">
        <v>52768</v>
      </c>
      <c r="N32" s="86">
        <v>132049</v>
      </c>
      <c r="O32" s="86">
        <v>74987</v>
      </c>
      <c r="P32" s="86">
        <v>83881</v>
      </c>
      <c r="Q32" s="86">
        <v>154983</v>
      </c>
      <c r="R32" s="86">
        <v>58641</v>
      </c>
      <c r="S32" s="86">
        <v>62497</v>
      </c>
      <c r="T32" s="86">
        <v>63052</v>
      </c>
      <c r="U32" s="86">
        <v>62716</v>
      </c>
      <c r="V32" s="86">
        <v>63902</v>
      </c>
      <c r="W32" s="86">
        <v>66282</v>
      </c>
      <c r="X32" s="86">
        <v>78611</v>
      </c>
      <c r="Y32" s="86">
        <v>138934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37.533656268196921</v>
      </c>
      <c r="D3" s="65">
        <f t="shared" si="0"/>
        <v>46.238597040880663</v>
      </c>
      <c r="E3" s="65">
        <f t="shared" si="0"/>
        <v>44.644887206690484</v>
      </c>
      <c r="F3" s="65">
        <f t="shared" si="0"/>
        <v>38.942591983637676</v>
      </c>
      <c r="G3" s="65">
        <f t="shared" si="0"/>
        <v>37.427116350830744</v>
      </c>
      <c r="H3" s="65">
        <f t="shared" si="0"/>
        <v>39.216099143598406</v>
      </c>
      <c r="I3" s="65">
        <f t="shared" si="0"/>
        <v>47.784248897731153</v>
      </c>
      <c r="J3" s="65">
        <f t="shared" si="0"/>
        <v>37.029397364244296</v>
      </c>
      <c r="K3" s="65">
        <f t="shared" si="0"/>
        <v>36.635557414982358</v>
      </c>
      <c r="L3" s="65">
        <f t="shared" si="0"/>
        <v>37.162901991755966</v>
      </c>
      <c r="M3" s="65">
        <f t="shared" si="0"/>
        <v>40.309220315065829</v>
      </c>
      <c r="N3" s="65">
        <f t="shared" si="0"/>
        <v>93.627696432699793</v>
      </c>
      <c r="O3" s="65">
        <f t="shared" si="0"/>
        <v>49.539413533154004</v>
      </c>
      <c r="P3" s="65">
        <f t="shared" si="0"/>
        <v>53.853366109771791</v>
      </c>
      <c r="Q3" s="65">
        <f t="shared" si="0"/>
        <v>92.17220087027259</v>
      </c>
      <c r="R3" s="65">
        <f t="shared" ref="R3:V3" si="1">SUM(R4,R15,R17,R27)</f>
        <v>35.887478602201227</v>
      </c>
      <c r="S3" s="65">
        <f t="shared" si="1"/>
        <v>35.605883476481353</v>
      </c>
      <c r="T3" s="65">
        <f t="shared" si="1"/>
        <v>33.195494531203607</v>
      </c>
      <c r="U3" s="65">
        <f t="shared" si="1"/>
        <v>30.767718880603905</v>
      </c>
      <c r="V3" s="65">
        <f t="shared" si="1"/>
        <v>32.054441910504266</v>
      </c>
      <c r="W3" s="65">
        <f t="shared" ref="W3:Y3" si="2">SUM(W4,W15,W17,W27)</f>
        <v>30.122291580174235</v>
      </c>
      <c r="X3" s="65">
        <f t="shared" si="2"/>
        <v>28.427136709397683</v>
      </c>
      <c r="Y3" s="65">
        <f t="shared" si="2"/>
        <v>44.418583260813449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26.45588145691546</v>
      </c>
      <c r="D4" s="69">
        <f t="shared" si="3"/>
        <v>34.079408608764197</v>
      </c>
      <c r="E4" s="69">
        <f t="shared" si="3"/>
        <v>33.074743147401925</v>
      </c>
      <c r="F4" s="69">
        <f t="shared" si="3"/>
        <v>27.997836593058597</v>
      </c>
      <c r="G4" s="69">
        <f t="shared" si="3"/>
        <v>26.299210981736579</v>
      </c>
      <c r="H4" s="69">
        <f t="shared" si="3"/>
        <v>27.743341212667016</v>
      </c>
      <c r="I4" s="69">
        <f t="shared" si="3"/>
        <v>32.505928721569916</v>
      </c>
      <c r="J4" s="69">
        <f t="shared" si="3"/>
        <v>24.626659816940389</v>
      </c>
      <c r="K4" s="69">
        <f t="shared" si="3"/>
        <v>23.857250947061054</v>
      </c>
      <c r="L4" s="69">
        <f t="shared" si="3"/>
        <v>25.179800743501726</v>
      </c>
      <c r="M4" s="69">
        <f t="shared" si="3"/>
        <v>27.325429512344915</v>
      </c>
      <c r="N4" s="69">
        <f t="shared" si="3"/>
        <v>64.309653075578879</v>
      </c>
      <c r="O4" s="69">
        <f t="shared" si="3"/>
        <v>34.103015471920735</v>
      </c>
      <c r="P4" s="69">
        <f t="shared" si="3"/>
        <v>36.190610759704278</v>
      </c>
      <c r="Q4" s="69">
        <f t="shared" si="3"/>
        <v>59.192104220831219</v>
      </c>
      <c r="R4" s="69">
        <f t="shared" ref="R4:V4" si="4">SUM(R5:R14)</f>
        <v>23.186833639881762</v>
      </c>
      <c r="S4" s="69">
        <f t="shared" si="4"/>
        <v>22.698035606050567</v>
      </c>
      <c r="T4" s="69">
        <f t="shared" si="4"/>
        <v>20.490079334124498</v>
      </c>
      <c r="U4" s="69">
        <f t="shared" si="4"/>
        <v>18.350288469890593</v>
      </c>
      <c r="V4" s="69">
        <f t="shared" si="4"/>
        <v>19.204616422571132</v>
      </c>
      <c r="W4" s="69">
        <f t="shared" ref="W4:Y4" si="5">SUM(W5:W14)</f>
        <v>16.434652368310328</v>
      </c>
      <c r="X4" s="69">
        <f t="shared" si="5"/>
        <v>13.306220209203087</v>
      </c>
      <c r="Y4" s="69">
        <f t="shared" si="5"/>
        <v>18.102172303136758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3.0543573651409948</v>
      </c>
      <c r="D5" s="72">
        <v>7.2762633907758492</v>
      </c>
      <c r="E5" s="72">
        <v>9.5442681148214792</v>
      </c>
      <c r="F5" s="72">
        <v>5.7954347141128828</v>
      </c>
      <c r="G5" s="72">
        <v>4.7680013975973088</v>
      </c>
      <c r="H5" s="72">
        <v>2.0346908930353487</v>
      </c>
      <c r="I5" s="72">
        <v>0.36513534802136954</v>
      </c>
      <c r="J5" s="72">
        <v>0.10045270957697944</v>
      </c>
      <c r="K5" s="72">
        <v>0.99072502123793238</v>
      </c>
      <c r="L5" s="72">
        <v>4.7269278038770457</v>
      </c>
      <c r="M5" s="72">
        <v>7.1247094328825549</v>
      </c>
      <c r="N5" s="72">
        <v>9.891501465859756</v>
      </c>
      <c r="O5" s="72">
        <v>3.259299110461598</v>
      </c>
      <c r="P5" s="72">
        <v>0</v>
      </c>
      <c r="Q5" s="72">
        <v>0.78596984305248341</v>
      </c>
      <c r="R5" s="72">
        <v>3.2691183772585943</v>
      </c>
      <c r="S5" s="72">
        <v>2.7250982510404036</v>
      </c>
      <c r="T5" s="72">
        <v>0</v>
      </c>
      <c r="U5" s="72">
        <v>9.6978543688001365E-2</v>
      </c>
      <c r="V5" s="72">
        <v>0.54486364843216573</v>
      </c>
      <c r="W5" s="72">
        <v>0</v>
      </c>
      <c r="X5" s="72">
        <v>1.1440039325882044E-4</v>
      </c>
      <c r="Y5" s="72">
        <v>6.7230114486373064E-5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9.7766713403921873E-4</v>
      </c>
      <c r="D6" s="72">
        <v>0</v>
      </c>
      <c r="E6" s="72">
        <v>5.0617181095065377E-4</v>
      </c>
      <c r="F6" s="72">
        <v>4.9194387199158062E-4</v>
      </c>
      <c r="G6" s="72">
        <v>4.8120081657412666E-4</v>
      </c>
      <c r="H6" s="72">
        <v>4.5393488996620335E-4</v>
      </c>
      <c r="I6" s="72">
        <v>8.9100466478237708E-4</v>
      </c>
      <c r="J6" s="72">
        <v>8.1266683745709334E-4</v>
      </c>
      <c r="K6" s="72">
        <v>3.950755266806793E-3</v>
      </c>
      <c r="L6" s="72">
        <v>3.7940440020895793E-3</v>
      </c>
      <c r="M6" s="72">
        <v>3.6151854516009004E-2</v>
      </c>
      <c r="N6" s="72">
        <v>2.1662667020647161E-2</v>
      </c>
      <c r="O6" s="72">
        <v>3.7088223939631237E-2</v>
      </c>
      <c r="P6" s="72">
        <v>5.4358203660561745E-2</v>
      </c>
      <c r="Q6" s="72">
        <v>0.1161602984746776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1.7779262329169971E-4</v>
      </c>
      <c r="Y6" s="72">
        <v>0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9.7460383764509786E-2</v>
      </c>
      <c r="L7" s="72">
        <v>6.6297822280047089E-2</v>
      </c>
      <c r="M7" s="72">
        <v>1.8827507988736513E-2</v>
      </c>
      <c r="N7" s="72">
        <v>4.1485187974191422E-2</v>
      </c>
      <c r="O7" s="72">
        <v>2.5927610960335572E-2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0.10058657008044149</v>
      </c>
      <c r="D8" s="72">
        <v>0.22668393233615963</v>
      </c>
      <c r="E8" s="72">
        <v>0.51748354789079665</v>
      </c>
      <c r="F8" s="72">
        <v>0.68592677641289801</v>
      </c>
      <c r="G8" s="72">
        <v>1.720125891263802</v>
      </c>
      <c r="H8" s="72">
        <v>2.3118157256985179</v>
      </c>
      <c r="I8" s="72">
        <v>2.3858366281559462</v>
      </c>
      <c r="J8" s="72">
        <v>1.5235093975786818</v>
      </c>
      <c r="K8" s="72">
        <v>1.3704988754867924</v>
      </c>
      <c r="L8" s="72">
        <v>0.24229344035556932</v>
      </c>
      <c r="M8" s="72">
        <v>0.16275925713872585</v>
      </c>
      <c r="N8" s="72">
        <v>0</v>
      </c>
      <c r="O8" s="72">
        <v>0.22448245915043533</v>
      </c>
      <c r="P8" s="72">
        <v>1.5291913000415542</v>
      </c>
      <c r="Q8" s="72">
        <v>2.973638315906256</v>
      </c>
      <c r="R8" s="72">
        <v>2.4796806330626304</v>
      </c>
      <c r="S8" s="72">
        <v>2.7131364570082823</v>
      </c>
      <c r="T8" s="72">
        <v>2.589882329401159</v>
      </c>
      <c r="U8" s="72">
        <v>2.6126589757468315</v>
      </c>
      <c r="V8" s="72">
        <v>2.372037082658248</v>
      </c>
      <c r="W8" s="72">
        <v>2.1306007594377032</v>
      </c>
      <c r="X8" s="72">
        <v>0.38826971725048698</v>
      </c>
      <c r="Y8" s="72">
        <v>3.742179403134694E-2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14.763379846256557</v>
      </c>
      <c r="D9" s="72">
        <v>26.301972281076591</v>
      </c>
      <c r="E9" s="72">
        <v>21.494328326379058</v>
      </c>
      <c r="F9" s="72">
        <v>15.148109309731179</v>
      </c>
      <c r="G9" s="72">
        <v>10.722642029479523</v>
      </c>
      <c r="H9" s="72">
        <v>15.23323771683846</v>
      </c>
      <c r="I9" s="72">
        <v>19.428666859662314</v>
      </c>
      <c r="J9" s="72">
        <v>12.988153752916256</v>
      </c>
      <c r="K9" s="72">
        <v>10.510443337861078</v>
      </c>
      <c r="L9" s="72">
        <v>11.710624829670923</v>
      </c>
      <c r="M9" s="72">
        <v>10.167970152285875</v>
      </c>
      <c r="N9" s="72">
        <v>36.445365597602247</v>
      </c>
      <c r="O9" s="72">
        <v>18.163339586945639</v>
      </c>
      <c r="P9" s="72">
        <v>26.949249506389183</v>
      </c>
      <c r="Q9" s="72">
        <v>43.944808462447234</v>
      </c>
      <c r="R9" s="72">
        <v>13.006465957980687</v>
      </c>
      <c r="S9" s="72">
        <v>12.664039461797236</v>
      </c>
      <c r="T9" s="72">
        <v>14.714574828614865</v>
      </c>
      <c r="U9" s="72">
        <v>10.506087026193489</v>
      </c>
      <c r="V9" s="72">
        <v>10.525002779971899</v>
      </c>
      <c r="W9" s="72">
        <v>7.0069341598137029</v>
      </c>
      <c r="X9" s="72">
        <v>6.244599405158425</v>
      </c>
      <c r="Y9" s="72">
        <v>10.04320665832663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7.0845290485549821</v>
      </c>
      <c r="D11" s="72">
        <v>0</v>
      </c>
      <c r="E11" s="72">
        <v>1.3605304256714752</v>
      </c>
      <c r="F11" s="72">
        <v>6.241710567390732</v>
      </c>
      <c r="G11" s="72">
        <v>8.9688401027745481</v>
      </c>
      <c r="H11" s="72">
        <v>5.7747145157854112</v>
      </c>
      <c r="I11" s="72">
        <v>5.7323387023018277</v>
      </c>
      <c r="J11" s="72">
        <v>3.7838911465511504</v>
      </c>
      <c r="K11" s="72">
        <v>5.5860570031889347</v>
      </c>
      <c r="L11" s="72">
        <v>4.3025911883183348</v>
      </c>
      <c r="M11" s="72">
        <v>6.1600200167489589</v>
      </c>
      <c r="N11" s="72">
        <v>12.923495517419791</v>
      </c>
      <c r="O11" s="72">
        <v>9.8627236306872472</v>
      </c>
      <c r="P11" s="72">
        <v>7.4862051848821105</v>
      </c>
      <c r="Q11" s="72">
        <v>11.080933953816274</v>
      </c>
      <c r="R11" s="72">
        <v>4.3055652354896639</v>
      </c>
      <c r="S11" s="72">
        <v>4.4682431077557805</v>
      </c>
      <c r="T11" s="72">
        <v>2.4339021260459583</v>
      </c>
      <c r="U11" s="72">
        <v>3.3329609988663944</v>
      </c>
      <c r="V11" s="72">
        <v>3.7678311717321571</v>
      </c>
      <c r="W11" s="72">
        <v>3.7770536742154661</v>
      </c>
      <c r="X11" s="72">
        <v>3.8073626192542247</v>
      </c>
      <c r="Y11" s="72">
        <v>3.2037292026682249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1.3463447149369439</v>
      </c>
      <c r="D13" s="74">
        <v>0.11413977968933747</v>
      </c>
      <c r="E13" s="74">
        <v>0</v>
      </c>
      <c r="F13" s="74">
        <v>0</v>
      </c>
      <c r="G13" s="74">
        <v>0</v>
      </c>
      <c r="H13" s="74">
        <v>2.2648641096546807</v>
      </c>
      <c r="I13" s="74">
        <v>4.4582967648252634</v>
      </c>
      <c r="J13" s="74">
        <v>6.1404473975812239</v>
      </c>
      <c r="K13" s="74">
        <v>5.2112652016929308</v>
      </c>
      <c r="L13" s="74">
        <v>4.0311457450632835</v>
      </c>
      <c r="M13" s="74">
        <v>3.5491349878063478</v>
      </c>
      <c r="N13" s="74">
        <v>4.7247866858428287</v>
      </c>
      <c r="O13" s="74">
        <v>2.3940210499209642</v>
      </c>
      <c r="P13" s="74">
        <v>0</v>
      </c>
      <c r="Q13" s="74">
        <v>0</v>
      </c>
      <c r="R13" s="74">
        <v>0</v>
      </c>
      <c r="S13" s="74">
        <v>0</v>
      </c>
      <c r="T13" s="74">
        <v>0.63439287702710367</v>
      </c>
      <c r="U13" s="74">
        <v>1.7014478130201653</v>
      </c>
      <c r="V13" s="74">
        <v>1.892678955976</v>
      </c>
      <c r="W13" s="74">
        <v>3.441813407242341</v>
      </c>
      <c r="X13" s="74">
        <v>2.8159720590967652</v>
      </c>
      <c r="Y13" s="74">
        <v>4.7537152090917214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0.10570624481149916</v>
      </c>
      <c r="D14" s="76">
        <v>0.16034922488625947</v>
      </c>
      <c r="E14" s="76">
        <v>0.15762656082816456</v>
      </c>
      <c r="F14" s="76">
        <v>0.12616328153891057</v>
      </c>
      <c r="G14" s="76">
        <v>0.11912035980482499</v>
      </c>
      <c r="H14" s="76">
        <v>0.12356431676463384</v>
      </c>
      <c r="I14" s="76">
        <v>0.13476341393841235</v>
      </c>
      <c r="J14" s="76">
        <v>8.9392745898640394E-2</v>
      </c>
      <c r="K14" s="76">
        <v>8.6850368562066432E-2</v>
      </c>
      <c r="L14" s="76">
        <v>9.6125869934434033E-2</v>
      </c>
      <c r="M14" s="76">
        <v>0.10585630297770726</v>
      </c>
      <c r="N14" s="76">
        <v>0.26135595385942861</v>
      </c>
      <c r="O14" s="76">
        <v>0.13613379985487906</v>
      </c>
      <c r="P14" s="76">
        <v>0.17160656473086669</v>
      </c>
      <c r="Q14" s="76">
        <v>0.29059334713429857</v>
      </c>
      <c r="R14" s="76">
        <v>0.12600343609018777</v>
      </c>
      <c r="S14" s="76">
        <v>0.12751832844886526</v>
      </c>
      <c r="T14" s="76">
        <v>0.11732717303541226</v>
      </c>
      <c r="U14" s="76">
        <v>0.10015511237571137</v>
      </c>
      <c r="V14" s="76">
        <v>0.10220278380066487</v>
      </c>
      <c r="W14" s="76">
        <v>7.8250367601114507E-2</v>
      </c>
      <c r="X14" s="76">
        <v>4.9724215426633508E-2</v>
      </c>
      <c r="Y14" s="76">
        <v>6.4032208904346827E-2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0.22492462276907663</v>
      </c>
      <c r="D15" s="69">
        <f t="shared" si="6"/>
        <v>0.16663805535129564</v>
      </c>
      <c r="E15" s="69">
        <f t="shared" si="6"/>
        <v>0.22332732302996075</v>
      </c>
      <c r="F15" s="69">
        <f t="shared" si="6"/>
        <v>0.11599010223683384</v>
      </c>
      <c r="G15" s="69">
        <f t="shared" si="6"/>
        <v>0.11537774488324784</v>
      </c>
      <c r="H15" s="69">
        <f t="shared" si="6"/>
        <v>0.12837722264427698</v>
      </c>
      <c r="I15" s="69">
        <f t="shared" si="6"/>
        <v>0.3252248191026918</v>
      </c>
      <c r="J15" s="69">
        <f t="shared" si="6"/>
        <v>0.20678037017656864</v>
      </c>
      <c r="K15" s="69">
        <f t="shared" si="6"/>
        <v>0.328184843737377</v>
      </c>
      <c r="L15" s="69">
        <f t="shared" si="6"/>
        <v>0.17467414442076662</v>
      </c>
      <c r="M15" s="69">
        <f t="shared" si="6"/>
        <v>0.16524813038506531</v>
      </c>
      <c r="N15" s="69">
        <f t="shared" si="6"/>
        <v>1.5528063508871639</v>
      </c>
      <c r="O15" s="69">
        <f t="shared" si="6"/>
        <v>0.18429641606101599</v>
      </c>
      <c r="P15" s="69">
        <f t="shared" si="6"/>
        <v>0.40476562865049937</v>
      </c>
      <c r="Q15" s="69">
        <f t="shared" si="6"/>
        <v>0.38491699757667808</v>
      </c>
      <c r="R15" s="69">
        <f t="shared" si="6"/>
        <v>0.30570149417663139</v>
      </c>
      <c r="S15" s="69">
        <f t="shared" si="6"/>
        <v>0.35953059069905458</v>
      </c>
      <c r="T15" s="69">
        <f t="shared" si="6"/>
        <v>0.28529289933231239</v>
      </c>
      <c r="U15" s="69">
        <f t="shared" si="6"/>
        <v>0.24876942726026141</v>
      </c>
      <c r="V15" s="69">
        <f t="shared" si="6"/>
        <v>0.26329749667126989</v>
      </c>
      <c r="W15" s="69">
        <f t="shared" si="6"/>
        <v>0.20297713751850577</v>
      </c>
      <c r="X15" s="69">
        <f t="shared" si="6"/>
        <v>0.35297737135542584</v>
      </c>
      <c r="Y15" s="69">
        <f t="shared" si="6"/>
        <v>0.40253211339813533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0.22492462276907663</v>
      </c>
      <c r="D16" s="72">
        <v>0.16663805535129564</v>
      </c>
      <c r="E16" s="72">
        <v>0.22332732302996075</v>
      </c>
      <c r="F16" s="72">
        <v>0.11599010223683384</v>
      </c>
      <c r="G16" s="72">
        <v>0.11537774488324784</v>
      </c>
      <c r="H16" s="72">
        <v>0.12837722264427698</v>
      </c>
      <c r="I16" s="72">
        <v>0.3252248191026918</v>
      </c>
      <c r="J16" s="72">
        <v>0.20678037017656864</v>
      </c>
      <c r="K16" s="72">
        <v>0.328184843737377</v>
      </c>
      <c r="L16" s="72">
        <v>0.17467414442076662</v>
      </c>
      <c r="M16" s="72">
        <v>0.16524813038506531</v>
      </c>
      <c r="N16" s="72">
        <v>1.5528063508871639</v>
      </c>
      <c r="O16" s="72">
        <v>0.18429641606101599</v>
      </c>
      <c r="P16" s="72">
        <v>0.40476562865049937</v>
      </c>
      <c r="Q16" s="72">
        <v>0.38491699757667808</v>
      </c>
      <c r="R16" s="72">
        <v>0.30570149417663139</v>
      </c>
      <c r="S16" s="72">
        <v>0.35953059069905458</v>
      </c>
      <c r="T16" s="72">
        <v>0.28529289933231239</v>
      </c>
      <c r="U16" s="72">
        <v>0.24876942726026141</v>
      </c>
      <c r="V16" s="72">
        <v>0.26329749667126989</v>
      </c>
      <c r="W16" s="72">
        <v>0.20297713751850577</v>
      </c>
      <c r="X16" s="72">
        <v>0.35297737135542584</v>
      </c>
      <c r="Y16" s="72">
        <v>0.40253211339813533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6.8730384274732721</v>
      </c>
      <c r="D17" s="69">
        <f t="shared" si="7"/>
        <v>7.9094211389821876</v>
      </c>
      <c r="E17" s="69">
        <f t="shared" si="7"/>
        <v>7.294967935093168</v>
      </c>
      <c r="F17" s="69">
        <f t="shared" si="7"/>
        <v>6.7109816574876859</v>
      </c>
      <c r="G17" s="69">
        <f t="shared" si="7"/>
        <v>6.952594389427377</v>
      </c>
      <c r="H17" s="69">
        <f t="shared" si="7"/>
        <v>7.2234357814023289</v>
      </c>
      <c r="I17" s="69">
        <f t="shared" si="7"/>
        <v>9.4551135249543314</v>
      </c>
      <c r="J17" s="69">
        <f t="shared" si="7"/>
        <v>7.8858199349788514</v>
      </c>
      <c r="K17" s="69">
        <f t="shared" si="7"/>
        <v>8.0748246392445946</v>
      </c>
      <c r="L17" s="69">
        <f t="shared" si="7"/>
        <v>7.5673743678128105</v>
      </c>
      <c r="M17" s="69">
        <f t="shared" si="7"/>
        <v>8.252563370022532</v>
      </c>
      <c r="N17" s="69">
        <f t="shared" si="7"/>
        <v>18.049890579813795</v>
      </c>
      <c r="O17" s="69">
        <f t="shared" si="7"/>
        <v>9.7567020276421239</v>
      </c>
      <c r="P17" s="69">
        <f t="shared" si="7"/>
        <v>11.141011757079305</v>
      </c>
      <c r="Q17" s="69">
        <f t="shared" si="7"/>
        <v>20.016454612202711</v>
      </c>
      <c r="R17" s="69">
        <f t="shared" ref="R17:V17" si="8">SUM(R18:R26)</f>
        <v>7.6023723659975548</v>
      </c>
      <c r="S17" s="69">
        <f t="shared" si="8"/>
        <v>7.8095343479085706</v>
      </c>
      <c r="T17" s="69">
        <f t="shared" si="8"/>
        <v>7.8368743508774283</v>
      </c>
      <c r="U17" s="69">
        <f t="shared" si="8"/>
        <v>7.6794316718713063</v>
      </c>
      <c r="V17" s="69">
        <f t="shared" si="8"/>
        <v>7.9452751721342585</v>
      </c>
      <c r="W17" s="69">
        <f t="shared" ref="W17:Y17" si="9">SUM(W18:W26)</f>
        <v>8.502279102953521</v>
      </c>
      <c r="X17" s="69">
        <f t="shared" si="9"/>
        <v>9.4142398308884978</v>
      </c>
      <c r="Y17" s="69">
        <f t="shared" si="9"/>
        <v>16.69113467711696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2.7042489789217577E-3</v>
      </c>
      <c r="D18" s="72">
        <v>1.6767503085656912E-2</v>
      </c>
      <c r="E18" s="72">
        <v>1.4007714544554869E-2</v>
      </c>
      <c r="F18" s="72">
        <v>6.3359758890324637E-3</v>
      </c>
      <c r="G18" s="72">
        <v>4.9404852520223974E-3</v>
      </c>
      <c r="H18" s="72">
        <v>2.6937277735229271E-3</v>
      </c>
      <c r="I18" s="72">
        <v>4.5089529801535397E-4</v>
      </c>
      <c r="J18" s="72">
        <v>1.4575682120262791E-3</v>
      </c>
      <c r="K18" s="72">
        <v>9.9834674848595616E-3</v>
      </c>
      <c r="L18" s="72">
        <v>4.0455099310332941E-2</v>
      </c>
      <c r="M18" s="72">
        <v>4.948444696667003E-2</v>
      </c>
      <c r="N18" s="72">
        <v>9.6932913137245322E-2</v>
      </c>
      <c r="O18" s="72">
        <v>5.4044760439154876E-2</v>
      </c>
      <c r="P18" s="72">
        <v>0</v>
      </c>
      <c r="Q18" s="72">
        <v>6.6855696575837209E-4</v>
      </c>
      <c r="R18" s="72">
        <v>9.7459755316264794E-3</v>
      </c>
      <c r="S18" s="72">
        <v>9.3896586945116812E-3</v>
      </c>
      <c r="T18" s="72">
        <v>0</v>
      </c>
      <c r="U18" s="72">
        <v>9.6958398897262232E-4</v>
      </c>
      <c r="V18" s="72">
        <v>1.2075140744407874E-2</v>
      </c>
      <c r="W18" s="72">
        <v>0</v>
      </c>
      <c r="X18" s="72">
        <v>8.4013199262238027E-5</v>
      </c>
      <c r="Y18" s="72">
        <v>7.0551079369558312E-5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3.1240240372359888E-2</v>
      </c>
      <c r="D19" s="72">
        <v>3.0404657436727277E-2</v>
      </c>
      <c r="E19" s="72">
        <v>4.0207030276134918E-2</v>
      </c>
      <c r="F19" s="72">
        <v>3.2795280910662125E-2</v>
      </c>
      <c r="G19" s="72">
        <v>2.8744857688616475E-2</v>
      </c>
      <c r="H19" s="72">
        <v>3.5072718154057318E-2</v>
      </c>
      <c r="I19" s="72">
        <v>3.4054795859204005E-2</v>
      </c>
      <c r="J19" s="72">
        <v>2.0389859484407746E-2</v>
      </c>
      <c r="K19" s="72">
        <v>2.3013173996570463E-2</v>
      </c>
      <c r="L19" s="72">
        <v>2.6946833902552054E-2</v>
      </c>
      <c r="M19" s="72">
        <v>3.3415509779915122E-2</v>
      </c>
      <c r="N19" s="72">
        <v>6.0431160888506634E-2</v>
      </c>
      <c r="O19" s="72">
        <v>2.9513890244782039E-2</v>
      </c>
      <c r="P19" s="72">
        <v>2.1497802048071779E-2</v>
      </c>
      <c r="Q19" s="72">
        <v>1.1705118581742571E-2</v>
      </c>
      <c r="R19" s="72">
        <v>3.2053353848869935E-3</v>
      </c>
      <c r="S19" s="72">
        <v>8.2751076911249666E-3</v>
      </c>
      <c r="T19" s="72">
        <v>1.4230131731394969E-2</v>
      </c>
      <c r="U19" s="72">
        <v>1.6152603090947945E-2</v>
      </c>
      <c r="V19" s="72">
        <v>1.423966057217709E-2</v>
      </c>
      <c r="W19" s="72">
        <v>9.6671654647231611E-3</v>
      </c>
      <c r="X19" s="72">
        <v>1.6175129591875319E-3</v>
      </c>
      <c r="Y19" s="72">
        <v>6.6277646402901139E-3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1.8886093636341746E-2</v>
      </c>
      <c r="D21" s="72">
        <v>2.6253285178056741E-2</v>
      </c>
      <c r="E21" s="72">
        <v>5.8702318282806164E-2</v>
      </c>
      <c r="F21" s="72">
        <v>8.868930659127322E-2</v>
      </c>
      <c r="G21" s="72">
        <v>0.24022984908303199</v>
      </c>
      <c r="H21" s="72">
        <v>0.30658391912278571</v>
      </c>
      <c r="I21" s="72">
        <v>0.33939976275752731</v>
      </c>
      <c r="J21" s="72">
        <v>0.21588353659888126</v>
      </c>
      <c r="K21" s="72">
        <v>0.17843495184722219</v>
      </c>
      <c r="L21" s="72">
        <v>8.2038359149725192E-3</v>
      </c>
      <c r="M21" s="72">
        <v>1.7530614165201996E-3</v>
      </c>
      <c r="N21" s="72">
        <v>0</v>
      </c>
      <c r="O21" s="72">
        <v>6.1956434729016864E-3</v>
      </c>
      <c r="P21" s="72">
        <v>0.16042606525379693</v>
      </c>
      <c r="Q21" s="72">
        <v>0.77187232640166137</v>
      </c>
      <c r="R21" s="72">
        <v>0.50273966138324677</v>
      </c>
      <c r="S21" s="72">
        <v>0.40521951574339898</v>
      </c>
      <c r="T21" s="72">
        <v>0.47031832334663626</v>
      </c>
      <c r="U21" s="72">
        <v>0.48083861088462282</v>
      </c>
      <c r="V21" s="72">
        <v>0.35135011236711844</v>
      </c>
      <c r="W21" s="72">
        <v>0.20974609130719923</v>
      </c>
      <c r="X21" s="72">
        <v>4.0974610053525602E-2</v>
      </c>
      <c r="Y21" s="72">
        <v>5.291365920949212E-3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5.0468296037172004E-2</v>
      </c>
      <c r="D22" s="72">
        <v>9.8199360831889002E-2</v>
      </c>
      <c r="E22" s="72">
        <v>9.6560666972252601E-2</v>
      </c>
      <c r="F22" s="72">
        <v>0.10013004957099557</v>
      </c>
      <c r="G22" s="72">
        <v>6.9133122470450503E-2</v>
      </c>
      <c r="H22" s="72">
        <v>7.9605877160691965E-2</v>
      </c>
      <c r="I22" s="72">
        <v>0.12358710137651013</v>
      </c>
      <c r="J22" s="72">
        <v>0.27532584699181778</v>
      </c>
      <c r="K22" s="72">
        <v>0.16843860772526564</v>
      </c>
      <c r="L22" s="72">
        <v>0.16908788055848614</v>
      </c>
      <c r="M22" s="72">
        <v>0.15219750681240668</v>
      </c>
      <c r="N22" s="72">
        <v>0.50366336754105889</v>
      </c>
      <c r="O22" s="72">
        <v>0.33325841373572823</v>
      </c>
      <c r="P22" s="72">
        <v>7.6502361586538489E-2</v>
      </c>
      <c r="Q22" s="72">
        <v>0.18437100683255658</v>
      </c>
      <c r="R22" s="72">
        <v>7.4485913418277427E-2</v>
      </c>
      <c r="S22" s="72">
        <v>0.11178749730412117</v>
      </c>
      <c r="T22" s="72">
        <v>0.12154648865182056</v>
      </c>
      <c r="U22" s="72">
        <v>9.6972865424088062E-2</v>
      </c>
      <c r="V22" s="72">
        <v>9.0132925475164299E-2</v>
      </c>
      <c r="W22" s="72">
        <v>7.0656593267785867E-2</v>
      </c>
      <c r="X22" s="72">
        <v>0.10499285529324426</v>
      </c>
      <c r="Y22" s="72">
        <v>0.14511385496043991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1.5831114925564838</v>
      </c>
      <c r="D24" s="72">
        <v>0</v>
      </c>
      <c r="E24" s="72">
        <v>0.28841735710675487</v>
      </c>
      <c r="F24" s="72">
        <v>1.5443880693948993</v>
      </c>
      <c r="G24" s="72">
        <v>2.3583497489667122</v>
      </c>
      <c r="H24" s="72">
        <v>1.3264454879327774</v>
      </c>
      <c r="I24" s="72">
        <v>1.2982508576554417</v>
      </c>
      <c r="J24" s="72">
        <v>1.0729053065635445</v>
      </c>
      <c r="K24" s="72">
        <v>1.6761640113100644</v>
      </c>
      <c r="L24" s="72">
        <v>1.2839710304477594</v>
      </c>
      <c r="M24" s="72">
        <v>1.7357898086524761</v>
      </c>
      <c r="N24" s="72">
        <v>3.2864413521678433</v>
      </c>
      <c r="O24" s="72">
        <v>2.4050425307719103</v>
      </c>
      <c r="P24" s="72">
        <v>1.6502662078957522</v>
      </c>
      <c r="Q24" s="72">
        <v>3.5576045106600827</v>
      </c>
      <c r="R24" s="72">
        <v>1.248248082213562</v>
      </c>
      <c r="S24" s="72">
        <v>1.4161990503598727</v>
      </c>
      <c r="T24" s="72">
        <v>0.67454183047241933</v>
      </c>
      <c r="U24" s="72">
        <v>1.079664622462194</v>
      </c>
      <c r="V24" s="72">
        <v>1.3041872012936719</v>
      </c>
      <c r="W24" s="72">
        <v>1.7193606858320276</v>
      </c>
      <c r="X24" s="72">
        <v>2.1764936044203367</v>
      </c>
      <c r="Y24" s="72">
        <v>2.8795843773933218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5.186628055891993</v>
      </c>
      <c r="D25" s="74">
        <v>7.7377963324498573</v>
      </c>
      <c r="E25" s="74">
        <v>6.7970728479106644</v>
      </c>
      <c r="F25" s="74">
        <v>4.9386429751308238</v>
      </c>
      <c r="G25" s="74">
        <v>4.2511963259665437</v>
      </c>
      <c r="H25" s="74">
        <v>5.4730340512584936</v>
      </c>
      <c r="I25" s="74">
        <v>7.6593701120076325</v>
      </c>
      <c r="J25" s="74">
        <v>6.2998578171281743</v>
      </c>
      <c r="K25" s="74">
        <v>6.0187904268806118</v>
      </c>
      <c r="L25" s="74">
        <v>5.005838473793232</v>
      </c>
      <c r="M25" s="74">
        <v>6.1003979794028069</v>
      </c>
      <c r="N25" s="74">
        <v>13.872014821320011</v>
      </c>
      <c r="O25" s="74">
        <v>6.649174285646966</v>
      </c>
      <c r="P25" s="74">
        <v>8.9001146115986476</v>
      </c>
      <c r="Q25" s="74">
        <v>15.164701840778019</v>
      </c>
      <c r="R25" s="74">
        <v>5.4941934771463785</v>
      </c>
      <c r="S25" s="74">
        <v>5.5008178388462206</v>
      </c>
      <c r="T25" s="74">
        <v>6.0619180219061226</v>
      </c>
      <c r="U25" s="74">
        <v>5.7297726126417485</v>
      </c>
      <c r="V25" s="74">
        <v>5.9767798135848631</v>
      </c>
      <c r="W25" s="74">
        <v>6.2192861102321553</v>
      </c>
      <c r="X25" s="74">
        <v>6.6270163110120288</v>
      </c>
      <c r="Y25" s="74">
        <v>13.037180561120801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1.0328712138854754</v>
      </c>
      <c r="M26" s="77">
        <v>0.17952505699173785</v>
      </c>
      <c r="N26" s="77">
        <v>0.23040696475913156</v>
      </c>
      <c r="O26" s="77">
        <v>0.27947250333067974</v>
      </c>
      <c r="P26" s="77">
        <v>0.3322047086964976</v>
      </c>
      <c r="Q26" s="77">
        <v>0.32553125198289129</v>
      </c>
      <c r="R26" s="77">
        <v>0.26975392091957628</v>
      </c>
      <c r="S26" s="77">
        <v>0.35784567926932087</v>
      </c>
      <c r="T26" s="77">
        <v>0.49431955476903539</v>
      </c>
      <c r="U26" s="77">
        <v>0.27506077337873264</v>
      </c>
      <c r="V26" s="77">
        <v>0.19651031809685551</v>
      </c>
      <c r="W26" s="77">
        <v>0.27356245684963032</v>
      </c>
      <c r="X26" s="77">
        <v>0.46306092395091203</v>
      </c>
      <c r="Y26" s="77">
        <v>0.61726620200179017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3.9798117610391146</v>
      </c>
      <c r="D27" s="69">
        <f t="shared" si="10"/>
        <v>4.0831292377829866</v>
      </c>
      <c r="E27" s="69">
        <f t="shared" si="10"/>
        <v>4.0518488011654288</v>
      </c>
      <c r="F27" s="69">
        <f t="shared" si="10"/>
        <v>4.1177836308545608</v>
      </c>
      <c r="G27" s="69">
        <f t="shared" si="10"/>
        <v>4.0599332347835411</v>
      </c>
      <c r="H27" s="69">
        <f t="shared" si="10"/>
        <v>4.1209449268847846</v>
      </c>
      <c r="I27" s="69">
        <f t="shared" si="10"/>
        <v>5.4979818321042062</v>
      </c>
      <c r="J27" s="69">
        <f t="shared" si="10"/>
        <v>4.3101372421484907</v>
      </c>
      <c r="K27" s="69">
        <f t="shared" si="10"/>
        <v>4.3752969849393324</v>
      </c>
      <c r="L27" s="69">
        <f t="shared" si="10"/>
        <v>4.2410527360206611</v>
      </c>
      <c r="M27" s="69">
        <f t="shared" si="10"/>
        <v>4.5659793023133153</v>
      </c>
      <c r="N27" s="69">
        <f t="shared" si="10"/>
        <v>9.7153464264199485</v>
      </c>
      <c r="O27" s="69">
        <f t="shared" si="10"/>
        <v>5.4953996175301221</v>
      </c>
      <c r="P27" s="69">
        <f t="shared" si="10"/>
        <v>6.1169779643377069</v>
      </c>
      <c r="Q27" s="69">
        <f t="shared" si="10"/>
        <v>12.578725039661972</v>
      </c>
      <c r="R27" s="69">
        <f t="shared" ref="R27:V27" si="11">SUM(R28:R32)</f>
        <v>4.7925711021452786</v>
      </c>
      <c r="S27" s="69">
        <f t="shared" si="11"/>
        <v>4.7387829318231631</v>
      </c>
      <c r="T27" s="69">
        <f t="shared" si="11"/>
        <v>4.5832479468693705</v>
      </c>
      <c r="U27" s="69">
        <f t="shared" si="11"/>
        <v>4.4892293115817443</v>
      </c>
      <c r="V27" s="69">
        <f t="shared" si="11"/>
        <v>4.6412528191276037</v>
      </c>
      <c r="W27" s="69">
        <f t="shared" ref="W27:Y27" si="12">SUM(W28:W32)</f>
        <v>4.9823829713918784</v>
      </c>
      <c r="X27" s="69">
        <f t="shared" si="12"/>
        <v>5.3536992979506728</v>
      </c>
      <c r="Y27" s="69">
        <f t="shared" si="12"/>
        <v>9.2227441671615935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2.9141842632277436E-2</v>
      </c>
      <c r="D28" s="72">
        <v>0.17387615676079243</v>
      </c>
      <c r="E28" s="72">
        <v>0.15427743722999371</v>
      </c>
      <c r="F28" s="72">
        <v>0.10635271483897611</v>
      </c>
      <c r="G28" s="72">
        <v>9.8686459869737092E-2</v>
      </c>
      <c r="H28" s="72">
        <v>3.6436318512194706E-2</v>
      </c>
      <c r="I28" s="72">
        <v>3.4449462124967194E-3</v>
      </c>
      <c r="J28" s="72">
        <v>7.0944884213578249E-3</v>
      </c>
      <c r="K28" s="72">
        <v>3.3496712865291739E-2</v>
      </c>
      <c r="L28" s="72">
        <v>0.24879822955790612</v>
      </c>
      <c r="M28" s="72">
        <v>0.23814751130655326</v>
      </c>
      <c r="N28" s="72">
        <v>0.34142914973055943</v>
      </c>
      <c r="O28" s="72">
        <v>3.7526381573973276E-2</v>
      </c>
      <c r="P28" s="72">
        <v>0</v>
      </c>
      <c r="Q28" s="72">
        <v>0</v>
      </c>
      <c r="R28" s="72">
        <v>4.3601204710377097E-4</v>
      </c>
      <c r="S28" s="72">
        <v>2.5746004172678455E-3</v>
      </c>
      <c r="T28" s="72">
        <v>0</v>
      </c>
      <c r="U28" s="72">
        <v>2.0857712006646786E-3</v>
      </c>
      <c r="V28" s="72">
        <v>1.3657981271800115E-2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0.60531932228107532</v>
      </c>
      <c r="D29" s="72">
        <v>1.0839265459021188</v>
      </c>
      <c r="E29" s="72">
        <v>0.90686432475888124</v>
      </c>
      <c r="F29" s="72">
        <v>0.66051794570946099</v>
      </c>
      <c r="G29" s="72">
        <v>0.44692807054065087</v>
      </c>
      <c r="H29" s="72">
        <v>0.44016735522087108</v>
      </c>
      <c r="I29" s="72">
        <v>0.53409159442554333</v>
      </c>
      <c r="J29" s="72">
        <v>0.62464307760598081</v>
      </c>
      <c r="K29" s="72">
        <v>0.76681520192883912</v>
      </c>
      <c r="L29" s="72">
        <v>0.6523104658921709</v>
      </c>
      <c r="M29" s="72">
        <v>0.79610165760243523</v>
      </c>
      <c r="N29" s="72">
        <v>1.1209114504576914</v>
      </c>
      <c r="O29" s="72">
        <v>0.82338295938446038</v>
      </c>
      <c r="P29" s="72">
        <v>0.8341111381302988</v>
      </c>
      <c r="Q29" s="72">
        <v>1.7967482662319383</v>
      </c>
      <c r="R29" s="72">
        <v>0.57409324321782274</v>
      </c>
      <c r="S29" s="72">
        <v>0.34247927158954872</v>
      </c>
      <c r="T29" s="72">
        <v>0.29425614372299536</v>
      </c>
      <c r="U29" s="72">
        <v>0.36663458853682629</v>
      </c>
      <c r="V29" s="72">
        <v>0.41004801127533835</v>
      </c>
      <c r="W29" s="72">
        <v>0.46214059954617925</v>
      </c>
      <c r="X29" s="72">
        <v>0.30725217008567934</v>
      </c>
      <c r="Y29" s="72">
        <v>0.27593992929703692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7.8876256694878147E-3</v>
      </c>
      <c r="D30" s="72">
        <v>1.7376428758570074E-2</v>
      </c>
      <c r="E30" s="72">
        <v>3.8042527592408677E-2</v>
      </c>
      <c r="F30" s="72">
        <v>6.0652263789333541E-2</v>
      </c>
      <c r="G30" s="72">
        <v>0.15485191333910228</v>
      </c>
      <c r="H30" s="72">
        <v>0.20466018878554434</v>
      </c>
      <c r="I30" s="72">
        <v>0.23662260817724029</v>
      </c>
      <c r="J30" s="72">
        <v>0.1447822417364131</v>
      </c>
      <c r="K30" s="72">
        <v>0.1239285205498416</v>
      </c>
      <c r="L30" s="72">
        <v>1.6115570494124799E-2</v>
      </c>
      <c r="M30" s="72">
        <v>9.2120493661540324E-3</v>
      </c>
      <c r="N30" s="72">
        <v>0</v>
      </c>
      <c r="O30" s="72">
        <v>8.6097105510241131E-3</v>
      </c>
      <c r="P30" s="72">
        <v>8.0853062288818264E-2</v>
      </c>
      <c r="Q30" s="72">
        <v>0.17529077221672962</v>
      </c>
      <c r="R30" s="72">
        <v>0.20740340045457184</v>
      </c>
      <c r="S30" s="72">
        <v>0.19688871626739904</v>
      </c>
      <c r="T30" s="72">
        <v>0.22750291732995087</v>
      </c>
      <c r="U30" s="72">
        <v>0.2033029932459364</v>
      </c>
      <c r="V30" s="72">
        <v>0.13795030468630279</v>
      </c>
      <c r="W30" s="72">
        <v>9.6735027523513234E-2</v>
      </c>
      <c r="X30" s="72">
        <v>2.8015145512344606E-2</v>
      </c>
      <c r="Y30" s="72">
        <v>3.3131747898179254E-3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7.2954872079059957E-2</v>
      </c>
      <c r="D31" s="72">
        <v>0.18183920291541278</v>
      </c>
      <c r="E31" s="72">
        <v>0.1701052307304971</v>
      </c>
      <c r="F31" s="72">
        <v>0.16550678893867038</v>
      </c>
      <c r="G31" s="72">
        <v>0.10551253384588061</v>
      </c>
      <c r="H31" s="72">
        <v>0.12692502091682417</v>
      </c>
      <c r="I31" s="72">
        <v>0.14449137536812287</v>
      </c>
      <c r="J31" s="72">
        <v>0.25246398511904417</v>
      </c>
      <c r="K31" s="72">
        <v>0.18085142187104875</v>
      </c>
      <c r="L31" s="72">
        <v>0.16306455699166575</v>
      </c>
      <c r="M31" s="72">
        <v>0.17310568719528679</v>
      </c>
      <c r="N31" s="72">
        <v>0.48849887812705944</v>
      </c>
      <c r="O31" s="72">
        <v>0.35488769852506358</v>
      </c>
      <c r="P31" s="72">
        <v>0.47607464004231081</v>
      </c>
      <c r="Q31" s="72">
        <v>1.2692692535737835</v>
      </c>
      <c r="R31" s="72">
        <v>0.46728888807757268</v>
      </c>
      <c r="S31" s="72">
        <v>0.33617319599910611</v>
      </c>
      <c r="T31" s="72">
        <v>0.28714234533476068</v>
      </c>
      <c r="U31" s="72">
        <v>0.23635301524217259</v>
      </c>
      <c r="V31" s="72">
        <v>0.18221318811102777</v>
      </c>
      <c r="W31" s="72">
        <v>0.20424763469310947</v>
      </c>
      <c r="X31" s="72">
        <v>0.11350024482655631</v>
      </c>
      <c r="Y31" s="72">
        <v>0.39112477171106147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3.2645080983772141</v>
      </c>
      <c r="D32" s="77">
        <v>2.6261109034460923</v>
      </c>
      <c r="E32" s="77">
        <v>2.7825592808536483</v>
      </c>
      <c r="F32" s="77">
        <v>3.1247539175781198</v>
      </c>
      <c r="G32" s="77">
        <v>3.2539542571881697</v>
      </c>
      <c r="H32" s="77">
        <v>3.3127560434493502</v>
      </c>
      <c r="I32" s="77">
        <v>4.5793313079208033</v>
      </c>
      <c r="J32" s="77">
        <v>3.2811534492656951</v>
      </c>
      <c r="K32" s="77">
        <v>3.2702051277243109</v>
      </c>
      <c r="L32" s="77">
        <v>3.1607639130847938</v>
      </c>
      <c r="M32" s="77">
        <v>3.3494123968428862</v>
      </c>
      <c r="N32" s="77">
        <v>7.7645069481046392</v>
      </c>
      <c r="O32" s="77">
        <v>4.2709928674956004</v>
      </c>
      <c r="P32" s="77">
        <v>4.7259391238762793</v>
      </c>
      <c r="Q32" s="77">
        <v>9.3374167476395211</v>
      </c>
      <c r="R32" s="77">
        <v>3.5433495583482073</v>
      </c>
      <c r="S32" s="77">
        <v>3.8606671475498411</v>
      </c>
      <c r="T32" s="77">
        <v>3.7743465404816634</v>
      </c>
      <c r="U32" s="77">
        <v>3.6808529433561441</v>
      </c>
      <c r="V32" s="77">
        <v>3.8973833337831345</v>
      </c>
      <c r="W32" s="77">
        <v>4.2192597096290765</v>
      </c>
      <c r="X32" s="77">
        <v>4.9049317375260921</v>
      </c>
      <c r="Y32" s="77">
        <v>8.5523662913636773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22.539397860763508</v>
      </c>
      <c r="D3" s="65">
        <f t="shared" si="0"/>
        <v>25.574930513738131</v>
      </c>
      <c r="E3" s="65">
        <f t="shared" si="0"/>
        <v>25.551454243450078</v>
      </c>
      <c r="F3" s="65">
        <f t="shared" si="0"/>
        <v>23.497508907793538</v>
      </c>
      <c r="G3" s="65">
        <f t="shared" si="0"/>
        <v>23.406777318410239</v>
      </c>
      <c r="H3" s="65">
        <f t="shared" si="0"/>
        <v>24.068521844236496</v>
      </c>
      <c r="I3" s="65">
        <f t="shared" si="0"/>
        <v>29.945858443753053</v>
      </c>
      <c r="J3" s="65">
        <f t="shared" si="0"/>
        <v>23.511517464167657</v>
      </c>
      <c r="K3" s="65">
        <f t="shared" si="0"/>
        <v>24.031384649874269</v>
      </c>
      <c r="L3" s="65">
        <f t="shared" si="0"/>
        <v>24.449597984707104</v>
      </c>
      <c r="M3" s="65">
        <f t="shared" si="0"/>
        <v>26.50560971337697</v>
      </c>
      <c r="N3" s="65">
        <f t="shared" si="0"/>
        <v>64.360607365829054</v>
      </c>
      <c r="O3" s="65">
        <f t="shared" si="0"/>
        <v>33.257299161495382</v>
      </c>
      <c r="P3" s="65">
        <f t="shared" si="0"/>
        <v>36.486675926703882</v>
      </c>
      <c r="Q3" s="65">
        <f t="shared" si="0"/>
        <v>62.53735732253142</v>
      </c>
      <c r="R3" s="65">
        <f t="shared" ref="R3:V3" si="1">SUM(R4,R15,R17,R27)</f>
        <v>25.286124097595014</v>
      </c>
      <c r="S3" s="65">
        <f t="shared" si="1"/>
        <v>25.785657808699501</v>
      </c>
      <c r="T3" s="65">
        <f t="shared" si="1"/>
        <v>24.153727342521698</v>
      </c>
      <c r="U3" s="65">
        <f t="shared" si="1"/>
        <v>22.931507277062185</v>
      </c>
      <c r="V3" s="65">
        <f t="shared" si="1"/>
        <v>24.248179509579217</v>
      </c>
      <c r="W3" s="65">
        <f t="shared" ref="W3:Y3" si="2">SUM(W4,W15,W17,W27)</f>
        <v>23.355107352660372</v>
      </c>
      <c r="X3" s="65">
        <f t="shared" si="2"/>
        <v>22.93066702394427</v>
      </c>
      <c r="Y3" s="65">
        <f t="shared" si="2"/>
        <v>35.826385888412588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15.019391454480685</v>
      </c>
      <c r="D4" s="69">
        <f t="shared" si="3"/>
        <v>17.879051251742776</v>
      </c>
      <c r="E4" s="69">
        <f t="shared" si="3"/>
        <v>17.995753838778075</v>
      </c>
      <c r="F4" s="69">
        <f t="shared" si="3"/>
        <v>16.179727282747152</v>
      </c>
      <c r="G4" s="69">
        <f t="shared" si="3"/>
        <v>15.79593887536986</v>
      </c>
      <c r="H4" s="69">
        <f t="shared" si="3"/>
        <v>16.377207332454017</v>
      </c>
      <c r="I4" s="69">
        <f t="shared" si="3"/>
        <v>19.4012386225208</v>
      </c>
      <c r="J4" s="69">
        <f t="shared" si="3"/>
        <v>15.089444449936369</v>
      </c>
      <c r="K4" s="69">
        <f t="shared" si="3"/>
        <v>14.975021568655654</v>
      </c>
      <c r="L4" s="69">
        <f t="shared" si="3"/>
        <v>15.812316094718787</v>
      </c>
      <c r="M4" s="69">
        <f t="shared" si="3"/>
        <v>17.470509894754009</v>
      </c>
      <c r="N4" s="69">
        <f t="shared" si="3"/>
        <v>40.932805260474595</v>
      </c>
      <c r="O4" s="69">
        <f t="shared" si="3"/>
        <v>22.137499915763424</v>
      </c>
      <c r="P4" s="69">
        <f t="shared" si="3"/>
        <v>23.198964670573439</v>
      </c>
      <c r="Q4" s="69">
        <f t="shared" si="3"/>
        <v>38.294364041709549</v>
      </c>
      <c r="R4" s="69">
        <f t="shared" ref="R4:V4" si="4">SUM(R5:R14)</f>
        <v>15.33533361859654</v>
      </c>
      <c r="S4" s="69">
        <f t="shared" si="4"/>
        <v>15.282933894007387</v>
      </c>
      <c r="T4" s="69">
        <f t="shared" si="4"/>
        <v>13.899002745463607</v>
      </c>
      <c r="U4" s="69">
        <f t="shared" si="4"/>
        <v>12.871866757946847</v>
      </c>
      <c r="V4" s="69">
        <f t="shared" si="4"/>
        <v>13.682077823440002</v>
      </c>
      <c r="W4" s="69">
        <f t="shared" ref="W4:Y4" si="5">SUM(W5:W14)</f>
        <v>12.142064441701937</v>
      </c>
      <c r="X4" s="69">
        <f t="shared" si="5"/>
        <v>9.8997729298645343</v>
      </c>
      <c r="Y4" s="69">
        <f t="shared" si="5"/>
        <v>13.655335787835256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1.7294685364333462</v>
      </c>
      <c r="D5" s="72">
        <v>4.1517772304630984</v>
      </c>
      <c r="E5" s="72">
        <v>5.4894362484250392</v>
      </c>
      <c r="F5" s="72">
        <v>3.3605984828586131</v>
      </c>
      <c r="G5" s="72">
        <v>2.7881501248090359</v>
      </c>
      <c r="H5" s="72">
        <v>1.200097161029237</v>
      </c>
      <c r="I5" s="72">
        <v>0.21726608406649522</v>
      </c>
      <c r="J5" s="72">
        <v>6.0311775447536173E-2</v>
      </c>
      <c r="K5" s="72">
        <v>0.60029783564738959</v>
      </c>
      <c r="L5" s="72">
        <v>2.8907612959053668</v>
      </c>
      <c r="M5" s="72">
        <v>4.3971807165451118</v>
      </c>
      <c r="N5" s="72">
        <v>6.1567126951043658</v>
      </c>
      <c r="O5" s="72">
        <v>2.0439584574436531</v>
      </c>
      <c r="P5" s="72">
        <v>0</v>
      </c>
      <c r="Q5" s="72">
        <v>0.5025474442176372</v>
      </c>
      <c r="R5" s="72">
        <v>2.1387818134530256</v>
      </c>
      <c r="S5" s="72">
        <v>1.8354425120162348</v>
      </c>
      <c r="T5" s="72">
        <v>0</v>
      </c>
      <c r="U5" s="72">
        <v>6.9118831444222553E-2</v>
      </c>
      <c r="V5" s="72">
        <v>0.39643521370941154</v>
      </c>
      <c r="W5" s="72">
        <v>0</v>
      </c>
      <c r="X5" s="72">
        <v>8.524413322456159E-5</v>
      </c>
      <c r="Y5" s="72">
        <v>5.049246131623197E-5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4.5204278348885896E-4</v>
      </c>
      <c r="D6" s="72">
        <v>0</v>
      </c>
      <c r="E6" s="72">
        <v>2.3860379334623803E-4</v>
      </c>
      <c r="F6" s="72">
        <v>2.341606898330961E-4</v>
      </c>
      <c r="G6" s="72">
        <v>2.3136048424165232E-4</v>
      </c>
      <c r="H6" s="72">
        <v>2.205125817008014E-4</v>
      </c>
      <c r="I6" s="72">
        <v>4.3747479080254241E-4</v>
      </c>
      <c r="J6" s="72">
        <v>4.0361617783662935E-4</v>
      </c>
      <c r="K6" s="72">
        <v>1.9870997078658579E-3</v>
      </c>
      <c r="L6" s="72">
        <v>1.9348307039285077E-3</v>
      </c>
      <c r="M6" s="72">
        <v>1.8893962594480767E-2</v>
      </c>
      <c r="N6" s="72">
        <v>1.1750780981038831E-2</v>
      </c>
      <c r="O6" s="72">
        <v>2.1146655970476089E-2</v>
      </c>
      <c r="P6" s="72">
        <v>3.2730529370730919E-2</v>
      </c>
      <c r="Q6" s="72">
        <v>7.2907228293755441E-2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1.1547234611091892E-4</v>
      </c>
      <c r="Y6" s="72">
        <v>0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4.7759656046662914E-2</v>
      </c>
      <c r="L7" s="72">
        <v>3.3052932936369343E-2</v>
      </c>
      <c r="M7" s="72">
        <v>9.6764204670963042E-3</v>
      </c>
      <c r="N7" s="72">
        <v>2.2321091545077085E-2</v>
      </c>
      <c r="O7" s="72">
        <v>1.4824619696418469E-2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4.8259340970357778E-2</v>
      </c>
      <c r="D8" s="72">
        <v>0.10978824058617237</v>
      </c>
      <c r="E8" s="72">
        <v>0.2531288189901138</v>
      </c>
      <c r="F8" s="72">
        <v>0.33882461954429466</v>
      </c>
      <c r="G8" s="72">
        <v>0.85840407046454337</v>
      </c>
      <c r="H8" s="72">
        <v>1.16591030087838</v>
      </c>
      <c r="I8" s="72">
        <v>1.2165508307545236</v>
      </c>
      <c r="J8" s="72">
        <v>0.78620021003783103</v>
      </c>
      <c r="K8" s="72">
        <v>0.71674058496716875</v>
      </c>
      <c r="L8" s="72">
        <v>0.12859966960825295</v>
      </c>
      <c r="M8" s="72">
        <v>8.8729777435230819E-2</v>
      </c>
      <c r="N8" s="72">
        <v>0</v>
      </c>
      <c r="O8" s="72">
        <v>0.13477788826094586</v>
      </c>
      <c r="P8" s="72">
        <v>0.97652478467625259</v>
      </c>
      <c r="Q8" s="72">
        <v>1.9947498048509924</v>
      </c>
      <c r="R8" s="72">
        <v>1.7040181191077752</v>
      </c>
      <c r="S8" s="72">
        <v>1.8985017047682988</v>
      </c>
      <c r="T8" s="72">
        <v>1.8387160302578021</v>
      </c>
      <c r="U8" s="72">
        <v>1.8781820133768607</v>
      </c>
      <c r="V8" s="72">
        <v>1.7244876043514197</v>
      </c>
      <c r="W8" s="72">
        <v>1.5620251212607035</v>
      </c>
      <c r="X8" s="72">
        <v>0.28607227788986755</v>
      </c>
      <c r="Y8" s="72">
        <v>2.7668336294855121E-2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7.3682639091861235</v>
      </c>
      <c r="D9" s="72">
        <v>13.383964449344239</v>
      </c>
      <c r="E9" s="72">
        <v>11.149496062719125</v>
      </c>
      <c r="F9" s="72">
        <v>8.0082238777847898</v>
      </c>
      <c r="G9" s="72">
        <v>5.7760588883417583</v>
      </c>
      <c r="H9" s="72">
        <v>8.359357510783008</v>
      </c>
      <c r="I9" s="72">
        <v>10.858362613457142</v>
      </c>
      <c r="J9" s="72">
        <v>7.3905605122097935</v>
      </c>
      <c r="K9" s="72">
        <v>6.0869452976245659</v>
      </c>
      <c r="L9" s="72">
        <v>6.8996027210930828</v>
      </c>
      <c r="M9" s="72">
        <v>6.0844988649082419</v>
      </c>
      <c r="N9" s="72">
        <v>22.100289052979416</v>
      </c>
      <c r="O9" s="72">
        <v>11.132805506351376</v>
      </c>
      <c r="P9" s="72">
        <v>16.66975566438343</v>
      </c>
      <c r="Q9" s="72">
        <v>27.477950978486572</v>
      </c>
      <c r="R9" s="72">
        <v>8.2636862859869922</v>
      </c>
      <c r="S9" s="72">
        <v>8.189639905984988</v>
      </c>
      <c r="T9" s="72">
        <v>9.6838898335971386</v>
      </c>
      <c r="U9" s="72">
        <v>7.0251550693872931</v>
      </c>
      <c r="V9" s="72">
        <v>7.1310269568005351</v>
      </c>
      <c r="W9" s="72">
        <v>4.7972792298718812</v>
      </c>
      <c r="X9" s="72">
        <v>4.3164621745117167</v>
      </c>
      <c r="Y9" s="72">
        <v>7.0044925965579505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4.9105723911198398</v>
      </c>
      <c r="D11" s="72">
        <v>0</v>
      </c>
      <c r="E11" s="72">
        <v>0.94582754402228753</v>
      </c>
      <c r="F11" s="72">
        <v>4.3456828603307098</v>
      </c>
      <c r="G11" s="72">
        <v>6.2539740714654579</v>
      </c>
      <c r="H11" s="72">
        <v>4.0330043873944268</v>
      </c>
      <c r="I11" s="72">
        <v>4.0098174634801431</v>
      </c>
      <c r="J11" s="72">
        <v>2.6512794475709702</v>
      </c>
      <c r="K11" s="72">
        <v>3.9209120376613624</v>
      </c>
      <c r="L11" s="72">
        <v>3.0256609468441704</v>
      </c>
      <c r="M11" s="72">
        <v>4.3429937779238763</v>
      </c>
      <c r="N11" s="72">
        <v>9.1431027468094506</v>
      </c>
      <c r="O11" s="72">
        <v>7.0093127127479145</v>
      </c>
      <c r="P11" s="72">
        <v>5.3483471274121603</v>
      </c>
      <c r="Q11" s="72">
        <v>7.9556152387262973</v>
      </c>
      <c r="R11" s="72">
        <v>3.1028439639585583</v>
      </c>
      <c r="S11" s="72">
        <v>3.2318314427889994</v>
      </c>
      <c r="T11" s="72">
        <v>1.7665948519904651</v>
      </c>
      <c r="U11" s="72">
        <v>2.4272580689810299</v>
      </c>
      <c r="V11" s="72">
        <v>2.7526385819002268</v>
      </c>
      <c r="W11" s="72">
        <v>2.7673940326725206</v>
      </c>
      <c r="X11" s="72">
        <v>2.8044493299971758</v>
      </c>
      <c r="Y11" s="72">
        <v>2.3718278019625423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0.85666898917602885</v>
      </c>
      <c r="D13" s="74">
        <v>7.3172106463006828E-2</v>
      </c>
      <c r="E13" s="74">
        <v>0</v>
      </c>
      <c r="F13" s="74">
        <v>0</v>
      </c>
      <c r="G13" s="74">
        <v>0</v>
      </c>
      <c r="H13" s="74">
        <v>1.4950531430226315</v>
      </c>
      <c r="I13" s="74">
        <v>2.9640407420332804</v>
      </c>
      <c r="J13" s="74">
        <v>4.1112961425937602</v>
      </c>
      <c r="K13" s="74">
        <v>3.5135286884385732</v>
      </c>
      <c r="L13" s="74">
        <v>2.7365778276931811</v>
      </c>
      <c r="M13" s="74">
        <v>2.4226800719022639</v>
      </c>
      <c r="N13" s="74">
        <v>3.2372729391958117</v>
      </c>
      <c r="O13" s="74">
        <v>1.6445402754377625</v>
      </c>
      <c r="P13" s="74">
        <v>0</v>
      </c>
      <c r="Q13" s="74">
        <v>0</v>
      </c>
      <c r="R13" s="74">
        <v>0</v>
      </c>
      <c r="S13" s="74">
        <v>0</v>
      </c>
      <c r="T13" s="74">
        <v>0.49247485658278889</v>
      </c>
      <c r="U13" s="74">
        <v>1.3719976623817287</v>
      </c>
      <c r="V13" s="74">
        <v>1.5752866828777436</v>
      </c>
      <c r="W13" s="74">
        <v>2.9371156902957174</v>
      </c>
      <c r="X13" s="74">
        <v>2.4428642155598053</v>
      </c>
      <c r="Y13" s="74">
        <v>4.1872643516542443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0.10570624481149916</v>
      </c>
      <c r="D14" s="76">
        <v>0.16034922488625947</v>
      </c>
      <c r="E14" s="76">
        <v>0.15762656082816456</v>
      </c>
      <c r="F14" s="76">
        <v>0.12616328153891057</v>
      </c>
      <c r="G14" s="76">
        <v>0.11912035980482499</v>
      </c>
      <c r="H14" s="76">
        <v>0.12356431676463384</v>
      </c>
      <c r="I14" s="76">
        <v>0.13476341393841235</v>
      </c>
      <c r="J14" s="76">
        <v>8.9392745898640394E-2</v>
      </c>
      <c r="K14" s="76">
        <v>8.6850368562066432E-2</v>
      </c>
      <c r="L14" s="76">
        <v>9.6125869934434033E-2</v>
      </c>
      <c r="M14" s="76">
        <v>0.10585630297770726</v>
      </c>
      <c r="N14" s="76">
        <v>0.26135595385942861</v>
      </c>
      <c r="O14" s="76">
        <v>0.13613379985487906</v>
      </c>
      <c r="P14" s="76">
        <v>0.17160656473086669</v>
      </c>
      <c r="Q14" s="76">
        <v>0.29059334713429857</v>
      </c>
      <c r="R14" s="76">
        <v>0.12600343609018777</v>
      </c>
      <c r="S14" s="76">
        <v>0.12751832844886526</v>
      </c>
      <c r="T14" s="76">
        <v>0.11732717303541226</v>
      </c>
      <c r="U14" s="76">
        <v>0.10015511237571137</v>
      </c>
      <c r="V14" s="76">
        <v>0.10220278380066487</v>
      </c>
      <c r="W14" s="76">
        <v>7.8250367601114507E-2</v>
      </c>
      <c r="X14" s="76">
        <v>4.9724215426633508E-2</v>
      </c>
      <c r="Y14" s="76">
        <v>6.4032208904346827E-2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0.46899735517329383</v>
      </c>
      <c r="D15" s="69">
        <f t="shared" si="6"/>
        <v>0.36095006457289314</v>
      </c>
      <c r="E15" s="69">
        <f t="shared" si="6"/>
        <v>0.5020904497983143</v>
      </c>
      <c r="F15" s="69">
        <f t="shared" si="6"/>
        <v>0.27037768273253548</v>
      </c>
      <c r="G15" s="69">
        <f t="shared" si="6"/>
        <v>0.27863666330473369</v>
      </c>
      <c r="H15" s="69">
        <f t="shared" si="6"/>
        <v>0.32094472162803273</v>
      </c>
      <c r="I15" s="69">
        <f t="shared" si="6"/>
        <v>0.84109506908286802</v>
      </c>
      <c r="J15" s="69">
        <f t="shared" si="6"/>
        <v>0.55292950783830475</v>
      </c>
      <c r="K15" s="69">
        <f t="shared" si="6"/>
        <v>0.90702581213395905</v>
      </c>
      <c r="L15" s="69">
        <f t="shared" si="6"/>
        <v>0.4987917766601222</v>
      </c>
      <c r="M15" s="69">
        <f t="shared" si="6"/>
        <v>0.48925696823381859</v>
      </c>
      <c r="N15" s="69">
        <f t="shared" si="6"/>
        <v>4.7868332381053404</v>
      </c>
      <c r="O15" s="69">
        <f t="shared" si="6"/>
        <v>0.59365722407060684</v>
      </c>
      <c r="P15" s="69">
        <f t="shared" si="6"/>
        <v>1.3611431278599353</v>
      </c>
      <c r="Q15" s="69">
        <f t="shared" si="6"/>
        <v>1.336222889116836</v>
      </c>
      <c r="R15" s="69">
        <f t="shared" si="6"/>
        <v>1.0684274309505184</v>
      </c>
      <c r="S15" s="69">
        <f t="shared" si="6"/>
        <v>1.2575008241444026</v>
      </c>
      <c r="T15" s="69">
        <f t="shared" si="6"/>
        <v>0.99867499596747922</v>
      </c>
      <c r="U15" s="69">
        <f t="shared" si="6"/>
        <v>0.87162713070225606</v>
      </c>
      <c r="V15" s="69">
        <f t="shared" si="6"/>
        <v>0.92495995646417395</v>
      </c>
      <c r="W15" s="69">
        <f t="shared" si="6"/>
        <v>0.71920408459894847</v>
      </c>
      <c r="X15" s="69">
        <f t="shared" si="6"/>
        <v>1.2642894307397079</v>
      </c>
      <c r="Y15" s="69">
        <f t="shared" si="6"/>
        <v>1.4592567603931677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0.46899735517329383</v>
      </c>
      <c r="D16" s="72">
        <v>0.36095006457289314</v>
      </c>
      <c r="E16" s="72">
        <v>0.5020904497983143</v>
      </c>
      <c r="F16" s="72">
        <v>0.27037768273253548</v>
      </c>
      <c r="G16" s="72">
        <v>0.27863666330473369</v>
      </c>
      <c r="H16" s="72">
        <v>0.32094472162803273</v>
      </c>
      <c r="I16" s="72">
        <v>0.84109506908286802</v>
      </c>
      <c r="J16" s="72">
        <v>0.55292950783830475</v>
      </c>
      <c r="K16" s="72">
        <v>0.90702581213395905</v>
      </c>
      <c r="L16" s="72">
        <v>0.4987917766601222</v>
      </c>
      <c r="M16" s="72">
        <v>0.48925696823381859</v>
      </c>
      <c r="N16" s="72">
        <v>4.7868332381053404</v>
      </c>
      <c r="O16" s="72">
        <v>0.59365722407060684</v>
      </c>
      <c r="P16" s="72">
        <v>1.3611431278599353</v>
      </c>
      <c r="Q16" s="72">
        <v>1.336222889116836</v>
      </c>
      <c r="R16" s="72">
        <v>1.0684274309505184</v>
      </c>
      <c r="S16" s="72">
        <v>1.2575008241444026</v>
      </c>
      <c r="T16" s="72">
        <v>0.99867499596747922</v>
      </c>
      <c r="U16" s="72">
        <v>0.87162713070225606</v>
      </c>
      <c r="V16" s="72">
        <v>0.92495995646417395</v>
      </c>
      <c r="W16" s="72">
        <v>0.71920408459894847</v>
      </c>
      <c r="X16" s="72">
        <v>1.2642894307397079</v>
      </c>
      <c r="Y16" s="72">
        <v>1.4592567603931677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4.23378043818159</v>
      </c>
      <c r="D17" s="69">
        <f t="shared" si="7"/>
        <v>4.5628734341594228</v>
      </c>
      <c r="E17" s="69">
        <f t="shared" si="7"/>
        <v>4.2678876388505289</v>
      </c>
      <c r="F17" s="69">
        <f t="shared" si="7"/>
        <v>4.1602293077052908</v>
      </c>
      <c r="G17" s="69">
        <f t="shared" si="7"/>
        <v>4.4505577751545342</v>
      </c>
      <c r="H17" s="69">
        <f t="shared" si="7"/>
        <v>4.4383608873205667</v>
      </c>
      <c r="I17" s="69">
        <f t="shared" si="7"/>
        <v>5.7560710609911396</v>
      </c>
      <c r="J17" s="69">
        <f t="shared" si="7"/>
        <v>4.8223494983818549</v>
      </c>
      <c r="K17" s="69">
        <f t="shared" si="7"/>
        <v>5.0606477422825717</v>
      </c>
      <c r="L17" s="69">
        <f t="shared" si="7"/>
        <v>5.1382501409945096</v>
      </c>
      <c r="M17" s="69">
        <f t="shared" si="7"/>
        <v>5.3151757010766651</v>
      </c>
      <c r="N17" s="69">
        <f t="shared" si="7"/>
        <v>11.618313236682814</v>
      </c>
      <c r="O17" s="69">
        <f t="shared" si="7"/>
        <v>6.5526537461911651</v>
      </c>
      <c r="P17" s="69">
        <f t="shared" si="7"/>
        <v>7.4734363942584352</v>
      </c>
      <c r="Q17" s="69">
        <f t="shared" si="7"/>
        <v>13.730647526738586</v>
      </c>
      <c r="R17" s="69">
        <f t="shared" ref="R17:V17" si="8">SUM(R18:R26)</f>
        <v>5.3384153317744953</v>
      </c>
      <c r="S17" s="69">
        <f t="shared" si="8"/>
        <v>5.5960822662594349</v>
      </c>
      <c r="T17" s="69">
        <f t="shared" si="8"/>
        <v>5.6462870196267749</v>
      </c>
      <c r="U17" s="69">
        <f t="shared" si="8"/>
        <v>5.5894490039591505</v>
      </c>
      <c r="V17" s="69">
        <f t="shared" si="8"/>
        <v>5.8397903812157157</v>
      </c>
      <c r="W17" s="69">
        <f t="shared" ref="W17:Y17" si="9">SUM(W18:W26)</f>
        <v>6.3582591494280472</v>
      </c>
      <c r="X17" s="69">
        <f t="shared" si="9"/>
        <v>7.1850394404221216</v>
      </c>
      <c r="Y17" s="69">
        <f t="shared" si="9"/>
        <v>12.735853859594123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1.5555023022481287E-3</v>
      </c>
      <c r="D18" s="72">
        <v>9.7066346067840835E-3</v>
      </c>
      <c r="E18" s="72">
        <v>8.163062904365562E-3</v>
      </c>
      <c r="F18" s="72">
        <v>3.717582693672704E-3</v>
      </c>
      <c r="G18" s="72">
        <v>2.919232810974292E-3</v>
      </c>
      <c r="H18" s="72">
        <v>1.6031849200082518E-3</v>
      </c>
      <c r="I18" s="72">
        <v>2.703395077980738E-4</v>
      </c>
      <c r="J18" s="72">
        <v>8.8052219644874574E-4</v>
      </c>
      <c r="K18" s="72">
        <v>6.0776364888038793E-3</v>
      </c>
      <c r="L18" s="72">
        <v>2.482061031137554E-2</v>
      </c>
      <c r="M18" s="72">
        <v>3.0595679743020181E-2</v>
      </c>
      <c r="N18" s="72">
        <v>6.0362995974488659E-2</v>
      </c>
      <c r="O18" s="72">
        <v>3.3869695549136693E-2</v>
      </c>
      <c r="P18" s="72">
        <v>0</v>
      </c>
      <c r="Q18" s="72">
        <v>4.2592677484072557E-4</v>
      </c>
      <c r="R18" s="72">
        <v>6.3313160607620178E-3</v>
      </c>
      <c r="S18" s="72">
        <v>6.2530521023817318E-3</v>
      </c>
      <c r="T18" s="72">
        <v>0</v>
      </c>
      <c r="U18" s="72">
        <v>6.7782995007054309E-4</v>
      </c>
      <c r="V18" s="72">
        <v>8.5934325195190907E-3</v>
      </c>
      <c r="W18" s="72">
        <v>0</v>
      </c>
      <c r="X18" s="72">
        <v>6.1113703744995827E-5</v>
      </c>
      <c r="Y18" s="72">
        <v>5.1727376524981734E-5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1.6084908478847356E-2</v>
      </c>
      <c r="D19" s="72">
        <v>1.5710277718617705E-2</v>
      </c>
      <c r="E19" s="72">
        <v>2.0858959588559597E-2</v>
      </c>
      <c r="F19" s="72">
        <v>1.7083261813729572E-2</v>
      </c>
      <c r="G19" s="72">
        <v>1.5040959385576026E-2</v>
      </c>
      <c r="H19" s="72">
        <v>1.8441878929282854E-2</v>
      </c>
      <c r="I19" s="72">
        <v>1.8002662766044491E-2</v>
      </c>
      <c r="J19" s="72">
        <v>1.0845731943868425E-2</v>
      </c>
      <c r="K19" s="72">
        <v>1.2331125678257771E-2</v>
      </c>
      <c r="L19" s="72">
        <v>1.4562528393454236E-2</v>
      </c>
      <c r="M19" s="72">
        <v>1.8370848150521882E-2</v>
      </c>
      <c r="N19" s="72">
        <v>3.4154940228749202E-2</v>
      </c>
      <c r="O19" s="72">
        <v>1.7346109303572305E-2</v>
      </c>
      <c r="P19" s="72">
        <v>1.3222404596333731E-2</v>
      </c>
      <c r="Q19" s="72">
        <v>7.4873739382908342E-3</v>
      </c>
      <c r="R19" s="72">
        <v>2.1015201478701709E-3</v>
      </c>
      <c r="S19" s="72">
        <v>5.5484355863365019E-3</v>
      </c>
      <c r="T19" s="72">
        <v>9.7309037743938606E-3</v>
      </c>
      <c r="U19" s="72">
        <v>1.1228868960872305E-2</v>
      </c>
      <c r="V19" s="72">
        <v>1.0026273472257697E-2</v>
      </c>
      <c r="W19" s="72">
        <v>6.8598301596289281E-3</v>
      </c>
      <c r="X19" s="72">
        <v>1.1527819076715918E-3</v>
      </c>
      <c r="Y19" s="72">
        <v>4.7338877273405541E-3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9.6524913452079048E-3</v>
      </c>
      <c r="D21" s="72">
        <v>1.3584944735656097E-2</v>
      </c>
      <c r="E21" s="72">
        <v>3.0766612865194661E-2</v>
      </c>
      <c r="F21" s="72">
        <v>4.7077980419804835E-2</v>
      </c>
      <c r="G21" s="72">
        <v>0.12919306317396645</v>
      </c>
      <c r="H21" s="72">
        <v>0.16708670108959625</v>
      </c>
      <c r="I21" s="72">
        <v>0.18751361530335472</v>
      </c>
      <c r="J21" s="72">
        <v>0.1209967863501378</v>
      </c>
      <c r="K21" s="72">
        <v>0.10155272335607821</v>
      </c>
      <c r="L21" s="72">
        <v>4.7459263436319407E-3</v>
      </c>
      <c r="M21" s="72">
        <v>1.0394920782652506E-3</v>
      </c>
      <c r="N21" s="72">
        <v>0</v>
      </c>
      <c r="O21" s="72">
        <v>3.9785182607999531E-3</v>
      </c>
      <c r="P21" s="72">
        <v>0.10829521995692876</v>
      </c>
      <c r="Q21" s="72">
        <v>0.5432839909341779</v>
      </c>
      <c r="R21" s="72">
        <v>0.36270636863872152</v>
      </c>
      <c r="S21" s="72">
        <v>0.29842569153191595</v>
      </c>
      <c r="T21" s="72">
        <v>0.35230219132667911</v>
      </c>
      <c r="U21" s="72">
        <v>0.36521422282779731</v>
      </c>
      <c r="V21" s="72">
        <v>0.2698521705329841</v>
      </c>
      <c r="W21" s="72">
        <v>0.162275062269742</v>
      </c>
      <c r="X21" s="72">
        <v>3.1804165190530753E-2</v>
      </c>
      <c r="Y21" s="72">
        <v>4.1149285897760313E-3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2.5929974406458209E-2</v>
      </c>
      <c r="D22" s="72">
        <v>5.1643784871714046E-2</v>
      </c>
      <c r="E22" s="72">
        <v>5.196345456332032E-2</v>
      </c>
      <c r="F22" s="72">
        <v>5.5119792549739713E-2</v>
      </c>
      <c r="G22" s="72">
        <v>3.8915879092889918E-2</v>
      </c>
      <c r="H22" s="72">
        <v>4.5806758750576299E-2</v>
      </c>
      <c r="I22" s="72">
        <v>7.2667286819426483E-2</v>
      </c>
      <c r="J22" s="72">
        <v>0.16535151279791138</v>
      </c>
      <c r="K22" s="72">
        <v>0.10327172546859352</v>
      </c>
      <c r="L22" s="72">
        <v>0.1057767254268758</v>
      </c>
      <c r="M22" s="72">
        <v>9.6952627027101168E-2</v>
      </c>
      <c r="N22" s="72">
        <v>0.32584063271438307</v>
      </c>
      <c r="O22" s="72">
        <v>0.21829995149128864</v>
      </c>
      <c r="P22" s="72">
        <v>5.0647474612716396E-2</v>
      </c>
      <c r="Q22" s="72">
        <v>0.1235985601893231</v>
      </c>
      <c r="R22" s="72">
        <v>5.0864503674008063E-2</v>
      </c>
      <c r="S22" s="72">
        <v>7.7908797644143366E-2</v>
      </c>
      <c r="T22" s="72">
        <v>8.6434275406577443E-2</v>
      </c>
      <c r="U22" s="72">
        <v>7.0230082810196506E-2</v>
      </c>
      <c r="V22" s="72">
        <v>6.6267088444772512E-2</v>
      </c>
      <c r="W22" s="72">
        <v>5.2571649478213731E-2</v>
      </c>
      <c r="X22" s="72">
        <v>7.8870583050748899E-2</v>
      </c>
      <c r="Y22" s="72">
        <v>0.10998795044389782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1.1897434361793049</v>
      </c>
      <c r="D24" s="72">
        <v>0</v>
      </c>
      <c r="E24" s="72">
        <v>0.21770515321040071</v>
      </c>
      <c r="F24" s="72">
        <v>1.1683405709138672</v>
      </c>
      <c r="G24" s="72">
        <v>1.7881667331497981</v>
      </c>
      <c r="H24" s="72">
        <v>1.0080788325452912</v>
      </c>
      <c r="I24" s="72">
        <v>0.98899074214197191</v>
      </c>
      <c r="J24" s="72">
        <v>0.8193442362242801</v>
      </c>
      <c r="K24" s="72">
        <v>1.2833712147572016</v>
      </c>
      <c r="L24" s="72">
        <v>0.98579172222158129</v>
      </c>
      <c r="M24" s="72">
        <v>1.3377505462456232</v>
      </c>
      <c r="N24" s="72">
        <v>2.5457963680910369</v>
      </c>
      <c r="O24" s="72">
        <v>1.8754709966831125</v>
      </c>
      <c r="P24" s="72">
        <v>1.2968388174371757</v>
      </c>
      <c r="Q24" s="72">
        <v>2.8159282899606062</v>
      </c>
      <c r="R24" s="72">
        <v>0.99345804785204106</v>
      </c>
      <c r="S24" s="72">
        <v>1.1331315732505103</v>
      </c>
      <c r="T24" s="72">
        <v>0.54247649070153869</v>
      </c>
      <c r="U24" s="72">
        <v>0.87251235091648394</v>
      </c>
      <c r="V24" s="72">
        <v>1.0588009657156252</v>
      </c>
      <c r="W24" s="72">
        <v>1.401741924572651</v>
      </c>
      <c r="X24" s="72">
        <v>1.7838731894786581</v>
      </c>
      <c r="Y24" s="72">
        <v>2.372140406431932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2.9908141254695231</v>
      </c>
      <c r="D25" s="74">
        <v>4.4722277922266507</v>
      </c>
      <c r="E25" s="74">
        <v>3.9384303957186884</v>
      </c>
      <c r="F25" s="74">
        <v>2.8688901193144765</v>
      </c>
      <c r="G25" s="74">
        <v>2.4763219075413296</v>
      </c>
      <c r="H25" s="74">
        <v>3.1973435310858114</v>
      </c>
      <c r="I25" s="74">
        <v>4.4886264144525443</v>
      </c>
      <c r="J25" s="74">
        <v>3.7049307088692083</v>
      </c>
      <c r="K25" s="74">
        <v>3.5540433165336367</v>
      </c>
      <c r="L25" s="74">
        <v>2.9696814144121153</v>
      </c>
      <c r="M25" s="74">
        <v>3.6509414508403966</v>
      </c>
      <c r="N25" s="74">
        <v>8.4217513349150259</v>
      </c>
      <c r="O25" s="74">
        <v>4.1242159715725757</v>
      </c>
      <c r="P25" s="74">
        <v>5.6722277689587832</v>
      </c>
      <c r="Q25" s="74">
        <v>9.9143921329584561</v>
      </c>
      <c r="R25" s="74">
        <v>3.6531996544815168</v>
      </c>
      <c r="S25" s="74">
        <v>3.7169690368748256</v>
      </c>
      <c r="T25" s="74">
        <v>4.1610236036485508</v>
      </c>
      <c r="U25" s="74">
        <v>3.9945248751149975</v>
      </c>
      <c r="V25" s="74">
        <v>4.2297401324337018</v>
      </c>
      <c r="W25" s="74">
        <v>4.4612482260981814</v>
      </c>
      <c r="X25" s="74">
        <v>4.8262166831398554</v>
      </c>
      <c r="Y25" s="74">
        <v>9.6275587570228609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1.0328712138854754</v>
      </c>
      <c r="M26" s="77">
        <v>0.17952505699173785</v>
      </c>
      <c r="N26" s="77">
        <v>0.23040696475913156</v>
      </c>
      <c r="O26" s="77">
        <v>0.27947250333067974</v>
      </c>
      <c r="P26" s="77">
        <v>0.3322047086964976</v>
      </c>
      <c r="Q26" s="77">
        <v>0.32553125198289129</v>
      </c>
      <c r="R26" s="77">
        <v>0.26975392091957628</v>
      </c>
      <c r="S26" s="77">
        <v>0.35784567926932087</v>
      </c>
      <c r="T26" s="77">
        <v>0.49431955476903539</v>
      </c>
      <c r="U26" s="77">
        <v>0.27506077337873264</v>
      </c>
      <c r="V26" s="77">
        <v>0.19651031809685551</v>
      </c>
      <c r="W26" s="77">
        <v>0.27356245684963032</v>
      </c>
      <c r="X26" s="77">
        <v>0.46306092395091203</v>
      </c>
      <c r="Y26" s="77">
        <v>0.61726620200179017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2.8172286129279422</v>
      </c>
      <c r="D27" s="69">
        <f t="shared" si="10"/>
        <v>2.7720557632630403</v>
      </c>
      <c r="E27" s="69">
        <f t="shared" si="10"/>
        <v>2.7857223160231603</v>
      </c>
      <c r="F27" s="69">
        <f t="shared" si="10"/>
        <v>2.8871746346085576</v>
      </c>
      <c r="G27" s="69">
        <f t="shared" si="10"/>
        <v>2.8816440045811089</v>
      </c>
      <c r="H27" s="69">
        <f t="shared" si="10"/>
        <v>2.9320089028338807</v>
      </c>
      <c r="I27" s="69">
        <f t="shared" si="10"/>
        <v>3.9474536911582465</v>
      </c>
      <c r="J27" s="69">
        <f t="shared" si="10"/>
        <v>3.0467940080111275</v>
      </c>
      <c r="K27" s="69">
        <f t="shared" si="10"/>
        <v>3.0886895268020842</v>
      </c>
      <c r="L27" s="69">
        <f t="shared" si="10"/>
        <v>3.0002399723336874</v>
      </c>
      <c r="M27" s="69">
        <f t="shared" si="10"/>
        <v>3.2306671493124774</v>
      </c>
      <c r="N27" s="69">
        <f t="shared" si="10"/>
        <v>7.0226556305663008</v>
      </c>
      <c r="O27" s="69">
        <f t="shared" si="10"/>
        <v>3.9734882754701886</v>
      </c>
      <c r="P27" s="69">
        <f t="shared" si="10"/>
        <v>4.4531317340120733</v>
      </c>
      <c r="Q27" s="69">
        <f t="shared" si="10"/>
        <v>9.1761228649664481</v>
      </c>
      <c r="R27" s="69">
        <f t="shared" ref="R27:V27" si="11">SUM(R28:R32)</f>
        <v>3.5439477162734616</v>
      </c>
      <c r="S27" s="69">
        <f t="shared" si="11"/>
        <v>3.6491408242882777</v>
      </c>
      <c r="T27" s="69">
        <f t="shared" si="11"/>
        <v>3.6097625814638361</v>
      </c>
      <c r="U27" s="69">
        <f t="shared" si="11"/>
        <v>3.5985643844539283</v>
      </c>
      <c r="V27" s="69">
        <f t="shared" si="11"/>
        <v>3.8013513484593293</v>
      </c>
      <c r="W27" s="69">
        <f t="shared" ref="W27:Y27" si="12">SUM(W28:W32)</f>
        <v>4.1355796769314397</v>
      </c>
      <c r="X27" s="69">
        <f t="shared" si="12"/>
        <v>4.5815652229179049</v>
      </c>
      <c r="Y27" s="69">
        <f t="shared" si="12"/>
        <v>7.9759394805900445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1.6681993489496904E-2</v>
      </c>
      <c r="D28" s="72">
        <v>9.9602939086382888E-2</v>
      </c>
      <c r="E28" s="72">
        <v>8.8437312955203073E-2</v>
      </c>
      <c r="F28" s="72">
        <v>6.10073975903766E-2</v>
      </c>
      <c r="G28" s="72">
        <v>5.6648981001039357E-2</v>
      </c>
      <c r="H28" s="72">
        <v>2.0930010659791304E-2</v>
      </c>
      <c r="I28" s="72">
        <v>1.980239195861854E-3</v>
      </c>
      <c r="J28" s="72">
        <v>4.0809040149011313E-3</v>
      </c>
      <c r="K28" s="72">
        <v>1.9281349856635623E-2</v>
      </c>
      <c r="L28" s="72">
        <v>0.1433119295741028</v>
      </c>
      <c r="M28" s="72">
        <v>0.13724883231325671</v>
      </c>
      <c r="N28" s="72">
        <v>0.19682957143268792</v>
      </c>
      <c r="O28" s="72">
        <v>2.1637267324099225E-2</v>
      </c>
      <c r="P28" s="72">
        <v>0</v>
      </c>
      <c r="Q28" s="72">
        <v>0</v>
      </c>
      <c r="R28" s="72">
        <v>2.5333333319740121E-4</v>
      </c>
      <c r="S28" s="72">
        <v>1.5068308176267343E-3</v>
      </c>
      <c r="T28" s="72">
        <v>0</v>
      </c>
      <c r="U28" s="72">
        <v>1.239304221804515E-3</v>
      </c>
      <c r="V28" s="72">
        <v>8.1563237163454413E-3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0.34321726449100881</v>
      </c>
      <c r="D29" s="72">
        <v>0.6152221707646407</v>
      </c>
      <c r="E29" s="72">
        <v>0.51525422200542481</v>
      </c>
      <c r="F29" s="72">
        <v>0.37567346896696979</v>
      </c>
      <c r="G29" s="72">
        <v>0.25445428940374198</v>
      </c>
      <c r="H29" s="72">
        <v>0.25086252489189337</v>
      </c>
      <c r="I29" s="72">
        <v>0.30470466321077999</v>
      </c>
      <c r="J29" s="72">
        <v>0.3567305505224676</v>
      </c>
      <c r="K29" s="72">
        <v>0.43837294751173966</v>
      </c>
      <c r="L29" s="72">
        <v>0.37329458353833589</v>
      </c>
      <c r="M29" s="72">
        <v>0.45593506592520006</v>
      </c>
      <c r="N29" s="72">
        <v>0.6422351860964105</v>
      </c>
      <c r="O29" s="72">
        <v>0.47188609618571364</v>
      </c>
      <c r="P29" s="72">
        <v>0.4783800198913517</v>
      </c>
      <c r="Q29" s="72">
        <v>1.0335018851345599</v>
      </c>
      <c r="R29" s="72">
        <v>0.33276502182291412</v>
      </c>
      <c r="S29" s="72">
        <v>0.20065294304671913</v>
      </c>
      <c r="T29" s="72">
        <v>0.1744168964353533</v>
      </c>
      <c r="U29" s="72">
        <v>0.21961011334367125</v>
      </c>
      <c r="V29" s="72">
        <v>0.24743294335485902</v>
      </c>
      <c r="W29" s="72">
        <v>0.27985198313188864</v>
      </c>
      <c r="X29" s="72">
        <v>0.18618139039139148</v>
      </c>
      <c r="Y29" s="72">
        <v>0.16721858844402146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4.4654656633260556E-3</v>
      </c>
      <c r="D30" s="72">
        <v>9.8478370860852014E-3</v>
      </c>
      <c r="E30" s="72">
        <v>2.1582866238799559E-2</v>
      </c>
      <c r="F30" s="72">
        <v>3.4446548589042308E-2</v>
      </c>
      <c r="G30" s="72">
        <v>8.8038730559559242E-2</v>
      </c>
      <c r="H30" s="72">
        <v>0.11647926301323873</v>
      </c>
      <c r="I30" s="72">
        <v>0.13481216644037058</v>
      </c>
      <c r="J30" s="72">
        <v>8.2574384936189002E-2</v>
      </c>
      <c r="K30" s="72">
        <v>7.0755163208643751E-2</v>
      </c>
      <c r="L30" s="72">
        <v>9.2106230025284178E-3</v>
      </c>
      <c r="M30" s="72">
        <v>5.2692148484375454E-3</v>
      </c>
      <c r="N30" s="72">
        <v>0</v>
      </c>
      <c r="O30" s="72">
        <v>4.9281877806814263E-3</v>
      </c>
      <c r="P30" s="72">
        <v>4.631455853101657E-2</v>
      </c>
      <c r="Q30" s="72">
        <v>0.10071397166128443</v>
      </c>
      <c r="R30" s="72">
        <v>0.12010687711976074</v>
      </c>
      <c r="S30" s="72">
        <v>0.11527991334275543</v>
      </c>
      <c r="T30" s="72">
        <v>0.13480482057258508</v>
      </c>
      <c r="U30" s="72">
        <v>0.12176920622760443</v>
      </c>
      <c r="V30" s="72">
        <v>8.325368223799566E-2</v>
      </c>
      <c r="W30" s="72">
        <v>5.8591624074474893E-2</v>
      </c>
      <c r="X30" s="72">
        <v>1.6979766126267698E-2</v>
      </c>
      <c r="Y30" s="72">
        <v>2.008222662605167E-3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4.1796229398643567E-2</v>
      </c>
      <c r="D31" s="72">
        <v>0.10422867696993812</v>
      </c>
      <c r="E31" s="72">
        <v>9.7551553050277101E-2</v>
      </c>
      <c r="F31" s="72">
        <v>9.4961822354807532E-2</v>
      </c>
      <c r="G31" s="72">
        <v>6.0569487348864838E-2</v>
      </c>
      <c r="H31" s="72">
        <v>7.2897664543194532E-2</v>
      </c>
      <c r="I31" s="72">
        <v>8.3028030091902752E-2</v>
      </c>
      <c r="J31" s="72">
        <v>0.14514383958415794</v>
      </c>
      <c r="K31" s="72">
        <v>0.10402492415433688</v>
      </c>
      <c r="L31" s="72">
        <v>9.3840714366759739E-2</v>
      </c>
      <c r="M31" s="72">
        <v>9.9656865751105633E-2</v>
      </c>
      <c r="N31" s="72">
        <v>0.2812879888733345</v>
      </c>
      <c r="O31" s="72">
        <v>0.20437763907298787</v>
      </c>
      <c r="P31" s="72">
        <v>0.27426500407652304</v>
      </c>
      <c r="Q31" s="72">
        <v>0.73226951605851298</v>
      </c>
      <c r="R31" s="72">
        <v>0.2706025334206969</v>
      </c>
      <c r="S31" s="72">
        <v>0.19570293151075732</v>
      </c>
      <c r="T31" s="72">
        <v>0.16812330375860601</v>
      </c>
      <c r="U31" s="72">
        <v>0.13910917986480267</v>
      </c>
      <c r="V31" s="72">
        <v>0.10764001115917189</v>
      </c>
      <c r="W31" s="72">
        <v>0.12086971577122803</v>
      </c>
      <c r="X31" s="72">
        <v>6.7210855082332377E-2</v>
      </c>
      <c r="Y31" s="72">
        <v>0.23162538313163264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2.4110676598854668</v>
      </c>
      <c r="D32" s="77">
        <v>1.9431541393559932</v>
      </c>
      <c r="E32" s="77">
        <v>2.0628963617734559</v>
      </c>
      <c r="F32" s="77">
        <v>2.3210853971073613</v>
      </c>
      <c r="G32" s="77">
        <v>2.4219325162679035</v>
      </c>
      <c r="H32" s="77">
        <v>2.4708394397257627</v>
      </c>
      <c r="I32" s="77">
        <v>3.4229285922193311</v>
      </c>
      <c r="J32" s="77">
        <v>2.4582643289534118</v>
      </c>
      <c r="K32" s="77">
        <v>2.4562551420707281</v>
      </c>
      <c r="L32" s="77">
        <v>2.3805821218519605</v>
      </c>
      <c r="M32" s="77">
        <v>2.5325571704744774</v>
      </c>
      <c r="N32" s="77">
        <v>5.9023028841638681</v>
      </c>
      <c r="O32" s="77">
        <v>3.2706590851067063</v>
      </c>
      <c r="P32" s="77">
        <v>3.6541721515131824</v>
      </c>
      <c r="Q32" s="77">
        <v>7.3096374921120919</v>
      </c>
      <c r="R32" s="77">
        <v>2.8202199505768926</v>
      </c>
      <c r="S32" s="77">
        <v>3.1359982055704192</v>
      </c>
      <c r="T32" s="77">
        <v>3.1324175606972915</v>
      </c>
      <c r="U32" s="77">
        <v>3.1168365807960456</v>
      </c>
      <c r="V32" s="77">
        <v>3.3548683879909573</v>
      </c>
      <c r="W32" s="77">
        <v>3.6762663539538485</v>
      </c>
      <c r="X32" s="77">
        <v>4.3111932113179137</v>
      </c>
      <c r="Y32" s="77">
        <v>7.5750872863517849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0.6005116501229758</v>
      </c>
      <c r="D3" s="66">
        <f>IF(RES_hh_tes_in!D3=0,"",RES_hh_tes_in!D3/RES_hh_fec_in!D3)</f>
        <v>0.55310783956370291</v>
      </c>
      <c r="E3" s="66">
        <f>IF(RES_hh_tes_in!E3=0,"",RES_hh_tes_in!E3/RES_hh_fec_in!E3)</f>
        <v>0.57232654940207661</v>
      </c>
      <c r="F3" s="66">
        <f>IF(RES_hh_tes_in!F3=0,"",RES_hh_tes_in!F3/RES_hh_fec_in!F3)</f>
        <v>0.60338841640706331</v>
      </c>
      <c r="G3" s="66">
        <f>IF(RES_hh_tes_in!G3=0,"",RES_hh_tes_in!G3/RES_hh_fec_in!G3)</f>
        <v>0.62539622606780643</v>
      </c>
      <c r="H3" s="66">
        <f>IF(RES_hh_tes_in!H3=0,"",RES_hh_tes_in!H3/RES_hh_fec_in!H3)</f>
        <v>0.6137408454651313</v>
      </c>
      <c r="I3" s="66">
        <f>IF(RES_hh_tes_in!I3=0,"",RES_hh_tes_in!I3/RES_hh_fec_in!I3)</f>
        <v>0.62668890135416389</v>
      </c>
      <c r="J3" s="66">
        <f>IF(RES_hh_tes_in!J3=0,"",RES_hh_tes_in!J3/RES_hh_fec_in!J3)</f>
        <v>0.63494194174681473</v>
      </c>
      <c r="K3" s="66">
        <f>IF(RES_hh_tes_in!K3=0,"",RES_hh_tes_in!K3/RES_hh_fec_in!K3)</f>
        <v>0.65595793664781177</v>
      </c>
      <c r="L3" s="66">
        <f>IF(RES_hh_tes_in!L3=0,"",RES_hh_tes_in!L3/RES_hh_fec_in!L3)</f>
        <v>0.65790335722788496</v>
      </c>
      <c r="M3" s="66">
        <f>IF(RES_hh_tes_in!M3=0,"",RES_hh_tes_in!M3/RES_hh_fec_in!M3)</f>
        <v>0.65755699331823414</v>
      </c>
      <c r="N3" s="66">
        <f>IF(RES_hh_tes_in!N3=0,"",RES_hh_tes_in!N3/RES_hh_fec_in!N3)</f>
        <v>0.68740992054730177</v>
      </c>
      <c r="O3" s="66">
        <f>IF(RES_hh_tes_in!O3=0,"",RES_hh_tes_in!O3/RES_hh_fec_in!O3)</f>
        <v>0.67133009435483326</v>
      </c>
      <c r="P3" s="66">
        <f>IF(RES_hh_tes_in!P3=0,"",RES_hh_tes_in!P3/RES_hh_fec_in!P3)</f>
        <v>0.67751894751261066</v>
      </c>
      <c r="Q3" s="66">
        <f>IF(RES_hh_tes_in!Q3=0,"",RES_hh_tes_in!Q3/RES_hh_fec_in!Q3)</f>
        <v>0.67848393259643858</v>
      </c>
      <c r="R3" s="66">
        <f>IF(RES_hh_tes_in!R3=0,"",RES_hh_tes_in!R3/RES_hh_fec_in!R3)</f>
        <v>0.70459461300923054</v>
      </c>
      <c r="S3" s="66">
        <f>IF(RES_hh_tes_in!S3=0,"",RES_hh_tes_in!S3/RES_hh_fec_in!S3)</f>
        <v>0.72419654537519407</v>
      </c>
      <c r="T3" s="66">
        <f>IF(RES_hh_tes_in!T3=0,"",RES_hh_tes_in!T3/RES_hh_fec_in!T3)</f>
        <v>0.72762065104399365</v>
      </c>
      <c r="U3" s="66">
        <f>IF(RES_hh_tes_in!U3=0,"",RES_hh_tes_in!U3/RES_hh_fec_in!U3)</f>
        <v>0.74531060837007002</v>
      </c>
      <c r="V3" s="66">
        <f>IF(RES_hh_tes_in!V3=0,"",RES_hh_tes_in!V3/RES_hh_fec_in!V3)</f>
        <v>0.75646862226707712</v>
      </c>
      <c r="W3" s="66">
        <f>IF(RES_hh_tes_in!W3=0,"",RES_hh_tes_in!W3/RES_hh_fec_in!W3)</f>
        <v>0.77534298114397582</v>
      </c>
      <c r="X3" s="66">
        <f>IF(RES_hh_tes_in!X3=0,"",RES_hh_tes_in!X3/RES_hh_fec_in!X3)</f>
        <v>0.80664708719551259</v>
      </c>
      <c r="Y3" s="66">
        <f>IF(RES_hh_tes_in!Y3=0,"",RES_hh_tes_in!Y3/RES_hh_fec_in!Y3)</f>
        <v>0.80656300265251846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0.56771464896909252</v>
      </c>
      <c r="D4" s="70">
        <f>IF(RES_hh_tes_in!D4=0,"",RES_hh_tes_in!D4/RES_hh_fec_in!D4)</f>
        <v>0.52462915237164132</v>
      </c>
      <c r="E4" s="70">
        <f>IF(RES_hh_tes_in!E4=0,"",RES_hh_tes_in!E4/RES_hh_fec_in!E4)</f>
        <v>0.54409353259608517</v>
      </c>
      <c r="F4" s="70">
        <f>IF(RES_hh_tes_in!F4=0,"",RES_hh_tes_in!F4/RES_hh_fec_in!F4)</f>
        <v>0.57789205351525386</v>
      </c>
      <c r="G4" s="70">
        <f>IF(RES_hh_tes_in!G4=0,"",RES_hh_tes_in!G4/RES_hh_fec_in!G4)</f>
        <v>0.60062406002747804</v>
      </c>
      <c r="H4" s="70">
        <f>IF(RES_hh_tes_in!H4=0,"",RES_hh_tes_in!H4/RES_hh_fec_in!H4)</f>
        <v>0.59031128251331655</v>
      </c>
      <c r="I4" s="70">
        <f>IF(RES_hh_tes_in!I4=0,"",RES_hh_tes_in!I4/RES_hh_fec_in!I4)</f>
        <v>0.59685230927263877</v>
      </c>
      <c r="J4" s="70">
        <f>IF(RES_hh_tes_in!J4=0,"",RES_hh_tes_in!J4/RES_hh_fec_in!J4)</f>
        <v>0.61272801760783324</v>
      </c>
      <c r="K4" s="70">
        <f>IF(RES_hh_tes_in!K4=0,"",RES_hh_tes_in!K4/RES_hh_fec_in!K4)</f>
        <v>0.62769267095714598</v>
      </c>
      <c r="L4" s="70">
        <f>IF(RES_hh_tes_in!L4=0,"",RES_hh_tes_in!L4/RES_hh_fec_in!L4)</f>
        <v>0.62797622013746668</v>
      </c>
      <c r="M4" s="70">
        <f>IF(RES_hh_tes_in!M4=0,"",RES_hh_tes_in!M4/RES_hh_fec_in!M4)</f>
        <v>0.63934987323296377</v>
      </c>
      <c r="N4" s="70">
        <f>IF(RES_hh_tes_in!N4=0,"",RES_hh_tes_in!N4/RES_hh_fec_in!N4)</f>
        <v>0.63649550732872062</v>
      </c>
      <c r="O4" s="70">
        <f>IF(RES_hh_tes_in!O4=0,"",RES_hh_tes_in!O4/RES_hh_fec_in!O4)</f>
        <v>0.6491361426379052</v>
      </c>
      <c r="P4" s="70">
        <f>IF(RES_hh_tes_in!P4=0,"",RES_hh_tes_in!P4/RES_hh_fec_in!P4)</f>
        <v>0.64102164024277453</v>
      </c>
      <c r="Q4" s="70">
        <f>IF(RES_hh_tes_in!Q4=0,"",RES_hh_tes_in!Q4/RES_hh_fec_in!Q4)</f>
        <v>0.64695054426250287</v>
      </c>
      <c r="R4" s="70">
        <f>IF(RES_hh_tes_in!R4=0,"",RES_hh_tes_in!R4/RES_hh_fec_in!R4)</f>
        <v>0.66138110346466172</v>
      </c>
      <c r="S4" s="70">
        <f>IF(RES_hh_tes_in!S4=0,"",RES_hh_tes_in!S4/RES_hh_fec_in!S4)</f>
        <v>0.67331526653934093</v>
      </c>
      <c r="T4" s="70">
        <f>IF(RES_hh_tes_in!T4=0,"",RES_hh_tes_in!T4/RES_hh_fec_in!T4)</f>
        <v>0.67832840072590594</v>
      </c>
      <c r="U4" s="70">
        <f>IF(RES_hh_tes_in!U4=0,"",RES_hh_tes_in!U4/RES_hh_fec_in!U4)</f>
        <v>0.70145310135408412</v>
      </c>
      <c r="V4" s="70">
        <f>IF(RES_hh_tes_in!V4=0,"",RES_hh_tes_in!V4/RES_hh_fec_in!V4)</f>
        <v>0.71243692258073399</v>
      </c>
      <c r="W4" s="70">
        <f>IF(RES_hh_tes_in!W4=0,"",RES_hh_tes_in!W4/RES_hh_fec_in!W4)</f>
        <v>0.73880871767720158</v>
      </c>
      <c r="X4" s="70">
        <f>IF(RES_hh_tes_in!X4=0,"",RES_hh_tes_in!X4/RES_hh_fec_in!X4)</f>
        <v>0.74399587367549169</v>
      </c>
      <c r="Y4" s="70">
        <f>IF(RES_hh_tes_in!Y4=0,"",RES_hh_tes_in!Y4/RES_hh_fec_in!Y4)</f>
        <v>0.75434790693429921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0.56622992324721333</v>
      </c>
      <c r="D5" s="78">
        <f>IF(RES_hh_tes_in!D5=0,"",RES_hh_tes_in!D5/RES_hh_fec_in!D5)</f>
        <v>0.57059193812669351</v>
      </c>
      <c r="E5" s="78">
        <f>IF(RES_hh_tes_in!E5=0,"",RES_hh_tes_in!E5/RES_hh_fec_in!E5)</f>
        <v>0.57515528507632629</v>
      </c>
      <c r="F5" s="78">
        <f>IF(RES_hh_tes_in!F5=0,"",RES_hh_tes_in!F5/RES_hh_fec_in!F5)</f>
        <v>0.57986995775743555</v>
      </c>
      <c r="G5" s="78">
        <f>IF(RES_hh_tes_in!G5=0,"",RES_hh_tes_in!G5/RES_hh_fec_in!G5)</f>
        <v>0.5847628581262666</v>
      </c>
      <c r="H5" s="78">
        <f>IF(RES_hh_tes_in!H5=0,"",RES_hh_tes_in!H5/RES_hh_fec_in!H5)</f>
        <v>0.58981792523725018</v>
      </c>
      <c r="I5" s="78">
        <f>IF(RES_hh_tes_in!I5=0,"",RES_hh_tes_in!I5/RES_hh_fec_in!I5)</f>
        <v>0.59502889885582844</v>
      </c>
      <c r="J5" s="78">
        <f>IF(RES_hh_tes_in!J5=0,"",RES_hh_tes_in!J5/RES_hh_fec_in!J5)</f>
        <v>0.60039968758948947</v>
      </c>
      <c r="K5" s="78">
        <f>IF(RES_hh_tes_in!K5=0,"",RES_hh_tes_in!K5/RES_hh_fec_in!K5)</f>
        <v>0.60591770953488633</v>
      </c>
      <c r="L5" s="78">
        <f>IF(RES_hh_tes_in!L5=0,"",RES_hh_tes_in!L5/RES_hh_fec_in!L5)</f>
        <v>0.61155181882286258</v>
      </c>
      <c r="M5" s="78">
        <f>IF(RES_hh_tes_in!M5=0,"",RES_hh_tes_in!M5/RES_hh_fec_in!M5)</f>
        <v>0.61717333990504586</v>
      </c>
      <c r="N5" s="78">
        <f>IF(RES_hh_tes_in!N5=0,"",RES_hh_tes_in!N5/RES_hh_fec_in!N5)</f>
        <v>0.62242448392229321</v>
      </c>
      <c r="O5" s="78">
        <f>IF(RES_hh_tes_in!O5=0,"",RES_hh_tes_in!O5/RES_hh_fec_in!O5)</f>
        <v>0.62711594983198016</v>
      </c>
      <c r="P5" s="78" t="str">
        <f>IF(RES_hh_tes_in!P5=0,"",RES_hh_tes_in!P5/RES_hh_fec_in!P5)</f>
        <v/>
      </c>
      <c r="Q5" s="78">
        <f>IF(RES_hh_tes_in!Q5=0,"",RES_hh_tes_in!Q5/RES_hh_fec_in!Q5)</f>
        <v>0.63939787087235533</v>
      </c>
      <c r="R5" s="78">
        <f>IF(RES_hh_tes_in!R5=0,"",RES_hh_tes_in!R5/RES_hh_fec_in!R5)</f>
        <v>0.65423810539603577</v>
      </c>
      <c r="S5" s="78">
        <f>IF(RES_hh_tes_in!S5=0,"",RES_hh_tes_in!S5/RES_hh_fec_in!S5)</f>
        <v>0.673532600637606</v>
      </c>
      <c r="T5" s="78" t="str">
        <f>IF(RES_hh_tes_in!T5=0,"",RES_hh_tes_in!T5/RES_hh_fec_in!T5)</f>
        <v/>
      </c>
      <c r="U5" s="78">
        <f>IF(RES_hh_tes_in!U5=0,"",RES_hh_tes_in!U5/RES_hh_fec_in!U5)</f>
        <v>0.71272292628554146</v>
      </c>
      <c r="V5" s="78">
        <f>IF(RES_hh_tes_in!V5=0,"",RES_hh_tes_in!V5/RES_hh_fec_in!V5)</f>
        <v>0.72758609397075025</v>
      </c>
      <c r="W5" s="78" t="str">
        <f>IF(RES_hh_tes_in!W5=0,"",RES_hh_tes_in!W5/RES_hh_fec_in!W5)</f>
        <v/>
      </c>
      <c r="X5" s="78">
        <f>IF(RES_hh_tes_in!X5=0,"",RES_hh_tes_in!X5/RES_hh_fec_in!X5)</f>
        <v>0.74513846321930488</v>
      </c>
      <c r="Y5" s="78">
        <f>IF(RES_hh_tes_in!Y5=0,"",RES_hh_tes_in!Y5/RES_hh_fec_in!Y5)</f>
        <v>0.75103934750053614</v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0.46236880401333552</v>
      </c>
      <c r="D6" s="78" t="str">
        <f>IF(RES_hh_tes_in!D6=0,"",RES_hh_tes_in!D6/RES_hh_fec_in!D6)</f>
        <v/>
      </c>
      <c r="E6" s="78">
        <f>IF(RES_hh_tes_in!E6=0,"",RES_hh_tes_in!E6/RES_hh_fec_in!E6)</f>
        <v>0.47138893985050323</v>
      </c>
      <c r="F6" s="78">
        <f>IF(RES_hh_tes_in!F6=0,"",RES_hh_tes_in!F6/RES_hh_fec_in!F6)</f>
        <v>0.47599066309154808</v>
      </c>
      <c r="G6" s="78">
        <f>IF(RES_hh_tes_in!G6=0,"",RES_hh_tes_in!G6/RES_hh_fec_in!G6)</f>
        <v>0.48079819541622154</v>
      </c>
      <c r="H6" s="78">
        <f>IF(RES_hh_tes_in!H6=0,"",RES_hh_tes_in!H6/RES_hh_fec_in!H6)</f>
        <v>0.48578020014548595</v>
      </c>
      <c r="I6" s="78">
        <f>IF(RES_hh_tes_in!I6=0,"",RES_hh_tes_in!I6/RES_hh_fec_in!I6)</f>
        <v>0.49099046064971297</v>
      </c>
      <c r="J6" s="78">
        <f>IF(RES_hh_tes_in!J6=0,"",RES_hh_tes_in!J6/RES_hh_fec_in!J6)</f>
        <v>0.49665639008917872</v>
      </c>
      <c r="K6" s="78">
        <f>IF(RES_hh_tes_in!K6=0,"",RES_hh_tes_in!K6/RES_hh_fec_in!K6)</f>
        <v>0.50296704646854418</v>
      </c>
      <c r="L6" s="78">
        <f>IF(RES_hh_tes_in!L6=0,"",RES_hh_tes_in!L6/RES_hh_fec_in!L6)</f>
        <v>0.50996527791003343</v>
      </c>
      <c r="M6" s="78">
        <f>IF(RES_hh_tes_in!M6=0,"",RES_hh_tes_in!M6/RES_hh_fec_in!M6)</f>
        <v>0.52262775582132359</v>
      </c>
      <c r="N6" s="78">
        <f>IF(RES_hh_tes_in!N6=0,"",RES_hh_tes_in!N6/RES_hh_fec_in!N6)</f>
        <v>0.54244387220829759</v>
      </c>
      <c r="O6" s="78">
        <f>IF(RES_hh_tes_in!O6=0,"",RES_hh_tes_in!O6/RES_hh_fec_in!O6)</f>
        <v>0.57017170746425194</v>
      </c>
      <c r="P6" s="78">
        <f>IF(RES_hh_tes_in!P6=0,"",RES_hh_tes_in!P6/RES_hh_fec_in!P6)</f>
        <v>0.60212676590852376</v>
      </c>
      <c r="Q6" s="78">
        <f>IF(RES_hh_tes_in!Q6=0,"",RES_hh_tes_in!Q6/RES_hh_fec_in!Q6)</f>
        <v>0.62764325893712192</v>
      </c>
      <c r="R6" s="78" t="str">
        <f>IF(RES_hh_tes_in!R6=0,"",RES_hh_tes_in!R6/RES_hh_fec_in!R6)</f>
        <v/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X6" s="78">
        <f>IF(RES_hh_tes_in!X6=0,"",RES_hh_tes_in!X6/RES_hh_fec_in!X6)</f>
        <v>0.64947771157786705</v>
      </c>
      <c r="Y6" s="78" t="str">
        <f>IF(RES_hh_tes_in!Y6=0,"",RES_hh_tes_in!Y6/RES_hh_fec_in!Y6)</f>
        <v/>
      </c>
      <c r="DA6" s="89" t="s">
        <v>724</v>
      </c>
    </row>
    <row r="7" spans="1:105" ht="12" customHeight="1" x14ac:dyDescent="0.25">
      <c r="A7" s="28" t="s">
        <v>200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>
        <f>IF(RES_hh_tes_in!K7=0,"",RES_hh_tes_in!K7/RES_hh_fec_in!K7)</f>
        <v>0.4900417400578162</v>
      </c>
      <c r="L7" s="78">
        <f>IF(RES_hh_tes_in!L7=0,"",RES_hh_tes_in!L7/RES_hh_fec_in!L7)</f>
        <v>0.49855231740118428</v>
      </c>
      <c r="M7" s="78">
        <f>IF(RES_hh_tes_in!M7=0,"",RES_hh_tes_in!M7/RES_hh_fec_in!M7)</f>
        <v>0.51395120760990709</v>
      </c>
      <c r="N7" s="78">
        <f>IF(RES_hh_tes_in!N7=0,"",RES_hh_tes_in!N7/RES_hh_fec_in!N7)</f>
        <v>0.53804966628000772</v>
      </c>
      <c r="O7" s="78">
        <f>IF(RES_hh_tes_in!O7=0,"",RES_hh_tes_in!O7/RES_hh_fec_in!O7)</f>
        <v>0.57176959802032601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X7" s="78" t="str">
        <f>IF(RES_hh_tes_in!X7=0,"",RES_hh_tes_in!X7/RES_hh_fec_in!X7)</f>
        <v/>
      </c>
      <c r="Y7" s="78" t="str">
        <f>IF(RES_hh_tes_in!Y7=0,"",RES_hh_tes_in!Y7/RES_hh_fec_in!Y7)</f>
        <v/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0.47977916864809717</v>
      </c>
      <c r="D8" s="78">
        <f>IF(RES_hh_tes_in!D8=0,"",RES_hh_tes_in!D8/RES_hh_fec_in!D8)</f>
        <v>0.48432299305344029</v>
      </c>
      <c r="E8" s="78">
        <f>IF(RES_hh_tes_in!E8=0,"",RES_hh_tes_in!E8/RES_hh_fec_in!E8)</f>
        <v>0.48915336540038368</v>
      </c>
      <c r="F8" s="78">
        <f>IF(RES_hh_tes_in!F8=0,"",RES_hh_tes_in!F8/RES_hh_fec_in!F8)</f>
        <v>0.49396616547935579</v>
      </c>
      <c r="G8" s="78">
        <f>IF(RES_hh_tes_in!G8=0,"",RES_hh_tes_in!G8/RES_hh_fec_in!G8)</f>
        <v>0.49903560827972954</v>
      </c>
      <c r="H8" s="78">
        <f>IF(RES_hh_tes_in!H8=0,"",RES_hh_tes_in!H8/RES_hh_fec_in!H8)</f>
        <v>0.50432665887593564</v>
      </c>
      <c r="I8" s="78">
        <f>IF(RES_hh_tes_in!I8=0,"",RES_hh_tes_in!I8/RES_hh_fec_in!I8)</f>
        <v>0.5099053373553144</v>
      </c>
      <c r="J8" s="78">
        <f>IF(RES_hh_tes_in!J8=0,"",RES_hh_tes_in!J8/RES_hh_fec_in!J8)</f>
        <v>0.51604552704915474</v>
      </c>
      <c r="K8" s="78">
        <f>IF(RES_hh_tes_in!K8=0,"",RES_hh_tes_in!K8/RES_hh_fec_in!K8)</f>
        <v>0.52297787162545983</v>
      </c>
      <c r="L8" s="78">
        <f>IF(RES_hh_tes_in!L8=0,"",RES_hh_tes_in!L8/RES_hh_fec_in!L8)</f>
        <v>0.53076001322830269</v>
      </c>
      <c r="M8" s="78">
        <f>IF(RES_hh_tes_in!M8=0,"",RES_hh_tes_in!M8/RES_hh_fec_in!M8)</f>
        <v>0.54515963635544906</v>
      </c>
      <c r="N8" s="78" t="str">
        <f>IF(RES_hh_tes_in!N8=0,"",RES_hh_tes_in!N8/RES_hh_fec_in!N8)</f>
        <v/>
      </c>
      <c r="O8" s="78">
        <f>IF(RES_hh_tes_in!O8=0,"",RES_hh_tes_in!O8/RES_hh_fec_in!O8)</f>
        <v>0.60039385157762115</v>
      </c>
      <c r="P8" s="78">
        <f>IF(RES_hh_tes_in!P8=0,"",RES_hh_tes_in!P8/RES_hh_fec_in!P8)</f>
        <v>0.63858902718692978</v>
      </c>
      <c r="Q8" s="78">
        <f>IF(RES_hh_tes_in!Q8=0,"",RES_hh_tes_in!Q8/RES_hh_fec_in!Q8)</f>
        <v>0.67081117235438426</v>
      </c>
      <c r="R8" s="78">
        <f>IF(RES_hh_tes_in!R8=0,"",RES_hh_tes_in!R8/RES_hh_fec_in!R8)</f>
        <v>0.68719257487733743</v>
      </c>
      <c r="S8" s="78">
        <f>IF(RES_hh_tes_in!S8=0,"",RES_hh_tes_in!S8/RES_hh_fec_in!S8)</f>
        <v>0.69974427562030406</v>
      </c>
      <c r="T8" s="78">
        <f>IF(RES_hh_tes_in!T8=0,"",RES_hh_tes_in!T8/RES_hh_fec_in!T8)</f>
        <v>0.70996122464102684</v>
      </c>
      <c r="U8" s="78">
        <f>IF(RES_hh_tes_in!U8=0,"",RES_hh_tes_in!U8/RES_hh_fec_in!U8)</f>
        <v>0.71887759972193854</v>
      </c>
      <c r="V8" s="78">
        <f>IF(RES_hh_tes_in!V8=0,"",RES_hh_tes_in!V8/RES_hh_fec_in!V8)</f>
        <v>0.72700701728442407</v>
      </c>
      <c r="W8" s="78">
        <f>IF(RES_hh_tes_in!W8=0,"",RES_hh_tes_in!W8/RES_hh_fec_in!W8)</f>
        <v>0.73313834811217504</v>
      </c>
      <c r="X8" s="78">
        <f>IF(RES_hh_tes_in!X8=0,"",RES_hh_tes_in!X8/RES_hh_fec_in!X8)</f>
        <v>0.73678750924917458</v>
      </c>
      <c r="Y8" s="78">
        <f>IF(RES_hh_tes_in!Y8=0,"",RES_hh_tes_in!Y8/RES_hh_fec_in!Y8)</f>
        <v>0.73936423977103594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0.49909058670291145</v>
      </c>
      <c r="D9" s="78">
        <f>IF(RES_hh_tes_in!D9=0,"",RES_hh_tes_in!D9/RES_hh_fec_in!D9)</f>
        <v>0.5088578265658642</v>
      </c>
      <c r="E9" s="78">
        <f>IF(RES_hh_tes_in!E9=0,"",RES_hh_tes_in!E9/RES_hh_fec_in!E9)</f>
        <v>0.51871804940449484</v>
      </c>
      <c r="F9" s="78">
        <f>IF(RES_hh_tes_in!F9=0,"",RES_hh_tes_in!F9/RES_hh_fec_in!F9)</f>
        <v>0.52866161142897805</v>
      </c>
      <c r="G9" s="78">
        <f>IF(RES_hh_tes_in!G9=0,"",RES_hh_tes_in!G9/RES_hh_fec_in!G9)</f>
        <v>0.53867870180332111</v>
      </c>
      <c r="H9" s="78">
        <f>IF(RES_hh_tes_in!H9=0,"",RES_hh_tes_in!H9/RES_hh_fec_in!H9)</f>
        <v>0.54875776681031985</v>
      </c>
      <c r="I9" s="78">
        <f>IF(RES_hh_tes_in!I9=0,"",RES_hh_tes_in!I9/RES_hh_fec_in!I9)</f>
        <v>0.55888356580971654</v>
      </c>
      <c r="J9" s="78">
        <f>IF(RES_hh_tes_in!J9=0,"",RES_hh_tes_in!J9/RES_hh_fec_in!J9)</f>
        <v>0.56902317702778782</v>
      </c>
      <c r="K9" s="78">
        <f>IF(RES_hh_tes_in!K9=0,"",RES_hh_tes_in!K9/RES_hh_fec_in!K9)</f>
        <v>0.57913306812643794</v>
      </c>
      <c r="L9" s="78">
        <f>IF(RES_hh_tes_in!L9=0,"",RES_hh_tes_in!L9/RES_hh_fec_in!L9)</f>
        <v>0.58917460182070969</v>
      </c>
      <c r="M9" s="78">
        <f>IF(RES_hh_tes_in!M9=0,"",RES_hh_tes_in!M9/RES_hh_fec_in!M9)</f>
        <v>0.59839857648877715</v>
      </c>
      <c r="N9" s="78">
        <f>IF(RES_hh_tes_in!N9=0,"",RES_hh_tes_in!N9/RES_hh_fec_in!N9)</f>
        <v>0.60639504339156369</v>
      </c>
      <c r="O9" s="78">
        <f>IF(RES_hh_tes_in!O9=0,"",RES_hh_tes_in!O9/RES_hh_fec_in!O9)</f>
        <v>0.61292723472244881</v>
      </c>
      <c r="P9" s="78">
        <f>IF(RES_hh_tes_in!P9=0,"",RES_hh_tes_in!P9/RES_hh_fec_in!P9)</f>
        <v>0.61856103489751468</v>
      </c>
      <c r="Q9" s="78">
        <f>IF(RES_hh_tes_in!Q9=0,"",RES_hh_tes_in!Q9/RES_hh_fec_in!Q9)</f>
        <v>0.62528321182620894</v>
      </c>
      <c r="R9" s="78">
        <f>IF(RES_hh_tes_in!R9=0,"",RES_hh_tes_in!R9/RES_hh_fec_in!R9)</f>
        <v>0.63535216350729351</v>
      </c>
      <c r="S9" s="78">
        <f>IF(RES_hh_tes_in!S9=0,"",RES_hh_tes_in!S9/RES_hh_fec_in!S9)</f>
        <v>0.64668464834542949</v>
      </c>
      <c r="T9" s="78">
        <f>IF(RES_hh_tes_in!T9=0,"",RES_hh_tes_in!T9/RES_hh_fec_in!T9)</f>
        <v>0.65811550427982823</v>
      </c>
      <c r="U9" s="78">
        <f>IF(RES_hh_tes_in!U9=0,"",RES_hh_tes_in!U9/RES_hh_fec_in!U9)</f>
        <v>0.66867474559009155</v>
      </c>
      <c r="V9" s="78">
        <f>IF(RES_hh_tes_in!V9=0,"",RES_hh_tes_in!V9/RES_hh_fec_in!V9)</f>
        <v>0.67753207347082278</v>
      </c>
      <c r="W9" s="78">
        <f>IF(RES_hh_tes_in!W9=0,"",RES_hh_tes_in!W9/RES_hh_fec_in!W9)</f>
        <v>0.68464739648694362</v>
      </c>
      <c r="X9" s="78">
        <f>IF(RES_hh_tes_in!X9=0,"",RES_hh_tes_in!X9/RES_hh_fec_in!X9)</f>
        <v>0.69123123749876603</v>
      </c>
      <c r="Y9" s="78">
        <f>IF(RES_hh_tes_in!Y9=0,"",RES_hh_tes_in!Y9/RES_hh_fec_in!Y9)</f>
        <v>0.6974358723118238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0.69314027191707828</v>
      </c>
      <c r="D11" s="78" t="str">
        <f>IF(RES_hh_tes_in!D11=0,"",RES_hh_tes_in!D11/RES_hh_fec_in!D11)</f>
        <v/>
      </c>
      <c r="E11" s="78">
        <f>IF(RES_hh_tes_in!E11=0,"",RES_hh_tes_in!E11/RES_hh_fec_in!E11)</f>
        <v>0.69519029209176597</v>
      </c>
      <c r="F11" s="78">
        <f>IF(RES_hh_tes_in!F11=0,"",RES_hh_tes_in!F11/RES_hh_fec_in!F11)</f>
        <v>0.69623267747055551</v>
      </c>
      <c r="G11" s="78">
        <f>IF(RES_hh_tes_in!G11=0,"",RES_hh_tes_in!G11/RES_hh_fec_in!G11)</f>
        <v>0.69730020825443917</v>
      </c>
      <c r="H11" s="78">
        <f>IF(RES_hh_tes_in!H11=0,"",RES_hh_tes_in!H11/RES_hh_fec_in!H11)</f>
        <v>0.69839026264762516</v>
      </c>
      <c r="I11" s="78">
        <f>IF(RES_hh_tes_in!I11=0,"",RES_hh_tes_in!I11/RES_hh_fec_in!I11)</f>
        <v>0.69950811906316634</v>
      </c>
      <c r="J11" s="78">
        <f>IF(RES_hh_tes_in!J11=0,"",RES_hh_tes_in!J11/RES_hh_fec_in!J11)</f>
        <v>0.70067540129622763</v>
      </c>
      <c r="K11" s="78">
        <f>IF(RES_hh_tes_in!K11=0,"",RES_hh_tes_in!K11/RES_hh_fec_in!K11)</f>
        <v>0.70191049526043425</v>
      </c>
      <c r="L11" s="78">
        <f>IF(RES_hh_tes_in!L11=0,"",RES_hh_tes_in!L11/RES_hh_fec_in!L11)</f>
        <v>0.70321831994146489</v>
      </c>
      <c r="M11" s="78">
        <f>IF(RES_hh_tes_in!M11=0,"",RES_hh_tes_in!M11/RES_hh_fec_in!M11)</f>
        <v>0.70502916648247438</v>
      </c>
      <c r="N11" s="78">
        <f>IF(RES_hh_tes_in!N11=0,"",RES_hh_tes_in!N11/RES_hh_fec_in!N11)</f>
        <v>0.70747908214811639</v>
      </c>
      <c r="O11" s="78">
        <f>IF(RES_hh_tes_in!O11=0,"",RES_hh_tes_in!O11/RES_hh_fec_in!O11)</f>
        <v>0.71068732889755493</v>
      </c>
      <c r="P11" s="78">
        <f>IF(RES_hh_tes_in!P11=0,"",RES_hh_tes_in!P11/RES_hh_fec_in!P11)</f>
        <v>0.71442700210953192</v>
      </c>
      <c r="Q11" s="78">
        <f>IF(RES_hh_tes_in!Q11=0,"",RES_hh_tes_in!Q11/RES_hh_fec_in!Q11)</f>
        <v>0.71795529798157343</v>
      </c>
      <c r="R11" s="78">
        <f>IF(RES_hh_tes_in!R11=0,"",RES_hh_tes_in!R11/RES_hh_fec_in!R11)</f>
        <v>0.72065891334838361</v>
      </c>
      <c r="S11" s="78">
        <f>IF(RES_hh_tes_in!S11=0,"",RES_hh_tes_in!S11/RES_hh_fec_in!S11)</f>
        <v>0.72328907914149254</v>
      </c>
      <c r="T11" s="78">
        <f>IF(RES_hh_tes_in!T11=0,"",RES_hh_tes_in!T11/RES_hh_fec_in!T11)</f>
        <v>0.72582822172082162</v>
      </c>
      <c r="U11" s="78">
        <f>IF(RES_hh_tes_in!U11=0,"",RES_hh_tes_in!U11/RES_hh_fec_in!U11)</f>
        <v>0.72825876744630014</v>
      </c>
      <c r="V11" s="78">
        <f>IF(RES_hh_tes_in!V11=0,"",RES_hh_tes_in!V11/RES_hh_fec_in!V11)</f>
        <v>0.73056314267785427</v>
      </c>
      <c r="W11" s="78">
        <f>IF(RES_hh_tes_in!W11=0,"",RES_hh_tes_in!W11/RES_hh_fec_in!W11)</f>
        <v>0.73268591642329195</v>
      </c>
      <c r="X11" s="78">
        <f>IF(RES_hh_tes_in!X11=0,"",RES_hh_tes_in!X11/RES_hh_fec_in!X11)</f>
        <v>0.73658582342926482</v>
      </c>
      <c r="Y11" s="78">
        <f>IF(RES_hh_tes_in!Y11=0,"",RES_hh_tes_in!Y11/RES_hh_fec_in!Y11)</f>
        <v>0.7403334214349846</v>
      </c>
      <c r="DA11" s="89" t="s">
        <v>729</v>
      </c>
    </row>
    <row r="12" spans="1:105" ht="12" customHeight="1" x14ac:dyDescent="0.25">
      <c r="A12" s="28" t="s">
        <v>95</v>
      </c>
      <c r="B12" s="78"/>
      <c r="C12" s="78" t="str">
        <f>IF(RES_hh_tes_in!C12=0,"",RES_hh_tes_in!C12/RES_hh_fec_in!C12)</f>
        <v/>
      </c>
      <c r="D12" s="78" t="str">
        <f>IF(RES_hh_tes_in!D12=0,"",RES_hh_tes_in!D12/RES_hh_fec_in!D12)</f>
        <v/>
      </c>
      <c r="E12" s="78" t="str">
        <f>IF(RES_hh_tes_in!E12=0,"",RES_hh_tes_in!E12/RES_hh_fec_in!E12)</f>
        <v/>
      </c>
      <c r="F12" s="78" t="str">
        <f>IF(RES_hh_tes_in!F12=0,"",RES_hh_tes_in!F12/RES_hh_fec_in!F12)</f>
        <v/>
      </c>
      <c r="G12" s="78" t="str">
        <f>IF(RES_hh_tes_in!G12=0,"",RES_hh_tes_in!G12/RES_hh_fec_in!G12)</f>
        <v/>
      </c>
      <c r="H12" s="78" t="str">
        <f>IF(RES_hh_tes_in!H12=0,"",RES_hh_tes_in!H12/RES_hh_fec_in!H12)</f>
        <v/>
      </c>
      <c r="I12" s="78" t="str">
        <f>IF(RES_hh_tes_in!I12=0,"",RES_hh_tes_in!I12/RES_hh_fec_in!I12)</f>
        <v/>
      </c>
      <c r="J12" s="78" t="str">
        <f>IF(RES_hh_tes_in!J12=0,"",RES_hh_tes_in!J12/RES_hh_fec_in!J12)</f>
        <v/>
      </c>
      <c r="K12" s="78" t="str">
        <f>IF(RES_hh_tes_in!K12=0,"",RES_hh_tes_in!K12/RES_hh_fec_in!K12)</f>
        <v/>
      </c>
      <c r="L12" s="78" t="str">
        <f>IF(RES_hh_tes_in!L12=0,"",RES_hh_tes_in!L12/RES_hh_fec_in!L12)</f>
        <v/>
      </c>
      <c r="M12" s="78" t="str">
        <f>IF(RES_hh_tes_in!M12=0,"",RES_hh_tes_in!M12/RES_hh_fec_in!M12)</f>
        <v/>
      </c>
      <c r="N12" s="78" t="str">
        <f>IF(RES_hh_tes_in!N12=0,"",RES_hh_tes_in!N12/RES_hh_fec_in!N12)</f>
        <v/>
      </c>
      <c r="O12" s="78" t="str">
        <f>IF(RES_hh_tes_in!O12=0,"",RES_hh_tes_in!O12/RES_hh_fec_in!O12)</f>
        <v/>
      </c>
      <c r="P12" s="78" t="str">
        <f>IF(RES_hh_tes_in!P12=0,"",RES_hh_tes_in!P12/RES_hh_fec_in!P12)</f>
        <v/>
      </c>
      <c r="Q12" s="78" t="str">
        <f>IF(RES_hh_tes_in!Q12=0,"",RES_hh_tes_in!Q12/RES_hh_fec_in!Q12)</f>
        <v/>
      </c>
      <c r="R12" s="78" t="str">
        <f>IF(RES_hh_tes_in!R12=0,"",RES_hh_tes_in!R12/RES_hh_fec_in!R12)</f>
        <v/>
      </c>
      <c r="S12" s="78" t="str">
        <f>IF(RES_hh_tes_in!S12=0,"",RES_hh_tes_in!S12/RES_hh_fec_in!S12)</f>
        <v/>
      </c>
      <c r="T12" s="78" t="str">
        <f>IF(RES_hh_tes_in!T12=0,"",RES_hh_tes_in!T12/RES_hh_fec_in!T12)</f>
        <v/>
      </c>
      <c r="U12" s="78" t="str">
        <f>IF(RES_hh_tes_in!U12=0,"",RES_hh_tes_in!U12/RES_hh_fec_in!U12)</f>
        <v/>
      </c>
      <c r="V12" s="78" t="str">
        <f>IF(RES_hh_tes_in!V12=0,"",RES_hh_tes_in!V12/RES_hh_fec_in!V12)</f>
        <v/>
      </c>
      <c r="W12" s="78" t="str">
        <f>IF(RES_hh_tes_in!W12=0,"",RES_hh_tes_in!W12/RES_hh_fec_in!W12)</f>
        <v/>
      </c>
      <c r="X12" s="78" t="str">
        <f>IF(RES_hh_tes_in!X12=0,"",RES_hh_tes_in!X12/RES_hh_fec_in!X12)</f>
        <v/>
      </c>
      <c r="Y12" s="78" t="str">
        <f>IF(RES_hh_tes_in!Y12=0,"",RES_hh_tes_in!Y12/RES_hh_fec_in!Y12)</f>
        <v/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0.63629245888646802</v>
      </c>
      <c r="D13" s="79">
        <f>IF(RES_hh_tes_in!D13=0,"",RES_hh_tes_in!D13/RES_hh_fec_in!D13)</f>
        <v>0.64107453739760722</v>
      </c>
      <c r="E13" s="79" t="str">
        <f>IF(RES_hh_tes_in!E13=0,"",RES_hh_tes_in!E13/RES_hh_fec_in!E13)</f>
        <v/>
      </c>
      <c r="F13" s="79" t="str">
        <f>IF(RES_hh_tes_in!F13=0,"",RES_hh_tes_in!F13/RES_hh_fec_in!F13)</f>
        <v/>
      </c>
      <c r="G13" s="79" t="str">
        <f>IF(RES_hh_tes_in!G13=0,"",RES_hh_tes_in!G13/RES_hh_fec_in!G13)</f>
        <v/>
      </c>
      <c r="H13" s="79">
        <f>IF(RES_hh_tes_in!H13=0,"",RES_hh_tes_in!H13/RES_hh_fec_in!H13)</f>
        <v>0.66010721643276837</v>
      </c>
      <c r="I13" s="79">
        <f>IF(RES_hh_tes_in!I13=0,"",RES_hh_tes_in!I13/RES_hh_fec_in!I13)</f>
        <v>0.66483702148738677</v>
      </c>
      <c r="J13" s="79">
        <f>IF(RES_hh_tes_in!J13=0,"",RES_hh_tes_in!J13/RES_hh_fec_in!J13)</f>
        <v>0.6695434186462107</v>
      </c>
      <c r="K13" s="79">
        <f>IF(RES_hh_tes_in!K13=0,"",RES_hh_tes_in!K13/RES_hh_fec_in!K13)</f>
        <v>0.67421797825548557</v>
      </c>
      <c r="L13" s="79">
        <f>IF(RES_hh_tes_in!L13=0,"",RES_hh_tes_in!L13/RES_hh_fec_in!L13)</f>
        <v>0.67885856795044275</v>
      </c>
      <c r="M13" s="79">
        <f>IF(RES_hh_tes_in!M13=0,"",RES_hh_tes_in!M13/RES_hh_fec_in!M13)</f>
        <v>0.68261141946581072</v>
      </c>
      <c r="N13" s="79">
        <f>IF(RES_hh_tes_in!N13=0,"",RES_hh_tes_in!N13/RES_hh_fec_in!N13)</f>
        <v>0.68516806248541406</v>
      </c>
      <c r="O13" s="79">
        <f>IF(RES_hh_tes_in!O13=0,"",RES_hh_tes_in!O13/RES_hh_fec_in!O13)</f>
        <v>0.686936430860562</v>
      </c>
      <c r="P13" s="79" t="str">
        <f>IF(RES_hh_tes_in!P13=0,"",RES_hh_tes_in!P13/RES_hh_fec_in!P13)</f>
        <v/>
      </c>
      <c r="Q13" s="79" t="str">
        <f>IF(RES_hh_tes_in!Q13=0,"",RES_hh_tes_in!Q13/RES_hh_fec_in!Q13)</f>
        <v/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>
        <f>IF(RES_hh_tes_in!T13=0,"",RES_hh_tes_in!T13/RES_hh_fec_in!T13)</f>
        <v>0.77629316850250274</v>
      </c>
      <c r="U13" s="79">
        <f>IF(RES_hh_tes_in!U13=0,"",RES_hh_tes_in!U13/RES_hh_fec_in!U13)</f>
        <v>0.8063706990497439</v>
      </c>
      <c r="V13" s="79">
        <f>IF(RES_hh_tes_in!V13=0,"",RES_hh_tes_in!V13/RES_hh_fec_in!V13)</f>
        <v>0.83230527708034541</v>
      </c>
      <c r="W13" s="79">
        <f>IF(RES_hh_tes_in!W13=0,"",RES_hh_tes_in!W13/RES_hh_fec_in!W13)</f>
        <v>0.85336284765332504</v>
      </c>
      <c r="X13" s="79">
        <f>IF(RES_hh_tes_in!X13=0,"",RES_hh_tes_in!X13/RES_hh_fec_in!X13)</f>
        <v>0.86750300226464749</v>
      </c>
      <c r="Y13" s="79">
        <f>IF(RES_hh_tes_in!Y13=0,"",RES_hh_tes_in!Y13/RES_hh_fec_in!Y13)</f>
        <v>0.88084038851252355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2.0851312292954223</v>
      </c>
      <c r="D15" s="70">
        <f>IF(RES_hh_tes_in!D15=0,"",RES_hh_tes_in!D15/RES_hh_fec_in!D15)</f>
        <v>2.1660722324919202</v>
      </c>
      <c r="E15" s="70">
        <f>IF(RES_hh_tes_in!E15=0,"",RES_hh_tes_in!E15/RES_hh_fec_in!E15)</f>
        <v>2.2482266969678211</v>
      </c>
      <c r="F15" s="70">
        <f>IF(RES_hh_tes_in!F15=0,"",RES_hh_tes_in!F15/RES_hh_fec_in!F15)</f>
        <v>2.331040989863653</v>
      </c>
      <c r="G15" s="70">
        <f>IF(RES_hh_tes_in!G15=0,"",RES_hh_tes_in!G15/RES_hh_fec_in!G15)</f>
        <v>2.4149948812631896</v>
      </c>
      <c r="H15" s="70">
        <f>IF(RES_hh_tes_in!H15=0,"",RES_hh_tes_in!H15/RES_hh_fec_in!H15)</f>
        <v>2.5000129697255167</v>
      </c>
      <c r="I15" s="70">
        <f>IF(RES_hh_tes_in!I15=0,"",RES_hh_tes_in!I15/RES_hh_fec_in!I15)</f>
        <v>2.5861958241793563</v>
      </c>
      <c r="J15" s="70">
        <f>IF(RES_hh_tes_in!J15=0,"",RES_hh_tes_in!J15/RES_hh_fec_in!J15)</f>
        <v>2.6739941870021862</v>
      </c>
      <c r="K15" s="70">
        <f>IF(RES_hh_tes_in!K15=0,"",RES_hh_tes_in!K15/RES_hh_fec_in!K15)</f>
        <v>2.763765083739782</v>
      </c>
      <c r="L15" s="70">
        <f>IF(RES_hh_tes_in!L15=0,"",RES_hh_tes_in!L15/RES_hh_fec_in!L15)</f>
        <v>2.8555558598220445</v>
      </c>
      <c r="M15" s="70">
        <f>IF(RES_hh_tes_in!M15=0,"",RES_hh_tes_in!M15/RES_hh_fec_in!M15)</f>
        <v>2.9607413233283779</v>
      </c>
      <c r="N15" s="70">
        <f>IF(RES_hh_tes_in!N15=0,"",RES_hh_tes_in!N15/RES_hh_fec_in!N15)</f>
        <v>3.0826981325588227</v>
      </c>
      <c r="O15" s="70">
        <f>IF(RES_hh_tes_in!O15=0,"",RES_hh_tes_in!O15/RES_hh_fec_in!O15)</f>
        <v>3.2212087286280249</v>
      </c>
      <c r="P15" s="70">
        <f>IF(RES_hh_tes_in!P15=0,"",RES_hh_tes_in!P15/RES_hh_fec_in!P15)</f>
        <v>3.3627932598872761</v>
      </c>
      <c r="Q15" s="70">
        <f>IF(RES_hh_tes_in!Q15=0,"",RES_hh_tes_in!Q15/RES_hh_fec_in!Q15)</f>
        <v>3.4714572168267299</v>
      </c>
      <c r="R15" s="70">
        <f>IF(RES_hh_tes_in!R15=0,"",RES_hh_tes_in!R15/RES_hh_fec_in!R15)</f>
        <v>3.4950023186121273</v>
      </c>
      <c r="S15" s="70">
        <f>IF(RES_hh_tes_in!S15=0,"",RES_hh_tes_in!S15/RES_hh_fec_in!S15)</f>
        <v>3.4976184410327265</v>
      </c>
      <c r="T15" s="70">
        <f>IF(RES_hh_tes_in!T15=0,"",RES_hh_tes_in!T15/RES_hh_fec_in!T15)</f>
        <v>3.5005252437222816</v>
      </c>
      <c r="U15" s="70">
        <f>IF(RES_hh_tes_in!U15=0,"",RES_hh_tes_in!U15/RES_hh_fec_in!U15)</f>
        <v>3.5037550244884548</v>
      </c>
      <c r="V15" s="70">
        <f>IF(RES_hh_tes_in!V15=0,"",RES_hh_tes_in!V15/RES_hh_fec_in!V15)</f>
        <v>3.512984240860435</v>
      </c>
      <c r="W15" s="70">
        <f>IF(RES_hh_tes_in!W15=0,"",RES_hh_tes_in!W15/RES_hh_fec_in!W15)</f>
        <v>3.5432763186611469</v>
      </c>
      <c r="X15" s="70">
        <f>IF(RES_hh_tes_in!X15=0,"",RES_hh_tes_in!X15/RES_hh_fec_in!X15)</f>
        <v>3.5817860671489012</v>
      </c>
      <c r="Y15" s="70">
        <f>IF(RES_hh_tes_in!Y15=0,"",RES_hh_tes_in!Y15/RES_hh_fec_in!Y15)</f>
        <v>3.625193399041557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2.0851312292954223</v>
      </c>
      <c r="D16" s="78">
        <f>IF(RES_hh_tes_in!D16=0,"",RES_hh_tes_in!D16/RES_hh_fec_in!D16)</f>
        <v>2.1660722324919202</v>
      </c>
      <c r="E16" s="78">
        <f>IF(RES_hh_tes_in!E16=0,"",RES_hh_tes_in!E16/RES_hh_fec_in!E16)</f>
        <v>2.2482266969678211</v>
      </c>
      <c r="F16" s="78">
        <f>IF(RES_hh_tes_in!F16=0,"",RES_hh_tes_in!F16/RES_hh_fec_in!F16)</f>
        <v>2.331040989863653</v>
      </c>
      <c r="G16" s="78">
        <f>IF(RES_hh_tes_in!G16=0,"",RES_hh_tes_in!G16/RES_hh_fec_in!G16)</f>
        <v>2.4149948812631896</v>
      </c>
      <c r="H16" s="78">
        <f>IF(RES_hh_tes_in!H16=0,"",RES_hh_tes_in!H16/RES_hh_fec_in!H16)</f>
        <v>2.5000129697255167</v>
      </c>
      <c r="I16" s="78">
        <f>IF(RES_hh_tes_in!I16=0,"",RES_hh_tes_in!I16/RES_hh_fec_in!I16)</f>
        <v>2.5861958241793563</v>
      </c>
      <c r="J16" s="78">
        <f>IF(RES_hh_tes_in!J16=0,"",RES_hh_tes_in!J16/RES_hh_fec_in!J16)</f>
        <v>2.6739941870021862</v>
      </c>
      <c r="K16" s="78">
        <f>IF(RES_hh_tes_in!K16=0,"",RES_hh_tes_in!K16/RES_hh_fec_in!K16)</f>
        <v>2.763765083739782</v>
      </c>
      <c r="L16" s="78">
        <f>IF(RES_hh_tes_in!L16=0,"",RES_hh_tes_in!L16/RES_hh_fec_in!L16)</f>
        <v>2.8555558598220445</v>
      </c>
      <c r="M16" s="78">
        <f>IF(RES_hh_tes_in!M16=0,"",RES_hh_tes_in!M16/RES_hh_fec_in!M16)</f>
        <v>2.9607413233283779</v>
      </c>
      <c r="N16" s="78">
        <f>IF(RES_hh_tes_in!N16=0,"",RES_hh_tes_in!N16/RES_hh_fec_in!N16)</f>
        <v>3.0826981325588227</v>
      </c>
      <c r="O16" s="78">
        <f>IF(RES_hh_tes_in!O16=0,"",RES_hh_tes_in!O16/RES_hh_fec_in!O16)</f>
        <v>3.2212087286280249</v>
      </c>
      <c r="P16" s="78">
        <f>IF(RES_hh_tes_in!P16=0,"",RES_hh_tes_in!P16/RES_hh_fec_in!P16)</f>
        <v>3.3627932598872761</v>
      </c>
      <c r="Q16" s="78">
        <f>IF(RES_hh_tes_in!Q16=0,"",RES_hh_tes_in!Q16/RES_hh_fec_in!Q16)</f>
        <v>3.4714572168267299</v>
      </c>
      <c r="R16" s="78">
        <f>IF(RES_hh_tes_in!R16=0,"",RES_hh_tes_in!R16/RES_hh_fec_in!R16)</f>
        <v>3.4950023186121273</v>
      </c>
      <c r="S16" s="78">
        <f>IF(RES_hh_tes_in!S16=0,"",RES_hh_tes_in!S16/RES_hh_fec_in!S16)</f>
        <v>3.4976184410327265</v>
      </c>
      <c r="T16" s="78">
        <f>IF(RES_hh_tes_in!T16=0,"",RES_hh_tes_in!T16/RES_hh_fec_in!T16)</f>
        <v>3.5005252437222816</v>
      </c>
      <c r="U16" s="78">
        <f>IF(RES_hh_tes_in!U16=0,"",RES_hh_tes_in!U16/RES_hh_fec_in!U16)</f>
        <v>3.5037550244884548</v>
      </c>
      <c r="V16" s="78">
        <f>IF(RES_hh_tes_in!V16=0,"",RES_hh_tes_in!V16/RES_hh_fec_in!V16)</f>
        <v>3.512984240860435</v>
      </c>
      <c r="W16" s="78">
        <f>IF(RES_hh_tes_in!W16=0,"",RES_hh_tes_in!W16/RES_hh_fec_in!W16)</f>
        <v>3.5432763186611469</v>
      </c>
      <c r="X16" s="78">
        <f>IF(RES_hh_tes_in!X16=0,"",RES_hh_tes_in!X16/RES_hh_fec_in!X16)</f>
        <v>3.5817860671489012</v>
      </c>
      <c r="Y16" s="78">
        <f>IF(RES_hh_tes_in!Y16=0,"",RES_hh_tes_in!Y16/RES_hh_fec_in!Y16)</f>
        <v>3.625193399041557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0.61599836562212418</v>
      </c>
      <c r="D17" s="70">
        <f>IF(RES_hh_tes_in!D17=0,"",RES_hh_tes_in!D17/RES_hh_fec_in!D17)</f>
        <v>0.57689094485953618</v>
      </c>
      <c r="E17" s="70">
        <f>IF(RES_hh_tes_in!E17=0,"",RES_hh_tes_in!E17/RES_hh_fec_in!E17)</f>
        <v>0.585045428139503</v>
      </c>
      <c r="F17" s="70">
        <f>IF(RES_hh_tes_in!F17=0,"",RES_hh_tes_in!F17/RES_hh_fec_in!F17)</f>
        <v>0.61991367582767443</v>
      </c>
      <c r="G17" s="70">
        <f>IF(RES_hh_tes_in!G17=0,"",RES_hh_tes_in!G17/RES_hh_fec_in!G17)</f>
        <v>0.64012906921801416</v>
      </c>
      <c r="H17" s="70">
        <f>IF(RES_hh_tes_in!H17=0,"",RES_hh_tes_in!H17/RES_hh_fec_in!H17)</f>
        <v>0.61443903173441394</v>
      </c>
      <c r="I17" s="70">
        <f>IF(RES_hh_tes_in!I17=0,"",RES_hh_tes_in!I17/RES_hh_fec_in!I17)</f>
        <v>0.60877863029348889</v>
      </c>
      <c r="J17" s="70">
        <f>IF(RES_hh_tes_in!J17=0,"",RES_hh_tes_in!J17/RES_hh_fec_in!J17)</f>
        <v>0.61152163480065413</v>
      </c>
      <c r="K17" s="70">
        <f>IF(RES_hh_tes_in!K17=0,"",RES_hh_tes_in!K17/RES_hh_fec_in!K17)</f>
        <v>0.62671921290862842</v>
      </c>
      <c r="L17" s="70">
        <f>IF(RES_hh_tes_in!L17=0,"",RES_hh_tes_in!L17/RES_hh_fec_in!L17)</f>
        <v>0.67900038920363504</v>
      </c>
      <c r="M17" s="70">
        <f>IF(RES_hh_tes_in!M17=0,"",RES_hh_tes_in!M17/RES_hh_fec_in!M17)</f>
        <v>0.64406360336281221</v>
      </c>
      <c r="N17" s="70">
        <f>IF(RES_hh_tes_in!N17=0,"",RES_hh_tes_in!N17/RES_hh_fec_in!N17)</f>
        <v>0.64367776554148348</v>
      </c>
      <c r="O17" s="70">
        <f>IF(RES_hh_tes_in!O17=0,"",RES_hh_tes_in!O17/RES_hh_fec_in!O17)</f>
        <v>0.67160539776930417</v>
      </c>
      <c r="P17" s="70">
        <f>IF(RES_hh_tes_in!P17=0,"",RES_hh_tes_in!P17/RES_hh_fec_in!P17)</f>
        <v>0.6708041026444127</v>
      </c>
      <c r="Q17" s="70">
        <f>IF(RES_hh_tes_in!Q17=0,"",RES_hh_tes_in!Q17/RES_hh_fec_in!Q17)</f>
        <v>0.68596800945797454</v>
      </c>
      <c r="R17" s="70">
        <f>IF(RES_hh_tes_in!R17=0,"",RES_hh_tes_in!R17/RES_hh_fec_in!R17)</f>
        <v>0.70220387462881251</v>
      </c>
      <c r="S17" s="70">
        <f>IF(RES_hh_tes_in!S17=0,"",RES_hh_tes_in!S17/RES_hh_fec_in!S17)</f>
        <v>0.71657054274408716</v>
      </c>
      <c r="T17" s="70">
        <f>IF(RES_hh_tes_in!T17=0,"",RES_hh_tes_in!T17/RES_hh_fec_in!T17)</f>
        <v>0.72047691041449557</v>
      </c>
      <c r="U17" s="70">
        <f>IF(RES_hh_tes_in!U17=0,"",RES_hh_tes_in!U17/RES_hh_fec_in!U17)</f>
        <v>0.72784670048338695</v>
      </c>
      <c r="V17" s="70">
        <f>IF(RES_hh_tes_in!V17=0,"",RES_hh_tes_in!V17/RES_hh_fec_in!V17)</f>
        <v>0.73500165251633853</v>
      </c>
      <c r="W17" s="70">
        <f>IF(RES_hh_tes_in!W17=0,"",RES_hh_tes_in!W17/RES_hh_fec_in!W17)</f>
        <v>0.74782997269747542</v>
      </c>
      <c r="X17" s="70">
        <f>IF(RES_hh_tes_in!X17=0,"",RES_hh_tes_in!X17/RES_hh_fec_in!X17)</f>
        <v>0.76320973009926085</v>
      </c>
      <c r="Y17" s="70">
        <f>IF(RES_hh_tes_in!Y17=0,"",RES_hh_tes_in!Y17/RES_hh_fec_in!Y17)</f>
        <v>0.76303104048729486</v>
      </c>
      <c r="DA17" s="88" t="s">
        <v>735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0.57520676327234521</v>
      </c>
      <c r="D18" s="78">
        <f>IF(RES_hh_tes_in!D18=0,"",RES_hh_tes_in!D18/RES_hh_fec_in!D18)</f>
        <v>0.57889565054484682</v>
      </c>
      <c r="E18" s="78">
        <f>IF(RES_hh_tes_in!E18=0,"",RES_hh_tes_in!E18/RES_hh_fec_in!E18)</f>
        <v>0.5827548011776652</v>
      </c>
      <c r="F18" s="78">
        <f>IF(RES_hh_tes_in!F18=0,"",RES_hh_tes_in!F18/RES_hh_fec_in!F18)</f>
        <v>0.58674192559788896</v>
      </c>
      <c r="G18" s="78">
        <f>IF(RES_hh_tes_in!G18=0,"",RES_hh_tes_in!G18/RES_hh_fec_in!G18)</f>
        <v>0.59087977436615124</v>
      </c>
      <c r="H18" s="78">
        <f>IF(RES_hh_tes_in!H18=0,"",RES_hh_tes_in!H18/RES_hh_fec_in!H18)</f>
        <v>0.59515476499377851</v>
      </c>
      <c r="I18" s="78">
        <f>IF(RES_hh_tes_in!I18=0,"",RES_hh_tes_in!I18/RES_hh_fec_in!I18)</f>
        <v>0.5995616032990172</v>
      </c>
      <c r="J18" s="78">
        <f>IF(RES_hh_tes_in!J18=0,"",RES_hh_tes_in!J18/RES_hh_fec_in!J18)</f>
        <v>0.60410359472965125</v>
      </c>
      <c r="K18" s="78">
        <f>IF(RES_hh_tes_in!K18=0,"",RES_hh_tes_in!K18/RES_hh_fec_in!K18)</f>
        <v>0.60877009896821177</v>
      </c>
      <c r="L18" s="78">
        <f>IF(RES_hh_tes_in!L18=0,"",RES_hh_tes_in!L18/RES_hh_fec_in!L18)</f>
        <v>0.61353477644376764</v>
      </c>
      <c r="M18" s="78">
        <f>IF(RES_hh_tes_in!M18=0,"",RES_hh_tes_in!M18/RES_hh_fec_in!M18)</f>
        <v>0.61828880827197541</v>
      </c>
      <c r="N18" s="78">
        <f>IF(RES_hh_tes_in!N18=0,"",RES_hh_tes_in!N18/RES_hh_fec_in!N18)</f>
        <v>0.6227296180505989</v>
      </c>
      <c r="O18" s="78">
        <f>IF(RES_hh_tes_in!O18=0,"",RES_hh_tes_in!O18/RES_hh_fec_in!O18)</f>
        <v>0.62669711686978713</v>
      </c>
      <c r="P18" s="78" t="str">
        <f>IF(RES_hh_tes_in!P18=0,"",RES_hh_tes_in!P18/RES_hh_fec_in!P18)</f>
        <v/>
      </c>
      <c r="Q18" s="78">
        <f>IF(RES_hh_tes_in!Q18=0,"",RES_hh_tes_in!Q18/RES_hh_fec_in!Q18)</f>
        <v>0.63708374402707635</v>
      </c>
      <c r="R18" s="78">
        <f>IF(RES_hh_tes_in!R18=0,"",RES_hh_tes_in!R18/RES_hh_fec_in!R18)</f>
        <v>0.64963389659828152</v>
      </c>
      <c r="S18" s="78">
        <f>IF(RES_hh_tes_in!S18=0,"",RES_hh_tes_in!S18/RES_hh_fec_in!S18)</f>
        <v>0.66595094729446158</v>
      </c>
      <c r="T18" s="78" t="str">
        <f>IF(RES_hh_tes_in!T18=0,"",RES_hh_tes_in!T18/RES_hh_fec_in!T18)</f>
        <v/>
      </c>
      <c r="U18" s="78">
        <f>IF(RES_hh_tes_in!U18=0,"",RES_hh_tes_in!U18/RES_hh_fec_in!U18)</f>
        <v>0.69909358836337243</v>
      </c>
      <c r="V18" s="78">
        <f>IF(RES_hh_tes_in!V18=0,"",RES_hh_tes_in!V18/RES_hh_fec_in!V18)</f>
        <v>0.71166313514803548</v>
      </c>
      <c r="W18" s="78" t="str">
        <f>IF(RES_hh_tes_in!W18=0,"",RES_hh_tes_in!W18/RES_hh_fec_in!W18)</f>
        <v/>
      </c>
      <c r="X18" s="78">
        <f>IF(RES_hh_tes_in!X18=0,"",RES_hh_tes_in!X18/RES_hh_fec_in!X18)</f>
        <v>0.72742978819597237</v>
      </c>
      <c r="Y18" s="78">
        <f>IF(RES_hh_tes_in!Y18=0,"",RES_hh_tes_in!Y18/RES_hh_fec_in!Y18)</f>
        <v>0.73319043432383391</v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0.51487787184501432</v>
      </c>
      <c r="D19" s="78">
        <f>IF(RES_hh_tes_in!D19=0,"",RES_hh_tes_in!D19/RES_hh_fec_in!D19)</f>
        <v>0.51670628920293282</v>
      </c>
      <c r="E19" s="78">
        <f>IF(RES_hh_tes_in!E19=0,"",RES_hh_tes_in!E19/RES_hh_fec_in!E19)</f>
        <v>0.51878886466630025</v>
      </c>
      <c r="F19" s="78">
        <f>IF(RES_hh_tes_in!F19=0,"",RES_hh_tes_in!F19/RES_hh_fec_in!F19)</f>
        <v>0.52090609805313803</v>
      </c>
      <c r="G19" s="78">
        <f>IF(RES_hh_tes_in!G19=0,"",RES_hh_tes_in!G19/RES_hh_fec_in!G19)</f>
        <v>0.52325739610575772</v>
      </c>
      <c r="H19" s="78">
        <f>IF(RES_hh_tes_in!H19=0,"",RES_hh_tes_in!H19/RES_hh_fec_in!H19)</f>
        <v>0.5258183539774901</v>
      </c>
      <c r="I19" s="78">
        <f>IF(RES_hh_tes_in!I19=0,"",RES_hh_tes_in!I19/RES_hh_fec_in!I19)</f>
        <v>0.5286381054954673</v>
      </c>
      <c r="J19" s="78">
        <f>IF(RES_hh_tes_in!J19=0,"",RES_hh_tes_in!J19/RES_hh_fec_in!J19)</f>
        <v>0.53191793460676984</v>
      </c>
      <c r="K19" s="78">
        <f>IF(RES_hh_tes_in!K19=0,"",RES_hh_tes_in!K19/RES_hh_fec_in!K19)</f>
        <v>0.53582898561039072</v>
      </c>
      <c r="L19" s="78">
        <f>IF(RES_hh_tes_in!L19=0,"",RES_hh_tes_in!L19/RES_hh_fec_in!L19)</f>
        <v>0.54041704662287104</v>
      </c>
      <c r="M19" s="78">
        <f>IF(RES_hh_tes_in!M19=0,"",RES_hh_tes_in!M19/RES_hh_fec_in!M19)</f>
        <v>0.54977009991821069</v>
      </c>
      <c r="N19" s="78">
        <f>IF(RES_hh_tes_in!N19=0,"",RES_hh_tes_in!N19/RES_hh_fec_in!N19)</f>
        <v>0.56518755765363937</v>
      </c>
      <c r="O19" s="78">
        <f>IF(RES_hh_tes_in!O19=0,"",RES_hh_tes_in!O19/RES_hh_fec_in!O19)</f>
        <v>0.58772697057918488</v>
      </c>
      <c r="P19" s="78">
        <f>IF(RES_hh_tes_in!P19=0,"",RES_hh_tes_in!P19/RES_hh_fec_in!P19)</f>
        <v>0.61505844024271772</v>
      </c>
      <c r="Q19" s="78">
        <f>IF(RES_hh_tes_in!Q19=0,"",RES_hh_tes_in!Q19/RES_hh_fec_in!Q19)</f>
        <v>0.63966664549383567</v>
      </c>
      <c r="R19" s="78">
        <f>IF(RES_hh_tes_in!R19=0,"",RES_hh_tes_in!R19/RES_hh_fec_in!R19)</f>
        <v>0.65563190603352783</v>
      </c>
      <c r="S19" s="78">
        <f>IF(RES_hh_tes_in!S19=0,"",RES_hh_tes_in!S19/RES_hh_fec_in!S19)</f>
        <v>0.67049708516629769</v>
      </c>
      <c r="T19" s="78">
        <f>IF(RES_hh_tes_in!T19=0,"",RES_hh_tes_in!T19/RES_hh_fec_in!T19)</f>
        <v>0.68382387163185787</v>
      </c>
      <c r="U19" s="78">
        <f>IF(RES_hh_tes_in!U19=0,"",RES_hh_tes_in!U19/RES_hh_fec_in!U19)</f>
        <v>0.69517395416996641</v>
      </c>
      <c r="V19" s="78">
        <f>IF(RES_hh_tes_in!V19=0,"",RES_hh_tes_in!V19/RES_hh_fec_in!V19)</f>
        <v>0.70410902152036259</v>
      </c>
      <c r="W19" s="78">
        <f>IF(RES_hh_tes_in!W19=0,"",RES_hh_tes_in!W19/RES_hh_fec_in!W19)</f>
        <v>0.70960098745194833</v>
      </c>
      <c r="X19" s="78">
        <f>IF(RES_hh_tes_in!X19=0,"",RES_hh_tes_in!X19/RES_hh_fec_in!X19)</f>
        <v>0.71268789602194471</v>
      </c>
      <c r="Y19" s="78">
        <f>IF(RES_hh_tes_in!Y19=0,"",RES_hh_tes_in!Y19/RES_hh_fec_in!Y19)</f>
        <v>0.71425103096801279</v>
      </c>
      <c r="DA19" s="89" t="s">
        <v>737</v>
      </c>
    </row>
    <row r="20" spans="1:105" ht="12" customHeight="1" x14ac:dyDescent="0.25">
      <c r="A20" s="28" t="s">
        <v>200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X20" s="78" t="str">
        <f>IF(RES_hh_tes_in!X20=0,"",RES_hh_tes_in!X20/RES_hh_fec_in!X20)</f>
        <v/>
      </c>
      <c r="Y20" s="78" t="str">
        <f>IF(RES_hh_tes_in!Y20=0,"",RES_hh_tes_in!Y20/RES_hh_fec_in!Y20)</f>
        <v/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0.51108988079112383</v>
      </c>
      <c r="D21" s="78">
        <f>IF(RES_hh_tes_in!D21=0,"",RES_hh_tes_in!D21/RES_hh_fec_in!D21)</f>
        <v>0.51745694466499714</v>
      </c>
      <c r="E21" s="78">
        <f>IF(RES_hh_tes_in!E21=0,"",RES_hh_tes_in!E21/RES_hh_fec_in!E21)</f>
        <v>0.5241123990533465</v>
      </c>
      <c r="F21" s="78">
        <f>IF(RES_hh_tes_in!F21=0,"",RES_hh_tes_in!F21/RES_hh_fec_in!F21)</f>
        <v>0.53081912836194367</v>
      </c>
      <c r="G21" s="78">
        <f>IF(RES_hh_tes_in!G21=0,"",RES_hh_tes_in!G21/RES_hh_fec_in!G21)</f>
        <v>0.53778938656916331</v>
      </c>
      <c r="H21" s="78">
        <f>IF(RES_hh_tes_in!H21=0,"",RES_hh_tes_in!H21/RES_hh_fec_in!H21)</f>
        <v>0.54499499376116545</v>
      </c>
      <c r="I21" s="78">
        <f>IF(RES_hh_tes_in!I21=0,"",RES_hh_tes_in!I21/RES_hh_fec_in!I21)</f>
        <v>0.55248599403800258</v>
      </c>
      <c r="J21" s="78">
        <f>IF(RES_hh_tes_in!J21=0,"",RES_hh_tes_in!J21/RES_hh_fec_in!J21)</f>
        <v>0.56047250409350957</v>
      </c>
      <c r="K21" s="78">
        <f>IF(RES_hh_tes_in!K21=0,"",RES_hh_tes_in!K21/RES_hh_fec_in!K21)</f>
        <v>0.56913021975105349</v>
      </c>
      <c r="L21" s="78">
        <f>IF(RES_hh_tes_in!L21=0,"",RES_hh_tes_in!L21/RES_hh_fec_in!L21)</f>
        <v>0.57850088578323766</v>
      </c>
      <c r="M21" s="78">
        <f>IF(RES_hh_tes_in!M21=0,"",RES_hh_tes_in!M21/RES_hh_fec_in!M21)</f>
        <v>0.5929581636270489</v>
      </c>
      <c r="N21" s="78" t="str">
        <f>IF(RES_hh_tes_in!N21=0,"",RES_hh_tes_in!N21/RES_hh_fec_in!N21)</f>
        <v/>
      </c>
      <c r="O21" s="78">
        <f>IF(RES_hh_tes_in!O21=0,"",RES_hh_tes_in!O21/RES_hh_fec_in!O21)</f>
        <v>0.64214770882170236</v>
      </c>
      <c r="P21" s="78">
        <f>IF(RES_hh_tes_in!P21=0,"",RES_hh_tes_in!P21/RES_hh_fec_in!P21)</f>
        <v>0.6750475353590687</v>
      </c>
      <c r="Q21" s="78">
        <f>IF(RES_hh_tes_in!Q21=0,"",RES_hh_tes_in!Q21/RES_hh_fec_in!Q21)</f>
        <v>0.7038521428367257</v>
      </c>
      <c r="R21" s="78">
        <f>IF(RES_hh_tes_in!R21=0,"",RES_hh_tes_in!R21/RES_hh_fec_in!R21)</f>
        <v>0.72145962711747236</v>
      </c>
      <c r="S21" s="78">
        <f>IF(RES_hh_tes_in!S21=0,"",RES_hh_tes_in!S21/RES_hh_fec_in!S21)</f>
        <v>0.73645439061452034</v>
      </c>
      <c r="T21" s="78">
        <f>IF(RES_hh_tes_in!T21=0,"",RES_hh_tes_in!T21/RES_hh_fec_in!T21)</f>
        <v>0.74907179635232635</v>
      </c>
      <c r="U21" s="78">
        <f>IF(RES_hh_tes_in!U21=0,"",RES_hh_tes_in!U21/RES_hh_fec_in!U21)</f>
        <v>0.7595359743592438</v>
      </c>
      <c r="V21" s="78">
        <f>IF(RES_hh_tes_in!V21=0,"",RES_hh_tes_in!V21/RES_hh_fec_in!V21)</f>
        <v>0.76804350143773736</v>
      </c>
      <c r="W21" s="78">
        <f>IF(RES_hh_tes_in!W21=0,"",RES_hh_tes_in!W21/RES_hh_fec_in!W21)</f>
        <v>0.77367383229120579</v>
      </c>
      <c r="X21" s="78">
        <f>IF(RES_hh_tes_in!X21=0,"",RES_hh_tes_in!X21/RES_hh_fec_in!X21)</f>
        <v>0.77619201620185296</v>
      </c>
      <c r="Y21" s="78">
        <f>IF(RES_hh_tes_in!Y21=0,"",RES_hh_tes_in!Y21/RES_hh_fec_in!Y21)</f>
        <v>0.77766849831429896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0.5137873960983288</v>
      </c>
      <c r="D22" s="78">
        <f>IF(RES_hh_tes_in!D22=0,"",RES_hh_tes_in!D22/RES_hh_fec_in!D22)</f>
        <v>0.52590754597807299</v>
      </c>
      <c r="E22" s="78">
        <f>IF(RES_hh_tes_in!E22=0,"",RES_hh_tes_in!E22/RES_hh_fec_in!E22)</f>
        <v>0.53814307826034791</v>
      </c>
      <c r="F22" s="78">
        <f>IF(RES_hh_tes_in!F22=0,"",RES_hh_tes_in!F22/RES_hh_fec_in!F22)</f>
        <v>0.55048202598419693</v>
      </c>
      <c r="G22" s="78">
        <f>IF(RES_hh_tes_in!G22=0,"",RES_hh_tes_in!G22/RES_hh_fec_in!G22)</f>
        <v>0.56291221490138377</v>
      </c>
      <c r="H22" s="78">
        <f>IF(RES_hh_tes_in!H22=0,"",RES_hh_tes_in!H22/RES_hh_fec_in!H22)</f>
        <v>0.57541930802560015</v>
      </c>
      <c r="I22" s="78">
        <f>IF(RES_hh_tes_in!I22=0,"",RES_hh_tes_in!I22/RES_hh_fec_in!I22)</f>
        <v>0.58798439327454088</v>
      </c>
      <c r="J22" s="78">
        <f>IF(RES_hh_tes_in!J22=0,"",RES_hh_tes_in!J22/RES_hh_fec_in!J22)</f>
        <v>0.6005666180800866</v>
      </c>
      <c r="K22" s="78">
        <f>IF(RES_hh_tes_in!K22=0,"",RES_hh_tes_in!K22/RES_hh_fec_in!K22)</f>
        <v>0.61311196324441508</v>
      </c>
      <c r="L22" s="78">
        <f>IF(RES_hh_tes_in!L22=0,"",RES_hh_tes_in!L22/RES_hh_fec_in!L22)</f>
        <v>0.62557248383208919</v>
      </c>
      <c r="M22" s="78">
        <f>IF(RES_hh_tes_in!M22=0,"",RES_hh_tes_in!M22/RES_hh_fec_in!M22)</f>
        <v>0.63701849693636303</v>
      </c>
      <c r="N22" s="78">
        <f>IF(RES_hh_tes_in!N22=0,"",RES_hh_tes_in!N22/RES_hh_fec_in!N22)</f>
        <v>0.64694129792518684</v>
      </c>
      <c r="O22" s="78">
        <f>IF(RES_hh_tes_in!O22=0,"",RES_hh_tes_in!O22/RES_hh_fec_in!O22)</f>
        <v>0.65504708206526807</v>
      </c>
      <c r="P22" s="78">
        <f>IF(RES_hh_tes_in!P22=0,"",RES_hh_tes_in!P22/RES_hh_fec_in!P22)</f>
        <v>0.66203805428182272</v>
      </c>
      <c r="Q22" s="78">
        <f>IF(RES_hh_tes_in!Q22=0,"",RES_hh_tes_in!Q22/RES_hh_fec_in!Q22)</f>
        <v>0.67037959119881441</v>
      </c>
      <c r="R22" s="78">
        <f>IF(RES_hh_tes_in!R22=0,"",RES_hh_tes_in!R22/RES_hh_fec_in!R22)</f>
        <v>0.68287413471561031</v>
      </c>
      <c r="S22" s="78">
        <f>IF(RES_hh_tes_in!S22=0,"",RES_hh_tes_in!S22/RES_hh_fec_in!S22)</f>
        <v>0.69693659418986897</v>
      </c>
      <c r="T22" s="78">
        <f>IF(RES_hh_tes_in!T22=0,"",RES_hh_tes_in!T22/RES_hh_fec_in!T22)</f>
        <v>0.7111211221755257</v>
      </c>
      <c r="U22" s="78">
        <f>IF(RES_hh_tes_in!U22=0,"",RES_hh_tes_in!U22/RES_hh_fec_in!U22)</f>
        <v>0.72422406518629434</v>
      </c>
      <c r="V22" s="78">
        <f>IF(RES_hh_tes_in!V22=0,"",RES_hh_tes_in!V22/RES_hh_fec_in!V22)</f>
        <v>0.73521510697033898</v>
      </c>
      <c r="W22" s="78">
        <f>IF(RES_hh_tes_in!W22=0,"",RES_hh_tes_in!W22/RES_hh_fec_in!W22)</f>
        <v>0.74404449814002682</v>
      </c>
      <c r="X22" s="78">
        <f>IF(RES_hh_tes_in!X22=0,"",RES_hh_tes_in!X22/RES_hh_fec_in!X22)</f>
        <v>0.75119952524830336</v>
      </c>
      <c r="Y22" s="78">
        <f>IF(RES_hh_tes_in!Y22=0,"",RES_hh_tes_in!Y22/RES_hh_fec_in!Y22)</f>
        <v>0.75794244783781739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0.75152220280963955</v>
      </c>
      <c r="D24" s="78" t="str">
        <f>IF(RES_hh_tes_in!D24=0,"",RES_hh_tes_in!D24/RES_hh_fec_in!D24)</f>
        <v/>
      </c>
      <c r="E24" s="78">
        <f>IF(RES_hh_tes_in!E24=0,"",RES_hh_tes_in!E24/RES_hh_fec_in!E24)</f>
        <v>0.75482680860229667</v>
      </c>
      <c r="F24" s="78">
        <f>IF(RES_hh_tes_in!F24=0,"",RES_hh_tes_in!F24/RES_hh_fec_in!F24)</f>
        <v>0.75650712024188993</v>
      </c>
      <c r="G24" s="78">
        <f>IF(RES_hh_tes_in!G24=0,"",RES_hh_tes_in!G24/RES_hh_fec_in!G24)</f>
        <v>0.75822796594663955</v>
      </c>
      <c r="H24" s="78">
        <f>IF(RES_hh_tes_in!H24=0,"",RES_hh_tes_in!H24/RES_hh_fec_in!H24)</f>
        <v>0.75998511941591329</v>
      </c>
      <c r="I24" s="78">
        <f>IF(RES_hh_tes_in!I24=0,"",RES_hh_tes_in!I24/RES_hh_fec_in!I24)</f>
        <v>0.7617870893827301</v>
      </c>
      <c r="J24" s="78">
        <f>IF(RES_hh_tes_in!J24=0,"",RES_hh_tes_in!J24/RES_hh_fec_in!J24)</f>
        <v>0.76366873312295724</v>
      </c>
      <c r="K24" s="78">
        <f>IF(RES_hh_tes_in!K24=0,"",RES_hh_tes_in!K24/RES_hh_fec_in!K24)</f>
        <v>0.76565968848963539</v>
      </c>
      <c r="L24" s="78">
        <f>IF(RES_hh_tes_in!L24=0,"",RES_hh_tes_in!L24/RES_hh_fec_in!L24)</f>
        <v>0.76776788482354308</v>
      </c>
      <c r="M24" s="78">
        <f>IF(RES_hh_tes_in!M24=0,"",RES_hh_tes_in!M24/RES_hh_fec_in!M24)</f>
        <v>0.77068694583714736</v>
      </c>
      <c r="N24" s="78">
        <f>IF(RES_hh_tes_in!N24=0,"",RES_hh_tes_in!N24/RES_hh_fec_in!N24)</f>
        <v>0.77463617794723372</v>
      </c>
      <c r="O24" s="78">
        <f>IF(RES_hh_tes_in!O24=0,"",RES_hh_tes_in!O24/RES_hh_fec_in!O24)</f>
        <v>0.77980782987699215</v>
      </c>
      <c r="P24" s="78">
        <f>IF(RES_hh_tes_in!P24=0,"",RES_hh_tes_in!P24/RES_hh_fec_in!P24)</f>
        <v>0.7858361343354231</v>
      </c>
      <c r="Q24" s="78">
        <f>IF(RES_hh_tes_in!Q24=0,"",RES_hh_tes_in!Q24/RES_hh_fec_in!Q24)</f>
        <v>0.79152370127789584</v>
      </c>
      <c r="R24" s="78">
        <f>IF(RES_hh_tes_in!R24=0,"",RES_hh_tes_in!R24/RES_hh_fec_in!R24)</f>
        <v>0.79588189399843268</v>
      </c>
      <c r="S24" s="78">
        <f>IF(RES_hh_tes_in!S24=0,"",RES_hh_tes_in!S24/RES_hh_fec_in!S24)</f>
        <v>0.80012168696382635</v>
      </c>
      <c r="T24" s="78">
        <f>IF(RES_hh_tes_in!T24=0,"",RES_hh_tes_in!T24/RES_hh_fec_in!T24)</f>
        <v>0.80421475169540202</v>
      </c>
      <c r="U24" s="78">
        <f>IF(RES_hh_tes_in!U24=0,"",RES_hh_tes_in!U24/RES_hh_fec_in!U24)</f>
        <v>0.80813275971449761</v>
      </c>
      <c r="V24" s="78">
        <f>IF(RES_hh_tes_in!V24=0,"",RES_hh_tes_in!V24/RES_hh_fec_in!V24)</f>
        <v>0.81184738254244559</v>
      </c>
      <c r="W24" s="78">
        <f>IF(RES_hh_tes_in!W24=0,"",RES_hh_tes_in!W24/RES_hh_fec_in!W24)</f>
        <v>0.81526926614256301</v>
      </c>
      <c r="X24" s="78">
        <f>IF(RES_hh_tes_in!X24=0,"",RES_hh_tes_in!X24/RES_hh_fec_in!X24)</f>
        <v>0.81960874401639017</v>
      </c>
      <c r="Y24" s="78">
        <f>IF(RES_hh_tes_in!Y24=0,"",RES_hh_tes_in!Y24/RES_hh_fec_in!Y24)</f>
        <v>0.82377874566025322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0.57663940680534587</v>
      </c>
      <c r="D25" s="79">
        <f>IF(RES_hh_tes_in!D25=0,"",RES_hh_tes_in!D25/RES_hh_fec_in!D25)</f>
        <v>0.57797176354610802</v>
      </c>
      <c r="E25" s="79">
        <f>IF(RES_hh_tes_in!E25=0,"",RES_hh_tes_in!E25/RES_hh_fec_in!E25)</f>
        <v>0.57943036419409755</v>
      </c>
      <c r="F25" s="79">
        <f>IF(RES_hh_tes_in!F25=0,"",RES_hh_tes_in!F25/RES_hh_fec_in!F25)</f>
        <v>0.58090656355625303</v>
      </c>
      <c r="G25" s="79">
        <f>IF(RES_hh_tes_in!G25=0,"",RES_hh_tes_in!G25/RES_hh_fec_in!G25)</f>
        <v>0.58250001121233042</v>
      </c>
      <c r="H25" s="79">
        <f>IF(RES_hh_tes_in!H25=0,"",RES_hh_tes_in!H25/RES_hh_fec_in!H25)</f>
        <v>0.5841994588633338</v>
      </c>
      <c r="I25" s="79">
        <f>IF(RES_hh_tes_in!I25=0,"",RES_hh_tes_in!I25/RES_hh_fec_in!I25)</f>
        <v>0.58603075041584718</v>
      </c>
      <c r="J25" s="79">
        <f>IF(RES_hh_tes_in!J25=0,"",RES_hh_tes_in!J25/RES_hh_fec_in!J25)</f>
        <v>0.58809751210514172</v>
      </c>
      <c r="K25" s="79">
        <f>IF(RES_hh_tes_in!K25=0,"",RES_hh_tes_in!K25/RES_hh_fec_in!K25)</f>
        <v>0.59049128885778601</v>
      </c>
      <c r="L25" s="79">
        <f>IF(RES_hh_tes_in!L25=0,"",RES_hh_tes_in!L25/RES_hh_fec_in!L25)</f>
        <v>0.59324355549207419</v>
      </c>
      <c r="M25" s="79">
        <f>IF(RES_hh_tes_in!M25=0,"",RES_hh_tes_in!M25/RES_hh_fec_in!M25)</f>
        <v>0.59847594585915886</v>
      </c>
      <c r="N25" s="79">
        <f>IF(RES_hh_tes_in!N25=0,"",RES_hh_tes_in!N25/RES_hh_fec_in!N25)</f>
        <v>0.6071036863348479</v>
      </c>
      <c r="O25" s="79">
        <f>IF(RES_hh_tes_in!O25=0,"",RES_hh_tes_in!O25/RES_hh_fec_in!O25)</f>
        <v>0.62025986902993158</v>
      </c>
      <c r="P25" s="79">
        <f>IF(RES_hh_tes_in!P25=0,"",RES_hh_tes_in!P25/RES_hh_fec_in!P25)</f>
        <v>0.63732075557394785</v>
      </c>
      <c r="Q25" s="79">
        <f>IF(RES_hh_tes_in!Q25=0,"",RES_hh_tes_in!Q25/RES_hh_fec_in!Q25)</f>
        <v>0.65378088122369593</v>
      </c>
      <c r="R25" s="79">
        <f>IF(RES_hh_tes_in!R25=0,"",RES_hh_tes_in!R25/RES_hh_fec_in!R25)</f>
        <v>0.66492009603909086</v>
      </c>
      <c r="S25" s="79">
        <f>IF(RES_hh_tes_in!S25=0,"",RES_hh_tes_in!S25/RES_hh_fec_in!S25)</f>
        <v>0.67571207514380227</v>
      </c>
      <c r="T25" s="79">
        <f>IF(RES_hh_tes_in!T25=0,"",RES_hh_tes_in!T25/RES_hh_fec_in!T25)</f>
        <v>0.68642030271800836</v>
      </c>
      <c r="U25" s="79">
        <f>IF(RES_hh_tes_in!U25=0,"",RES_hh_tes_in!U25/RES_hh_fec_in!U25)</f>
        <v>0.69715242561315116</v>
      </c>
      <c r="V25" s="79">
        <f>IF(RES_hh_tes_in!V25=0,"",RES_hh_tes_in!V25/RES_hh_fec_in!V25)</f>
        <v>0.70769549228160544</v>
      </c>
      <c r="W25" s="79">
        <f>IF(RES_hh_tes_in!W25=0,"",RES_hh_tes_in!W25/RES_hh_fec_in!W25)</f>
        <v>0.71732480979744651</v>
      </c>
      <c r="X25" s="79">
        <f>IF(RES_hh_tes_in!X25=0,"",RES_hh_tes_in!X25/RES_hh_fec_in!X25)</f>
        <v>0.72826389081315412</v>
      </c>
      <c r="Y25" s="79">
        <f>IF(RES_hh_tes_in!Y25=0,"",RES_hh_tes_in!Y25/RES_hh_fec_in!Y25)</f>
        <v>0.73846938852208266</v>
      </c>
      <c r="DA25" s="90" t="s">
        <v>743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0.70787986520055257</v>
      </c>
      <c r="D27" s="70">
        <f>IF(RES_hh_tes_in!D27=0,"",RES_hh_tes_in!D27/RES_hh_fec_in!D27)</f>
        <v>0.67890473257911899</v>
      </c>
      <c r="E27" s="70">
        <f>IF(RES_hh_tes_in!E27=0,"",RES_hh_tes_in!E27/RES_hh_fec_in!E27)</f>
        <v>0.68751882232671324</v>
      </c>
      <c r="F27" s="70">
        <f>IF(RES_hh_tes_in!F27=0,"",RES_hh_tes_in!F27/RES_hh_fec_in!F27)</f>
        <v>0.70114772737813436</v>
      </c>
      <c r="G27" s="70">
        <f>IF(RES_hh_tes_in!G27=0,"",RES_hh_tes_in!G27/RES_hh_fec_in!G27)</f>
        <v>0.70977620515839501</v>
      </c>
      <c r="H27" s="70">
        <f>IF(RES_hh_tes_in!H27=0,"",RES_hh_tes_in!H27/RES_hh_fec_in!H27)</f>
        <v>0.71148946536645996</v>
      </c>
      <c r="I27" s="70">
        <f>IF(RES_hh_tes_in!I27=0,"",RES_hh_tes_in!I27/RES_hh_fec_in!I27)</f>
        <v>0.71798230909167327</v>
      </c>
      <c r="J27" s="70">
        <f>IF(RES_hh_tes_in!J27=0,"",RES_hh_tes_in!J27/RES_hh_fec_in!J27)</f>
        <v>0.70689025356704893</v>
      </c>
      <c r="K27" s="70">
        <f>IF(RES_hh_tes_in!K27=0,"",RES_hh_tes_in!K27/RES_hh_fec_in!K27)</f>
        <v>0.70593825686210232</v>
      </c>
      <c r="L27" s="70">
        <f>IF(RES_hh_tes_in!L27=0,"",RES_hh_tes_in!L27/RES_hh_fec_in!L27)</f>
        <v>0.70742812199708316</v>
      </c>
      <c r="M27" s="70">
        <f>IF(RES_hh_tes_in!M27=0,"",RES_hh_tes_in!M27/RES_hh_fec_in!M27)</f>
        <v>0.70755186027139605</v>
      </c>
      <c r="N27" s="70">
        <f>IF(RES_hh_tes_in!N27=0,"",RES_hh_tes_in!N27/RES_hh_fec_in!N27)</f>
        <v>0.72284150480407627</v>
      </c>
      <c r="O27" s="70">
        <f>IF(RES_hh_tes_in!O27=0,"",RES_hh_tes_in!O27/RES_hh_fec_in!O27)</f>
        <v>0.72305720275462904</v>
      </c>
      <c r="P27" s="70">
        <f>IF(RES_hh_tes_in!P27=0,"",RES_hh_tes_in!P27/RES_hh_fec_in!P27)</f>
        <v>0.72799538595268087</v>
      </c>
      <c r="Q27" s="70">
        <f>IF(RES_hh_tes_in!Q27=0,"",RES_hh_tes_in!Q27/RES_hh_fec_in!Q27)</f>
        <v>0.72949546444756674</v>
      </c>
      <c r="R27" s="70">
        <f>IF(RES_hh_tes_in!R27=0,"",RES_hh_tes_in!R27/RES_hh_fec_in!R27)</f>
        <v>0.73946690424417472</v>
      </c>
      <c r="S27" s="70">
        <f>IF(RES_hh_tes_in!S27=0,"",RES_hh_tes_in!S27/RES_hh_fec_in!S27)</f>
        <v>0.77005865784283456</v>
      </c>
      <c r="T27" s="70">
        <f>IF(RES_hh_tes_in!T27=0,"",RES_hh_tes_in!T27/RES_hh_fec_in!T27)</f>
        <v>0.787599236024208</v>
      </c>
      <c r="U27" s="70">
        <f>IF(RES_hh_tes_in!U27=0,"",RES_hh_tes_in!U27/RES_hh_fec_in!U27)</f>
        <v>0.80159959197673569</v>
      </c>
      <c r="V27" s="70">
        <f>IF(RES_hh_tes_in!V27=0,"",RES_hh_tes_in!V27/RES_hh_fec_in!V27)</f>
        <v>0.81903561314159412</v>
      </c>
      <c r="W27" s="70">
        <f>IF(RES_hh_tes_in!W27=0,"",RES_hh_tes_in!W27/RES_hh_fec_in!W27)</f>
        <v>0.83004050485025727</v>
      </c>
      <c r="X27" s="70">
        <f>IF(RES_hh_tes_in!X27=0,"",RES_hh_tes_in!X27/RES_hh_fec_in!X27)</f>
        <v>0.85577559887826893</v>
      </c>
      <c r="Y27" s="70">
        <f>IF(RES_hh_tes_in!Y27=0,"",RES_hh_tes_in!Y27/RES_hh_fec_in!Y27)</f>
        <v>0.86481196225621126</v>
      </c>
      <c r="DA27" s="88" t="s">
        <v>745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0.5724412728459376</v>
      </c>
      <c r="D28" s="78">
        <f>IF(RES_hh_tes_in!D28=0,"",RES_hh_tes_in!D28/RES_hh_fec_in!D28)</f>
        <v>0.57283839798351521</v>
      </c>
      <c r="E28" s="78">
        <f>IF(RES_hh_tes_in!E28=0,"",RES_hh_tes_in!E28/RES_hh_fec_in!E28)</f>
        <v>0.57323555889356981</v>
      </c>
      <c r="F28" s="78">
        <f>IF(RES_hh_tes_in!F28=0,"",RES_hh_tes_in!F28/RES_hh_fec_in!F28)</f>
        <v>0.57363272468168935</v>
      </c>
      <c r="G28" s="78">
        <f>IF(RES_hh_tes_in!G28=0,"",RES_hh_tes_in!G28/RES_hh_fec_in!G28)</f>
        <v>0.57402992341415593</v>
      </c>
      <c r="H28" s="78">
        <f>IF(RES_hh_tes_in!H28=0,"",RES_hh_tes_in!H28/RES_hh_fec_in!H28)</f>
        <v>0.5744271516560141</v>
      </c>
      <c r="I28" s="78">
        <f>IF(RES_hh_tes_in!I28=0,"",RES_hh_tes_in!I28/RES_hh_fec_in!I28)</f>
        <v>0.57482441632279613</v>
      </c>
      <c r="J28" s="78">
        <f>IF(RES_hh_tes_in!J28=0,"",RES_hh_tes_in!J28/RES_hh_fec_in!J28)</f>
        <v>0.57522174574499918</v>
      </c>
      <c r="K28" s="78">
        <f>IF(RES_hh_tes_in!K28=0,"",RES_hh_tes_in!K28/RES_hh_fec_in!K28)</f>
        <v>0.57561916401099655</v>
      </c>
      <c r="L28" s="78">
        <f>IF(RES_hh_tes_in!L28=0,"",RES_hh_tes_in!L28/RES_hh_fec_in!L28)</f>
        <v>0.57601667756541619</v>
      </c>
      <c r="M28" s="78">
        <f>IF(RES_hh_tes_in!M28=0,"",RES_hh_tes_in!M28/RES_hh_fec_in!M28)</f>
        <v>0.57631856642240686</v>
      </c>
      <c r="N28" s="78">
        <f>IF(RES_hh_tes_in!N28=0,"",RES_hh_tes_in!N28/RES_hh_fec_in!N28)</f>
        <v>0.57648730809310511</v>
      </c>
      <c r="O28" s="78">
        <f>IF(RES_hh_tes_in!O28=0,"",RES_hh_tes_in!O28/RES_hh_fec_in!O28)</f>
        <v>0.57658816055704998</v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>
        <f>IF(RES_hh_tes_in!R28=0,"",RES_hh_tes_in!R28/RES_hh_fec_in!R28)</f>
        <v>0.58102370079033117</v>
      </c>
      <c r="S28" s="78">
        <f>IF(RES_hh_tes_in!S28=0,"",RES_hh_tes_in!S28/RES_hh_fec_in!S28)</f>
        <v>0.58526783710606889</v>
      </c>
      <c r="T28" s="78" t="str">
        <f>IF(RES_hh_tes_in!T28=0,"",RES_hh_tes_in!T28/RES_hh_fec_in!T28)</f>
        <v/>
      </c>
      <c r="U28" s="78">
        <f>IF(RES_hh_tes_in!U28=0,"",RES_hh_tes_in!U28/RES_hh_fec_in!U28)</f>
        <v>0.5941707419344856</v>
      </c>
      <c r="V28" s="78">
        <f>IF(RES_hh_tes_in!V28=0,"",RES_hh_tes_in!V28/RES_hh_fec_in!V28)</f>
        <v>0.59718369457614884</v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0.56700199689254016</v>
      </c>
      <c r="D29" s="78">
        <f>IF(RES_hh_tes_in!D29=0,"",RES_hh_tes_in!D29/RES_hh_fec_in!D29)</f>
        <v>0.56758658886115776</v>
      </c>
      <c r="E29" s="78">
        <f>IF(RES_hh_tes_in!E29=0,"",RES_hh_tes_in!E29/RES_hh_fec_in!E29)</f>
        <v>0.56817123348900245</v>
      </c>
      <c r="F29" s="78">
        <f>IF(RES_hh_tes_in!F29=0,"",RES_hh_tes_in!F29/RES_hh_fec_in!F29)</f>
        <v>0.56875588529765031</v>
      </c>
      <c r="G29" s="78">
        <f>IF(RES_hh_tes_in!G29=0,"",RES_hh_tes_in!G29/RES_hh_fec_in!G29)</f>
        <v>0.56934058560234868</v>
      </c>
      <c r="H29" s="78">
        <f>IF(RES_hh_tes_in!H29=0,"",RES_hh_tes_in!H29/RES_hh_fec_in!H29)</f>
        <v>0.56992532934663753</v>
      </c>
      <c r="I29" s="78">
        <f>IF(RES_hh_tes_in!I29=0,"",RES_hh_tes_in!I29/RES_hh_fec_in!I29)</f>
        <v>0.5705101267105942</v>
      </c>
      <c r="J29" s="78">
        <f>IF(RES_hh_tes_in!J29=0,"",RES_hh_tes_in!J29/RES_hh_fec_in!J29)</f>
        <v>0.5710950193984059</v>
      </c>
      <c r="K29" s="78">
        <f>IF(RES_hh_tes_in!K29=0,"",RES_hh_tes_in!K29/RES_hh_fec_in!K29)</f>
        <v>0.57168004286959995</v>
      </c>
      <c r="L29" s="78">
        <f>IF(RES_hh_tes_in!L29=0,"",RES_hh_tes_in!L29/RES_hh_fec_in!L29)</f>
        <v>0.57226520661105373</v>
      </c>
      <c r="M29" s="78">
        <f>IF(RES_hh_tes_in!M29=0,"",RES_hh_tes_in!M29/RES_hh_fec_in!M29)</f>
        <v>0.57270960507519664</v>
      </c>
      <c r="N29" s="78">
        <f>IF(RES_hh_tes_in!N29=0,"",RES_hh_tes_in!N29/RES_hh_fec_in!N29)</f>
        <v>0.57295800291287291</v>
      </c>
      <c r="O29" s="78">
        <f>IF(RES_hh_tes_in!O29=0,"",RES_hh_tes_in!O29/RES_hh_fec_in!O29)</f>
        <v>0.57310646377535357</v>
      </c>
      <c r="P29" s="78">
        <f>IF(RES_hh_tes_in!P29=0,"",RES_hh_tes_in!P29/RES_hh_fec_in!P29)</f>
        <v>0.57352071926969361</v>
      </c>
      <c r="Q29" s="78">
        <f>IF(RES_hh_tes_in!Q29=0,"",RES_hh_tes_in!Q29/RES_hh_fec_in!Q29)</f>
        <v>0.57520683590360422</v>
      </c>
      <c r="R29" s="78">
        <f>IF(RES_hh_tes_in!R29=0,"",RES_hh_tes_in!R29/RES_hh_fec_in!R29)</f>
        <v>0.57963584444531824</v>
      </c>
      <c r="S29" s="78">
        <f>IF(RES_hh_tes_in!S29=0,"",RES_hh_tes_in!S29/RES_hh_fec_in!S29)</f>
        <v>0.58588346709401951</v>
      </c>
      <c r="T29" s="78">
        <f>IF(RES_hh_tes_in!T29=0,"",RES_hh_tes_in!T29/RES_hh_fec_in!T29)</f>
        <v>0.59273833412139243</v>
      </c>
      <c r="U29" s="78">
        <f>IF(RES_hh_tes_in!U29=0,"",RES_hh_tes_in!U29/RES_hh_fec_in!U29)</f>
        <v>0.59898907579913918</v>
      </c>
      <c r="V29" s="78">
        <f>IF(RES_hh_tes_in!V29=0,"",RES_hh_tes_in!V29/RES_hh_fec_in!V29)</f>
        <v>0.60342432239895238</v>
      </c>
      <c r="W29" s="78">
        <f>IF(RES_hh_tes_in!W29=0,"",RES_hh_tes_in!W29/RES_hh_fec_in!W29)</f>
        <v>0.60555593558908805</v>
      </c>
      <c r="X29" s="78">
        <f>IF(RES_hh_tes_in!X29=0,"",RES_hh_tes_in!X29/RES_hh_fec_in!X29)</f>
        <v>0.60595630728815852</v>
      </c>
      <c r="Y29" s="78">
        <f>IF(RES_hh_tes_in!Y29=0,"",RES_hh_tes_in!Y29/RES_hh_fec_in!Y29)</f>
        <v>0.60599634445806561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0.56613559649516454</v>
      </c>
      <c r="D30" s="78">
        <f>IF(RES_hh_tes_in!D30=0,"",RES_hh_tes_in!D30/RES_hh_fec_in!D30)</f>
        <v>0.566735387513285</v>
      </c>
      <c r="E30" s="78">
        <f>IF(RES_hh_tes_in!E30=0,"",RES_hh_tes_in!E30/RES_hh_fec_in!E30)</f>
        <v>0.5673352325597415</v>
      </c>
      <c r="F30" s="78">
        <f>IF(RES_hh_tes_in!F30=0,"",RES_hh_tes_in!F30/RES_hh_fec_in!F30)</f>
        <v>0.56793508497369827</v>
      </c>
      <c r="G30" s="78">
        <f>IF(RES_hh_tes_in!G30=0,"",RES_hh_tes_in!G30/RES_hh_fec_in!G30)</f>
        <v>0.56853498714457429</v>
      </c>
      <c r="H30" s="78">
        <f>IF(RES_hh_tes_in!H30=0,"",RES_hh_tes_in!H30/RES_hh_fec_in!H30)</f>
        <v>0.56913493388444458</v>
      </c>
      <c r="I30" s="78">
        <f>IF(RES_hh_tes_in!I30=0,"",RES_hh_tes_in!I30/RES_hh_fec_in!I30)</f>
        <v>0.56973493563806299</v>
      </c>
      <c r="J30" s="78">
        <f>IF(RES_hh_tes_in!J30=0,"",RES_hh_tes_in!J30/RES_hh_fec_in!J30)</f>
        <v>0.57033503519390072</v>
      </c>
      <c r="K30" s="78">
        <f>IF(RES_hh_tes_in!K30=0,"",RES_hh_tes_in!K30/RES_hh_fec_in!K30)</f>
        <v>0.57093526893341251</v>
      </c>
      <c r="L30" s="78">
        <f>IF(RES_hh_tes_in!L30=0,"",RES_hh_tes_in!L30/RES_hh_fec_in!L30)</f>
        <v>0.57153564659012879</v>
      </c>
      <c r="M30" s="78">
        <f>IF(RES_hh_tes_in!M30=0,"",RES_hh_tes_in!M30/RES_hh_fec_in!M30)</f>
        <v>0.57199159915459796</v>
      </c>
      <c r="N30" s="78" t="str">
        <f>IF(RES_hh_tes_in!N30=0,"",RES_hh_tes_in!N30/RES_hh_fec_in!N30)</f>
        <v/>
      </c>
      <c r="O30" s="78">
        <f>IF(RES_hh_tes_in!O30=0,"",RES_hh_tes_in!O30/RES_hh_fec_in!O30)</f>
        <v>0.5723987759490039</v>
      </c>
      <c r="P30" s="78">
        <f>IF(RES_hh_tes_in!P30=0,"",RES_hh_tes_in!P30/RES_hh_fec_in!P30)</f>
        <v>0.57282380184407355</v>
      </c>
      <c r="Q30" s="78">
        <f>IF(RES_hh_tes_in!Q30=0,"",RES_hh_tes_in!Q30/RES_hh_fec_in!Q30)</f>
        <v>0.57455375652496765</v>
      </c>
      <c r="R30" s="78">
        <f>IF(RES_hh_tes_in!R30=0,"",RES_hh_tes_in!R30/RES_hh_fec_in!R30)</f>
        <v>0.5790979167001078</v>
      </c>
      <c r="S30" s="78">
        <f>IF(RES_hh_tes_in!S30=0,"",RES_hh_tes_in!S30/RES_hh_fec_in!S30)</f>
        <v>0.58550797388607667</v>
      </c>
      <c r="T30" s="78">
        <f>IF(RES_hh_tes_in!T30=0,"",RES_hh_tes_in!T30/RES_hh_fec_in!T30)</f>
        <v>0.59254106344964197</v>
      </c>
      <c r="U30" s="78">
        <f>IF(RES_hh_tes_in!U30=0,"",RES_hh_tes_in!U30/RES_hh_fec_in!U30)</f>
        <v>0.59895432075758848</v>
      </c>
      <c r="V30" s="78">
        <f>IF(RES_hh_tes_in!V30=0,"",RES_hh_tes_in!V30/RES_hh_fec_in!V30)</f>
        <v>0.60350488117669232</v>
      </c>
      <c r="W30" s="78">
        <f>IF(RES_hh_tes_in!W30=0,"",RES_hh_tes_in!W30/RES_hh_fec_in!W30)</f>
        <v>0.60569191506389053</v>
      </c>
      <c r="X30" s="78">
        <f>IF(RES_hh_tes_in!X30=0,"",RES_hh_tes_in!X30/RES_hh_fec_in!X30)</f>
        <v>0.60609237666767524</v>
      </c>
      <c r="Y30" s="78">
        <f>IF(RES_hh_tes_in!Y30=0,"",RES_hh_tes_in!Y30/RES_hh_fec_in!Y30)</f>
        <v>0.6061324228280538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0.57290525235038037</v>
      </c>
      <c r="D31" s="78">
        <f>IF(RES_hh_tes_in!D31=0,"",RES_hh_tes_in!D31/RES_hh_fec_in!D31)</f>
        <v>0.57319145321167508</v>
      </c>
      <c r="E31" s="78">
        <f>IF(RES_hh_tes_in!E31=0,"",RES_hh_tes_in!E31/RES_hh_fec_in!E31)</f>
        <v>0.57347767985354314</v>
      </c>
      <c r="F31" s="78">
        <f>IF(RES_hh_tes_in!F31=0,"",RES_hh_tes_in!F31/RES_hh_fec_in!F31)</f>
        <v>0.57376391001094373</v>
      </c>
      <c r="G31" s="78">
        <f>IF(RES_hh_tes_in!G31=0,"",RES_hh_tes_in!G31/RES_hh_fec_in!G31)</f>
        <v>0.57405016391073593</v>
      </c>
      <c r="H31" s="78">
        <f>IF(RES_hh_tes_in!H31=0,"",RES_hh_tes_in!H31/RES_hh_fec_in!H31)</f>
        <v>0.57433643907740961</v>
      </c>
      <c r="I31" s="78">
        <f>IF(RES_hh_tes_in!I31=0,"",RES_hh_tes_in!I31/RES_hh_fec_in!I31)</f>
        <v>0.57462274049486328</v>
      </c>
      <c r="J31" s="78">
        <f>IF(RES_hh_tes_in!J31=0,"",RES_hh_tes_in!J31/RES_hh_fec_in!J31)</f>
        <v>0.57490908858037071</v>
      </c>
      <c r="K31" s="78">
        <f>IF(RES_hh_tes_in!K31=0,"",RES_hh_tes_in!K31/RES_hh_fec_in!K31)</f>
        <v>0.5751955006939844</v>
      </c>
      <c r="L31" s="78">
        <f>IF(RES_hh_tes_in!L31=0,"",RES_hh_tes_in!L31/RES_hh_fec_in!L31)</f>
        <v>0.57548198148023022</v>
      </c>
      <c r="M31" s="78">
        <f>IF(RES_hh_tes_in!M31=0,"",RES_hh_tes_in!M31/RES_hh_fec_in!M31)</f>
        <v>0.5756995472868498</v>
      </c>
      <c r="N31" s="78">
        <f>IF(RES_hh_tes_in!N31=0,"",RES_hh_tes_in!N31/RES_hh_fec_in!N31)</f>
        <v>0.57582115633880937</v>
      </c>
      <c r="O31" s="78">
        <f>IF(RES_hh_tes_in!O31=0,"",RES_hh_tes_in!O31/RES_hh_fec_in!O31)</f>
        <v>0.57589383887464873</v>
      </c>
      <c r="P31" s="78">
        <f>IF(RES_hh_tes_in!P31=0,"",RES_hh_tes_in!P31/RES_hh_fec_in!P31)</f>
        <v>0.57609664747558897</v>
      </c>
      <c r="Q31" s="78">
        <f>IF(RES_hh_tes_in!Q31=0,"",RES_hh_tes_in!Q31/RES_hh_fec_in!Q31)</f>
        <v>0.57692212585841673</v>
      </c>
      <c r="R31" s="78">
        <f>IF(RES_hh_tes_in!R31=0,"",RES_hh_tes_in!R31/RES_hh_fec_in!R31)</f>
        <v>0.57909045201985476</v>
      </c>
      <c r="S31" s="78">
        <f>IF(RES_hh_tes_in!S31=0,"",RES_hh_tes_in!S31/RES_hh_fec_in!S31)</f>
        <v>0.58214912384412021</v>
      </c>
      <c r="T31" s="78">
        <f>IF(RES_hh_tes_in!T31=0,"",RES_hh_tes_in!T31/RES_hh_fec_in!T31)</f>
        <v>0.58550508655420341</v>
      </c>
      <c r="U31" s="78">
        <f>IF(RES_hh_tes_in!U31=0,"",RES_hh_tes_in!U31/RES_hh_fec_in!U31)</f>
        <v>0.58856528537310304</v>
      </c>
      <c r="V31" s="78">
        <f>IF(RES_hh_tes_in!V31=0,"",RES_hh_tes_in!V31/RES_hh_fec_in!V31)</f>
        <v>0.59073666552381332</v>
      </c>
      <c r="W31" s="78">
        <f>IF(RES_hh_tes_in!W31=0,"",RES_hh_tes_in!W31/RES_hh_fec_in!W31)</f>
        <v>0.59178024731027989</v>
      </c>
      <c r="X31" s="78">
        <f>IF(RES_hh_tes_in!X31=0,"",RES_hh_tes_in!X31/RES_hh_fec_in!X31)</f>
        <v>0.59216484673702363</v>
      </c>
      <c r="Y31" s="78">
        <f>IF(RES_hh_tes_in!Y31=0,"",RES_hh_tes_in!Y31/RES_hh_fec_in!Y31)</f>
        <v>0.59220330667969812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0.73856997355405785</v>
      </c>
      <c r="D32" s="81">
        <f>IF(RES_hh_tes_in!D32=0,"",RES_hh_tes_in!D32/RES_hh_fec_in!D32)</f>
        <v>0.73993605403568652</v>
      </c>
      <c r="E32" s="81">
        <f>IF(RES_hh_tes_in!E32=0,"",RES_hh_tes_in!E32/RES_hh_fec_in!E32)</f>
        <v>0.74136654552803982</v>
      </c>
      <c r="F32" s="81">
        <f>IF(RES_hh_tes_in!F32=0,"",RES_hh_tes_in!F32/RES_hh_fec_in!F32)</f>
        <v>0.7428058203400375</v>
      </c>
      <c r="G32" s="81">
        <f>IF(RES_hh_tes_in!G32=0,"",RES_hh_tes_in!G32/RES_hh_fec_in!G32)</f>
        <v>0.74430441390431878</v>
      </c>
      <c r="H32" s="81">
        <f>IF(RES_hh_tes_in!H32=0,"",RES_hh_tes_in!H32/RES_hh_fec_in!H32)</f>
        <v>0.74585614132728095</v>
      </c>
      <c r="I32" s="81">
        <f>IF(RES_hh_tes_in!I32=0,"",RES_hh_tes_in!I32/RES_hh_fec_in!I32)</f>
        <v>0.74747345454100267</v>
      </c>
      <c r="J32" s="81">
        <f>IF(RES_hh_tes_in!J32=0,"",RES_hh_tes_in!J32/RES_hh_fec_in!J32)</f>
        <v>0.74920736471607519</v>
      </c>
      <c r="K32" s="81">
        <f>IF(RES_hh_tes_in!K32=0,"",RES_hh_tes_in!K32/RES_hh_fec_in!K32)</f>
        <v>0.75110124476503437</v>
      </c>
      <c r="L32" s="81">
        <f>IF(RES_hh_tes_in!L32=0,"",RES_hh_tes_in!L32/RES_hh_fec_in!L32)</f>
        <v>0.75316669872018271</v>
      </c>
      <c r="M32" s="81">
        <f>IF(RES_hh_tes_in!M32=0,"",RES_hh_tes_in!M32/RES_hh_fec_in!M32)</f>
        <v>0.75611984145685784</v>
      </c>
      <c r="N32" s="81">
        <f>IF(RES_hh_tes_in!N32=0,"",RES_hh_tes_in!N32/RES_hh_fec_in!N32)</f>
        <v>0.76016454407380685</v>
      </c>
      <c r="O32" s="81">
        <f>IF(RES_hh_tes_in!O32=0,"",RES_hh_tes_in!O32/RES_hh_fec_in!O32)</f>
        <v>0.76578425358610724</v>
      </c>
      <c r="P32" s="81">
        <f>IF(RES_hh_tes_in!P32=0,"",RES_hh_tes_in!P32/RES_hh_fec_in!P32)</f>
        <v>0.77321608588897373</v>
      </c>
      <c r="Q32" s="81">
        <f>IF(RES_hh_tes_in!Q32=0,"",RES_hh_tes_in!Q32/RES_hh_fec_in!Q32)</f>
        <v>0.78283294937649139</v>
      </c>
      <c r="R32" s="81">
        <f>IF(RES_hh_tes_in!R32=0,"",RES_hh_tes_in!R32/RES_hh_fec_in!R32)</f>
        <v>0.79591920134788685</v>
      </c>
      <c r="S32" s="81">
        <f>IF(RES_hh_tes_in!S32=0,"",RES_hh_tes_in!S32/RES_hh_fec_in!S32)</f>
        <v>0.81229437444786445</v>
      </c>
      <c r="T32" s="81">
        <f>IF(RES_hh_tes_in!T32=0,"",RES_hh_tes_in!T32/RES_hh_fec_in!T32)</f>
        <v>0.82992314751722507</v>
      </c>
      <c r="U32" s="81">
        <f>IF(RES_hh_tes_in!U32=0,"",RES_hh_tes_in!U32/RES_hh_fec_in!U32)</f>
        <v>0.84677019939681775</v>
      </c>
      <c r="V32" s="81">
        <f>IF(RES_hh_tes_in!V32=0,"",RES_hh_tes_in!V32/RES_hh_fec_in!V32)</f>
        <v>0.86080020892746889</v>
      </c>
      <c r="W32" s="81">
        <f>IF(RES_hh_tes_in!W32=0,"",RES_hh_tes_in!W32/RES_hh_fec_in!W32)</f>
        <v>0.87130601265524765</v>
      </c>
      <c r="X32" s="81">
        <f>IF(RES_hh_tes_in!X32=0,"",RES_hh_tes_in!X32/RES_hh_fec_in!X32)</f>
        <v>0.87895070553873944</v>
      </c>
      <c r="Y32" s="81">
        <f>IF(RES_hh_tes_in!Y32=0,"",RES_hh_tes_in!Y32/RES_hh_fec_in!Y32)</f>
        <v>0.8857299872669433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14.809674979438649</v>
      </c>
      <c r="D3" s="65">
        <f t="shared" si="0"/>
        <v>34.493668678700701</v>
      </c>
      <c r="E3" s="65">
        <f t="shared" si="0"/>
        <v>44.106939250781991</v>
      </c>
      <c r="F3" s="65">
        <f t="shared" si="0"/>
        <v>28.254524484149844</v>
      </c>
      <c r="G3" s="65">
        <f t="shared" si="0"/>
        <v>26.395226035706386</v>
      </c>
      <c r="H3" s="65">
        <f t="shared" si="0"/>
        <v>16.482667868731443</v>
      </c>
      <c r="I3" s="65">
        <f t="shared" si="0"/>
        <v>10.002853068152593</v>
      </c>
      <c r="J3" s="65">
        <f t="shared" si="0"/>
        <v>6.5853526342990012</v>
      </c>
      <c r="K3" s="65">
        <f t="shared" si="0"/>
        <v>10.643396720403009</v>
      </c>
      <c r="L3" s="65">
        <f t="shared" si="0"/>
        <v>23.216509540436792</v>
      </c>
      <c r="M3" s="65">
        <f t="shared" si="0"/>
        <v>33.302026331570424</v>
      </c>
      <c r="N3" s="65">
        <f t="shared" si="0"/>
        <v>46.359545135552949</v>
      </c>
      <c r="O3" s="65">
        <f t="shared" si="0"/>
        <v>16.804926944675643</v>
      </c>
      <c r="P3" s="65">
        <f t="shared" si="0"/>
        <v>6.5624873601309499</v>
      </c>
      <c r="Q3" s="65">
        <f t="shared" si="0"/>
        <v>17.484211976612709</v>
      </c>
      <c r="R3" s="65">
        <f t="shared" ref="R3:V3" si="1">SUM(R4,R15,R17,R27)</f>
        <v>22.279583113006939</v>
      </c>
      <c r="S3" s="65">
        <f t="shared" si="1"/>
        <v>19.535056175307496</v>
      </c>
      <c r="T3" s="65">
        <f t="shared" si="1"/>
        <v>8.5371219326637586</v>
      </c>
      <c r="U3" s="65">
        <f t="shared" si="1"/>
        <v>9.1451474219330589</v>
      </c>
      <c r="V3" s="65">
        <f t="shared" si="1"/>
        <v>9.9923444359359923</v>
      </c>
      <c r="W3" s="65">
        <f t="shared" ref="W3:Y3" si="2">SUM(W4,W15,W17,W27)</f>
        <v>6.9706604004466532</v>
      </c>
      <c r="X3" s="65">
        <f t="shared" si="2"/>
        <v>1.8912853488468826</v>
      </c>
      <c r="Y3" s="65">
        <f t="shared" si="2"/>
        <v>0.85515485706487104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12.932728743241519</v>
      </c>
      <c r="D4" s="69">
        <f t="shared" si="3"/>
        <v>30.657960555518397</v>
      </c>
      <c r="E4" s="69">
        <f t="shared" si="3"/>
        <v>40.681815596174594</v>
      </c>
      <c r="F4" s="69">
        <f t="shared" si="3"/>
        <v>25.605575182014903</v>
      </c>
      <c r="G4" s="69">
        <f t="shared" si="3"/>
        <v>23.781566199077464</v>
      </c>
      <c r="H4" s="69">
        <f t="shared" si="3"/>
        <v>13.86415911828292</v>
      </c>
      <c r="I4" s="69">
        <f t="shared" si="3"/>
        <v>7.1326388379837056</v>
      </c>
      <c r="J4" s="69">
        <f t="shared" si="3"/>
        <v>3.9985437596328266</v>
      </c>
      <c r="K4" s="69">
        <f t="shared" si="3"/>
        <v>7.6651807197043675</v>
      </c>
      <c r="L4" s="69">
        <f t="shared" si="3"/>
        <v>20.178147784629299</v>
      </c>
      <c r="M4" s="69">
        <f t="shared" si="3"/>
        <v>29.899372715363267</v>
      </c>
      <c r="N4" s="69">
        <f t="shared" si="3"/>
        <v>41.411591504249735</v>
      </c>
      <c r="O4" s="69">
        <f t="shared" si="3"/>
        <v>14.139481700735478</v>
      </c>
      <c r="P4" s="69">
        <f t="shared" si="3"/>
        <v>3.7353639247341341</v>
      </c>
      <c r="Q4" s="69">
        <f t="shared" si="3"/>
        <v>10.479108470491418</v>
      </c>
      <c r="R4" s="69">
        <f t="shared" ref="R4:V4" si="4">SUM(R5:R14)</f>
        <v>19.045276384278409</v>
      </c>
      <c r="S4" s="69">
        <f t="shared" si="4"/>
        <v>17.146876407143832</v>
      </c>
      <c r="T4" s="69">
        <f t="shared" si="4"/>
        <v>6.0831021479093303</v>
      </c>
      <c r="U4" s="69">
        <f t="shared" si="4"/>
        <v>6.5150418781825126</v>
      </c>
      <c r="V4" s="69">
        <f t="shared" si="4"/>
        <v>7.6251697162216541</v>
      </c>
      <c r="W4" s="69">
        <f t="shared" ref="W4:Y4" si="5">SUM(W5:W14)</f>
        <v>5.0043439846433291</v>
      </c>
      <c r="X4" s="69">
        <f t="shared" si="5"/>
        <v>0.91290445473977111</v>
      </c>
      <c r="Y4" s="69">
        <f t="shared" si="5"/>
        <v>8.8160144953033703E-2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12.693888660233206</v>
      </c>
      <c r="D5" s="72">
        <v>30.125526514003674</v>
      </c>
      <c r="E5" s="72">
        <v>39.465015689276008</v>
      </c>
      <c r="F5" s="72">
        <v>23.993174284244873</v>
      </c>
      <c r="G5" s="72">
        <v>19.740072179945436</v>
      </c>
      <c r="H5" s="72">
        <v>8.4329791258731124</v>
      </c>
      <c r="I5" s="72">
        <v>1.5264442529149325</v>
      </c>
      <c r="J5" s="72">
        <v>0.41798584806087974</v>
      </c>
      <c r="K5" s="72">
        <v>4.1333597757315879</v>
      </c>
      <c r="L5" s="72">
        <v>19.393343227544317</v>
      </c>
      <c r="M5" s="72">
        <v>29.363165274990866</v>
      </c>
      <c r="N5" s="72">
        <v>41.225657109705097</v>
      </c>
      <c r="O5" s="72">
        <v>13.43379786445932</v>
      </c>
      <c r="P5" s="72">
        <v>0</v>
      </c>
      <c r="Q5" s="72">
        <v>3.1877617563505116</v>
      </c>
      <c r="R5" s="72">
        <v>13.221015407680195</v>
      </c>
      <c r="S5" s="72">
        <v>10.774275605232354</v>
      </c>
      <c r="T5" s="72">
        <v>0</v>
      </c>
      <c r="U5" s="72">
        <v>0.37844206177502732</v>
      </c>
      <c r="V5" s="72">
        <v>2.0537413510667899</v>
      </c>
      <c r="W5" s="72">
        <v>0</v>
      </c>
      <c r="X5" s="72">
        <v>4.6885672442722526E-4</v>
      </c>
      <c r="Y5" s="72">
        <v>2.6402972553496966E-4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2.5828702535378983E-3</v>
      </c>
      <c r="D6" s="72">
        <v>0</v>
      </c>
      <c r="E6" s="72">
        <v>1.3372405271336527E-3</v>
      </c>
      <c r="F6" s="72">
        <v>1.2996521506534948E-3</v>
      </c>
      <c r="G6" s="72">
        <v>1.2712703862433415E-3</v>
      </c>
      <c r="H6" s="72">
        <v>1.1992373309029259E-3</v>
      </c>
      <c r="I6" s="72">
        <v>2.3539192065523506E-3</v>
      </c>
      <c r="J6" s="72">
        <v>2.1469607880062413E-3</v>
      </c>
      <c r="K6" s="72">
        <v>1.0437384977323078E-2</v>
      </c>
      <c r="L6" s="72">
        <v>1.0023374063035599E-2</v>
      </c>
      <c r="M6" s="72">
        <v>9.550852881169232E-2</v>
      </c>
      <c r="N6" s="72">
        <v>5.7229967451970738E-2</v>
      </c>
      <c r="O6" s="72">
        <v>9.7982295849972742E-2</v>
      </c>
      <c r="P6" s="72">
        <v>0.14360735099129121</v>
      </c>
      <c r="Q6" s="72">
        <v>0.30688050065953532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4.6970513992974141E-4</v>
      </c>
      <c r="Y6" s="72">
        <v>0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0.30236292684623012</v>
      </c>
      <c r="L7" s="72">
        <v>0.20568361024067708</v>
      </c>
      <c r="M7" s="72">
        <v>5.841081474140615E-2</v>
      </c>
      <c r="N7" s="72">
        <v>0.12870442709266494</v>
      </c>
      <c r="O7" s="72">
        <v>8.0438307682431015E-2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0.23625721275477657</v>
      </c>
      <c r="D8" s="72">
        <v>0.53243404151472362</v>
      </c>
      <c r="E8" s="72">
        <v>1.2154626663714543</v>
      </c>
      <c r="F8" s="72">
        <v>1.6111012456193776</v>
      </c>
      <c r="G8" s="72">
        <v>4.0402227487457845</v>
      </c>
      <c r="H8" s="72">
        <v>5.4299807550789057</v>
      </c>
      <c r="I8" s="72">
        <v>5.6038406658622204</v>
      </c>
      <c r="J8" s="72">
        <v>3.5784109507839408</v>
      </c>
      <c r="K8" s="72">
        <v>3.2190206321492258</v>
      </c>
      <c r="L8" s="72">
        <v>0.56909757278127149</v>
      </c>
      <c r="M8" s="72">
        <v>0.3822880968193022</v>
      </c>
      <c r="N8" s="72">
        <v>0</v>
      </c>
      <c r="O8" s="72">
        <v>0.52726323274375497</v>
      </c>
      <c r="P8" s="72">
        <v>3.5917565737428427</v>
      </c>
      <c r="Q8" s="72">
        <v>6.9844662134813724</v>
      </c>
      <c r="R8" s="72">
        <v>5.8242609765982154</v>
      </c>
      <c r="S8" s="72">
        <v>6.3726008019114779</v>
      </c>
      <c r="T8" s="72">
        <v>6.0831021479093303</v>
      </c>
      <c r="U8" s="72">
        <v>6.1365998164074851</v>
      </c>
      <c r="V8" s="72">
        <v>5.5714283651548637</v>
      </c>
      <c r="W8" s="72">
        <v>5.0043439846433291</v>
      </c>
      <c r="X8" s="72">
        <v>0.91196589287541419</v>
      </c>
      <c r="Y8" s="72">
        <v>8.7896115227498739E-2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0.13813107791265805</v>
      </c>
      <c r="D17" s="69">
        <f t="shared" si="7"/>
        <v>0.21141035804799882</v>
      </c>
      <c r="E17" s="69">
        <f t="shared" si="7"/>
        <v>0.30202259660286135</v>
      </c>
      <c r="F17" s="69">
        <f t="shared" si="7"/>
        <v>0.32118489885622886</v>
      </c>
      <c r="G17" s="69">
        <f t="shared" si="7"/>
        <v>0.66064499561194701</v>
      </c>
      <c r="H17" s="69">
        <f t="shared" si="7"/>
        <v>0.82392472810506434</v>
      </c>
      <c r="I17" s="69">
        <f t="shared" si="7"/>
        <v>0.8890337314345631</v>
      </c>
      <c r="J17" s="69">
        <f t="shared" si="7"/>
        <v>0.56699847469939613</v>
      </c>
      <c r="K17" s="69">
        <f t="shared" si="7"/>
        <v>0.52155649988217201</v>
      </c>
      <c r="L17" s="69">
        <f t="shared" si="7"/>
        <v>0.25643582750830068</v>
      </c>
      <c r="M17" s="69">
        <f t="shared" si="7"/>
        <v>0.29633798893348184</v>
      </c>
      <c r="N17" s="69">
        <f t="shared" si="7"/>
        <v>0.56364691633258635</v>
      </c>
      <c r="O17" s="69">
        <f t="shared" si="7"/>
        <v>0.31527955248332573</v>
      </c>
      <c r="P17" s="69">
        <f t="shared" si="7"/>
        <v>0.43360232334755999</v>
      </c>
      <c r="Q17" s="69">
        <f t="shared" si="7"/>
        <v>1.8466046723418688</v>
      </c>
      <c r="R17" s="69">
        <f t="shared" ref="R17:V17" si="8">SUM(R18:R26)</f>
        <v>1.2287151983324442</v>
      </c>
      <c r="S17" s="69">
        <f t="shared" si="8"/>
        <v>1.0107633386967132</v>
      </c>
      <c r="T17" s="69">
        <f t="shared" si="8"/>
        <v>1.1422754017226238</v>
      </c>
      <c r="U17" s="69">
        <f t="shared" si="8"/>
        <v>1.1758479538369828</v>
      </c>
      <c r="V17" s="69">
        <f t="shared" si="8"/>
        <v>0.90838319587029159</v>
      </c>
      <c r="W17" s="69">
        <f t="shared" ref="W17:Y17" si="9">SUM(W18:W26)</f>
        <v>0.51818993074269537</v>
      </c>
      <c r="X17" s="69">
        <f t="shared" si="9"/>
        <v>0.10085852962048313</v>
      </c>
      <c r="Y17" s="69">
        <f t="shared" si="9"/>
        <v>3.0215102630115225E-2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1.1238840562586725E-2</v>
      </c>
      <c r="D18" s="72">
        <v>6.9421601672769437E-2</v>
      </c>
      <c r="E18" s="72">
        <v>5.7921117431024488E-2</v>
      </c>
      <c r="F18" s="72">
        <v>2.6231021703364877E-2</v>
      </c>
      <c r="G18" s="72">
        <v>2.0454175103225242E-2</v>
      </c>
      <c r="H18" s="72">
        <v>1.11644231380107E-2</v>
      </c>
      <c r="I18" s="72">
        <v>1.8849627680572357E-3</v>
      </c>
      <c r="J18" s="72">
        <v>6.064972142374182E-3</v>
      </c>
      <c r="K18" s="72">
        <v>4.1651580448307322E-2</v>
      </c>
      <c r="L18" s="72">
        <v>0.16597664673155768</v>
      </c>
      <c r="M18" s="72">
        <v>0.20394094783960637</v>
      </c>
      <c r="N18" s="72">
        <v>0.40399559697113852</v>
      </c>
      <c r="O18" s="72">
        <v>0.22275537247942578</v>
      </c>
      <c r="P18" s="72">
        <v>0</v>
      </c>
      <c r="Q18" s="72">
        <v>2.7115548341006329E-3</v>
      </c>
      <c r="R18" s="72">
        <v>3.941481396417338E-2</v>
      </c>
      <c r="S18" s="72">
        <v>3.7124081884060897E-2</v>
      </c>
      <c r="T18" s="72">
        <v>0</v>
      </c>
      <c r="U18" s="72">
        <v>3.783634501991939E-3</v>
      </c>
      <c r="V18" s="72">
        <v>4.5514535495442057E-2</v>
      </c>
      <c r="W18" s="72">
        <v>0</v>
      </c>
      <c r="X18" s="72">
        <v>3.4431833923532129E-4</v>
      </c>
      <c r="Y18" s="72">
        <v>2.7707199763754651E-4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8.2532678824718736E-2</v>
      </c>
      <c r="D19" s="72">
        <v>8.0325176666092651E-2</v>
      </c>
      <c r="E19" s="72">
        <v>0.1062217792412368</v>
      </c>
      <c r="F19" s="72">
        <v>8.6640895015675679E-2</v>
      </c>
      <c r="G19" s="72">
        <v>7.5940200177711373E-2</v>
      </c>
      <c r="H19" s="72">
        <v>9.2657589967833937E-2</v>
      </c>
      <c r="I19" s="72">
        <v>8.9968370780391979E-2</v>
      </c>
      <c r="J19" s="72">
        <v>5.3867374387959889E-2</v>
      </c>
      <c r="K19" s="72">
        <v>6.0797832396858806E-2</v>
      </c>
      <c r="L19" s="72">
        <v>7.1190053639602333E-2</v>
      </c>
      <c r="M19" s="72">
        <v>8.8279459554672188E-2</v>
      </c>
      <c r="N19" s="72">
        <v>0.15965131936144777</v>
      </c>
      <c r="O19" s="72">
        <v>7.7971884832094523E-2</v>
      </c>
      <c r="P19" s="72">
        <v>5.6794415494981043E-2</v>
      </c>
      <c r="Q19" s="72">
        <v>3.0923410991643117E-2</v>
      </c>
      <c r="R19" s="72">
        <v>8.4680819575397113E-3</v>
      </c>
      <c r="S19" s="72">
        <v>2.1861765376038469E-2</v>
      </c>
      <c r="T19" s="72">
        <v>3.7594169501325818E-2</v>
      </c>
      <c r="U19" s="72">
        <v>4.2673090449965131E-2</v>
      </c>
      <c r="V19" s="72">
        <v>3.7619343467545946E-2</v>
      </c>
      <c r="W19" s="72">
        <v>2.5539402160020552E-2</v>
      </c>
      <c r="X19" s="72">
        <v>4.2732602554991323E-3</v>
      </c>
      <c r="Y19" s="72">
        <v>1.7509697872454957E-2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4.4359558525352588E-2</v>
      </c>
      <c r="D21" s="72">
        <v>6.1663579709136752E-2</v>
      </c>
      <c r="E21" s="72">
        <v>0.13787969993060006</v>
      </c>
      <c r="F21" s="72">
        <v>0.2083129821371883</v>
      </c>
      <c r="G21" s="72">
        <v>0.56425062033101037</v>
      </c>
      <c r="H21" s="72">
        <v>0.72010271499921974</v>
      </c>
      <c r="I21" s="72">
        <v>0.79718039788611395</v>
      </c>
      <c r="J21" s="72">
        <v>0.50706612816906205</v>
      </c>
      <c r="K21" s="72">
        <v>0.41910708703700594</v>
      </c>
      <c r="L21" s="72">
        <v>1.9269127137140699E-2</v>
      </c>
      <c r="M21" s="72">
        <v>4.1175815392032796E-3</v>
      </c>
      <c r="N21" s="72">
        <v>0</v>
      </c>
      <c r="O21" s="72">
        <v>1.4552295171805424E-2</v>
      </c>
      <c r="P21" s="72">
        <v>0.37680790785257895</v>
      </c>
      <c r="Q21" s="72">
        <v>1.812969706516125</v>
      </c>
      <c r="R21" s="72">
        <v>1.1808323024107312</v>
      </c>
      <c r="S21" s="72">
        <v>0.95177749143661372</v>
      </c>
      <c r="T21" s="72">
        <v>1.104681232221298</v>
      </c>
      <c r="U21" s="72">
        <v>1.1293912288850256</v>
      </c>
      <c r="V21" s="72">
        <v>0.82524931690730363</v>
      </c>
      <c r="W21" s="72">
        <v>0.49265052858267483</v>
      </c>
      <c r="X21" s="72">
        <v>9.6240951025748672E-2</v>
      </c>
      <c r="Y21" s="72">
        <v>1.2428332760022722E-2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1.7388151582844718</v>
      </c>
      <c r="D27" s="69">
        <f t="shared" si="10"/>
        <v>3.6242977651343082</v>
      </c>
      <c r="E27" s="69">
        <f t="shared" si="10"/>
        <v>3.12310105800454</v>
      </c>
      <c r="F27" s="69">
        <f t="shared" si="10"/>
        <v>2.327764403278715</v>
      </c>
      <c r="G27" s="69">
        <f t="shared" si="10"/>
        <v>1.9530148410169783</v>
      </c>
      <c r="H27" s="69">
        <f t="shared" si="10"/>
        <v>1.7945840223434586</v>
      </c>
      <c r="I27" s="69">
        <f t="shared" si="10"/>
        <v>1.9811804987343242</v>
      </c>
      <c r="J27" s="69">
        <f t="shared" si="10"/>
        <v>2.0198103999667785</v>
      </c>
      <c r="K27" s="69">
        <f t="shared" si="10"/>
        <v>2.4566595008164689</v>
      </c>
      <c r="L27" s="69">
        <f t="shared" si="10"/>
        <v>2.7819259282991924</v>
      </c>
      <c r="M27" s="69">
        <f t="shared" si="10"/>
        <v>3.1063156272736756</v>
      </c>
      <c r="N27" s="69">
        <f t="shared" si="10"/>
        <v>4.3843067149706236</v>
      </c>
      <c r="O27" s="69">
        <f t="shared" si="10"/>
        <v>2.3501656914568376</v>
      </c>
      <c r="P27" s="69">
        <f t="shared" si="10"/>
        <v>2.3935211120492559</v>
      </c>
      <c r="Q27" s="69">
        <f t="shared" si="10"/>
        <v>5.1584988337794231</v>
      </c>
      <c r="R27" s="69">
        <f t="shared" ref="R27:V27" si="11">SUM(R28:R32)</f>
        <v>2.0055915303960847</v>
      </c>
      <c r="S27" s="69">
        <f t="shared" si="11"/>
        <v>1.3774164294669493</v>
      </c>
      <c r="T27" s="69">
        <f t="shared" si="11"/>
        <v>1.3117443830318036</v>
      </c>
      <c r="U27" s="69">
        <f t="shared" si="11"/>
        <v>1.4542575899135635</v>
      </c>
      <c r="V27" s="69">
        <f t="shared" si="11"/>
        <v>1.458791523844047</v>
      </c>
      <c r="W27" s="69">
        <f t="shared" ref="W27:Y27" si="12">SUM(W28:W32)</f>
        <v>1.448126485060629</v>
      </c>
      <c r="X27" s="69">
        <f t="shared" si="12"/>
        <v>0.87752236448662835</v>
      </c>
      <c r="Y27" s="69">
        <f t="shared" si="12"/>
        <v>0.73677960948172205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0.12111330191746925</v>
      </c>
      <c r="D28" s="72">
        <v>0.71989020865994047</v>
      </c>
      <c r="E28" s="72">
        <v>0.63792858787442808</v>
      </c>
      <c r="F28" s="72">
        <v>0.44030160783628958</v>
      </c>
      <c r="G28" s="72">
        <v>0.4085732529343582</v>
      </c>
      <c r="H28" s="72">
        <v>0.15101395228570666</v>
      </c>
      <c r="I28" s="72">
        <v>1.4401559246898567E-2</v>
      </c>
      <c r="J28" s="72">
        <v>2.952031629457327E-2</v>
      </c>
      <c r="K28" s="72">
        <v>0.13975014520540366</v>
      </c>
      <c r="L28" s="72">
        <v>1.0207537877486359</v>
      </c>
      <c r="M28" s="72">
        <v>0.98148069057363752</v>
      </c>
      <c r="N28" s="72">
        <v>1.423003484620802</v>
      </c>
      <c r="O28" s="72">
        <v>0.15467185046969548</v>
      </c>
      <c r="P28" s="72">
        <v>0</v>
      </c>
      <c r="Q28" s="72">
        <v>0</v>
      </c>
      <c r="R28" s="72">
        <v>1.7633261716044468E-3</v>
      </c>
      <c r="S28" s="72">
        <v>1.0179249301708465E-2</v>
      </c>
      <c r="T28" s="72">
        <v>0</v>
      </c>
      <c r="U28" s="72">
        <v>8.139362827616646E-3</v>
      </c>
      <c r="V28" s="72">
        <v>5.1480697952056231E-2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1.5991754422101629</v>
      </c>
      <c r="D29" s="72">
        <v>2.863593890963668</v>
      </c>
      <c r="E29" s="72">
        <v>2.3958183791422059</v>
      </c>
      <c r="F29" s="72">
        <v>1.7450030736458104</v>
      </c>
      <c r="G29" s="72">
        <v>1.1807262192616861</v>
      </c>
      <c r="H29" s="72">
        <v>1.1628652828712471</v>
      </c>
      <c r="I29" s="72">
        <v>1.4110009878382859</v>
      </c>
      <c r="J29" s="72">
        <v>1.650226307149375</v>
      </c>
      <c r="K29" s="72">
        <v>2.025826690971904</v>
      </c>
      <c r="L29" s="72">
        <v>1.7233199723749226</v>
      </c>
      <c r="M29" s="72">
        <v>2.1031977230514718</v>
      </c>
      <c r="N29" s="72">
        <v>2.9613032303498219</v>
      </c>
      <c r="O29" s="72">
        <v>2.1752713976153917</v>
      </c>
      <c r="P29" s="72">
        <v>2.2036138597812034</v>
      </c>
      <c r="Q29" s="72">
        <v>4.7467767795087843</v>
      </c>
      <c r="R29" s="72">
        <v>1.5166801757344643</v>
      </c>
      <c r="S29" s="72">
        <v>0.90478598721769843</v>
      </c>
      <c r="T29" s="72">
        <v>0.777386713822385</v>
      </c>
      <c r="U29" s="72">
        <v>0.96860121372545627</v>
      </c>
      <c r="V29" s="72">
        <v>1.0832938675863872</v>
      </c>
      <c r="W29" s="72">
        <v>1.2209157554355443</v>
      </c>
      <c r="X29" s="72">
        <v>0.81172053638598995</v>
      </c>
      <c r="Y29" s="72">
        <v>0.72899764176390658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1.8526414156839501E-2</v>
      </c>
      <c r="D30" s="72">
        <v>4.0813665510699849E-2</v>
      </c>
      <c r="E30" s="72">
        <v>8.9354090987906032E-2</v>
      </c>
      <c r="F30" s="72">
        <v>0.14245972179661492</v>
      </c>
      <c r="G30" s="72">
        <v>0.36371536882093414</v>
      </c>
      <c r="H30" s="72">
        <v>0.48070478718650494</v>
      </c>
      <c r="I30" s="72">
        <v>0.55577795164913957</v>
      </c>
      <c r="J30" s="72">
        <v>0.3400637765228301</v>
      </c>
      <c r="K30" s="72">
        <v>0.29108266463916116</v>
      </c>
      <c r="L30" s="72">
        <v>3.7852168175633763E-2</v>
      </c>
      <c r="M30" s="72">
        <v>2.1637213648565891E-2</v>
      </c>
      <c r="N30" s="72">
        <v>0</v>
      </c>
      <c r="O30" s="72">
        <v>2.0222443371750574E-2</v>
      </c>
      <c r="P30" s="72">
        <v>0.18990725226805247</v>
      </c>
      <c r="Q30" s="72">
        <v>0.41172205427063907</v>
      </c>
      <c r="R30" s="72">
        <v>0.48714802849001604</v>
      </c>
      <c r="S30" s="72">
        <v>0.46245119294754233</v>
      </c>
      <c r="T30" s="72">
        <v>0.53435766920941852</v>
      </c>
      <c r="U30" s="72">
        <v>0.47751701336049057</v>
      </c>
      <c r="V30" s="72">
        <v>0.32401695830560368</v>
      </c>
      <c r="W30" s="72">
        <v>0.22721072962508479</v>
      </c>
      <c r="X30" s="72">
        <v>6.5801828100638352E-2</v>
      </c>
      <c r="Y30" s="72">
        <v>7.7819677178154372E-3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6126.6322671073303</v>
      </c>
      <c r="D3" s="65">
        <f>IF(RES_hh_fec_in!D3=0,0,1000*11630*RES_hh_fec_in!D3/RES_hh_num_in!D3)</f>
        <v>7559.7447575764345</v>
      </c>
      <c r="E3" s="65">
        <f>IF(RES_hh_fec_in!E3=0,0,1000*11630*RES_hh_fec_in!E3/RES_hh_num_in!E3)</f>
        <v>7533.4441573635459</v>
      </c>
      <c r="F3" s="65">
        <f>IF(RES_hh_fec_in!F3=0,0,1000*11630*RES_hh_fec_in!F3/RES_hh_num_in!F3)</f>
        <v>6601.593830911831</v>
      </c>
      <c r="G3" s="65">
        <f>IF(RES_hh_fec_in!G3=0,0,1000*11630*RES_hh_fec_in!G3/RES_hh_num_in!G3)</f>
        <v>6371.9019083054445</v>
      </c>
      <c r="H3" s="65">
        <f>IF(RES_hh_fec_in!H3=0,0,1000*11630*RES_hh_fec_in!H3/RES_hh_num_in!H3)</f>
        <v>6702.0798083797363</v>
      </c>
      <c r="I3" s="65">
        <f>IF(RES_hh_fec_in!I3=0,0,1000*11630*RES_hh_fec_in!I3/RES_hh_num_in!I3)</f>
        <v>6230.1660838633779</v>
      </c>
      <c r="J3" s="65">
        <f>IF(RES_hh_fec_in!J3=0,0,1000*11630*RES_hh_fec_in!J3/RES_hh_num_in!J3)</f>
        <v>6325.4882545483561</v>
      </c>
      <c r="K3" s="65">
        <f>IF(RES_hh_fec_in!K3=0,0,1000*11630*RES_hh_fec_in!K3/RES_hh_num_in!K3)</f>
        <v>6308.2457246786416</v>
      </c>
      <c r="L3" s="65">
        <f>IF(RES_hh_fec_in!L3=0,0,1000*11630*RES_hh_fec_in!L3/RES_hh_num_in!L3)</f>
        <v>6447.0614144620577</v>
      </c>
      <c r="M3" s="65">
        <f>IF(RES_hh_fec_in!M3=0,0,1000*11630*RES_hh_fec_in!M3/RES_hh_num_in!M3)</f>
        <v>7001.1384746746653</v>
      </c>
      <c r="N3" s="65">
        <f>IF(RES_hh_fec_in!N3=0,0,1000*11630*RES_hh_fec_in!N3/RES_hh_num_in!N3)</f>
        <v>6959.4541135374629</v>
      </c>
      <c r="O3" s="65">
        <f>IF(RES_hh_fec_in!O3=0,0,1000*11630*RES_hh_fec_in!O3/RES_hh_num_in!O3)</f>
        <v>6308.4384958839037</v>
      </c>
      <c r="P3" s="65">
        <f>IF(RES_hh_fec_in!P3=0,0,1000*11630*RES_hh_fec_in!P3/RES_hh_num_in!P3)</f>
        <v>6014.5645266788233</v>
      </c>
      <c r="Q3" s="65">
        <f>IF(RES_hh_fec_in!Q3=0,0,1000*11630*RES_hh_fec_in!Q3/RES_hh_num_in!Q3)</f>
        <v>5667.3823190618368</v>
      </c>
      <c r="R3" s="65">
        <f>IF(RES_hh_fec_in!R3=0,0,1000*11630*RES_hh_fec_in!R3/RES_hh_num_in!R3)</f>
        <v>5698.5251105049056</v>
      </c>
      <c r="S3" s="65">
        <f>IF(RES_hh_fec_in!S3=0,0,1000*11630*RES_hh_fec_in!S3/RES_hh_num_in!S3)</f>
        <v>5669.7577199117986</v>
      </c>
      <c r="T3" s="65">
        <f>IF(RES_hh_fec_in!T3=0,0,1000*11630*RES_hh_fec_in!T3/RES_hh_num_in!T3)</f>
        <v>5312.9968264601175</v>
      </c>
      <c r="U3" s="65">
        <f>IF(RES_hh_fec_in!U3=0,0,1000*11630*RES_hh_fec_in!U3/RES_hh_num_in!U3)</f>
        <v>4925.4438544429158</v>
      </c>
      <c r="V3" s="65">
        <f>IF(RES_hh_fec_in!V3=0,0,1000*11630*RES_hh_fec_in!V3/RES_hh_num_in!V3)</f>
        <v>5172.7255743685164</v>
      </c>
      <c r="W3" s="65">
        <f>IF(RES_hh_fec_in!W3=0,0,1000*11630*RES_hh_fec_in!W3/RES_hh_num_in!W3)</f>
        <v>4724.2529206438812</v>
      </c>
      <c r="X3" s="65">
        <f>IF(RES_hh_fec_in!X3=0,0,1000*11630*RES_hh_fec_in!X3/RES_hh_num_in!X3)</f>
        <v>3959.3724542550303</v>
      </c>
      <c r="Y3" s="65">
        <f>IF(RES_hh_fec_in!Y3=0,0,1000*11630*RES_hh_fec_in!Y3/RES_hh_num_in!Y3)</f>
        <v>3520.0477208649759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4318.4030841685744</v>
      </c>
      <c r="D4" s="69">
        <f>IF(RES_hh_fec_in!D4=0,0,1000*11630*RES_hh_fec_in!D4/RES_hh_num_in!D4)</f>
        <v>5571.787360754739</v>
      </c>
      <c r="E4" s="69">
        <f>IF(RES_hh_fec_in!E4=0,0,1000*11630*RES_hh_fec_in!E4/RES_hh_num_in!E4)</f>
        <v>5581.0809727559326</v>
      </c>
      <c r="F4" s="69">
        <f>IF(RES_hh_fec_in!F4=0,0,1000*11630*RES_hh_fec_in!F4/RES_hh_num_in!F4)</f>
        <v>4746.2260706547841</v>
      </c>
      <c r="G4" s="69">
        <f>IF(RES_hh_fec_in!G4=0,0,1000*11630*RES_hh_fec_in!G4/RES_hh_num_in!G4)</f>
        <v>4477.395241210862</v>
      </c>
      <c r="H4" s="69">
        <f>IF(RES_hh_fec_in!H4=0,0,1000*11630*RES_hh_fec_in!H4/RES_hh_num_in!H4)</f>
        <v>4741.3712995153246</v>
      </c>
      <c r="I4" s="69">
        <f>IF(RES_hh_fec_in!I4=0,0,1000*11630*RES_hh_fec_in!I4/RES_hh_num_in!I4)</f>
        <v>4238.1608860073784</v>
      </c>
      <c r="J4" s="69">
        <f>IF(RES_hh_fec_in!J4=0,0,1000*11630*RES_hh_fec_in!J4/RES_hh_num_in!J4)</f>
        <v>4206.8102240095286</v>
      </c>
      <c r="K4" s="69">
        <f>IF(RES_hh_fec_in!K4=0,0,1000*11630*RES_hh_fec_in!K4/RES_hh_num_in!K4)</f>
        <v>4107.9599140434111</v>
      </c>
      <c r="L4" s="69">
        <f>IF(RES_hh_fec_in!L4=0,0,1000*11630*RES_hh_fec_in!L4/RES_hh_num_in!L4)</f>
        <v>4368.2197324978761</v>
      </c>
      <c r="M4" s="69">
        <f>IF(RES_hh_fec_in!M4=0,0,1000*11630*RES_hh_fec_in!M4/RES_hh_num_in!M4)</f>
        <v>4746.0386085509463</v>
      </c>
      <c r="N4" s="69">
        <f>IF(RES_hh_fec_in!N4=0,0,1000*11630*RES_hh_fec_in!N4/RES_hh_num_in!N4)</f>
        <v>4780.2103083750844</v>
      </c>
      <c r="O4" s="69">
        <f>IF(RES_hh_fec_in!O4=0,0,1000*11630*RES_hh_fec_in!O4/RES_hh_num_in!O4)</f>
        <v>4342.739654857035</v>
      </c>
      <c r="P4" s="69">
        <f>IF(RES_hh_fec_in!P4=0,0,1000*11630*RES_hh_fec_in!P4/RES_hh_num_in!P4)</f>
        <v>4041.9156572398833</v>
      </c>
      <c r="Q4" s="69">
        <f>IF(RES_hh_fec_in!Q4=0,0,1000*11630*RES_hh_fec_in!Q4/RES_hh_num_in!Q4)</f>
        <v>3639.5386214261316</v>
      </c>
      <c r="R4" s="69">
        <f>IF(RES_hh_fec_in!R4=0,0,1000*11630*RES_hh_fec_in!R4/RES_hh_num_in!R4)</f>
        <v>3681.8065485899465</v>
      </c>
      <c r="S4" s="69">
        <f>IF(RES_hh_fec_in!S4=0,0,1000*11630*RES_hh_fec_in!S4/RES_hh_num_in!S4)</f>
        <v>3614.3566747681707</v>
      </c>
      <c r="T4" s="69">
        <f>IF(RES_hh_fec_in!T4=0,0,1000*11630*RES_hh_fec_in!T4/RES_hh_num_in!T4)</f>
        <v>3279.4729529872825</v>
      </c>
      <c r="U4" s="69">
        <f>IF(RES_hh_fec_in!U4=0,0,1000*11630*RES_hh_fec_in!U4/RES_hh_num_in!U4)</f>
        <v>2937.6020992006443</v>
      </c>
      <c r="V4" s="69">
        <f>IF(RES_hh_fec_in!V4=0,0,1000*11630*RES_hh_fec_in!V4/RES_hh_num_in!V4)</f>
        <v>3099.1090343213068</v>
      </c>
      <c r="W4" s="69">
        <f>IF(RES_hh_fec_in!W4=0,0,1000*11630*RES_hh_fec_in!W4/RES_hh_num_in!W4)</f>
        <v>2577.5414278858739</v>
      </c>
      <c r="X4" s="69">
        <f>IF(RES_hh_fec_in!X4=0,0,1000*11630*RES_hh_fec_in!X4/RES_hh_num_in!X4)</f>
        <v>1853.3094734494839</v>
      </c>
      <c r="Y4" s="69">
        <f>IF(RES_hh_fec_in!Y4=0,0,1000*11630*RES_hh_fec_in!Y4/RES_hh_num_in!Y4)</f>
        <v>1434.5462119809786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3135.5085317847797</v>
      </c>
      <c r="D5" s="72">
        <f>IF(RES_hh_fec_in!D5=0,0,1000*11630*RES_hh_fec_in!D5/RES_hh_num_in!D5)</f>
        <v>5723.9544936906877</v>
      </c>
      <c r="E5" s="72">
        <f>IF(RES_hh_fec_in!E5=0,0,1000*11630*RES_hh_fec_in!E5/RES_hh_num_in!E5)</f>
        <v>6614.2198888913008</v>
      </c>
      <c r="F5" s="72">
        <f>IF(RES_hh_fec_in!F5=0,0,1000*11630*RES_hh_fec_in!F5/RES_hh_num_in!F5)</f>
        <v>4853.5252916492273</v>
      </c>
      <c r="G5" s="72">
        <f>IF(RES_hh_fec_in!G5=0,0,1000*11630*RES_hh_fec_in!G5/RES_hh_num_in!G5)</f>
        <v>4351.8957976814236</v>
      </c>
      <c r="H5" s="72">
        <f>IF(RES_hh_fec_in!H5=0,0,1000*11630*RES_hh_fec_in!H5/RES_hh_num_in!H5)</f>
        <v>4836.1853844269581</v>
      </c>
      <c r="I5" s="72">
        <f>IF(RES_hh_fec_in!I5=0,0,1000*11630*RES_hh_fec_in!I5/RES_hh_num_in!I5)</f>
        <v>4395.9876785595525</v>
      </c>
      <c r="J5" s="72">
        <f>IF(RES_hh_fec_in!J5=0,0,1000*11630*RES_hh_fec_in!J5/RES_hh_num_in!J5)</f>
        <v>4342.9926110790739</v>
      </c>
      <c r="K5" s="72">
        <f>IF(RES_hh_fec_in!K5=0,0,1000*11630*RES_hh_fec_in!K5/RES_hh_num_in!K5)</f>
        <v>3174.1410460047255</v>
      </c>
      <c r="L5" s="72">
        <f>IF(RES_hh_fec_in!L5=0,0,1000*11630*RES_hh_fec_in!L5/RES_hh_num_in!L5)</f>
        <v>4338.5818293023476</v>
      </c>
      <c r="M5" s="72">
        <f>IF(RES_hh_fec_in!M5=0,0,1000*11630*RES_hh_fec_in!M5/RES_hh_num_in!M5)</f>
        <v>5285.8108385062587</v>
      </c>
      <c r="N5" s="72">
        <f>IF(RES_hh_fec_in!N5=0,0,1000*11630*RES_hh_fec_in!N5/RES_hh_num_in!N5)</f>
        <v>5392.4981037804791</v>
      </c>
      <c r="O5" s="72">
        <f>IF(RES_hh_fec_in!O5=0,0,1000*11630*RES_hh_fec_in!O5/RES_hh_num_in!O5)</f>
        <v>4595.181070998713</v>
      </c>
      <c r="P5" s="72">
        <f>IF(RES_hh_fec_in!P5=0,0,1000*11630*RES_hh_fec_in!P5/RES_hh_num_in!P5)</f>
        <v>0</v>
      </c>
      <c r="Q5" s="72">
        <f>IF(RES_hh_fec_in!Q5=0,0,1000*11630*RES_hh_fec_in!Q5/RES_hh_num_in!Q5)</f>
        <v>3426.0979290481196</v>
      </c>
      <c r="R5" s="72">
        <f>IF(RES_hh_fec_in!R5=0,0,1000*11630*RES_hh_fec_in!R5/RES_hh_num_in!R5)</f>
        <v>3762.4786469586788</v>
      </c>
      <c r="S5" s="72">
        <f>IF(RES_hh_fec_in!S5=0,0,1000*11630*RES_hh_fec_in!S5/RES_hh_num_in!S5)</f>
        <v>3833.1994024673309</v>
      </c>
      <c r="T5" s="72">
        <f>IF(RES_hh_fec_in!T5=0,0,1000*11630*RES_hh_fec_in!T5/RES_hh_num_in!T5)</f>
        <v>0</v>
      </c>
      <c r="U5" s="72">
        <f>IF(RES_hh_fec_in!U5=0,0,1000*11630*RES_hh_fec_in!U5/RES_hh_num_in!U5)</f>
        <v>2604.7585752689511</v>
      </c>
      <c r="V5" s="72">
        <f>IF(RES_hh_fec_in!V5=0,0,1000*11630*RES_hh_fec_in!V5/RES_hh_num_in!V5)</f>
        <v>2500.696223861913</v>
      </c>
      <c r="W5" s="72">
        <f>IF(RES_hh_fec_in!W5=0,0,1000*11630*RES_hh_fec_in!W5/RES_hh_num_in!W5)</f>
        <v>0</v>
      </c>
      <c r="X5" s="72">
        <f>IF(RES_hh_fec_in!X5=0,0,1000*11630*RES_hh_fec_in!X5/RES_hh_num_in!X5)</f>
        <v>1330.4765736000816</v>
      </c>
      <c r="Y5" s="72">
        <f>IF(RES_hh_fec_in!Y5=0,0,1000*11630*RES_hh_fec_in!Y5/RES_hh_num_in!Y5)</f>
        <v>781.88623147651879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5685.1343844380572</v>
      </c>
      <c r="D6" s="72">
        <f>IF(RES_hh_fec_in!D6=0,0,1000*11630*RES_hh_fec_in!D6/RES_hh_num_in!D6)</f>
        <v>0</v>
      </c>
      <c r="E6" s="72">
        <f>IF(RES_hh_fec_in!E6=0,0,1000*11630*RES_hh_fec_in!E6/RES_hh_num_in!E6)</f>
        <v>5886.7781613561037</v>
      </c>
      <c r="F6" s="72">
        <f>IF(RES_hh_fec_in!F6=0,0,1000*11630*RES_hh_fec_in!F6/RES_hh_num_in!F6)</f>
        <v>5721.3072312620825</v>
      </c>
      <c r="G6" s="72">
        <f>IF(RES_hh_fec_in!G6=0,0,1000*11630*RES_hh_fec_in!G6/RES_hh_num_in!G6)</f>
        <v>5596.3654967570928</v>
      </c>
      <c r="H6" s="72">
        <f>IF(RES_hh_fec_in!H6=0,0,1000*11630*RES_hh_fec_in!H6/RES_hh_num_in!H6)</f>
        <v>5279.2627703069447</v>
      </c>
      <c r="I6" s="72">
        <f>IF(RES_hh_fec_in!I6=0,0,1000*11630*RES_hh_fec_in!I6/RES_hh_num_in!I6)</f>
        <v>5181.1921257095228</v>
      </c>
      <c r="J6" s="72">
        <f>IF(RES_hh_fec_in!J6=0,0,1000*11630*RES_hh_fec_in!J6/RES_hh_num_in!J6)</f>
        <v>4725.6576598129977</v>
      </c>
      <c r="K6" s="72">
        <f>IF(RES_hh_fec_in!K6=0,0,1000*11630*RES_hh_fec_in!K6/RES_hh_num_in!K6)</f>
        <v>2871.7052345601878</v>
      </c>
      <c r="L6" s="72">
        <f>IF(RES_hh_fec_in!L6=0,0,1000*11630*RES_hh_fec_in!L6/RES_hh_num_in!L6)</f>
        <v>1764.9892697720722</v>
      </c>
      <c r="M6" s="72">
        <f>IF(RES_hh_fec_in!M6=0,0,1000*11630*RES_hh_fec_in!M6/RES_hh_num_in!M6)</f>
        <v>7786.0382966886054</v>
      </c>
      <c r="N6" s="72">
        <f>IF(RES_hh_fec_in!N6=0,0,1000*11630*RES_hh_fec_in!N6/RES_hh_num_in!N6)</f>
        <v>5141.5677030638062</v>
      </c>
      <c r="O6" s="72">
        <f>IF(RES_hh_fec_in!O6=0,0,1000*11630*RES_hh_fec_in!O6/RES_hh_num_in!O6)</f>
        <v>3957.2114166780852</v>
      </c>
      <c r="P6" s="72">
        <f>IF(RES_hh_fec_in!P6=0,0,1000*11630*RES_hh_fec_in!P6/RES_hh_num_in!P6)</f>
        <v>2508.6742403664011</v>
      </c>
      <c r="Q6" s="72">
        <f>IF(RES_hh_fec_in!Q6=0,0,1000*11630*RES_hh_fec_in!Q6/RES_hh_num_in!Q6)</f>
        <v>7263.1412433360238</v>
      </c>
      <c r="R6" s="72">
        <f>IF(RES_hh_fec_in!R6=0,0,1000*11630*RES_hh_fec_in!R6/RES_hh_num_in!R6)</f>
        <v>0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X6" s="72">
        <f>IF(RES_hh_fec_in!X6=0,0,1000*11630*RES_hh_fec_in!X6/RES_hh_num_in!X6)</f>
        <v>2067.7282088824677</v>
      </c>
      <c r="Y6" s="72">
        <f>IF(RES_hh_fec_in!Y6=0,0,1000*11630*RES_hh_fec_in!Y6/RES_hh_num_in!Y6)</f>
        <v>0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6911.3674584222499</v>
      </c>
      <c r="L7" s="72">
        <f>IF(RES_hh_fec_in!L7=0,0,1000*11630*RES_hh_fec_in!L7/RES_hh_num_in!L7)</f>
        <v>7139.2932696013668</v>
      </c>
      <c r="M7" s="72">
        <f>IF(RES_hh_fec_in!M7=0,0,1000*11630*RES_hh_fec_in!M7/RES_hh_num_in!M7)</f>
        <v>4054.8873686852899</v>
      </c>
      <c r="N7" s="72">
        <f>IF(RES_hh_fec_in!N7=0,0,1000*11630*RES_hh_fec_in!N7/RES_hh_num_in!N7)</f>
        <v>4923.1911851004716</v>
      </c>
      <c r="O7" s="72">
        <f>IF(RES_hh_fec_in!O7=0,0,1000*11630*RES_hh_fec_in!O7/RES_hh_num_in!O7)</f>
        <v>5584.0391753463464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X7" s="72">
        <f>IF(RES_hh_fec_in!X7=0,0,1000*11630*RES_hh_fec_in!X7/RES_hh_num_in!X7)</f>
        <v>0</v>
      </c>
      <c r="Y7" s="72">
        <f>IF(RES_hh_fec_in!Y7=0,0,1000*11630*RES_hh_fec_in!Y7/RES_hh_num_in!Y7)</f>
        <v>0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5624.1433174785307</v>
      </c>
      <c r="D8" s="72">
        <f>IF(RES_hh_fec_in!D8=0,0,1000*11630*RES_hh_fec_in!D8/RES_hh_num_in!D8)</f>
        <v>3994.4456561659645</v>
      </c>
      <c r="E8" s="72">
        <f>IF(RES_hh_fec_in!E8=0,0,1000*11630*RES_hh_fec_in!E8/RES_hh_num_in!E8)</f>
        <v>4428.5015908535433</v>
      </c>
      <c r="F8" s="72">
        <f>IF(RES_hh_fec_in!F8=0,0,1000*11630*RES_hh_fec_in!F8/RES_hh_num_in!F8)</f>
        <v>3912.3729326542443</v>
      </c>
      <c r="G8" s="72">
        <f>IF(RES_hh_fec_in!G8=0,0,1000*11630*RES_hh_fec_in!G8/RES_hh_num_in!G8)</f>
        <v>5036.5216806138005</v>
      </c>
      <c r="H8" s="72">
        <f>IF(RES_hh_fec_in!H8=0,0,1000*11630*RES_hh_fec_in!H8/RES_hh_num_in!H8)</f>
        <v>5599.0039337513035</v>
      </c>
      <c r="I8" s="72">
        <f>IF(RES_hh_fec_in!I8=0,0,1000*11630*RES_hh_fec_in!I8/RES_hh_num_in!I8)</f>
        <v>5263.1411201543351</v>
      </c>
      <c r="J8" s="72">
        <f>IF(RES_hh_fec_in!J8=0,0,1000*11630*RES_hh_fec_in!J8/RES_hh_num_in!J8)</f>
        <v>4942.3749773612462</v>
      </c>
      <c r="K8" s="72">
        <f>IF(RES_hh_fec_in!K8=0,0,1000*11630*RES_hh_fec_in!K8/RES_hh_num_in!K8)</f>
        <v>5417.7096947353484</v>
      </c>
      <c r="L8" s="72">
        <f>IF(RES_hh_fec_in!L8=0,0,1000*11630*RES_hh_fec_in!L8/RES_hh_num_in!L8)</f>
        <v>5040.9171938019163</v>
      </c>
      <c r="M8" s="72">
        <f>IF(RES_hh_fec_in!M8=0,0,1000*11630*RES_hh_fec_in!M8/RES_hh_num_in!M8)</f>
        <v>5518.6302056075274</v>
      </c>
      <c r="N8" s="72">
        <f>IF(RES_hh_fec_in!N8=0,0,1000*11630*RES_hh_fec_in!N8/RES_hh_num_in!N8)</f>
        <v>0</v>
      </c>
      <c r="O8" s="72">
        <f>IF(RES_hh_fec_in!O8=0,0,1000*11630*RES_hh_fec_in!O8/RES_hh_num_in!O8)</f>
        <v>4210.856451483166</v>
      </c>
      <c r="P8" s="72">
        <f>IF(RES_hh_fec_in!P8=0,0,1000*11630*RES_hh_fec_in!P8/RES_hh_num_in!P8)</f>
        <v>3705.1030873923492</v>
      </c>
      <c r="Q8" s="72">
        <f>IF(RES_hh_fec_in!Q8=0,0,1000*11630*RES_hh_fec_in!Q8/RES_hh_num_in!Q8)</f>
        <v>3440.4510161151766</v>
      </c>
      <c r="R8" s="72">
        <f>IF(RES_hh_fec_in!R8=0,0,1000*11630*RES_hh_fec_in!R8/RES_hh_num_in!R8)</f>
        <v>3414.8828611626277</v>
      </c>
      <c r="S8" s="72">
        <f>IF(RES_hh_fec_in!S8=0,0,1000*11630*RES_hh_fec_in!S8/RES_hh_num_in!S8)</f>
        <v>3438.3542546590743</v>
      </c>
      <c r="T8" s="72">
        <f>IF(RES_hh_fec_in!T8=0,0,1000*11630*RES_hh_fec_in!T8/RES_hh_num_in!T8)</f>
        <v>3259.42338393415</v>
      </c>
      <c r="U8" s="72">
        <f>IF(RES_hh_fec_in!U8=0,0,1000*11630*RES_hh_fec_in!U8/RES_hh_num_in!U8)</f>
        <v>2858.1717512873342</v>
      </c>
      <c r="V8" s="72">
        <f>IF(RES_hh_fec_in!V8=0,0,1000*11630*RES_hh_fec_in!V8/RES_hh_num_in!V8)</f>
        <v>3052.9870818188829</v>
      </c>
      <c r="W8" s="72">
        <f>IF(RES_hh_fec_in!W8=0,0,1000*11630*RES_hh_fec_in!W8/RES_hh_num_in!W8)</f>
        <v>3086.5579013777392</v>
      </c>
      <c r="X8" s="72">
        <f>IF(RES_hh_fec_in!X8=0,0,1000*11630*RES_hh_fec_in!X8/RES_hh_num_in!X8)</f>
        <v>1958.1859547368445</v>
      </c>
      <c r="Y8" s="72">
        <f>IF(RES_hh_fec_in!Y8=0,0,1000*11630*RES_hh_fec_in!Y8/RES_hh_num_in!Y8)</f>
        <v>1339.1245064140458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4975.1704561433671</v>
      </c>
      <c r="D9" s="72">
        <f>IF(RES_hh_fec_in!D9=0,0,1000*11630*RES_hh_fec_in!D9/RES_hh_num_in!D9)</f>
        <v>5525.1054408807304</v>
      </c>
      <c r="E9" s="72">
        <f>IF(RES_hh_fec_in!E9=0,0,1000*11630*RES_hh_fec_in!E9/RES_hh_num_in!E9)</f>
        <v>5304.032218030733</v>
      </c>
      <c r="F9" s="72">
        <f>IF(RES_hh_fec_in!F9=0,0,1000*11630*RES_hh_fec_in!F9/RES_hh_num_in!F9)</f>
        <v>5217.9163958230492</v>
      </c>
      <c r="G9" s="72">
        <f>IF(RES_hh_fec_in!G9=0,0,1000*11630*RES_hh_fec_in!G9/RES_hh_num_in!G9)</f>
        <v>4969.6858407861491</v>
      </c>
      <c r="H9" s="72">
        <f>IF(RES_hh_fec_in!H9=0,0,1000*11630*RES_hh_fec_in!H9/RES_hh_num_in!H9)</f>
        <v>5058.4631427014037</v>
      </c>
      <c r="I9" s="72">
        <f>IF(RES_hh_fec_in!I9=0,0,1000*11630*RES_hh_fec_in!I9/RES_hh_num_in!I9)</f>
        <v>4540.5392568497855</v>
      </c>
      <c r="J9" s="72">
        <f>IF(RES_hh_fec_in!J9=0,0,1000*11630*RES_hh_fec_in!J9/RES_hh_num_in!J9)</f>
        <v>4515.2217416875728</v>
      </c>
      <c r="K9" s="72">
        <f>IF(RES_hh_fec_in!K9=0,0,1000*11630*RES_hh_fec_in!K9/RES_hh_num_in!K9)</f>
        <v>4469.8305488471988</v>
      </c>
      <c r="L9" s="72">
        <f>IF(RES_hh_fec_in!L9=0,0,1000*11630*RES_hh_fec_in!L9/RES_hh_num_in!L9)</f>
        <v>4681.0299628483526</v>
      </c>
      <c r="M9" s="72">
        <f>IF(RES_hh_fec_in!M9=0,0,1000*11630*RES_hh_fec_in!M9/RES_hh_num_in!M9)</f>
        <v>4890.5497465295584</v>
      </c>
      <c r="N9" s="72">
        <f>IF(RES_hh_fec_in!N9=0,0,1000*11630*RES_hh_fec_in!N9/RES_hh_num_in!N9)</f>
        <v>4862.9501944690182</v>
      </c>
      <c r="O9" s="72">
        <f>IF(RES_hh_fec_in!O9=0,0,1000*11630*RES_hh_fec_in!O9/RES_hh_num_in!O9)</f>
        <v>4626.0569694539954</v>
      </c>
      <c r="P9" s="72">
        <f>IF(RES_hh_fec_in!P9=0,0,1000*11630*RES_hh_fec_in!P9/RES_hh_num_in!P9)</f>
        <v>4218.6985551708258</v>
      </c>
      <c r="Q9" s="72">
        <f>IF(RES_hh_fec_in!Q9=0,0,1000*11630*RES_hh_fec_in!Q9/RES_hh_num_in!Q9)</f>
        <v>3690.7876021365842</v>
      </c>
      <c r="R9" s="72">
        <f>IF(RES_hh_fec_in!R9=0,0,1000*11630*RES_hh_fec_in!R9/RES_hh_num_in!R9)</f>
        <v>3824.8507912237128</v>
      </c>
      <c r="S9" s="72">
        <f>IF(RES_hh_fec_in!S9=0,0,1000*11630*RES_hh_fec_in!S9/RES_hh_num_in!S9)</f>
        <v>3691.1126996316434</v>
      </c>
      <c r="T9" s="72">
        <f>IF(RES_hh_fec_in!T9=0,0,1000*11630*RES_hh_fec_in!T9/RES_hh_num_in!T9)</f>
        <v>3341.1527998748684</v>
      </c>
      <c r="U9" s="72">
        <f>IF(RES_hh_fec_in!U9=0,0,1000*11630*RES_hh_fec_in!U9/RES_hh_num_in!U9)</f>
        <v>3077.1851843410554</v>
      </c>
      <c r="V9" s="72">
        <f>IF(RES_hh_fec_in!V9=0,0,1000*11630*RES_hh_fec_in!V9/RES_hh_num_in!V9)</f>
        <v>3417.5330801315909</v>
      </c>
      <c r="W9" s="72">
        <f>IF(RES_hh_fec_in!W9=0,0,1000*11630*RES_hh_fec_in!W9/RES_hh_num_in!W9)</f>
        <v>2744.3471502200232</v>
      </c>
      <c r="X9" s="72">
        <f>IF(RES_hh_fec_in!X9=0,0,1000*11630*RES_hh_fec_in!X9/RES_hh_num_in!X9)</f>
        <v>1965.4855502569005</v>
      </c>
      <c r="Y9" s="72">
        <f>IF(RES_hh_fec_in!Y9=0,0,1000*11630*RES_hh_fec_in!Y9/RES_hh_num_in!Y9)</f>
        <v>1440.6188292303548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3743.0979844945687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4335.0599590573311</v>
      </c>
      <c r="F11" s="72">
        <f>IF(RES_hh_fec_in!F11=0,0,1000*11630*RES_hh_fec_in!F11/RES_hh_num_in!F11)</f>
        <v>3837.7527834392922</v>
      </c>
      <c r="G11" s="72">
        <f>IF(RES_hh_fec_in!G11=0,0,1000*11630*RES_hh_fec_in!G11/RES_hh_num_in!G11)</f>
        <v>3935.5421972256258</v>
      </c>
      <c r="H11" s="72">
        <f>IF(RES_hh_fec_in!H11=0,0,1000*11630*RES_hh_fec_in!H11/RES_hh_num_in!H11)</f>
        <v>3945.2464206417399</v>
      </c>
      <c r="I11" s="72">
        <f>IF(RES_hh_fec_in!I11=0,0,1000*11630*RES_hh_fec_in!I11/RES_hh_num_in!I11)</f>
        <v>3651.9911864020955</v>
      </c>
      <c r="J11" s="72">
        <f>IF(RES_hh_fec_in!J11=0,0,1000*11630*RES_hh_fec_in!J11/RES_hh_num_in!J11)</f>
        <v>3495.0880815177416</v>
      </c>
      <c r="K11" s="72">
        <f>IF(RES_hh_fec_in!K11=0,0,1000*11630*RES_hh_fec_in!K11/RES_hh_num_in!K11)</f>
        <v>3657.1629670731427</v>
      </c>
      <c r="L11" s="72">
        <f>IF(RES_hh_fec_in!L11=0,0,1000*11630*RES_hh_fec_in!L11/RES_hh_num_in!L11)</f>
        <v>3814.5399847646163</v>
      </c>
      <c r="M11" s="72">
        <f>IF(RES_hh_fec_in!M11=0,0,1000*11630*RES_hh_fec_in!M11/RES_hh_num_in!M11)</f>
        <v>4087.2337285937006</v>
      </c>
      <c r="N11" s="72">
        <f>IF(RES_hh_fec_in!N11=0,0,1000*11630*RES_hh_fec_in!N11/RES_hh_num_in!N11)</f>
        <v>4247.6897147748186</v>
      </c>
      <c r="O11" s="72">
        <f>IF(RES_hh_fec_in!O11=0,0,1000*11630*RES_hh_fec_in!O11/RES_hh_num_in!O11)</f>
        <v>3863.1104615685263</v>
      </c>
      <c r="P11" s="72">
        <f>IF(RES_hh_fec_in!P11=0,0,1000*11630*RES_hh_fec_in!P11/RES_hh_num_in!P11)</f>
        <v>3512.3675286501107</v>
      </c>
      <c r="Q11" s="72">
        <f>IF(RES_hh_fec_in!Q11=0,0,1000*11630*RES_hh_fec_in!Q11/RES_hh_num_in!Q11)</f>
        <v>3412.3619626882187</v>
      </c>
      <c r="R11" s="72">
        <f>IF(RES_hh_fec_in!R11=0,0,1000*11630*RES_hh_fec_in!R11/RES_hh_num_in!R11)</f>
        <v>3306.5057903291595</v>
      </c>
      <c r="S11" s="72">
        <f>IF(RES_hh_fec_in!S11=0,0,1000*11630*RES_hh_fec_in!S11/RES_hh_num_in!S11)</f>
        <v>3312.2357921600951</v>
      </c>
      <c r="T11" s="72">
        <f>IF(RES_hh_fec_in!T11=0,0,1000*11630*RES_hh_fec_in!T11/RES_hh_num_in!T11)</f>
        <v>3007.7868160572198</v>
      </c>
      <c r="U11" s="72">
        <f>IF(RES_hh_fec_in!U11=0,0,1000*11630*RES_hh_fec_in!U11/RES_hh_num_in!U11)</f>
        <v>2780.4559512815558</v>
      </c>
      <c r="V11" s="72">
        <f>IF(RES_hh_fec_in!V11=0,0,1000*11630*RES_hh_fec_in!V11/RES_hh_num_in!V11)</f>
        <v>2875.8861014139911</v>
      </c>
      <c r="W11" s="72">
        <f>IF(RES_hh_fec_in!W11=0,0,1000*11630*RES_hh_fec_in!W11/RES_hh_num_in!W11)</f>
        <v>2641.1215867680298</v>
      </c>
      <c r="X11" s="72">
        <f>IF(RES_hh_fec_in!X11=0,0,1000*11630*RES_hh_fec_in!X11/RES_hh_num_in!X11)</f>
        <v>1857.0553288846936</v>
      </c>
      <c r="Y11" s="72">
        <f>IF(RES_hh_fec_in!Y11=0,0,1000*11630*RES_hh_fec_in!Y11/RES_hh_num_in!Y11)</f>
        <v>1384.9522591172529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0</v>
      </c>
      <c r="D12" s="72">
        <f>IF(RES_hh_fec_in!D12=0,0,1000*11630*RES_hh_fec_in!D12/RES_hh_num_in!D12)</f>
        <v>0</v>
      </c>
      <c r="E12" s="72">
        <f>IF(RES_hh_fec_in!E12=0,0,1000*11630*RES_hh_fec_in!E12/RES_hh_num_in!E12)</f>
        <v>0</v>
      </c>
      <c r="F12" s="72">
        <f>IF(RES_hh_fec_in!F12=0,0,1000*11630*RES_hh_fec_in!F12/RES_hh_num_in!F12)</f>
        <v>0</v>
      </c>
      <c r="G12" s="72">
        <f>IF(RES_hh_fec_in!G12=0,0,1000*11630*RES_hh_fec_in!G12/RES_hh_num_in!G12)</f>
        <v>0</v>
      </c>
      <c r="H12" s="72">
        <f>IF(RES_hh_fec_in!H12=0,0,1000*11630*RES_hh_fec_in!H12/RES_hh_num_in!H12)</f>
        <v>0</v>
      </c>
      <c r="I12" s="72">
        <f>IF(RES_hh_fec_in!I12=0,0,1000*11630*RES_hh_fec_in!I12/RES_hh_num_in!I12)</f>
        <v>0</v>
      </c>
      <c r="J12" s="72">
        <f>IF(RES_hh_fec_in!J12=0,0,1000*11630*RES_hh_fec_in!J12/RES_hh_num_in!J12)</f>
        <v>0</v>
      </c>
      <c r="K12" s="72">
        <f>IF(RES_hh_fec_in!K12=0,0,1000*11630*RES_hh_fec_in!K12/RES_hh_num_in!K12)</f>
        <v>0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0</v>
      </c>
      <c r="N12" s="72">
        <f>IF(RES_hh_fec_in!N12=0,0,1000*11630*RES_hh_fec_in!N12/RES_hh_num_in!N12)</f>
        <v>0</v>
      </c>
      <c r="O12" s="72">
        <f>IF(RES_hh_fec_in!O12=0,0,1000*11630*RES_hh_fec_in!O12/RES_hh_num_in!O12)</f>
        <v>0</v>
      </c>
      <c r="P12" s="72">
        <f>IF(RES_hh_fec_in!P12=0,0,1000*11630*RES_hh_fec_in!P12/RES_hh_num_in!P12)</f>
        <v>0</v>
      </c>
      <c r="Q12" s="72">
        <f>IF(RES_hh_fec_in!Q12=0,0,1000*11630*RES_hh_fec_in!Q12/RES_hh_num_in!Q12)</f>
        <v>0</v>
      </c>
      <c r="R12" s="72">
        <f>IF(RES_hh_fec_in!R12=0,0,1000*11630*RES_hh_fec_in!R12/RES_hh_num_in!R12)</f>
        <v>0</v>
      </c>
      <c r="S12" s="72">
        <f>IF(RES_hh_fec_in!S12=0,0,1000*11630*RES_hh_fec_in!S12/RES_hh_num_in!S12)</f>
        <v>0</v>
      </c>
      <c r="T12" s="72">
        <f>IF(RES_hh_fec_in!T12=0,0,1000*11630*RES_hh_fec_in!T12/RES_hh_num_in!T12)</f>
        <v>0</v>
      </c>
      <c r="U12" s="72">
        <f>IF(RES_hh_fec_in!U12=0,0,1000*11630*RES_hh_fec_in!U12/RES_hh_num_in!U12)</f>
        <v>0</v>
      </c>
      <c r="V12" s="72">
        <f>IF(RES_hh_fec_in!V12=0,0,1000*11630*RES_hh_fec_in!V12/RES_hh_num_in!V12)</f>
        <v>0</v>
      </c>
      <c r="W12" s="72">
        <f>IF(RES_hh_fec_in!W12=0,0,1000*11630*RES_hh_fec_in!W12/RES_hh_num_in!W12)</f>
        <v>0</v>
      </c>
      <c r="X12" s="72">
        <f>IF(RES_hh_fec_in!X12=0,0,1000*11630*RES_hh_fec_in!X12/RES_hh_num_in!X12)</f>
        <v>0</v>
      </c>
      <c r="Y12" s="72">
        <f>IF(RES_hh_fec_in!Y12=0,0,1000*11630*RES_hh_fec_in!Y12/RES_hh_num_in!Y12)</f>
        <v>0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4913.0809647683263</v>
      </c>
      <c r="D13" s="74">
        <f>IF(RES_hh_fec_in!D13=0,0,1000*11630*RES_hh_fec_in!D13/RES_hh_num_in!D13)</f>
        <v>4071.9191343159355</v>
      </c>
      <c r="E13" s="74">
        <f>IF(RES_hh_fec_in!E13=0,0,1000*11630*RES_hh_fec_in!E13/RES_hh_num_in!E13)</f>
        <v>0</v>
      </c>
      <c r="F13" s="74">
        <f>IF(RES_hh_fec_in!F13=0,0,1000*11630*RES_hh_fec_in!F13/RES_hh_num_in!F13)</f>
        <v>0</v>
      </c>
      <c r="G13" s="74">
        <f>IF(RES_hh_fec_in!G13=0,0,1000*11630*RES_hh_fec_in!G13/RES_hh_num_in!G13)</f>
        <v>0</v>
      </c>
      <c r="H13" s="74">
        <f>IF(RES_hh_fec_in!H13=0,0,1000*11630*RES_hh_fec_in!H13/RES_hh_num_in!H13)</f>
        <v>4175.0466944498239</v>
      </c>
      <c r="I13" s="74">
        <f>IF(RES_hh_fec_in!I13=0,0,1000*11630*RES_hh_fec_in!I13/RES_hh_num_in!I13)</f>
        <v>3470.3160012661679</v>
      </c>
      <c r="J13" s="74">
        <f>IF(RES_hh_fec_in!J13=0,0,1000*11630*RES_hh_fec_in!J13/RES_hh_num_in!J13)</f>
        <v>3927.9139339898588</v>
      </c>
      <c r="K13" s="74">
        <f>IF(RES_hh_fec_in!K13=0,0,1000*11630*RES_hh_fec_in!K13/RES_hh_num_in!K13)</f>
        <v>3865.4897822366725</v>
      </c>
      <c r="L13" s="74">
        <f>IF(RES_hh_fec_in!L13=0,0,1000*11630*RES_hh_fec_in!L13/RES_hh_num_in!L13)</f>
        <v>4089.8739435650341</v>
      </c>
      <c r="M13" s="74">
        <f>IF(RES_hh_fec_in!M13=0,0,1000*11630*RES_hh_fec_in!M13/RES_hh_num_in!M13)</f>
        <v>4523.4454693904472</v>
      </c>
      <c r="N13" s="74">
        <f>IF(RES_hh_fec_in!N13=0,0,1000*11630*RES_hh_fec_in!N13/RES_hh_num_in!N13)</f>
        <v>4418.2093074175518</v>
      </c>
      <c r="O13" s="74">
        <f>IF(RES_hh_fec_in!O13=0,0,1000*11630*RES_hh_fec_in!O13/RES_hh_num_in!O13)</f>
        <v>4010.7267085250378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2641.6001288310836</v>
      </c>
      <c r="U13" s="74">
        <f>IF(RES_hh_fec_in!U13=0,0,1000*11630*RES_hh_fec_in!U13/RES_hh_num_in!U13)</f>
        <v>2493.1130232360492</v>
      </c>
      <c r="V13" s="74">
        <f>IF(RES_hh_fec_in!V13=0,0,1000*11630*RES_hh_fec_in!V13/RES_hh_num_in!V13)</f>
        <v>2330.530043197552</v>
      </c>
      <c r="W13" s="74">
        <f>IF(RES_hh_fec_in!W13=0,0,1000*11630*RES_hh_fec_in!W13/RES_hh_num_in!W13)</f>
        <v>2021.6308043549711</v>
      </c>
      <c r="X13" s="74">
        <f>IF(RES_hh_fec_in!X13=0,0,1000*11630*RES_hh_fec_in!X13/RES_hh_num_in!X13)</f>
        <v>1605.5375550198735</v>
      </c>
      <c r="Y13" s="74">
        <f>IF(RES_hh_fec_in!Y13=0,0,1000*11630*RES_hh_fec_in!Y13/RES_hh_num_in!Y13)</f>
        <v>1437.8971593991189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18.062408203663352</v>
      </c>
      <c r="D14" s="76">
        <f>IF(RES_hh_fec_in!D14=0,0,1000*11630*RES_hh_fec_in!D14/RES_hh_num_in!D14)</f>
        <v>26.336875570941103</v>
      </c>
      <c r="E14" s="76">
        <f>IF(RES_hh_fec_in!E14=0,0,1000*11630*RES_hh_fec_in!E14/RES_hh_num_in!E14)</f>
        <v>26.598138510657758</v>
      </c>
      <c r="F14" s="76">
        <f>IF(RES_hh_fec_in!F14=0,0,1000*11630*RES_hh_fec_in!F14/RES_hh_num_in!F14)</f>
        <v>21.387347340536842</v>
      </c>
      <c r="G14" s="76">
        <f>IF(RES_hh_fec_in!G14=0,0,1000*11630*RES_hh_fec_in!G14/RES_hh_num_in!G14)</f>
        <v>20.280035492008938</v>
      </c>
      <c r="H14" s="76">
        <f>IF(RES_hh_fec_in!H14=0,0,1000*11630*RES_hh_fec_in!H14/RES_hh_num_in!H14)</f>
        <v>23.275128825964359</v>
      </c>
      <c r="I14" s="76">
        <f>IF(RES_hh_fec_in!I14=0,0,1000*11630*RES_hh_fec_in!I14/RES_hh_num_in!I14)</f>
        <v>21.105839078141848</v>
      </c>
      <c r="J14" s="76">
        <f>IF(RES_hh_fec_in!J14=0,0,1000*11630*RES_hh_fec_in!J14/RES_hh_num_in!J14)</f>
        <v>20.834004023991259</v>
      </c>
      <c r="K14" s="76">
        <f>IF(RES_hh_fec_in!K14=0,0,1000*11630*RES_hh_fec_in!K14/RES_hh_num_in!K14)</f>
        <v>19.475730026740308</v>
      </c>
      <c r="L14" s="76">
        <f>IF(RES_hh_fec_in!L14=0,0,1000*11630*RES_hh_fec_in!L14/RES_hh_num_in!L14)</f>
        <v>20.115587076030444</v>
      </c>
      <c r="M14" s="76">
        <f>IF(RES_hh_fec_in!M14=0,0,1000*11630*RES_hh_fec_in!M14/RES_hh_num_in!M14)</f>
        <v>21.286570478615641</v>
      </c>
      <c r="N14" s="76">
        <f>IF(RES_hh_fec_in!N14=0,0,1000*11630*RES_hh_fec_in!N14/RES_hh_num_in!N14)</f>
        <v>21.104459249332788</v>
      </c>
      <c r="O14" s="76">
        <f>IF(RES_hh_fec_in!O14=0,0,1000*11630*RES_hh_fec_in!O14/RES_hh_num_in!O14)</f>
        <v>18.761611294538774</v>
      </c>
      <c r="P14" s="76">
        <f>IF(RES_hh_fec_in!P14=0,0,1000*11630*RES_hh_fec_in!P14/RES_hh_num_in!P14)</f>
        <v>19.165724101101279</v>
      </c>
      <c r="Q14" s="76">
        <f>IF(RES_hh_fec_in!Q14=0,0,1000*11630*RES_hh_fec_in!Q14/RES_hh_num_in!Q14)</f>
        <v>17.867682251656881</v>
      </c>
      <c r="R14" s="76">
        <f>IF(RES_hh_fec_in!R14=0,0,1000*11630*RES_hh_fec_in!R14/RES_hh_num_in!R14)</f>
        <v>20.007918431076209</v>
      </c>
      <c r="S14" s="76">
        <f>IF(RES_hh_fec_in!S14=0,0,1000*11630*RES_hh_fec_in!S14/RES_hh_num_in!S14)</f>
        <v>20.305577521500396</v>
      </c>
      <c r="T14" s="76">
        <f>IF(RES_hh_fec_in!T14=0,0,1000*11630*RES_hh_fec_in!T14/RES_hh_num_in!T14)</f>
        <v>19.529061018188443</v>
      </c>
      <c r="U14" s="76">
        <f>IF(RES_hh_fec_in!U14=0,0,1000*11630*RES_hh_fec_in!U14/RES_hh_num_in!U14)</f>
        <v>17.999813897415059</v>
      </c>
      <c r="V14" s="76">
        <f>IF(RES_hh_fec_in!V14=0,0,1000*11630*RES_hh_fec_in!V14/RES_hh_num_in!V14)</f>
        <v>18.980237218985252</v>
      </c>
      <c r="W14" s="76">
        <f>IF(RES_hh_fec_in!W14=0,0,1000*11630*RES_hh_fec_in!W14/RES_hh_num_in!W14)</f>
        <v>16.743050653143499</v>
      </c>
      <c r="X14" s="76">
        <f>IF(RES_hh_fec_in!X14=0,0,1000*11630*RES_hh_fec_in!X14/RES_hh_num_in!X14)</f>
        <v>9.1644104055615951</v>
      </c>
      <c r="Y14" s="76">
        <f>IF(RES_hh_fec_in!Y14=0,0,1000*11630*RES_hh_fec_in!Y14/RES_hh_num_in!Y14)</f>
        <v>6.8757752458987289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36.714527401147542</v>
      </c>
      <c r="D15" s="69">
        <f t="shared" si="0"/>
        <v>27.244363929141734</v>
      </c>
      <c r="E15" s="69">
        <f t="shared" si="0"/>
        <v>37.684582090456509</v>
      </c>
      <c r="F15" s="69">
        <f t="shared" si="0"/>
        <v>19.662778063032977</v>
      </c>
      <c r="G15" s="69">
        <f t="shared" si="0"/>
        <v>19.642861766485719</v>
      </c>
      <c r="H15" s="69">
        <f t="shared" si="0"/>
        <v>21.939826003334868</v>
      </c>
      <c r="I15" s="69">
        <f t="shared" si="0"/>
        <v>42.403191100496699</v>
      </c>
      <c r="J15" s="69">
        <f t="shared" si="0"/>
        <v>35.322929778113057</v>
      </c>
      <c r="K15" s="69">
        <f t="shared" si="0"/>
        <v>56.509871378782009</v>
      </c>
      <c r="L15" s="69">
        <f t="shared" si="0"/>
        <v>30.302664115119793</v>
      </c>
      <c r="M15" s="69">
        <f t="shared" si="0"/>
        <v>28.701250841969976</v>
      </c>
      <c r="N15" s="69">
        <f t="shared" si="0"/>
        <v>115.42187790529148</v>
      </c>
      <c r="O15" s="69">
        <f t="shared" si="0"/>
        <v>23.468638863774</v>
      </c>
      <c r="P15" s="69">
        <f t="shared" si="0"/>
        <v>45.205883449101698</v>
      </c>
      <c r="Q15" s="69">
        <f t="shared" si="0"/>
        <v>23.667350521907764</v>
      </c>
      <c r="R15" s="69">
        <f t="shared" si="0"/>
        <v>48.541934645070086</v>
      </c>
      <c r="S15" s="69">
        <f t="shared" si="0"/>
        <v>57.250407604879854</v>
      </c>
      <c r="T15" s="69">
        <f t="shared" si="0"/>
        <v>45.661626379428512</v>
      </c>
      <c r="U15" s="69">
        <f t="shared" si="0"/>
        <v>39.824201833980375</v>
      </c>
      <c r="V15" s="69">
        <f t="shared" si="0"/>
        <v>42.489140771855702</v>
      </c>
      <c r="W15" s="69">
        <f t="shared" si="0"/>
        <v>31.834076507541361</v>
      </c>
      <c r="X15" s="69">
        <f t="shared" si="0"/>
        <v>49.163195555252727</v>
      </c>
      <c r="Y15" s="69">
        <f t="shared" si="0"/>
        <v>31.899537182945252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36.714527401147542</v>
      </c>
      <c r="D16" s="72">
        <f>IF(RES_hh_fec_in!D16=0,0,1000*11630*RES_hh_fec_in!D16/RES_hh_num_in!D$3)</f>
        <v>27.244363929141734</v>
      </c>
      <c r="E16" s="72">
        <f>IF(RES_hh_fec_in!E16=0,0,1000*11630*RES_hh_fec_in!E16/RES_hh_num_in!E$3)</f>
        <v>37.684582090456509</v>
      </c>
      <c r="F16" s="72">
        <f>IF(RES_hh_fec_in!F16=0,0,1000*11630*RES_hh_fec_in!F16/RES_hh_num_in!F$3)</f>
        <v>19.662778063032977</v>
      </c>
      <c r="G16" s="72">
        <f>IF(RES_hh_fec_in!G16=0,0,1000*11630*RES_hh_fec_in!G16/RES_hh_num_in!G$3)</f>
        <v>19.642861766485719</v>
      </c>
      <c r="H16" s="72">
        <f>IF(RES_hh_fec_in!H16=0,0,1000*11630*RES_hh_fec_in!H16/RES_hh_num_in!H$3)</f>
        <v>21.939826003334868</v>
      </c>
      <c r="I16" s="72">
        <f>IF(RES_hh_fec_in!I16=0,0,1000*11630*RES_hh_fec_in!I16/RES_hh_num_in!I$3)</f>
        <v>42.403191100496699</v>
      </c>
      <c r="J16" s="72">
        <f>IF(RES_hh_fec_in!J16=0,0,1000*11630*RES_hh_fec_in!J16/RES_hh_num_in!J$3)</f>
        <v>35.322929778113057</v>
      </c>
      <c r="K16" s="72">
        <f>IF(RES_hh_fec_in!K16=0,0,1000*11630*RES_hh_fec_in!K16/RES_hh_num_in!K$3)</f>
        <v>56.509871378782009</v>
      </c>
      <c r="L16" s="72">
        <f>IF(RES_hh_fec_in!L16=0,0,1000*11630*RES_hh_fec_in!L16/RES_hh_num_in!L$3)</f>
        <v>30.302664115119793</v>
      </c>
      <c r="M16" s="72">
        <f>IF(RES_hh_fec_in!M16=0,0,1000*11630*RES_hh_fec_in!M16/RES_hh_num_in!M$3)</f>
        <v>28.701250841969976</v>
      </c>
      <c r="N16" s="72">
        <f>IF(RES_hh_fec_in!N16=0,0,1000*11630*RES_hh_fec_in!N16/RES_hh_num_in!N$3)</f>
        <v>115.42187790529148</v>
      </c>
      <c r="O16" s="72">
        <f>IF(RES_hh_fec_in!O16=0,0,1000*11630*RES_hh_fec_in!O16/RES_hh_num_in!O$3)</f>
        <v>23.468638863774</v>
      </c>
      <c r="P16" s="72">
        <f>IF(RES_hh_fec_in!P16=0,0,1000*11630*RES_hh_fec_in!P16/RES_hh_num_in!P$3)</f>
        <v>45.205883449101698</v>
      </c>
      <c r="Q16" s="72">
        <f>IF(RES_hh_fec_in!Q16=0,0,1000*11630*RES_hh_fec_in!Q16/RES_hh_num_in!Q$3)</f>
        <v>23.667350521907764</v>
      </c>
      <c r="R16" s="72">
        <f>IF(RES_hh_fec_in!R16=0,0,1000*11630*RES_hh_fec_in!R16/RES_hh_num_in!R$3)</f>
        <v>48.541934645070086</v>
      </c>
      <c r="S16" s="72">
        <f>IF(RES_hh_fec_in!S16=0,0,1000*11630*RES_hh_fec_in!S16/RES_hh_num_in!S$3)</f>
        <v>57.250407604879854</v>
      </c>
      <c r="T16" s="72">
        <f>IF(RES_hh_fec_in!T16=0,0,1000*11630*RES_hh_fec_in!T16/RES_hh_num_in!T$3)</f>
        <v>45.661626379428512</v>
      </c>
      <c r="U16" s="72">
        <f>IF(RES_hh_fec_in!U16=0,0,1000*11630*RES_hh_fec_in!U16/RES_hh_num_in!U$3)</f>
        <v>39.824201833980375</v>
      </c>
      <c r="V16" s="72">
        <f>IF(RES_hh_fec_in!V16=0,0,1000*11630*RES_hh_fec_in!V16/RES_hh_num_in!V$3)</f>
        <v>42.489140771855702</v>
      </c>
      <c r="W16" s="72">
        <f>IF(RES_hh_fec_in!W16=0,0,1000*11630*RES_hh_fec_in!W16/RES_hh_num_in!W$3)</f>
        <v>31.834076507541361</v>
      </c>
      <c r="X16" s="72">
        <f>IF(RES_hh_fec_in!X16=0,0,1000*11630*RES_hh_fec_in!X16/RES_hh_num_in!X$3)</f>
        <v>49.163195555252727</v>
      </c>
      <c r="Y16" s="72">
        <f>IF(RES_hh_fec_in!Y16=0,0,1000*11630*RES_hh_fec_in!Y16/RES_hh_num_in!Y$3)</f>
        <v>31.899537182945252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1121.8885445622275</v>
      </c>
      <c r="D17" s="69">
        <f>IF(RES_hh_fec_in!D17=0,0,1000*11630*RES_hh_fec_in!D17/RES_hh_num_in!D17)</f>
        <v>1293.1448793314428</v>
      </c>
      <c r="E17" s="69">
        <f>IF(RES_hh_fec_in!E17=0,0,1000*11630*RES_hh_fec_in!E17/RES_hh_num_in!E17)</f>
        <v>1230.9636558012469</v>
      </c>
      <c r="F17" s="69">
        <f>IF(RES_hh_fec_in!F17=0,0,1000*11630*RES_hh_fec_in!F17/RES_hh_num_in!F17)</f>
        <v>1137.6534753528429</v>
      </c>
      <c r="G17" s="69">
        <f>IF(RES_hh_fec_in!G17=0,0,1000*11630*RES_hh_fec_in!G17/RES_hh_num_in!G17)</f>
        <v>1183.6671851071612</v>
      </c>
      <c r="H17" s="69">
        <f>IF(RES_hh_fec_in!H17=0,0,1000*11630*RES_hh_fec_in!H17/RES_hh_num_in!H17)</f>
        <v>1234.4941020368412</v>
      </c>
      <c r="I17" s="69">
        <f>IF(RES_hh_fec_in!I17=0,0,1000*11630*RES_hh_fec_in!I17/RES_hh_num_in!I17)</f>
        <v>1232.7687252827227</v>
      </c>
      <c r="J17" s="69">
        <f>IF(RES_hh_fec_in!J17=0,0,1000*11630*RES_hh_fec_in!J17/RES_hh_num_in!J17)</f>
        <v>1347.0827214800395</v>
      </c>
      <c r="K17" s="69">
        <f>IF(RES_hh_fec_in!K17=0,0,1000*11630*RES_hh_fec_in!K17/RES_hh_num_in!K17)</f>
        <v>1390.3972425219067</v>
      </c>
      <c r="L17" s="69">
        <f>IF(RES_hh_fec_in!L17=0,0,1000*11630*RES_hh_fec_in!L17/RES_hh_num_in!L17)</f>
        <v>1312.7964900679153</v>
      </c>
      <c r="M17" s="69">
        <f>IF(RES_hh_fec_in!M17=0,0,1000*11630*RES_hh_fec_in!M17/RES_hh_num_in!M17)</f>
        <v>1433.3529270215361</v>
      </c>
      <c r="N17" s="69">
        <f>IF(RES_hh_fec_in!N17=0,0,1000*11630*RES_hh_fec_in!N17/RES_hh_num_in!N17)</f>
        <v>1341.6690790302721</v>
      </c>
      <c r="O17" s="69">
        <f>IF(RES_hh_fec_in!O17=0,0,1000*11630*RES_hh_fec_in!O17/RES_hh_num_in!O17)</f>
        <v>1242.4360781512762</v>
      </c>
      <c r="P17" s="69">
        <f>IF(RES_hh_fec_in!P17=0,0,1000*11630*RES_hh_fec_in!P17/RES_hh_num_in!P17)</f>
        <v>1244.273829956232</v>
      </c>
      <c r="Q17" s="69">
        <f>IF(RES_hh_fec_in!Q17=0,0,1000*11630*RES_hh_fec_in!Q17/RES_hh_num_in!Q17)</f>
        <v>1230.7496174379448</v>
      </c>
      <c r="R17" s="69">
        <f>IF(RES_hh_fec_in!R17=0,0,1000*11630*RES_hh_fec_in!R17/RES_hh_num_in!R17)</f>
        <v>1207.1706209081069</v>
      </c>
      <c r="S17" s="69">
        <f>IF(RES_hh_fec_in!S17=0,0,1000*11630*RES_hh_fec_in!S17/RES_hh_num_in!S17)</f>
        <v>1243.5632354753366</v>
      </c>
      <c r="T17" s="69">
        <f>IF(RES_hh_fec_in!T17=0,0,1000*11630*RES_hh_fec_in!T17/RES_hh_num_in!T17)</f>
        <v>1254.3054153460378</v>
      </c>
      <c r="U17" s="69">
        <f>IF(RES_hh_fec_in!U17=0,0,1000*11630*RES_hh_fec_in!U17/RES_hh_num_in!U17)</f>
        <v>1229.3602161607632</v>
      </c>
      <c r="V17" s="69">
        <f>IF(RES_hh_fec_in!V17=0,0,1000*11630*RES_hh_fec_in!V17/RES_hh_num_in!V17)</f>
        <v>1282.1539115558899</v>
      </c>
      <c r="W17" s="69">
        <f>IF(RES_hh_fec_in!W17=0,0,1000*11630*RES_hh_fec_in!W17/RES_hh_num_in!W17)</f>
        <v>1333.4615255731242</v>
      </c>
      <c r="X17" s="69">
        <f>IF(RES_hh_fec_in!X17=0,0,1000*11630*RES_hh_fec_in!X17/RES_hh_num_in!X17)</f>
        <v>1311.2288530926135</v>
      </c>
      <c r="Y17" s="69">
        <f>IF(RES_hh_fec_in!Y17=0,0,1000*11630*RES_hh_fec_in!Y17/RES_hh_num_in!Y17)</f>
        <v>1322.7254510539278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1014.5295362858078</v>
      </c>
      <c r="D18" s="72">
        <f>IF(RES_hh_fec_in!D18=0,0,1000*11630*RES_hh_fec_in!D18/RES_hh_num_in!D18)</f>
        <v>1291.4308667959597</v>
      </c>
      <c r="E18" s="72">
        <f>IF(RES_hh_fec_in!E18=0,0,1000*11630*RES_hh_fec_in!E18/RES_hh_num_in!E18)</f>
        <v>1357.5810012764427</v>
      </c>
      <c r="F18" s="72">
        <f>IF(RES_hh_fec_in!F18=0,0,1000*11630*RES_hh_fec_in!F18/RES_hh_num_in!F18)</f>
        <v>1188.5064449910894</v>
      </c>
      <c r="G18" s="72">
        <f>IF(RES_hh_fec_in!G18=0,0,1000*11630*RES_hh_fec_in!G18/RES_hh_num_in!G18)</f>
        <v>1222.5073081068188</v>
      </c>
      <c r="H18" s="72">
        <f>IF(RES_hh_fec_in!H18=0,0,1000*11630*RES_hh_fec_in!H18/RES_hh_num_in!H18)</f>
        <v>1305.3355835863183</v>
      </c>
      <c r="I18" s="72">
        <f>IF(RES_hh_fec_in!I18=0,0,1000*11630*RES_hh_fec_in!I18/RES_hh_num_in!I18)</f>
        <v>1310.9780789796416</v>
      </c>
      <c r="J18" s="72">
        <f>IF(RES_hh_fec_in!J18=0,0,1000*11630*RES_hh_fec_in!J18/RES_hh_num_in!J18)</f>
        <v>1412.6265254888021</v>
      </c>
      <c r="K18" s="72">
        <f>IF(RES_hh_fec_in!K18=0,0,1000*11630*RES_hh_fec_in!K18/RES_hh_num_in!K18)</f>
        <v>1085.1189425132402</v>
      </c>
      <c r="L18" s="72">
        <f>IF(RES_hh_fec_in!L18=0,0,1000*11630*RES_hh_fec_in!L18/RES_hh_num_in!L18)</f>
        <v>1447.6701691666835</v>
      </c>
      <c r="M18" s="72">
        <f>IF(RES_hh_fec_in!M18=0,0,1000*11630*RES_hh_fec_in!M18/RES_hh_num_in!M18)</f>
        <v>1776.2472784641127</v>
      </c>
      <c r="N18" s="72">
        <f>IF(RES_hh_fec_in!N18=0,0,1000*11630*RES_hh_fec_in!N18/RES_hh_num_in!N18)</f>
        <v>1713.2671425321626</v>
      </c>
      <c r="O18" s="72">
        <f>IF(RES_hh_fec_in!O18=0,0,1000*11630*RES_hh_fec_in!O18/RES_hh_num_in!O18)</f>
        <v>1441.6067979526863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1295.8862519616446</v>
      </c>
      <c r="R18" s="72">
        <f>IF(RES_hh_fec_in!R18=0,0,1000*11630*RES_hh_fec_in!R18/RES_hh_num_in!R18)</f>
        <v>1399.3295732446416</v>
      </c>
      <c r="S18" s="72">
        <f>IF(RES_hh_fec_in!S18=0,0,1000*11630*RES_hh_fec_in!S18/RES_hh_num_in!S18)</f>
        <v>1475.6990623942006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1127.6261791751599</v>
      </c>
      <c r="V18" s="72">
        <f>IF(RES_hh_fec_in!V18=0,0,1000*11630*RES_hh_fec_in!V18/RES_hh_num_in!V18)</f>
        <v>1170.2823904788631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977.07350741982827</v>
      </c>
      <c r="Y18" s="72">
        <f>IF(RES_hh_fec_in!Y18=0,0,1000*11630*RES_hh_fec_in!Y18/RES_hh_num_in!Y18)</f>
        <v>820.50905306796312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1402.7953495387856</v>
      </c>
      <c r="D19" s="72">
        <f>IF(RES_hh_fec_in!D19=0,0,1000*11630*RES_hh_fec_in!D19/RES_hh_num_in!D19)</f>
        <v>1329.3464886809709</v>
      </c>
      <c r="E19" s="72">
        <f>IF(RES_hh_fec_in!E19=0,0,1000*11630*RES_hh_fec_in!E19/RES_hh_num_in!E19)</f>
        <v>1367.2741582206113</v>
      </c>
      <c r="F19" s="72">
        <f>IF(RES_hh_fec_in!F19=0,0,1000*11630*RES_hh_fec_in!F19/RES_hh_num_in!F19)</f>
        <v>1381.9170905471035</v>
      </c>
      <c r="G19" s="72">
        <f>IF(RES_hh_fec_in!G19=0,0,1000*11630*RES_hh_fec_in!G19/RES_hh_num_in!G19)</f>
        <v>1410.5598941713486</v>
      </c>
      <c r="H19" s="72">
        <f>IF(RES_hh_fec_in!H19=0,0,1000*11630*RES_hh_fec_in!H19/RES_hh_num_in!H19)</f>
        <v>1446.4386955024349</v>
      </c>
      <c r="I19" s="72">
        <f>IF(RES_hh_fec_in!I19=0,0,1000*11630*RES_hh_fec_in!I19/RES_hh_num_in!I19)</f>
        <v>1472.3318804555486</v>
      </c>
      <c r="J19" s="72">
        <f>IF(RES_hh_fec_in!J19=0,0,1000*11630*RES_hh_fec_in!J19/RES_hh_num_in!J19)</f>
        <v>1529.8971987333039</v>
      </c>
      <c r="K19" s="72">
        <f>IF(RES_hh_fec_in!K19=0,0,1000*11630*RES_hh_fec_in!K19/RES_hh_num_in!K19)</f>
        <v>1593.1143665483005</v>
      </c>
      <c r="L19" s="72">
        <f>IF(RES_hh_fec_in!L19=0,0,1000*11630*RES_hh_fec_in!L19/RES_hh_num_in!L19)</f>
        <v>1623.7910792055977</v>
      </c>
      <c r="M19" s="72">
        <f>IF(RES_hh_fec_in!M19=0,0,1000*11630*RES_hh_fec_in!M19/RES_hh_num_in!M19)</f>
        <v>1667.9072048944759</v>
      </c>
      <c r="N19" s="72">
        <f>IF(RES_hh_fec_in!N19=0,0,1000*11630*RES_hh_fec_in!N19/RES_hh_num_in!N19)</f>
        <v>1561.8097802962936</v>
      </c>
      <c r="O19" s="72">
        <f>IF(RES_hh_fec_in!O19=0,0,1000*11630*RES_hh_fec_in!O19/RES_hh_num_in!O19)</f>
        <v>1442.2123678437611</v>
      </c>
      <c r="P19" s="72">
        <f>IF(RES_hh_fec_in!P19=0,0,1000*11630*RES_hh_fec_in!P19/RES_hh_num_in!P19)</f>
        <v>1404.6035832532291</v>
      </c>
      <c r="Q19" s="72">
        <f>IF(RES_hh_fec_in!Q19=0,0,1000*11630*RES_hh_fec_in!Q19/RES_hh_num_in!Q19)</f>
        <v>1361.305291056661</v>
      </c>
      <c r="R19" s="72">
        <f>IF(RES_hh_fec_in!R19=0,0,1000*11630*RES_hh_fec_in!R19/RES_hh_num_in!R19)</f>
        <v>1242.6016842078577</v>
      </c>
      <c r="S19" s="72">
        <f>IF(RES_hh_fec_in!S19=0,0,1000*11630*RES_hh_fec_in!S19/RES_hh_num_in!S19)</f>
        <v>1266.3092427339916</v>
      </c>
      <c r="T19" s="72">
        <f>IF(RES_hh_fec_in!T19=0,0,1000*11630*RES_hh_fec_in!T19/RES_hh_num_in!T19)</f>
        <v>1292.9408752822148</v>
      </c>
      <c r="U19" s="72">
        <f>IF(RES_hh_fec_in!U19=0,0,1000*11630*RES_hh_fec_in!U19/RES_hh_num_in!U19)</f>
        <v>1252.3651596514974</v>
      </c>
      <c r="V19" s="72">
        <f>IF(RES_hh_fec_in!V19=0,0,1000*11630*RES_hh_fec_in!V19/RES_hh_num_in!V19)</f>
        <v>1368.6549789621452</v>
      </c>
      <c r="W19" s="72">
        <f>IF(RES_hh_fec_in!W19=0,0,1000*11630*RES_hh_fec_in!W19/RES_hh_num_in!W19)</f>
        <v>1519.3126264152752</v>
      </c>
      <c r="X19" s="72">
        <f>IF(RES_hh_fec_in!X19=0,0,1000*11630*RES_hh_fec_in!X19/RES_hh_num_in!X19)</f>
        <v>1343.6911225250713</v>
      </c>
      <c r="Y19" s="72">
        <f>IF(RES_hh_fec_in!Y19=0,0,1000*11630*RES_hh_fec_in!Y19/RES_hh_num_in!Y19)</f>
        <v>1263.6213568290825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X20" s="72">
        <f>IF(RES_hh_fec_in!X20=0,0,1000*11630*RES_hh_fec_in!X20/RES_hh_num_in!X20)</f>
        <v>0</v>
      </c>
      <c r="Y20" s="72">
        <f>IF(RES_hh_fec_in!Y20=0,0,1000*11630*RES_hh_fec_in!Y20/RES_hh_num_in!Y20)</f>
        <v>0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1546.7976689482712</v>
      </c>
      <c r="D21" s="72">
        <f>IF(RES_hh_fec_in!D21=0,0,1000*11630*RES_hh_fec_in!D21/RES_hh_num_in!D21)</f>
        <v>922.4341589752263</v>
      </c>
      <c r="E21" s="72">
        <f>IF(RES_hh_fec_in!E21=0,0,1000*11630*RES_hh_fec_in!E21/RES_hh_num_in!E21)</f>
        <v>941.66615397108365</v>
      </c>
      <c r="F21" s="72">
        <f>IF(RES_hh_fec_in!F21=0,0,1000*11630*RES_hh_fec_in!F21/RES_hh_num_in!F21)</f>
        <v>941.11006902966017</v>
      </c>
      <c r="G21" s="72">
        <f>IF(RES_hh_fec_in!G21=0,0,1000*11630*RES_hh_fec_in!G21/RES_hh_num_in!G21)</f>
        <v>1304.3291992696836</v>
      </c>
      <c r="H21" s="72">
        <f>IF(RES_hh_fec_in!H21=0,0,1000*11630*RES_hh_fec_in!H21/RES_hh_num_in!H21)</f>
        <v>1389.0031084526677</v>
      </c>
      <c r="I21" s="72">
        <f>IF(RES_hh_fec_in!I21=0,0,1000*11630*RES_hh_fec_in!I21/RES_hh_num_in!I21)</f>
        <v>1427.0496170896756</v>
      </c>
      <c r="J21" s="72">
        <f>IF(RES_hh_fec_in!J21=0,0,1000*11630*RES_hh_fec_in!J21/RES_hh_num_in!J21)</f>
        <v>1453.8074873451008</v>
      </c>
      <c r="K21" s="72">
        <f>IF(RES_hh_fec_in!K21=0,0,1000*11630*RES_hh_fec_in!K21/RES_hh_num_in!K21)</f>
        <v>1723.5867857003273</v>
      </c>
      <c r="L21" s="72">
        <f>IF(RES_hh_fec_in!L21=0,0,1000*11630*RES_hh_fec_in!L21/RES_hh_num_in!L21)</f>
        <v>1490.7908076739125</v>
      </c>
      <c r="M21" s="72">
        <f>IF(RES_hh_fec_in!M21=0,0,1000*11630*RES_hh_fec_in!M21/RES_hh_num_in!M21)</f>
        <v>1568.3157133946092</v>
      </c>
      <c r="N21" s="72">
        <f>IF(RES_hh_fec_in!N21=0,0,1000*11630*RES_hh_fec_in!N21/RES_hh_num_in!N21)</f>
        <v>0</v>
      </c>
      <c r="O21" s="72">
        <f>IF(RES_hh_fec_in!O21=0,0,1000*11630*RES_hh_fec_in!O21/RES_hh_num_in!O21)</f>
        <v>1162.1827998362357</v>
      </c>
      <c r="P21" s="72">
        <f>IF(RES_hh_fec_in!P21=0,0,1000*11630*RES_hh_fec_in!P21/RES_hh_num_in!P21)</f>
        <v>1004.7146682292183</v>
      </c>
      <c r="Q21" s="72">
        <f>IF(RES_hh_fec_in!Q21=0,0,1000*11630*RES_hh_fec_in!Q21/RES_hh_num_in!Q21)</f>
        <v>1289.0400855903677</v>
      </c>
      <c r="R21" s="72">
        <f>IF(RES_hh_fec_in!R21=0,0,1000*11630*RES_hh_fec_in!R21/RES_hh_num_in!R21)</f>
        <v>1241.1085251299428</v>
      </c>
      <c r="S21" s="72">
        <f>IF(RES_hh_fec_in!S21=0,0,1000*11630*RES_hh_fec_in!S21/RES_hh_num_in!S21)</f>
        <v>1149.7201678691706</v>
      </c>
      <c r="T21" s="72">
        <f>IF(RES_hh_fec_in!T21=0,0,1000*11630*RES_hh_fec_in!T21/RES_hh_num_in!T21)</f>
        <v>1228.8928556552191</v>
      </c>
      <c r="U21" s="72">
        <f>IF(RES_hh_fec_in!U21=0,0,1000*11630*RES_hh_fec_in!U21/RES_hh_num_in!U21)</f>
        <v>1195.4153579709628</v>
      </c>
      <c r="V21" s="72">
        <f>IF(RES_hh_fec_in!V21=0,0,1000*11630*RES_hh_fec_in!V21/RES_hh_num_in!V21)</f>
        <v>1263.9040540765814</v>
      </c>
      <c r="W21" s="72">
        <f>IF(RES_hh_fec_in!W21=0,0,1000*11630*RES_hh_fec_in!W21/RES_hh_num_in!W21)</f>
        <v>1378.9412334102469</v>
      </c>
      <c r="X21" s="72">
        <f>IF(RES_hh_fec_in!X21=0,0,1000*11630*RES_hh_fec_in!X21/RES_hh_num_in!X21)</f>
        <v>1281.007298178771</v>
      </c>
      <c r="Y21" s="72">
        <f>IF(RES_hh_fec_in!Y21=0,0,1000*11630*RES_hh_fec_in!Y21/RES_hh_num_in!Y21)</f>
        <v>1255.8895032783537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1414.3283925597841</v>
      </c>
      <c r="D22" s="72">
        <f>IF(RES_hh_fec_in!D22=0,0,1000*11630*RES_hh_fec_in!D22/RES_hh_num_in!D22)</f>
        <v>1346.7671774467797</v>
      </c>
      <c r="E22" s="72">
        <f>IF(RES_hh_fec_in!E22=0,0,1000*11630*RES_hh_fec_in!E22/RES_hh_num_in!E22)</f>
        <v>1231.3602597448439</v>
      </c>
      <c r="F22" s="72">
        <f>IF(RES_hh_fec_in!F22=0,0,1000*11630*RES_hh_fec_in!F22/RES_hh_num_in!F22)</f>
        <v>1341.6042356113808</v>
      </c>
      <c r="G22" s="72">
        <f>IF(RES_hh_fec_in!G22=0,0,1000*11630*RES_hh_fec_in!G22/RES_hh_num_in!G22)</f>
        <v>1333.3635395212925</v>
      </c>
      <c r="H22" s="72">
        <f>IF(RES_hh_fec_in!H22=0,0,1000*11630*RES_hh_fec_in!H22/RES_hh_num_in!H22)</f>
        <v>1284.0726094020079</v>
      </c>
      <c r="I22" s="72">
        <f>IF(RES_hh_fec_in!I22=0,0,1000*11630*RES_hh_fec_in!I22/RES_hh_num_in!I22)</f>
        <v>1282.1748340845788</v>
      </c>
      <c r="J22" s="72">
        <f>IF(RES_hh_fec_in!J22=0,0,1000*11630*RES_hh_fec_in!J22/RES_hh_num_in!J22)</f>
        <v>1366.6408879704827</v>
      </c>
      <c r="K22" s="72">
        <f>IF(RES_hh_fec_in!K22=0,0,1000*11630*RES_hh_fec_in!K22/RES_hh_num_in!K22)</f>
        <v>1439.3394620461715</v>
      </c>
      <c r="L22" s="72">
        <f>IF(RES_hh_fec_in!L22=0,0,1000*11630*RES_hh_fec_in!L22/RES_hh_num_in!L22)</f>
        <v>1424.994239779126</v>
      </c>
      <c r="M22" s="72">
        <f>IF(RES_hh_fec_in!M22=0,0,1000*11630*RES_hh_fec_in!M22/RES_hh_num_in!M22)</f>
        <v>1456.8370405171108</v>
      </c>
      <c r="N22" s="72">
        <f>IF(RES_hh_fec_in!N22=0,0,1000*11630*RES_hh_fec_in!N22/RES_hh_num_in!N22)</f>
        <v>1456.0290739504139</v>
      </c>
      <c r="O22" s="72">
        <f>IF(RES_hh_fec_in!O22=0,0,1000*11630*RES_hh_fec_in!O22/RES_hh_num_in!O22)</f>
        <v>1440.2806955579783</v>
      </c>
      <c r="P22" s="72">
        <f>IF(RES_hh_fec_in!P22=0,0,1000*11630*RES_hh_fec_in!P22/RES_hh_num_in!P22)</f>
        <v>1423.5559444023081</v>
      </c>
      <c r="Q22" s="72">
        <f>IF(RES_hh_fec_in!Q22=0,0,1000*11630*RES_hh_fec_in!Q22/RES_hh_num_in!Q22)</f>
        <v>1107.5593024083848</v>
      </c>
      <c r="R22" s="72">
        <f>IF(RES_hh_fec_in!R22=0,0,1000*11630*RES_hh_fec_in!R22/RES_hh_num_in!R22)</f>
        <v>1223.5468545968454</v>
      </c>
      <c r="S22" s="72">
        <f>IF(RES_hh_fec_in!S22=0,0,1000*11630*RES_hh_fec_in!S22/RES_hh_num_in!S22)</f>
        <v>1274.5966604381658</v>
      </c>
      <c r="T22" s="72">
        <f>IF(RES_hh_fec_in!T22=0,0,1000*11630*RES_hh_fec_in!T22/RES_hh_num_in!T22)</f>
        <v>1234.5726314591031</v>
      </c>
      <c r="U22" s="72">
        <f>IF(RES_hh_fec_in!U22=0,0,1000*11630*RES_hh_fec_in!U22/RES_hh_num_in!U22)</f>
        <v>1187.1520261917308</v>
      </c>
      <c r="V22" s="72">
        <f>IF(RES_hh_fec_in!V22=0,0,1000*11630*RES_hh_fec_in!V22/RES_hh_num_in!V22)</f>
        <v>1453.8778408823312</v>
      </c>
      <c r="W22" s="72">
        <f>IF(RES_hh_fec_in!W22=0,0,1000*11630*RES_hh_fec_in!W22/RES_hh_num_in!W22)</f>
        <v>1342.7061759874994</v>
      </c>
      <c r="X22" s="72">
        <f>IF(RES_hh_fec_in!X22=0,0,1000*11630*RES_hh_fec_in!X22/RES_hh_num_in!X22)</f>
        <v>1296.2493705524741</v>
      </c>
      <c r="Y22" s="72">
        <f>IF(RES_hh_fec_in!Y22=0,0,1000*11630*RES_hh_fec_in!Y22/RES_hh_num_in!Y22)</f>
        <v>1274.6783483307524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1024.4595291804978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918.98462004152304</v>
      </c>
      <c r="F24" s="72">
        <f>IF(RES_hh_fec_in!F24=0,0,1000*11630*RES_hh_fec_in!F24/RES_hh_num_in!F24)</f>
        <v>949.57616955129151</v>
      </c>
      <c r="G24" s="72">
        <f>IF(RES_hh_fec_in!G24=0,0,1000*11630*RES_hh_fec_in!G24/RES_hh_num_in!G24)</f>
        <v>1034.8478561908717</v>
      </c>
      <c r="H24" s="72">
        <f>IF(RES_hh_fec_in!H24=0,0,1000*11630*RES_hh_fec_in!H24/RES_hh_num_in!H24)</f>
        <v>990.27866379883176</v>
      </c>
      <c r="I24" s="72">
        <f>IF(RES_hh_fec_in!I24=0,0,1000*11630*RES_hh_fec_in!I24/RES_hh_num_in!I24)</f>
        <v>1000.9053678841755</v>
      </c>
      <c r="J24" s="72">
        <f>IF(RES_hh_fec_in!J24=0,0,1000*11630*RES_hh_fec_in!J24/RES_hh_num_in!J24)</f>
        <v>1038.4394736463069</v>
      </c>
      <c r="K24" s="72">
        <f>IF(RES_hh_fec_in!K24=0,0,1000*11630*RES_hh_fec_in!K24/RES_hh_num_in!K24)</f>
        <v>1171.853769253745</v>
      </c>
      <c r="L24" s="72">
        <f>IF(RES_hh_fec_in!L24=0,0,1000*11630*RES_hh_fec_in!L24/RES_hh_num_in!L24)</f>
        <v>1138.3277240514897</v>
      </c>
      <c r="M24" s="72">
        <f>IF(RES_hh_fec_in!M24=0,0,1000*11630*RES_hh_fec_in!M24/RES_hh_num_in!M24)</f>
        <v>1159.7860206037169</v>
      </c>
      <c r="N24" s="72">
        <f>IF(RES_hh_fec_in!N24=0,0,1000*11630*RES_hh_fec_in!N24/RES_hh_num_in!N24)</f>
        <v>1124.2223932499564</v>
      </c>
      <c r="O24" s="72">
        <f>IF(RES_hh_fec_in!O24=0,0,1000*11630*RES_hh_fec_in!O24/RES_hh_num_in!O24)</f>
        <v>1044.0313774356059</v>
      </c>
      <c r="P24" s="72">
        <f>IF(RES_hh_fec_in!P24=0,0,1000*11630*RES_hh_fec_in!P24/RES_hh_num_in!P24)</f>
        <v>1025.0812368652244</v>
      </c>
      <c r="Q24" s="72">
        <f>IF(RES_hh_fec_in!Q24=0,0,1000*11630*RES_hh_fec_in!Q24/RES_hh_num_in!Q24)</f>
        <v>1133.7153160426569</v>
      </c>
      <c r="R24" s="72">
        <f>IF(RES_hh_fec_in!R24=0,0,1000*11630*RES_hh_fec_in!R24/RES_hh_num_in!R24)</f>
        <v>1048.6221609465274</v>
      </c>
      <c r="S24" s="72">
        <f>IF(RES_hh_fec_in!S24=0,0,1000*11630*RES_hh_fec_in!S24/RES_hh_num_in!S24)</f>
        <v>1122.3437789223385</v>
      </c>
      <c r="T24" s="72">
        <f>IF(RES_hh_fec_in!T24=0,0,1000*11630*RES_hh_fec_in!T24/RES_hh_num_in!T24)</f>
        <v>1131.8599752408363</v>
      </c>
      <c r="U24" s="72">
        <f>IF(RES_hh_fec_in!U24=0,0,1000*11630*RES_hh_fec_in!U24/RES_hh_num_in!U24)</f>
        <v>1095.2027526589895</v>
      </c>
      <c r="V24" s="72">
        <f>IF(RES_hh_fec_in!V24=0,0,1000*11630*RES_hh_fec_in!V24/RES_hh_num_in!V24)</f>
        <v>1126.1190252465219</v>
      </c>
      <c r="W24" s="72">
        <f>IF(RES_hh_fec_in!W24=0,0,1000*11630*RES_hh_fec_in!W24/RES_hh_num_in!W24)</f>
        <v>1202.2706094412265</v>
      </c>
      <c r="X24" s="72">
        <f>IF(RES_hh_fec_in!X24=0,0,1000*11630*RES_hh_fec_in!X24/RES_hh_num_in!X24)</f>
        <v>1210.1458440220163</v>
      </c>
      <c r="Y24" s="72">
        <f>IF(RES_hh_fec_in!Y24=0,0,1000*11630*RES_hh_fec_in!Y24/RES_hh_num_in!Y24)</f>
        <v>1244.8264620705622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1150.4955996571405</v>
      </c>
      <c r="D25" s="74">
        <f>IF(RES_hh_fec_in!D25=0,0,1000*11630*RES_hh_fec_in!D25/RES_hh_num_in!D25)</f>
        <v>1294.120787862634</v>
      </c>
      <c r="E25" s="74">
        <f>IF(RES_hh_fec_in!E25=0,0,1000*11630*RES_hh_fec_in!E25/RES_hh_num_in!E25)</f>
        <v>1251.3250474285064</v>
      </c>
      <c r="F25" s="74">
        <f>IF(RES_hh_fec_in!F25=0,0,1000*11630*RES_hh_fec_in!F25/RES_hh_num_in!F25)</f>
        <v>1212.0456191603673</v>
      </c>
      <c r="G25" s="74">
        <f>IF(RES_hh_fec_in!G25=0,0,1000*11630*RES_hh_fec_in!G25/RES_hh_num_in!G25)</f>
        <v>1274.9532806671368</v>
      </c>
      <c r="H25" s="74">
        <f>IF(RES_hh_fec_in!H25=0,0,1000*11630*RES_hh_fec_in!H25/RES_hh_num_in!H25)</f>
        <v>1302.2235728254727</v>
      </c>
      <c r="I25" s="74">
        <f>IF(RES_hh_fec_in!I25=0,0,1000*11630*RES_hh_fec_in!I25/RES_hh_num_in!I25)</f>
        <v>1273.3682281845295</v>
      </c>
      <c r="J25" s="74">
        <f>IF(RES_hh_fec_in!J25=0,0,1000*11630*RES_hh_fec_in!J25/RES_hh_num_in!J25)</f>
        <v>1413.6361190298994</v>
      </c>
      <c r="K25" s="74">
        <f>IF(RES_hh_fec_in!K25=0,0,1000*11630*RES_hh_fec_in!K25/RES_hh_num_in!K25)</f>
        <v>1456.270053563183</v>
      </c>
      <c r="L25" s="74">
        <f>IF(RES_hh_fec_in!L25=0,0,1000*11630*RES_hh_fec_in!L25/RES_hh_num_in!L25)</f>
        <v>1120.4584662948726</v>
      </c>
      <c r="M25" s="74">
        <f>IF(RES_hh_fec_in!M25=0,0,1000*11630*RES_hh_fec_in!M25/RES_hh_num_in!M25)</f>
        <v>1485.2232305565251</v>
      </c>
      <c r="N25" s="74">
        <f>IF(RES_hh_fec_in!N25=0,0,1000*11630*RES_hh_fec_in!N25/RES_hh_num_in!N25)</f>
        <v>1374.9885571148077</v>
      </c>
      <c r="O25" s="74">
        <f>IF(RES_hh_fec_in!O25=0,0,1000*11630*RES_hh_fec_in!O25/RES_hh_num_in!O25)</f>
        <v>1265.4006143259676</v>
      </c>
      <c r="P25" s="74">
        <f>IF(RES_hh_fec_in!P25=0,0,1000*11630*RES_hh_fec_in!P25/RES_hh_num_in!P25)</f>
        <v>1250.8559871044383</v>
      </c>
      <c r="Q25" s="74">
        <f>IF(RES_hh_fec_in!Q25=0,0,1000*11630*RES_hh_fec_in!Q25/RES_hh_num_in!Q25)</f>
        <v>1227.7871308312044</v>
      </c>
      <c r="R25" s="74">
        <f>IF(RES_hh_fec_in!R25=0,0,1000*11630*RES_hh_fec_in!R25/RES_hh_num_in!R25)</f>
        <v>1186.1860499593893</v>
      </c>
      <c r="S25" s="74">
        <f>IF(RES_hh_fec_in!S25=0,0,1000*11630*RES_hh_fec_in!S25/RES_hh_num_in!S25)</f>
        <v>1204.9746000486241</v>
      </c>
      <c r="T25" s="74">
        <f>IF(RES_hh_fec_in!T25=0,0,1000*11630*RES_hh_fec_in!T25/RES_hh_num_in!T25)</f>
        <v>1174.8255527465583</v>
      </c>
      <c r="U25" s="74">
        <f>IF(RES_hh_fec_in!U25=0,0,1000*11630*RES_hh_fec_in!U25/RES_hh_num_in!U25)</f>
        <v>1202.9254004806039</v>
      </c>
      <c r="V25" s="74">
        <f>IF(RES_hh_fec_in!V25=0,0,1000*11630*RES_hh_fec_in!V25/RES_hh_num_in!V25)</f>
        <v>1277.6389896515386</v>
      </c>
      <c r="W25" s="74">
        <f>IF(RES_hh_fec_in!W25=0,0,1000*11630*RES_hh_fec_in!W25/RES_hh_num_in!W25)</f>
        <v>1313.4962402527824</v>
      </c>
      <c r="X25" s="74">
        <f>IF(RES_hh_fec_in!X25=0,0,1000*11630*RES_hh_fec_in!X25/RES_hh_num_in!X25)</f>
        <v>1258.2394569672167</v>
      </c>
      <c r="Y25" s="74">
        <f>IF(RES_hh_fec_in!Y25=0,0,1000*11630*RES_hh_fec_in!Y25/RES_hh_num_in!Y25)</f>
        <v>1280.4000230187551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585.19472974560722</v>
      </c>
      <c r="M26" s="77">
        <f>IF(RES_hh_fec_in!M26=0,0,1000*11630*RES_hh_fec_in!M26/RES_hh_num_in!M26)</f>
        <v>620.46847334737333</v>
      </c>
      <c r="N26" s="77">
        <f>IF(RES_hh_fec_in!N26=0,0,1000*11630*RES_hh_fec_in!N26/RES_hh_num_in!N26)</f>
        <v>589.57821785449948</v>
      </c>
      <c r="O26" s="77">
        <f>IF(RES_hh_fec_in!O26=0,0,1000*11630*RES_hh_fec_in!O26/RES_hh_num_in!O26)</f>
        <v>557.60254138545292</v>
      </c>
      <c r="P26" s="77">
        <f>IF(RES_hh_fec_in!P26=0,0,1000*11630*RES_hh_fec_in!P26/RES_hh_num_in!P26)</f>
        <v>550.04851397213372</v>
      </c>
      <c r="Q26" s="77">
        <f>IF(RES_hh_fec_in!Q26=0,0,1000*11630*RES_hh_fec_in!Q26/RES_hh_num_in!Q26)</f>
        <v>557.73842966426423</v>
      </c>
      <c r="R26" s="77">
        <f>IF(RES_hh_fec_in!R26=0,0,1000*11630*RES_hh_fec_in!R26/RES_hh_num_in!R26)</f>
        <v>547.98918782439694</v>
      </c>
      <c r="S26" s="77">
        <f>IF(RES_hh_fec_in!S26=0,0,1000*11630*RES_hh_fec_in!S26/RES_hh_num_in!S26)</f>
        <v>557.50103816506385</v>
      </c>
      <c r="T26" s="77">
        <f>IF(RES_hh_fec_in!T26=0,0,1000*11630*RES_hh_fec_in!T26/RES_hh_num_in!T26)</f>
        <v>582.17077690773488</v>
      </c>
      <c r="U26" s="77">
        <f>IF(RES_hh_fec_in!U26=0,0,1000*11630*RES_hh_fec_in!U26/RES_hh_num_in!U26)</f>
        <v>578.15955076715363</v>
      </c>
      <c r="V26" s="77">
        <f>IF(RES_hh_fec_in!V26=0,0,1000*11630*RES_hh_fec_in!V26/RES_hh_num_in!V26)</f>
        <v>601.42499985958671</v>
      </c>
      <c r="W26" s="77">
        <f>IF(RES_hh_fec_in!W26=0,0,1000*11630*RES_hh_fec_in!W26/RES_hh_num_in!W26)</f>
        <v>632.51120738791258</v>
      </c>
      <c r="X26" s="77">
        <f>IF(RES_hh_fec_in!X26=0,0,1000*11630*RES_hh_fec_in!X26/RES_hh_num_in!X26)</f>
        <v>635.37028616671864</v>
      </c>
      <c r="Y26" s="77">
        <f>IF(RES_hh_fec_in!Y26=0,0,1000*11630*RES_hh_fec_in!Y26/RES_hh_num_in!Y26)</f>
        <v>639.76525526074499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649.6261109753807</v>
      </c>
      <c r="D27" s="69">
        <f>IF(RES_hh_fec_in!D27=0,0,1000*11630*RES_hh_fec_in!D27/RES_hh_num_in!D27)</f>
        <v>667.5681535611119</v>
      </c>
      <c r="E27" s="69">
        <f>IF(RES_hh_fec_in!E27=0,0,1000*11630*RES_hh_fec_in!E27/RES_hh_num_in!E27)</f>
        <v>683.71494671590983</v>
      </c>
      <c r="F27" s="69">
        <f>IF(RES_hh_fec_in!F27=0,0,1000*11630*RES_hh_fec_in!F27/RES_hh_num_in!F27)</f>
        <v>698.05150684117109</v>
      </c>
      <c r="G27" s="69">
        <f>IF(RES_hh_fec_in!G27=0,0,1000*11630*RES_hh_fec_in!G27/RES_hh_num_in!G27)</f>
        <v>691.1966202209361</v>
      </c>
      <c r="H27" s="69">
        <f>IF(RES_hh_fec_in!H27=0,0,1000*11630*RES_hh_fec_in!H27/RES_hh_num_in!H27)</f>
        <v>704.27458082423539</v>
      </c>
      <c r="I27" s="69">
        <f>IF(RES_hh_fec_in!I27=0,0,1000*11630*RES_hh_fec_in!I27/RES_hh_num_in!I27)</f>
        <v>716.83328147277939</v>
      </c>
      <c r="J27" s="69">
        <f>IF(RES_hh_fec_in!J27=0,0,1000*11630*RES_hh_fec_in!J27/RES_hh_num_in!J27)</f>
        <v>736.27237928067541</v>
      </c>
      <c r="K27" s="69">
        <f>IF(RES_hh_fec_in!K27=0,0,1000*11630*RES_hh_fec_in!K27/RES_hh_num_in!K27)</f>
        <v>753.37869673454202</v>
      </c>
      <c r="L27" s="69">
        <f>IF(RES_hh_fec_in!L27=0,0,1000*11630*RES_hh_fec_in!L27/RES_hh_num_in!L27)</f>
        <v>735.74252778114658</v>
      </c>
      <c r="M27" s="69">
        <f>IF(RES_hh_fec_in!M27=0,0,1000*11630*RES_hh_fec_in!M27/RES_hh_num_in!M27)</f>
        <v>793.04568826021296</v>
      </c>
      <c r="N27" s="69">
        <f>IF(RES_hh_fec_in!N27=0,0,1000*11630*RES_hh_fec_in!N27/RES_hh_num_in!N27)</f>
        <v>722.15284822681542</v>
      </c>
      <c r="O27" s="69">
        <f>IF(RES_hh_fec_in!O27=0,0,1000*11630*RES_hh_fec_in!O27/RES_hh_num_in!O27)</f>
        <v>699.79412401181798</v>
      </c>
      <c r="P27" s="69">
        <f>IF(RES_hh_fec_in!P27=0,0,1000*11630*RES_hh_fec_in!P27/RES_hh_num_in!P27)</f>
        <v>683.16915603360633</v>
      </c>
      <c r="Q27" s="69">
        <f>IF(RES_hh_fec_in!Q27=0,0,1000*11630*RES_hh_fec_in!Q27/RES_hh_num_in!Q27)</f>
        <v>773.42672967585213</v>
      </c>
      <c r="R27" s="69">
        <f>IF(RES_hh_fec_in!R27=0,0,1000*11630*RES_hh_fec_in!R27/RES_hh_num_in!R27)</f>
        <v>761.00600636178126</v>
      </c>
      <c r="S27" s="69">
        <f>IF(RES_hh_fec_in!S27=0,0,1000*11630*RES_hh_fec_in!S27/RES_hh_num_in!S27)</f>
        <v>754.58740206341236</v>
      </c>
      <c r="T27" s="69">
        <f>IF(RES_hh_fec_in!T27=0,0,1000*11630*RES_hh_fec_in!T27/RES_hh_num_in!T27)</f>
        <v>733.55683174736839</v>
      </c>
      <c r="U27" s="69">
        <f>IF(RES_hh_fec_in!U27=0,0,1000*11630*RES_hh_fec_in!U27/RES_hh_num_in!U27)</f>
        <v>718.6573372475284</v>
      </c>
      <c r="V27" s="69">
        <f>IF(RES_hh_fec_in!V27=0,0,1000*11630*RES_hh_fec_in!V27/RES_hh_num_in!V27)</f>
        <v>748.97348771946372</v>
      </c>
      <c r="W27" s="69">
        <f>IF(RES_hh_fec_in!W27=0,0,1000*11630*RES_hh_fec_in!W27/RES_hh_num_in!W27)</f>
        <v>781.41589067734094</v>
      </c>
      <c r="X27" s="69">
        <f>IF(RES_hh_fec_in!X27=0,0,1000*11630*RES_hh_fec_in!X27/RES_hh_num_in!X27)</f>
        <v>745.67093215768057</v>
      </c>
      <c r="Y27" s="69">
        <f>IF(RES_hh_fec_in!Y27=0,0,1000*11630*RES_hh_fec_in!Y27/RES_hh_num_in!Y27)</f>
        <v>730.87652064712404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629.96213719960338</v>
      </c>
      <c r="D28" s="72">
        <f>IF(RES_hh_fec_in!D28=0,0,1000*11630*RES_hh_fec_in!D28/RES_hh_num_in!D28)</f>
        <v>939.67458323792573</v>
      </c>
      <c r="E28" s="72">
        <f>IF(RES_hh_fec_in!E28=0,0,1000*11630*RES_hh_fec_in!E28/RES_hh_num_in!E28)</f>
        <v>1021.7805210619742</v>
      </c>
      <c r="F28" s="72">
        <f>IF(RES_hh_fec_in!F28=0,0,1000*11630*RES_hh_fec_in!F28/RES_hh_num_in!F28)</f>
        <v>897.59221594868814</v>
      </c>
      <c r="G28" s="72">
        <f>IF(RES_hh_fec_in!G28=0,0,1000*11630*RES_hh_fec_in!G28/RES_hh_num_in!G28)</f>
        <v>816.88507351248563</v>
      </c>
      <c r="H28" s="72">
        <f>IF(RES_hh_fec_in!H28=0,0,1000*11630*RES_hh_fec_in!H28/RES_hh_num_in!H28)</f>
        <v>899.69083714824717</v>
      </c>
      <c r="I28" s="72">
        <f>IF(RES_hh_fec_in!I28=0,0,1000*11630*RES_hh_fec_in!I28/RES_hh_num_in!I28)</f>
        <v>931.7377779380663</v>
      </c>
      <c r="J28" s="72">
        <f>IF(RES_hh_fec_in!J28=0,0,1000*11630*RES_hh_fec_in!J28/RES_hh_num_in!J28)</f>
        <v>937.60114023172162</v>
      </c>
      <c r="K28" s="72">
        <f>IF(RES_hh_fec_in!K28=0,0,1000*11630*RES_hh_fec_in!K28/RES_hh_num_in!K28)</f>
        <v>746.29649544701715</v>
      </c>
      <c r="L28" s="72">
        <f>IF(RES_hh_fec_in!L28=0,0,1000*11630*RES_hh_fec_in!L28/RES_hh_num_in!L28)</f>
        <v>940.3715988815236</v>
      </c>
      <c r="M28" s="72">
        <f>IF(RES_hh_fec_in!M28=0,0,1000*11630*RES_hh_fec_in!M28/RES_hh_num_in!M28)</f>
        <v>989.16269874829084</v>
      </c>
      <c r="N28" s="72">
        <f>IF(RES_hh_fec_in!N28=0,0,1000*11630*RES_hh_fec_in!N28/RES_hh_num_in!N28)</f>
        <v>985.80462049811467</v>
      </c>
      <c r="O28" s="72">
        <f>IF(RES_hh_fec_in!O28=0,0,1000*11630*RES_hh_fec_in!O28/RES_hh_num_in!O28)</f>
        <v>961.30356322755324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845.13668463614283</v>
      </c>
      <c r="S28" s="72">
        <f>IF(RES_hh_fec_in!S28=0,0,1000*11630*RES_hh_fec_in!S28/RES_hh_num_in!S28)</f>
        <v>1108.985290845372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898.42663199000788</v>
      </c>
      <c r="V28" s="72">
        <f>IF(RES_hh_fec_in!V28=0,0,1000*11630*RES_hh_fec_in!V28/RES_hh_num_in!V28)</f>
        <v>986.59827447848045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802.17225593993908</v>
      </c>
      <c r="D29" s="72">
        <f>IF(RES_hh_fec_in!D29=0,0,1000*11630*RES_hh_fec_in!D29/RES_hh_num_in!D29)</f>
        <v>771.91021547006562</v>
      </c>
      <c r="E29" s="72">
        <f>IF(RES_hh_fec_in!E29=0,0,1000*11630*RES_hh_fec_in!E29/RES_hh_num_in!E29)</f>
        <v>888.22908008638944</v>
      </c>
      <c r="F29" s="72">
        <f>IF(RES_hh_fec_in!F29=0,0,1000*11630*RES_hh_fec_in!F29/RES_hh_num_in!F29)</f>
        <v>915.26554373895283</v>
      </c>
      <c r="G29" s="72">
        <f>IF(RES_hh_fec_in!G29=0,0,1000*11630*RES_hh_fec_in!G29/RES_hh_num_in!G29)</f>
        <v>899.89152707544474</v>
      </c>
      <c r="H29" s="72">
        <f>IF(RES_hh_fec_in!H29=0,0,1000*11630*RES_hh_fec_in!H29/RES_hh_num_in!H29)</f>
        <v>950.10139963228107</v>
      </c>
      <c r="I29" s="72">
        <f>IF(RES_hh_fec_in!I29=0,0,1000*11630*RES_hh_fec_in!I29/RES_hh_num_in!I29)</f>
        <v>896.83587108996096</v>
      </c>
      <c r="J29" s="72">
        <f>IF(RES_hh_fec_in!J29=0,0,1000*11630*RES_hh_fec_in!J29/RES_hh_num_in!J29)</f>
        <v>830.9996559777577</v>
      </c>
      <c r="K29" s="72">
        <f>IF(RES_hh_fec_in!K29=0,0,1000*11630*RES_hh_fec_in!K29/RES_hh_num_in!K29)</f>
        <v>928.19117385849279</v>
      </c>
      <c r="L29" s="72">
        <f>IF(RES_hh_fec_in!L29=0,0,1000*11630*RES_hh_fec_in!L29/RES_hh_num_in!L29)</f>
        <v>809.3855455378158</v>
      </c>
      <c r="M29" s="72">
        <f>IF(RES_hh_fec_in!M29=0,0,1000*11630*RES_hh_fec_in!M29/RES_hh_num_in!M29)</f>
        <v>1013.2044515119634</v>
      </c>
      <c r="N29" s="72">
        <f>IF(RES_hh_fec_in!N29=0,0,1000*11630*RES_hh_fec_in!N29/RES_hh_num_in!N29)</f>
        <v>915.97808943387781</v>
      </c>
      <c r="O29" s="72">
        <f>IF(RES_hh_fec_in!O29=0,0,1000*11630*RES_hh_fec_in!O29/RES_hh_num_in!O29)</f>
        <v>873.1598265379115</v>
      </c>
      <c r="P29" s="72">
        <f>IF(RES_hh_fec_in!P29=0,0,1000*11630*RES_hh_fec_in!P29/RES_hh_num_in!P29)</f>
        <v>811.29986923604372</v>
      </c>
      <c r="Q29" s="72">
        <f>IF(RES_hh_fec_in!Q29=0,0,1000*11630*RES_hh_fec_in!Q29/RES_hh_num_in!Q29)</f>
        <v>1168.102316299259</v>
      </c>
      <c r="R29" s="72">
        <f>IF(RES_hh_fec_in!R29=0,0,1000*11630*RES_hh_fec_in!R29/RES_hh_num_in!R29)</f>
        <v>976.12637699170739</v>
      </c>
      <c r="S29" s="72">
        <f>IF(RES_hh_fec_in!S29=0,0,1000*11630*RES_hh_fec_in!S29/RES_hh_num_in!S29)</f>
        <v>952.42322539130839</v>
      </c>
      <c r="T29" s="72">
        <f>IF(RES_hh_fec_in!T29=0,0,1000*11630*RES_hh_fec_in!T29/RES_hh_num_in!T29)</f>
        <v>965.35936572593391</v>
      </c>
      <c r="U29" s="72">
        <f>IF(RES_hh_fec_in!U29=0,0,1000*11630*RES_hh_fec_in!U29/RES_hh_num_in!U29)</f>
        <v>929.37233319164989</v>
      </c>
      <c r="V29" s="72">
        <f>IF(RES_hh_fec_in!V29=0,0,1000*11630*RES_hh_fec_in!V29/RES_hh_num_in!V29)</f>
        <v>1019.422482071865</v>
      </c>
      <c r="W29" s="72">
        <f>IF(RES_hh_fec_in!W29=0,0,1000*11630*RES_hh_fec_in!W29/RES_hh_num_in!W29)</f>
        <v>1138.706604390268</v>
      </c>
      <c r="X29" s="72">
        <f>IF(RES_hh_fec_in!X29=0,0,1000*11630*RES_hh_fec_in!X29/RES_hh_num_in!X29)</f>
        <v>1073.7207746684048</v>
      </c>
      <c r="Y29" s="72">
        <f>IF(RES_hh_fec_in!Y29=0,0,1000*11630*RES_hh_fec_in!Y29/RES_hh_num_in!Y29)</f>
        <v>946.94050685291813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849.38043089021551</v>
      </c>
      <c r="D30" s="72">
        <f>IF(RES_hh_fec_in!D30=0,0,1000*11630*RES_hh_fec_in!D30/RES_hh_num_in!D30)</f>
        <v>544.71123035625328</v>
      </c>
      <c r="E30" s="72">
        <f>IF(RES_hh_fec_in!E30=0,0,1000*11630*RES_hh_fec_in!E30/RES_hh_num_in!E30)</f>
        <v>577.59085626594378</v>
      </c>
      <c r="F30" s="72">
        <f>IF(RES_hh_fec_in!F30=0,0,1000*11630*RES_hh_fec_in!F30/RES_hh_num_in!F30)</f>
        <v>610.1953528286756</v>
      </c>
      <c r="G30" s="72">
        <f>IF(RES_hh_fec_in!G30=0,0,1000*11630*RES_hh_fec_in!G30/RES_hh_num_in!G30)</f>
        <v>799.70148851410272</v>
      </c>
      <c r="H30" s="72">
        <f>IF(RES_hh_fec_in!H30=0,0,1000*11630*RES_hh_fec_in!H30/RES_hh_num_in!H30)</f>
        <v>881.22843227540932</v>
      </c>
      <c r="I30" s="72">
        <f>IF(RES_hh_fec_in!I30=0,0,1000*11630*RES_hh_fec_in!I30/RES_hh_num_in!I30)</f>
        <v>945.67729659838642</v>
      </c>
      <c r="J30" s="72">
        <f>IF(RES_hh_fec_in!J30=0,0,1000*11630*RES_hh_fec_in!J30/RES_hh_num_in!J30)</f>
        <v>907.22924105306276</v>
      </c>
      <c r="K30" s="72">
        <f>IF(RES_hh_fec_in!K30=0,0,1000*11630*RES_hh_fec_in!K30/RES_hh_num_in!K30)</f>
        <v>1039.1410915606762</v>
      </c>
      <c r="L30" s="72">
        <f>IF(RES_hh_fec_in!L30=0,0,1000*11630*RES_hh_fec_in!L30/RES_hh_num_in!L30)</f>
        <v>892.4956421270067</v>
      </c>
      <c r="M30" s="72">
        <f>IF(RES_hh_fec_in!M30=0,0,1000*11630*RES_hh_fec_in!M30/RES_hh_num_in!M30)</f>
        <v>982.90031310432471</v>
      </c>
      <c r="N30" s="72">
        <f>IF(RES_hh_fec_in!N30=0,0,1000*11630*RES_hh_fec_in!N30/RES_hh_num_in!N30)</f>
        <v>0</v>
      </c>
      <c r="O30" s="72">
        <f>IF(RES_hh_fec_in!O30=0,0,1000*11630*RES_hh_fec_in!O30/RES_hh_num_in!O30)</f>
        <v>848.56723481703762</v>
      </c>
      <c r="P30" s="72">
        <f>IF(RES_hh_fec_in!P30=0,0,1000*11630*RES_hh_fec_in!P30/RES_hh_num_in!P30)</f>
        <v>868.25587665646947</v>
      </c>
      <c r="Q30" s="72">
        <f>IF(RES_hh_fec_in!Q30=0,0,1000*11630*RES_hh_fec_in!Q30/RES_hh_num_in!Q30)</f>
        <v>927.07216047319935</v>
      </c>
      <c r="R30" s="72">
        <f>IF(RES_hh_fec_in!R30=0,0,1000*11630*RES_hh_fec_in!R30/RES_hh_num_in!R30)</f>
        <v>978.937316268941</v>
      </c>
      <c r="S30" s="72">
        <f>IF(RES_hh_fec_in!S30=0,0,1000*11630*RES_hh_fec_in!S30/RES_hh_num_in!S30)</f>
        <v>939.99005344410944</v>
      </c>
      <c r="T30" s="72">
        <f>IF(RES_hh_fec_in!T30=0,0,1000*11630*RES_hh_fec_in!T30/RES_hh_num_in!T30)</f>
        <v>1000.7030743371138</v>
      </c>
      <c r="U30" s="72">
        <f>IF(RES_hh_fec_in!U30=0,0,1000*11630*RES_hh_fec_in!U30/RES_hh_num_in!U30)</f>
        <v>975.41823904712885</v>
      </c>
      <c r="V30" s="72">
        <f>IF(RES_hh_fec_in!V30=0,0,1000*11630*RES_hh_fec_in!V30/RES_hh_num_in!V30)</f>
        <v>1037.0795368466072</v>
      </c>
      <c r="W30" s="72">
        <f>IF(RES_hh_fec_in!W30=0,0,1000*11630*RES_hh_fec_in!W30/RES_hh_num_in!W30)</f>
        <v>1130.681778993426</v>
      </c>
      <c r="X30" s="72">
        <f>IF(RES_hh_fec_in!X30=0,0,1000*11630*RES_hh_fec_in!X30/RES_hh_num_in!X30)</f>
        <v>1044.2825073992556</v>
      </c>
      <c r="Y30" s="72">
        <f>IF(RES_hh_fec_in!Y30=0,0,1000*11630*RES_hh_fec_in!Y30/RES_hh_num_in!Y30)</f>
        <v>1014.005863304802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787.07343439653744</v>
      </c>
      <c r="D31" s="72">
        <f>IF(RES_hh_fec_in!D31=0,0,1000*11630*RES_hh_fec_in!D31/RES_hh_num_in!D31)</f>
        <v>830.95871509086464</v>
      </c>
      <c r="E31" s="72">
        <f>IF(RES_hh_fec_in!E31=0,0,1000*11630*RES_hh_fec_in!E31/RES_hh_num_in!E31)</f>
        <v>781.02006845467088</v>
      </c>
      <c r="F31" s="72">
        <f>IF(RES_hh_fec_in!F31=0,0,1000*11630*RES_hh_fec_in!F31/RES_hh_num_in!F31)</f>
        <v>899.45979222277401</v>
      </c>
      <c r="G31" s="72">
        <f>IF(RES_hh_fec_in!G31=0,0,1000*11630*RES_hh_fec_in!G31/RES_hh_num_in!G31)</f>
        <v>853.93929619178243</v>
      </c>
      <c r="H31" s="72">
        <f>IF(RES_hh_fec_in!H31=0,0,1000*11630*RES_hh_fec_in!H31/RES_hh_num_in!H31)</f>
        <v>859.21885521691797</v>
      </c>
      <c r="I31" s="72">
        <f>IF(RES_hh_fec_in!I31=0,0,1000*11630*RES_hh_fec_in!I31/RES_hh_num_in!I31)</f>
        <v>904.43202127624818</v>
      </c>
      <c r="J31" s="72">
        <f>IF(RES_hh_fec_in!J31=0,0,1000*11630*RES_hh_fec_in!J31/RES_hh_num_in!J31)</f>
        <v>913.55200589125195</v>
      </c>
      <c r="K31" s="72">
        <f>IF(RES_hh_fec_in!K31=0,0,1000*11630*RES_hh_fec_in!K31/RES_hh_num_in!K31)</f>
        <v>933.55616349769059</v>
      </c>
      <c r="L31" s="72">
        <f>IF(RES_hh_fec_in!L31=0,0,1000*11630*RES_hh_fec_in!L31/RES_hh_num_in!L31)</f>
        <v>912.6279104009011</v>
      </c>
      <c r="M31" s="72">
        <f>IF(RES_hh_fec_in!M31=0,0,1000*11630*RES_hh_fec_in!M31/RES_hh_num_in!M31)</f>
        <v>938.56370260195126</v>
      </c>
      <c r="N31" s="72">
        <f>IF(RES_hh_fec_in!N31=0,0,1000*11630*RES_hh_fec_in!N31/RES_hh_num_in!N31)</f>
        <v>923.32877500693985</v>
      </c>
      <c r="O31" s="72">
        <f>IF(RES_hh_fec_in!O31=0,0,1000*11630*RES_hh_fec_in!O31/RES_hh_num_in!O31)</f>
        <v>859.32624065094512</v>
      </c>
      <c r="P31" s="72">
        <f>IF(RES_hh_fec_in!P31=0,0,1000*11630*RES_hh_fec_in!P31/RES_hh_num_in!P31)</f>
        <v>767.71326451637208</v>
      </c>
      <c r="Q31" s="72">
        <f>IF(RES_hh_fec_in!Q31=0,0,1000*11630*RES_hh_fec_in!Q31/RES_hh_num_in!Q31)</f>
        <v>1048.7816283526183</v>
      </c>
      <c r="R31" s="72">
        <f>IF(RES_hh_fec_in!R31=0,0,1000*11630*RES_hh_fec_in!R31/RES_hh_num_in!R31)</f>
        <v>1027.1347133513834</v>
      </c>
      <c r="S31" s="72">
        <f>IF(RES_hh_fec_in!S31=0,0,1000*11630*RES_hh_fec_in!S31/RES_hh_num_in!S31)</f>
        <v>1004.0303722315367</v>
      </c>
      <c r="T31" s="72">
        <f>IF(RES_hh_fec_in!T31=0,0,1000*11630*RES_hh_fec_in!T31/RES_hh_num_in!T31)</f>
        <v>975.59610757910218</v>
      </c>
      <c r="U31" s="72">
        <f>IF(RES_hh_fec_in!U31=0,0,1000*11630*RES_hh_fec_in!U31/RES_hh_num_in!U31)</f>
        <v>949.82224162628438</v>
      </c>
      <c r="V31" s="72">
        <f>IF(RES_hh_fec_in!V31=0,0,1000*11630*RES_hh_fec_in!V31/RES_hh_num_in!V31)</f>
        <v>1189.8592800287777</v>
      </c>
      <c r="W31" s="72">
        <f>IF(RES_hh_fec_in!W31=0,0,1000*11630*RES_hh_fec_in!W31/RES_hh_num_in!W31)</f>
        <v>1101.2517345761999</v>
      </c>
      <c r="X31" s="72">
        <f>IF(RES_hh_fec_in!X31=0,0,1000*11630*RES_hh_fec_in!X31/RES_hh_num_in!X31)</f>
        <v>1056.8517592736989</v>
      </c>
      <c r="Y31" s="72">
        <f>IF(RES_hh_fec_in!Y31=0,0,1000*11630*RES_hh_fec_in!Y31/RES_hh_num_in!Y31)</f>
        <v>1034.9900102388272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624.96879264065262</v>
      </c>
      <c r="D32" s="77">
        <f>IF(RES_hh_fec_in!D32=0,0,1000*11630*RES_hh_fec_in!D32/RES_hh_num_in!D32)</f>
        <v>614.08806287479752</v>
      </c>
      <c r="E32" s="77">
        <f>IF(RES_hh_fec_in!E32=0,0,1000*11630*RES_hh_fec_in!E32/RES_hh_num_in!E32)</f>
        <v>622.41387179674052</v>
      </c>
      <c r="F32" s="77">
        <f>IF(RES_hh_fec_in!F32=0,0,1000*11630*RES_hh_fec_in!F32/RES_hh_num_in!F32)</f>
        <v>654.34275741714737</v>
      </c>
      <c r="G32" s="77">
        <f>IF(RES_hh_fec_in!G32=0,0,1000*11630*RES_hh_fec_in!G32/RES_hh_num_in!G32)</f>
        <v>658.81215854424318</v>
      </c>
      <c r="H32" s="77">
        <f>IF(RES_hh_fec_in!H32=0,0,1000*11630*RES_hh_fec_in!H32/RES_hh_num_in!H32)</f>
        <v>666.87471284710762</v>
      </c>
      <c r="I32" s="77">
        <f>IF(RES_hh_fec_in!I32=0,0,1000*11630*RES_hh_fec_in!I32/RES_hh_num_in!I32)</f>
        <v>687.52337388325964</v>
      </c>
      <c r="J32" s="77">
        <f>IF(RES_hh_fec_in!J32=0,0,1000*11630*RES_hh_fec_in!J32/RES_hh_num_in!J32)</f>
        <v>704.28951708980912</v>
      </c>
      <c r="K32" s="77">
        <f>IF(RES_hh_fec_in!K32=0,0,1000*11630*RES_hh_fec_in!K32/RES_hh_num_in!K32)</f>
        <v>707.29163199125446</v>
      </c>
      <c r="L32" s="77">
        <f>IF(RES_hh_fec_in!L32=0,0,1000*11630*RES_hh_fec_in!L32/RES_hh_num_in!L32)</f>
        <v>702.84859389258622</v>
      </c>
      <c r="M32" s="77">
        <f>IF(RES_hh_fec_in!M32=0,0,1000*11630*RES_hh_fec_in!M32/RES_hh_num_in!M32)</f>
        <v>738.20622679053156</v>
      </c>
      <c r="N32" s="77">
        <f>IF(RES_hh_fec_in!N32=0,0,1000*11630*RES_hh_fec_in!N32/RES_hh_num_in!N32)</f>
        <v>683.84626772226181</v>
      </c>
      <c r="O32" s="77">
        <f>IF(RES_hh_fec_in!O32=0,0,1000*11630*RES_hh_fec_in!O32/RES_hh_num_in!O32)</f>
        <v>662.40344391659664</v>
      </c>
      <c r="P32" s="77">
        <f>IF(RES_hh_fec_in!P32=0,0,1000*11630*RES_hh_fec_in!P32/RES_hh_num_in!P32)</f>
        <v>655.24578880415265</v>
      </c>
      <c r="Q32" s="77">
        <f>IF(RES_hh_fec_in!Q32=0,0,1000*11630*RES_hh_fec_in!Q32/RES_hh_num_in!Q32)</f>
        <v>700.68431231198019</v>
      </c>
      <c r="R32" s="77">
        <f>IF(RES_hh_fec_in!R32=0,0,1000*11630*RES_hh_fec_in!R32/RES_hh_num_in!R32)</f>
        <v>702.73623170801409</v>
      </c>
      <c r="S32" s="77">
        <f>IF(RES_hh_fec_in!S32=0,0,1000*11630*RES_hh_fec_in!S32/RES_hh_num_in!S32)</f>
        <v>718.42742733258638</v>
      </c>
      <c r="T32" s="77">
        <f>IF(RES_hh_fec_in!T32=0,0,1000*11630*RES_hh_fec_in!T32/RES_hh_num_in!T32)</f>
        <v>696.18172723786313</v>
      </c>
      <c r="U32" s="77">
        <f>IF(RES_hh_fec_in!U32=0,0,1000*11630*RES_hh_fec_in!U32/RES_hh_num_in!U32)</f>
        <v>682.57413947369025</v>
      </c>
      <c r="V32" s="77">
        <f>IF(RES_hh_fec_in!V32=0,0,1000*11630*RES_hh_fec_in!V32/RES_hh_num_in!V32)</f>
        <v>709.31376438762243</v>
      </c>
      <c r="W32" s="77">
        <f>IF(RES_hh_fec_in!W32=0,0,1000*11630*RES_hh_fec_in!W32/RES_hh_num_in!W32)</f>
        <v>740.32151146595095</v>
      </c>
      <c r="X32" s="77">
        <f>IF(RES_hh_fec_in!X32=0,0,1000*11630*RES_hh_fec_in!X32/RES_hh_num_in!X32)</f>
        <v>725.65361218440739</v>
      </c>
      <c r="Y32" s="77">
        <f>IF(RES_hh_fec_in!Y32=0,0,1000*11630*RES_hh_fec_in!Y32/RES_hh_num_in!Y32)</f>
        <v>715.90841671987823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3679.1140524172911</v>
      </c>
      <c r="D3" s="65">
        <f>IF(RES_hh_tes_in!D3=0,0,1000*11630*RES_hh_tes_in!D3/RES_hh_num_in!D3)</f>
        <v>4181.3540905161308</v>
      </c>
      <c r="E3" s="65">
        <f>IF(RES_hh_tes_in!E3=0,0,1000*11630*RES_hh_tes_in!E3/RES_hh_num_in!E3)</f>
        <v>4311.5900996971122</v>
      </c>
      <c r="F3" s="65">
        <f>IF(RES_hh_tes_in!F3=0,0,1000*11630*RES_hh_tes_in!F3/RES_hh_num_in!F3)</f>
        <v>3983.3252473965285</v>
      </c>
      <c r="G3" s="65">
        <f>IF(RES_hh_tes_in!G3=0,0,1000*11630*RES_hh_tes_in!G3/RES_hh_num_in!G3)</f>
        <v>3984.9634063284798</v>
      </c>
      <c r="H3" s="65">
        <f>IF(RES_hh_tes_in!H3=0,0,1000*11630*RES_hh_tes_in!H3/RES_hh_num_in!H3)</f>
        <v>4113.3401279697646</v>
      </c>
      <c r="I3" s="65">
        <f>IF(RES_hh_tes_in!I3=0,0,1000*11630*RES_hh_tes_in!I3/RES_hh_num_in!I3)</f>
        <v>3904.3759383503138</v>
      </c>
      <c r="J3" s="65">
        <f>IF(RES_hh_tes_in!J3=0,0,1000*11630*RES_hh_tes_in!J3/RES_hh_num_in!J3)</f>
        <v>4016.3177948396033</v>
      </c>
      <c r="K3" s="65">
        <f>IF(RES_hh_tes_in!K3=0,0,1000*11630*RES_hh_tes_in!K3/RES_hh_num_in!K3)</f>
        <v>4137.9438494275828</v>
      </c>
      <c r="L3" s="65">
        <f>IF(RES_hh_tes_in!L3=0,0,1000*11630*RES_hh_tes_in!L3/RES_hh_num_in!L3)</f>
        <v>4241.5433488289445</v>
      </c>
      <c r="M3" s="65">
        <f>IF(RES_hh_tes_in!M3=0,0,1000*11630*RES_hh_tes_in!M3/RES_hh_num_in!M3)</f>
        <v>4603.6475652116806</v>
      </c>
      <c r="N3" s="65">
        <f>IF(RES_hh_tes_in!N3=0,0,1000*11630*RES_hh_tes_in!N3/RES_hh_num_in!N3)</f>
        <v>4783.9977992393806</v>
      </c>
      <c r="O3" s="65">
        <f>IF(RES_hh_tes_in!O3=0,0,1000*11630*RES_hh_tes_in!O3/RES_hh_num_in!O3)</f>
        <v>4235.0446106734034</v>
      </c>
      <c r="P3" s="65">
        <f>IF(RES_hh_tes_in!P3=0,0,1000*11630*RES_hh_tes_in!P3/RES_hh_num_in!P3)</f>
        <v>4074.9814278621197</v>
      </c>
      <c r="Q3" s="65">
        <f>IF(RES_hh_tes_in!Q3=0,0,1000*11630*RES_hh_tes_in!Q3/RES_hh_num_in!Q3)</f>
        <v>3845.2278433645988</v>
      </c>
      <c r="R3" s="65">
        <f>IF(RES_hh_tes_in!R3=0,0,1000*11630*RES_hh_tes_in!R3/RES_hh_num_in!R3)</f>
        <v>4015.1500949595866</v>
      </c>
      <c r="S3" s="65">
        <f>IF(RES_hh_tes_in!S3=0,0,1000*11630*RES_hh_tes_in!S3/RES_hh_num_in!S3)</f>
        <v>4106.0189538744617</v>
      </c>
      <c r="T3" s="65">
        <f>IF(RES_hh_tes_in!T3=0,0,1000*11630*RES_hh_tes_in!T3/RES_hh_num_in!T3)</f>
        <v>3865.8462098635823</v>
      </c>
      <c r="U3" s="65">
        <f>IF(RES_hh_tes_in!U3=0,0,1000*11630*RES_hh_tes_in!U3/RES_hh_num_in!U3)</f>
        <v>3670.9855556474722</v>
      </c>
      <c r="V3" s="65">
        <f>IF(RES_hh_tes_in!V3=0,0,1000*11630*RES_hh_tes_in!V3/RES_hh_num_in!V3)</f>
        <v>3913.0045886082271</v>
      </c>
      <c r="W3" s="65">
        <f>IF(RES_hh_tes_in!W3=0,0,1000*11630*RES_hh_tes_in!W3/RES_hh_num_in!W3)</f>
        <v>3662.9163431701613</v>
      </c>
      <c r="X3" s="65">
        <f>IF(RES_hh_tes_in!X3=0,0,1000*11630*RES_hh_tes_in!X3/RES_hh_num_in!X3)</f>
        <v>3193.8162573469685</v>
      </c>
      <c r="Y3" s="65">
        <f>IF(RES_hh_tes_in!Y3=0,0,1000*11630*RES_hh_tes_in!Y3/RES_hh_num_in!Y3)</f>
        <v>2839.1402592210088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2451.6206910358092</v>
      </c>
      <c r="D4" s="69">
        <f>IF(RES_hh_tes_in!D4=0,0,1000*11630*RES_hh_tes_in!D4/RES_hh_num_in!D4)</f>
        <v>2923.1220802677831</v>
      </c>
      <c r="E4" s="69">
        <f>IF(RES_hh_tes_in!E4=0,0,1000*11630*RES_hh_tes_in!E4/RES_hh_num_in!E4)</f>
        <v>3036.6300621715709</v>
      </c>
      <c r="F4" s="69">
        <f>IF(RES_hh_tes_in!F4=0,0,1000*11630*RES_hh_tes_in!F4/RES_hh_num_in!F4)</f>
        <v>2742.8063304183279</v>
      </c>
      <c r="G4" s="69">
        <f>IF(RES_hh_tes_in!G4=0,0,1000*11630*RES_hh_tes_in!G4/RES_hh_num_in!G4)</f>
        <v>2689.2313081237771</v>
      </c>
      <c r="H4" s="69">
        <f>IF(RES_hh_tes_in!H4=0,0,1000*11630*RES_hh_tes_in!H4/RES_hh_num_in!H4)</f>
        <v>2798.8849726887215</v>
      </c>
      <c r="I4" s="69">
        <f>IF(RES_hh_tes_in!I4=0,0,1000*11630*RES_hh_tes_in!I4/RES_hh_num_in!I4)</f>
        <v>2529.5561118824767</v>
      </c>
      <c r="J4" s="69">
        <f>IF(RES_hh_tes_in!J4=0,0,1000*11630*RES_hh_tes_in!J4/RES_hh_num_in!J4)</f>
        <v>2577.6304890097231</v>
      </c>
      <c r="K4" s="69">
        <f>IF(RES_hh_tes_in!K4=0,0,1000*11630*RES_hh_tes_in!K4/RES_hh_num_in!K4)</f>
        <v>2578.5363306307968</v>
      </c>
      <c r="L4" s="69">
        <f>IF(RES_hh_tes_in!L4=0,0,1000*11630*RES_hh_tes_in!L4/RES_hh_num_in!L4)</f>
        <v>2743.1381163439119</v>
      </c>
      <c r="M4" s="69">
        <f>IF(RES_hh_tes_in!M4=0,0,1000*11630*RES_hh_tes_in!M4/RES_hh_num_in!M4)</f>
        <v>3034.3791827357995</v>
      </c>
      <c r="N4" s="69">
        <f>IF(RES_hh_tes_in!N4=0,0,1000*11630*RES_hh_tes_in!N4/RES_hh_num_in!N4)</f>
        <v>3042.5823853671791</v>
      </c>
      <c r="O4" s="69">
        <f>IF(RES_hh_tes_in!O4=0,0,1000*11630*RES_hh_tes_in!O4/RES_hh_num_in!O4)</f>
        <v>2819.0292680345633</v>
      </c>
      <c r="P4" s="69">
        <f>IF(RES_hh_tes_in!P4=0,0,1000*11630*RES_hh_tes_in!P4/RES_hh_num_in!P4)</f>
        <v>2590.9554043268618</v>
      </c>
      <c r="Q4" s="69">
        <f>IF(RES_hh_tes_in!Q4=0,0,1000*11630*RES_hh_tes_in!Q4/RES_hh_num_in!Q4)</f>
        <v>2354.6014919960353</v>
      </c>
      <c r="R4" s="69">
        <f>IF(RES_hh_tes_in!R4=0,0,1000*11630*RES_hh_tes_in!R4/RES_hh_num_in!R4)</f>
        <v>2435.0772778498367</v>
      </c>
      <c r="S4" s="69">
        <f>IF(RES_hh_tes_in!S4=0,0,1000*11630*RES_hh_tes_in!S4/RES_hh_num_in!S4)</f>
        <v>2433.6015278397763</v>
      </c>
      <c r="T4" s="69">
        <f>IF(RES_hh_tes_in!T4=0,0,1000*11630*RES_hh_tes_in!T4/RES_hh_num_in!T4)</f>
        <v>2224.5596434237277</v>
      </c>
      <c r="U4" s="69">
        <f>IF(RES_hh_tes_in!U4=0,0,1000*11630*RES_hh_tes_in!U4/RES_hh_num_in!U4)</f>
        <v>2060.59010302856</v>
      </c>
      <c r="V4" s="69">
        <f>IF(RES_hh_tes_in!V4=0,0,1000*11630*RES_hh_tes_in!V4/RES_hh_num_in!V4)</f>
        <v>2207.919703154022</v>
      </c>
      <c r="W4" s="69">
        <f>IF(RES_hh_tes_in!W4=0,0,1000*11630*RES_hh_tes_in!W4/RES_hh_num_in!W4)</f>
        <v>1904.3100770962258</v>
      </c>
      <c r="X4" s="69">
        <f>IF(RES_hh_tes_in!X4=0,0,1000*11630*RES_hh_tes_in!X4/RES_hh_num_in!X4)</f>
        <v>1378.8546008901142</v>
      </c>
      <c r="Y4" s="69">
        <f>IF(RES_hh_tes_in!Y4=0,0,1000*11630*RES_hh_tes_in!Y4/RES_hh_num_in!Y4)</f>
        <v>1082.1469324083787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1775.4187552934784</v>
      </c>
      <c r="D5" s="72">
        <f>IF(RES_hh_tes_in!D5=0,0,1000*11630*RES_hh_tes_in!D5/RES_hh_num_in!D5)</f>
        <v>3266.042288303966</v>
      </c>
      <c r="E5" s="72">
        <f>IF(RES_hh_tes_in!E5=0,0,1000*11630*RES_hh_tes_in!E5/RES_hh_num_in!E5)</f>
        <v>3804.2035257527832</v>
      </c>
      <c r="F5" s="72">
        <f>IF(RES_hh_tes_in!F5=0,0,1000*11630*RES_hh_tes_in!F5/RES_hh_num_in!F5)</f>
        <v>2814.413505843283</v>
      </c>
      <c r="G5" s="72">
        <f>IF(RES_hh_tes_in!G5=0,0,1000*11630*RES_hh_tes_in!G5/RES_hh_num_in!G5)</f>
        <v>2544.8270249198781</v>
      </c>
      <c r="H5" s="72">
        <f>IF(RES_hh_tes_in!H5=0,0,1000*11630*RES_hh_tes_in!H5/RES_hh_num_in!H5)</f>
        <v>2852.4688295054211</v>
      </c>
      <c r="I5" s="72">
        <f>IF(RES_hh_tes_in!I5=0,0,1000*11630*RES_hh_tes_in!I5/RES_hh_num_in!I5)</f>
        <v>2615.7397077570799</v>
      </c>
      <c r="J5" s="72">
        <f>IF(RES_hh_tes_in!J5=0,0,1000*11630*RES_hh_tes_in!J5/RES_hh_num_in!J5)</f>
        <v>2607.5314068953371</v>
      </c>
      <c r="K5" s="72">
        <f>IF(RES_hh_tes_in!K5=0,0,1000*11630*RES_hh_tes_in!K5/RES_hh_num_in!K5)</f>
        <v>1923.2682723358514</v>
      </c>
      <c r="L5" s="72">
        <f>IF(RES_hh_tes_in!L5=0,0,1000*11630*RES_hh_tes_in!L5/RES_hh_num_in!L5)</f>
        <v>2653.2676088216726</v>
      </c>
      <c r="M5" s="72">
        <f>IF(RES_hh_tes_in!M5=0,0,1000*11630*RES_hh_tes_in!M5/RES_hh_num_in!M5)</f>
        <v>3262.261529307199</v>
      </c>
      <c r="N5" s="72">
        <f>IF(RES_hh_tes_in!N5=0,0,1000*11630*RES_hh_tes_in!N5/RES_hh_num_in!N5)</f>
        <v>3356.4228492975094</v>
      </c>
      <c r="O5" s="72">
        <f>IF(RES_hh_tes_in!O5=0,0,1000*11630*RES_hh_tes_in!O5/RES_hh_num_in!O5)</f>
        <v>2881.7113419892939</v>
      </c>
      <c r="P5" s="72">
        <f>IF(RES_hh_tes_in!P5=0,0,1000*11630*RES_hh_tes_in!P5/RES_hh_num_in!P5)</f>
        <v>0</v>
      </c>
      <c r="Q5" s="72">
        <f>IF(RES_hh_tes_in!Q5=0,0,1000*11630*RES_hh_tes_in!Q5/RES_hh_num_in!Q5)</f>
        <v>2190.6397212335532</v>
      </c>
      <c r="R5" s="72">
        <f>IF(RES_hh_tes_in!R5=0,0,1000*11630*RES_hh_tes_in!R5/RES_hh_num_in!R5)</f>
        <v>2461.5569015792867</v>
      </c>
      <c r="S5" s="72">
        <f>IF(RES_hh_tes_in!S5=0,0,1000*11630*RES_hh_tes_in!S5/RES_hh_num_in!S5)</f>
        <v>2581.784762306339</v>
      </c>
      <c r="T5" s="72">
        <f>IF(RES_hh_tes_in!T5=0,0,1000*11630*RES_hh_tes_in!T5/RES_hh_num_in!T5)</f>
        <v>0</v>
      </c>
      <c r="U5" s="72">
        <f>IF(RES_hh_tes_in!U5=0,0,1000*11630*RES_hh_tes_in!U5/RES_hh_num_in!U5)</f>
        <v>1856.4711540330445</v>
      </c>
      <c r="V5" s="72">
        <f>IF(RES_hh_tes_in!V5=0,0,1000*11630*RES_hh_tes_in!V5/RES_hh_num_in!V5)</f>
        <v>1819.4717977270939</v>
      </c>
      <c r="W5" s="72">
        <f>IF(RES_hh_tes_in!W5=0,0,1000*11630*RES_hh_tes_in!W5/RES_hh_num_in!W5)</f>
        <v>0</v>
      </c>
      <c r="X5" s="72">
        <f>IF(RES_hh_tes_in!X5=0,0,1000*11630*RES_hh_tes_in!X5/RES_hh_num_in!X5)</f>
        <v>991.38926940165129</v>
      </c>
      <c r="Y5" s="72">
        <f>IF(RES_hh_tes_in!Y5=0,0,1000*11630*RES_hh_tes_in!Y5/RES_hh_num_in!Y5)</f>
        <v>587.2273251077778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2628.6287859877148</v>
      </c>
      <c r="D6" s="72">
        <f>IF(RES_hh_tes_in!D6=0,0,1000*11630*RES_hh_tes_in!D6/RES_hh_num_in!D6)</f>
        <v>0</v>
      </c>
      <c r="E6" s="72">
        <f>IF(RES_hh_tes_in!E6=0,0,1000*11630*RES_hh_tes_in!E6/RES_hh_num_in!E6)</f>
        <v>2774.9621166167485</v>
      </c>
      <c r="F6" s="72">
        <f>IF(RES_hh_tes_in!F6=0,0,1000*11630*RES_hh_tes_in!F6/RES_hh_num_in!F6)</f>
        <v>2723.2888227589078</v>
      </c>
      <c r="G6" s="72">
        <f>IF(RES_hh_tes_in!G6=0,0,1000*11630*RES_hh_tes_in!G6/RES_hh_num_in!G6)</f>
        <v>2690.7224317304162</v>
      </c>
      <c r="H6" s="72">
        <f>IF(RES_hh_tes_in!H6=0,0,1000*11630*RES_hh_tes_in!H6/RES_hh_num_in!H6)</f>
        <v>2564.5613251803202</v>
      </c>
      <c r="I6" s="72">
        <f>IF(RES_hh_tes_in!I6=0,0,1000*11630*RES_hh_tes_in!I6/RES_hh_num_in!I6)</f>
        <v>2543.9159085167839</v>
      </c>
      <c r="J6" s="72">
        <f>IF(RES_hh_tes_in!J6=0,0,1000*11630*RES_hh_tes_in!J6/RES_hh_num_in!J6)</f>
        <v>2347.0280741199995</v>
      </c>
      <c r="K6" s="72">
        <f>IF(RES_hh_tes_in!K6=0,0,1000*11630*RES_hh_tes_in!K6/RES_hh_num_in!K6)</f>
        <v>1444.3731001549954</v>
      </c>
      <c r="L6" s="72">
        <f>IF(RES_hh_tes_in!L6=0,0,1000*11630*RES_hh_tes_in!L6/RES_hh_num_in!L6)</f>
        <v>900.08324346754171</v>
      </c>
      <c r="M6" s="72">
        <f>IF(RES_hh_tes_in!M6=0,0,1000*11630*RES_hh_tes_in!M6/RES_hh_num_in!M6)</f>
        <v>4069.1997217372468</v>
      </c>
      <c r="N6" s="72">
        <f>IF(RES_hh_tes_in!N6=0,0,1000*11630*RES_hh_tes_in!N6/RES_hh_num_in!N6)</f>
        <v>2789.0118940710531</v>
      </c>
      <c r="O6" s="72">
        <f>IF(RES_hh_tes_in!O6=0,0,1000*11630*RES_hh_tes_in!O6/RES_hh_num_in!O6)</f>
        <v>2256.2899902443755</v>
      </c>
      <c r="P6" s="72">
        <f>IF(RES_hh_tes_in!P6=0,0,1000*11630*RES_hh_tes_in!P6/RES_hh_num_in!P6)</f>
        <v>1510.5399070698436</v>
      </c>
      <c r="Q6" s="72">
        <f>IF(RES_hh_tes_in!Q6=0,0,1000*11630*RES_hh_tes_in!Q6/RES_hh_num_in!Q6)</f>
        <v>4558.6616400880421</v>
      </c>
      <c r="R6" s="72">
        <f>IF(RES_hh_tes_in!R6=0,0,1000*11630*RES_hh_tes_in!R6/RES_hh_num_in!R6)</f>
        <v>0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X6" s="72">
        <f>IF(RES_hh_tes_in!X6=0,0,1000*11630*RES_hh_tes_in!X6/RES_hh_num_in!X6)</f>
        <v>1342.9433852699869</v>
      </c>
      <c r="Y6" s="72">
        <f>IF(RES_hh_tes_in!Y6=0,0,1000*11630*RES_hh_tes_in!Y6/RES_hh_num_in!Y6)</f>
        <v>0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3386.8585355042055</v>
      </c>
      <c r="L7" s="72">
        <f>IF(RES_hh_tes_in!L7=0,0,1000*11630*RES_hh_tes_in!L7/RES_hh_num_in!L7)</f>
        <v>3559.3112041664394</v>
      </c>
      <c r="M7" s="72">
        <f>IF(RES_hh_tes_in!M7=0,0,1000*11630*RES_hh_tes_in!M7/RES_hh_num_in!M7)</f>
        <v>2084.0142598579632</v>
      </c>
      <c r="N7" s="72">
        <f>IF(RES_hh_tes_in!N7=0,0,1000*11630*RES_hh_tes_in!N7/RES_hh_num_in!N7)</f>
        <v>2648.921374175985</v>
      </c>
      <c r="O7" s="72">
        <f>IF(RES_hh_tes_in!O7=0,0,1000*11630*RES_hh_tes_in!O7/RES_hh_num_in!O7)</f>
        <v>3192.7838346175331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X7" s="72">
        <f>IF(RES_hh_tes_in!X7=0,0,1000*11630*RES_hh_tes_in!X7/RES_hh_num_in!X7)</f>
        <v>0</v>
      </c>
      <c r="Y7" s="72">
        <f>IF(RES_hh_tes_in!Y7=0,0,1000*11630*RES_hh_tes_in!Y7/RES_hh_num_in!Y7)</f>
        <v>0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2698.3468052176008</v>
      </c>
      <c r="D8" s="72">
        <f>IF(RES_hh_tes_in!D8=0,0,1000*11630*RES_hh_tes_in!D8/RES_hh_num_in!D8)</f>
        <v>1934.6018757836132</v>
      </c>
      <c r="E8" s="72">
        <f>IF(RES_hh_tes_in!E8=0,0,1000*11630*RES_hh_tes_in!E8/RES_hh_num_in!E8)</f>
        <v>2166.2164568469634</v>
      </c>
      <c r="F8" s="72">
        <f>IF(RES_hh_tes_in!F8=0,0,1000*11630*RES_hh_tes_in!F8/RES_hh_num_in!F8)</f>
        <v>1932.5798554684388</v>
      </c>
      <c r="G8" s="72">
        <f>IF(RES_hh_tes_in!G8=0,0,1000*11630*RES_hh_tes_in!G8/RES_hh_num_in!G8)</f>
        <v>2513.4036604991543</v>
      </c>
      <c r="H8" s="72">
        <f>IF(RES_hh_tes_in!H8=0,0,1000*11630*RES_hh_tes_in!H8/RES_hh_num_in!H8)</f>
        <v>2823.7269469420157</v>
      </c>
      <c r="I8" s="72">
        <f>IF(RES_hh_tes_in!I8=0,0,1000*11630*RES_hh_tes_in!I8/RES_hh_num_in!I8)</f>
        <v>2683.7037484209241</v>
      </c>
      <c r="J8" s="72">
        <f>IF(RES_hh_tes_in!J8=0,0,1000*11630*RES_hh_tes_in!J8/RES_hh_num_in!J8)</f>
        <v>2550.4905000669387</v>
      </c>
      <c r="K8" s="72">
        <f>IF(RES_hh_tes_in!K8=0,0,1000*11630*RES_hh_tes_in!K8/RES_hh_num_in!K8)</f>
        <v>2833.3422852373119</v>
      </c>
      <c r="L8" s="72">
        <f>IF(RES_hh_tes_in!L8=0,0,1000*11630*RES_hh_tes_in!L8/RES_hh_num_in!L8)</f>
        <v>2675.5172764650833</v>
      </c>
      <c r="M8" s="72">
        <f>IF(RES_hh_tes_in!M8=0,0,1000*11630*RES_hh_tes_in!M8/RES_hh_num_in!M8)</f>
        <v>3008.5344360691965</v>
      </c>
      <c r="N8" s="72">
        <f>IF(RES_hh_tes_in!N8=0,0,1000*11630*RES_hh_tes_in!N8/RES_hh_num_in!N8)</f>
        <v>0</v>
      </c>
      <c r="O8" s="72">
        <f>IF(RES_hh_tes_in!O8=0,0,1000*11630*RES_hh_tes_in!O8/RES_hh_num_in!O8)</f>
        <v>2528.1723233464522</v>
      </c>
      <c r="P8" s="72">
        <f>IF(RES_hh_tes_in!P8=0,0,1000*11630*RES_hh_tes_in!P8/RES_hh_num_in!P8)</f>
        <v>2366.0381762051702</v>
      </c>
      <c r="Q8" s="72">
        <f>IF(RES_hh_tes_in!Q8=0,0,1000*11630*RES_hh_tes_in!Q8/RES_hh_num_in!Q8)</f>
        <v>2307.8929795480544</v>
      </c>
      <c r="R8" s="72">
        <f>IF(RES_hh_tes_in!R8=0,0,1000*11630*RES_hh_tes_in!R8/RES_hh_num_in!R8)</f>
        <v>2346.6821462668354</v>
      </c>
      <c r="S8" s="72">
        <f>IF(RES_hh_tes_in!S8=0,0,1000*11630*RES_hh_tes_in!S8/RES_hh_num_in!S8)</f>
        <v>2405.9687072524043</v>
      </c>
      <c r="T8" s="72">
        <f>IF(RES_hh_tes_in!T8=0,0,1000*11630*RES_hh_tes_in!T8/RES_hh_num_in!T8)</f>
        <v>2314.0642172814887</v>
      </c>
      <c r="U8" s="72">
        <f>IF(RES_hh_tes_in!U8=0,0,1000*11630*RES_hh_tes_in!U8/RES_hh_num_in!U8)</f>
        <v>2054.6756481584885</v>
      </c>
      <c r="V8" s="72">
        <f>IF(RES_hh_tes_in!V8=0,0,1000*11630*RES_hh_tes_in!V8/RES_hh_num_in!V8)</f>
        <v>2219.5430321610238</v>
      </c>
      <c r="W8" s="72">
        <f>IF(RES_hh_tes_in!W8=0,0,1000*11630*RES_hh_tes_in!W8/RES_hh_num_in!W8)</f>
        <v>2262.8739611686574</v>
      </c>
      <c r="X8" s="72">
        <f>IF(RES_hh_tes_in!X8=0,0,1000*11630*RES_hh_tes_in!X8/RES_hh_num_in!X8)</f>
        <v>1442.7669522372764</v>
      </c>
      <c r="Y8" s="72">
        <f>IF(RES_hh_tes_in!Y8=0,0,1000*11630*RES_hh_tes_in!Y8/RES_hh_num_in!Y8)</f>
        <v>990.10077264358483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2483.0607419035846</v>
      </c>
      <c r="D9" s="72">
        <f>IF(RES_hh_tes_in!D9=0,0,1000*11630*RES_hh_tes_in!D9/RES_hh_num_in!D9)</f>
        <v>2811.493146193799</v>
      </c>
      <c r="E9" s="72">
        <f>IF(RES_hh_tes_in!E9=0,0,1000*11630*RES_hh_tes_in!E9/RES_hh_num_in!E9)</f>
        <v>2751.2972461154982</v>
      </c>
      <c r="F9" s="72">
        <f>IF(RES_hh_tes_in!F9=0,0,1000*11630*RES_hh_tes_in!F9/RES_hh_num_in!F9)</f>
        <v>2758.5120901174987</v>
      </c>
      <c r="G9" s="72">
        <f>IF(RES_hh_tes_in!G9=0,0,1000*11630*RES_hh_tes_in!G9/RES_hh_num_in!G9)</f>
        <v>2677.0639170850295</v>
      </c>
      <c r="H9" s="72">
        <f>IF(RES_hh_tes_in!H9=0,0,1000*11630*RES_hh_tes_in!H9/RES_hh_num_in!H9)</f>
        <v>2775.8709376811348</v>
      </c>
      <c r="I9" s="72">
        <f>IF(RES_hh_tes_in!I9=0,0,1000*11630*RES_hh_tes_in!I9/RES_hh_num_in!I9)</f>
        <v>2537.6327705672088</v>
      </c>
      <c r="J9" s="72">
        <f>IF(RES_hh_tes_in!J9=0,0,1000*11630*RES_hh_tes_in!J9/RES_hh_num_in!J9)</f>
        <v>2569.2658204400041</v>
      </c>
      <c r="K9" s="72">
        <f>IF(RES_hh_tes_in!K9=0,0,1000*11630*RES_hh_tes_in!K9/RES_hh_num_in!K9)</f>
        <v>2588.6266797591579</v>
      </c>
      <c r="L9" s="72">
        <f>IF(RES_hh_tes_in!L9=0,0,1000*11630*RES_hh_tes_in!L9/RES_hh_num_in!L9)</f>
        <v>2757.9439644719901</v>
      </c>
      <c r="M9" s="72">
        <f>IF(RES_hh_tes_in!M9=0,0,1000*11630*RES_hh_tes_in!M9/RES_hh_num_in!M9)</f>
        <v>2926.4980065708378</v>
      </c>
      <c r="N9" s="72">
        <f>IF(RES_hh_tes_in!N9=0,0,1000*11630*RES_hh_tes_in!N9/RES_hh_num_in!N9)</f>
        <v>2948.8688941860537</v>
      </c>
      <c r="O9" s="72">
        <f>IF(RES_hh_tes_in!O9=0,0,1000*11630*RES_hh_tes_in!O9/RES_hh_num_in!O9)</f>
        <v>2835.4363059559491</v>
      </c>
      <c r="P9" s="72">
        <f>IF(RES_hh_tes_in!P9=0,0,1000*11630*RES_hh_tes_in!P9/RES_hh_num_in!P9)</f>
        <v>2609.5225442071164</v>
      </c>
      <c r="Q9" s="72">
        <f>IF(RES_hh_tes_in!Q9=0,0,1000*11630*RES_hh_tes_in!Q9/RES_hh_num_in!Q9)</f>
        <v>2307.7875260323153</v>
      </c>
      <c r="R9" s="72">
        <f>IF(RES_hh_tes_in!R9=0,0,1000*11630*RES_hh_tes_in!R9/RES_hh_num_in!R9)</f>
        <v>2430.1272252965691</v>
      </c>
      <c r="S9" s="72">
        <f>IF(RES_hh_tes_in!S9=0,0,1000*11630*RES_hh_tes_in!S9/RES_hh_num_in!S9)</f>
        <v>2386.9859181646384</v>
      </c>
      <c r="T9" s="72">
        <f>IF(RES_hh_tes_in!T9=0,0,1000*11630*RES_hh_tes_in!T9/RES_hh_num_in!T9)</f>
        <v>2198.8644597656089</v>
      </c>
      <c r="U9" s="72">
        <f>IF(RES_hh_tes_in!U9=0,0,1000*11630*RES_hh_tes_in!U9/RES_hh_num_in!U9)</f>
        <v>2057.6360202728542</v>
      </c>
      <c r="V9" s="72">
        <f>IF(RES_hh_tes_in!V9=0,0,1000*11630*RES_hh_tes_in!V9/RES_hh_num_in!V9)</f>
        <v>2315.4882739366844</v>
      </c>
      <c r="W9" s="72">
        <f>IF(RES_hh_tes_in!W9=0,0,1000*11630*RES_hh_tes_in!W9/RES_hh_num_in!W9)</f>
        <v>1878.9101314545019</v>
      </c>
      <c r="X9" s="72">
        <f>IF(RES_hh_tes_in!X9=0,0,1000*11630*RES_hh_tes_in!X9/RES_hh_num_in!X9)</f>
        <v>1358.6050091900208</v>
      </c>
      <c r="Y9" s="72">
        <f>IF(RES_hh_tes_in!Y9=0,0,1000*11630*RES_hh_tes_in!Y9/RES_hh_num_in!Y9)</f>
        <v>1004.7392498331109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2594.4919547848326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3013.6915991723849</v>
      </c>
      <c r="F11" s="72">
        <f>IF(RES_hh_tes_in!F11=0,0,1000*11630*RES_hh_tes_in!F11/RES_hh_num_in!F11)</f>
        <v>2671.9688958840156</v>
      </c>
      <c r="G11" s="72">
        <f>IF(RES_hh_tes_in!G11=0,0,1000*11630*RES_hh_tes_in!G11/RES_hh_num_in!G11)</f>
        <v>2744.2543937195624</v>
      </c>
      <c r="H11" s="72">
        <f>IF(RES_hh_tes_in!H11=0,0,1000*11630*RES_hh_tes_in!H11/RES_hh_num_in!H11)</f>
        <v>2755.3216839215875</v>
      </c>
      <c r="I11" s="72">
        <f>IF(RES_hh_tes_in!I11=0,0,1000*11630*RES_hh_tes_in!I11/RES_hh_num_in!I11)</f>
        <v>2554.597485635391</v>
      </c>
      <c r="J11" s="72">
        <f>IF(RES_hh_tes_in!J11=0,0,1000*11630*RES_hh_tes_in!J11/RES_hh_num_in!J11)</f>
        <v>2448.9222440831054</v>
      </c>
      <c r="K11" s="72">
        <f>IF(RES_hh_tes_in!K11=0,0,1000*11630*RES_hh_tes_in!K11/RES_hh_num_in!K11)</f>
        <v>2567.0010694664288</v>
      </c>
      <c r="L11" s="72">
        <f>IF(RES_hh_tes_in!L11=0,0,1000*11630*RES_hh_tes_in!L11/RES_hh_num_in!L11)</f>
        <v>2682.4543994357145</v>
      </c>
      <c r="M11" s="72">
        <f>IF(RES_hh_tes_in!M11=0,0,1000*11630*RES_hh_tes_in!M11/RES_hh_num_in!M11)</f>
        <v>2881.6189888894733</v>
      </c>
      <c r="N11" s="72">
        <f>IF(RES_hh_tes_in!N11=0,0,1000*11630*RES_hh_tes_in!N11/RES_hh_num_in!N11)</f>
        <v>3005.1516206588826</v>
      </c>
      <c r="O11" s="72">
        <f>IF(RES_hh_tes_in!O11=0,0,1000*11630*RES_hh_tes_in!O11/RES_hh_num_in!O11)</f>
        <v>2745.4636551683366</v>
      </c>
      <c r="P11" s="72">
        <f>IF(RES_hh_tes_in!P11=0,0,1000*11630*RES_hh_tes_in!P11/RES_hh_num_in!P11)</f>
        <v>2509.330203800364</v>
      </c>
      <c r="Q11" s="72">
        <f>IF(RES_hh_tes_in!Q11=0,0,1000*11630*RES_hh_tes_in!Q11/RES_hh_num_in!Q11)</f>
        <v>2449.9233497428063</v>
      </c>
      <c r="R11" s="72">
        <f>IF(RES_hh_tes_in!R11=0,0,1000*11630*RES_hh_tes_in!R11/RES_hh_num_in!R11)</f>
        <v>2382.8628698387502</v>
      </c>
      <c r="S11" s="72">
        <f>IF(RES_hh_tes_in!S11=0,0,1000*11630*RES_hh_tes_in!S11/RES_hh_num_in!S11)</f>
        <v>2395.7039760109669</v>
      </c>
      <c r="T11" s="72">
        <f>IF(RES_hh_tes_in!T11=0,0,1000*11630*RES_hh_tes_in!T11/RES_hh_num_in!T11)</f>
        <v>2183.1365560141439</v>
      </c>
      <c r="U11" s="72">
        <f>IF(RES_hh_tes_in!U11=0,0,1000*11630*RES_hh_tes_in!U11/RES_hh_num_in!U11)</f>
        <v>2024.8914240190359</v>
      </c>
      <c r="V11" s="72">
        <f>IF(RES_hh_tes_in!V11=0,0,1000*11630*RES_hh_tes_in!V11/RES_hh_num_in!V11)</f>
        <v>2101.0163882325678</v>
      </c>
      <c r="W11" s="72">
        <f>IF(RES_hh_tes_in!W11=0,0,1000*11630*RES_hh_tes_in!W11/RES_hh_num_in!W11)</f>
        <v>1935.1125901864727</v>
      </c>
      <c r="X11" s="72">
        <f>IF(RES_hh_tes_in!X11=0,0,1000*11630*RES_hh_tes_in!X11/RES_hh_num_in!X11)</f>
        <v>1367.8806285802361</v>
      </c>
      <c r="Y11" s="72">
        <f>IF(RES_hh_tes_in!Y11=0,0,1000*11630*RES_hh_tes_in!Y11/RES_hh_num_in!Y11)</f>
        <v>1025.3264445163873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0</v>
      </c>
      <c r="D12" s="72">
        <f>IF(RES_hh_tes_in!D12=0,0,1000*11630*RES_hh_tes_in!D12/RES_hh_num_in!D12)</f>
        <v>0</v>
      </c>
      <c r="E12" s="72">
        <f>IF(RES_hh_tes_in!E12=0,0,1000*11630*RES_hh_tes_in!E12/RES_hh_num_in!E12)</f>
        <v>0</v>
      </c>
      <c r="F12" s="72">
        <f>IF(RES_hh_tes_in!F12=0,0,1000*11630*RES_hh_tes_in!F12/RES_hh_num_in!F12)</f>
        <v>0</v>
      </c>
      <c r="G12" s="72">
        <f>IF(RES_hh_tes_in!G12=0,0,1000*11630*RES_hh_tes_in!G12/RES_hh_num_in!G12)</f>
        <v>0</v>
      </c>
      <c r="H12" s="72">
        <f>IF(RES_hh_tes_in!H12=0,0,1000*11630*RES_hh_tes_in!H12/RES_hh_num_in!H12)</f>
        <v>0</v>
      </c>
      <c r="I12" s="72">
        <f>IF(RES_hh_tes_in!I12=0,0,1000*11630*RES_hh_tes_in!I12/RES_hh_num_in!I12)</f>
        <v>0</v>
      </c>
      <c r="J12" s="72">
        <f>IF(RES_hh_tes_in!J12=0,0,1000*11630*RES_hh_tes_in!J12/RES_hh_num_in!J12)</f>
        <v>0</v>
      </c>
      <c r="K12" s="72">
        <f>IF(RES_hh_tes_in!K12=0,0,1000*11630*RES_hh_tes_in!K12/RES_hh_num_in!K12)</f>
        <v>0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0</v>
      </c>
      <c r="N12" s="72">
        <f>IF(RES_hh_tes_in!N12=0,0,1000*11630*RES_hh_tes_in!N12/RES_hh_num_in!N12)</f>
        <v>0</v>
      </c>
      <c r="O12" s="72">
        <f>IF(RES_hh_tes_in!O12=0,0,1000*11630*RES_hh_tes_in!O12/RES_hh_num_in!O12)</f>
        <v>0</v>
      </c>
      <c r="P12" s="72">
        <f>IF(RES_hh_tes_in!P12=0,0,1000*11630*RES_hh_tes_in!P12/RES_hh_num_in!P12)</f>
        <v>0</v>
      </c>
      <c r="Q12" s="72">
        <f>IF(RES_hh_tes_in!Q12=0,0,1000*11630*RES_hh_tes_in!Q12/RES_hh_num_in!Q12)</f>
        <v>0</v>
      </c>
      <c r="R12" s="72">
        <f>IF(RES_hh_tes_in!R12=0,0,1000*11630*RES_hh_tes_in!R12/RES_hh_num_in!R12)</f>
        <v>0</v>
      </c>
      <c r="S12" s="72">
        <f>IF(RES_hh_tes_in!S12=0,0,1000*11630*RES_hh_tes_in!S12/RES_hh_num_in!S12)</f>
        <v>0</v>
      </c>
      <c r="T12" s="72">
        <f>IF(RES_hh_tes_in!T12=0,0,1000*11630*RES_hh_tes_in!T12/RES_hh_num_in!T12)</f>
        <v>0</v>
      </c>
      <c r="U12" s="72">
        <f>IF(RES_hh_tes_in!U12=0,0,1000*11630*RES_hh_tes_in!U12/RES_hh_num_in!U12)</f>
        <v>0</v>
      </c>
      <c r="V12" s="72">
        <f>IF(RES_hh_tes_in!V12=0,0,1000*11630*RES_hh_tes_in!V12/RES_hh_num_in!V12)</f>
        <v>0</v>
      </c>
      <c r="W12" s="72">
        <f>IF(RES_hh_tes_in!W12=0,0,1000*11630*RES_hh_tes_in!W12/RES_hh_num_in!W12)</f>
        <v>0</v>
      </c>
      <c r="X12" s="72">
        <f>IF(RES_hh_tes_in!X12=0,0,1000*11630*RES_hh_tes_in!X12/RES_hh_num_in!X12)</f>
        <v>0</v>
      </c>
      <c r="Y12" s="72">
        <f>IF(RES_hh_tes_in!Y12=0,0,1000*11630*RES_hh_tes_in!Y12/RES_hh_num_in!Y12)</f>
        <v>0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3126.1563677807389</v>
      </c>
      <c r="D13" s="74">
        <f>IF(RES_hh_tes_in!D13=0,0,1000*11630*RES_hh_tes_in!D13/RES_hh_num_in!D13)</f>
        <v>2610.4036753520531</v>
      </c>
      <c r="E13" s="74">
        <f>IF(RES_hh_tes_in!E13=0,0,1000*11630*RES_hh_tes_in!E13/RES_hh_num_in!E13)</f>
        <v>0</v>
      </c>
      <c r="F13" s="74">
        <f>IF(RES_hh_tes_in!F13=0,0,1000*11630*RES_hh_tes_in!F13/RES_hh_num_in!F13)</f>
        <v>0</v>
      </c>
      <c r="G13" s="74">
        <f>IF(RES_hh_tes_in!G13=0,0,1000*11630*RES_hh_tes_in!G13/RES_hh_num_in!G13)</f>
        <v>0</v>
      </c>
      <c r="H13" s="74">
        <f>IF(RES_hh_tes_in!H13=0,0,1000*11630*RES_hh_tes_in!H13/RES_hh_num_in!H13)</f>
        <v>2755.978451950104</v>
      </c>
      <c r="I13" s="74">
        <f>IF(RES_hh_tes_in!I13=0,0,1000*11630*RES_hh_tes_in!I13/RES_hh_num_in!I13)</f>
        <v>2307.1945539018175</v>
      </c>
      <c r="J13" s="74">
        <f>IF(RES_hh_tes_in!J13=0,0,1000*11630*RES_hh_tes_in!J13/RES_hh_num_in!J13)</f>
        <v>2629.9089235116567</v>
      </c>
      <c r="K13" s="74">
        <f>IF(RES_hh_tes_in!K13=0,0,1000*11630*RES_hh_tes_in!K13/RES_hh_num_in!K13)</f>
        <v>2606.1827059468465</v>
      </c>
      <c r="L13" s="74">
        <f>IF(RES_hh_tes_in!L13=0,0,1000*11630*RES_hh_tes_in!L13/RES_hh_num_in!L13)</f>
        <v>2776.4459684263888</v>
      </c>
      <c r="M13" s="74">
        <f>IF(RES_hh_tes_in!M13=0,0,1000*11630*RES_hh_tes_in!M13/RES_hh_num_in!M13)</f>
        <v>3087.7555327368032</v>
      </c>
      <c r="N13" s="74">
        <f>IF(RES_hh_tes_in!N13=0,0,1000*11630*RES_hh_tes_in!N13/RES_hh_num_in!N13)</f>
        <v>3027.2159108183077</v>
      </c>
      <c r="O13" s="74">
        <f>IF(RES_hh_tes_in!O13=0,0,1000*11630*RES_hh_tes_in!O13/RES_hh_num_in!O13)</f>
        <v>2755.1142903113191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2050.656133926901</v>
      </c>
      <c r="U13" s="74">
        <f>IF(RES_hh_tes_in!U13=0,0,1000*11630*RES_hh_tes_in!U13/RES_hh_num_in!U13)</f>
        <v>2010.3732913568736</v>
      </c>
      <c r="V13" s="74">
        <f>IF(RES_hh_tes_in!V13=0,0,1000*11630*RES_hh_tes_in!V13/RES_hh_num_in!V13)</f>
        <v>1939.7124533476083</v>
      </c>
      <c r="W13" s="74">
        <f>IF(RES_hh_tes_in!W13=0,0,1000*11630*RES_hh_tes_in!W13/RES_hh_num_in!W13)</f>
        <v>1725.18462010804</v>
      </c>
      <c r="X13" s="74">
        <f>IF(RES_hh_tes_in!X13=0,0,1000*11630*RES_hh_tes_in!X13/RES_hh_num_in!X13)</f>
        <v>1392.8086492283819</v>
      </c>
      <c r="Y13" s="74">
        <f>IF(RES_hh_tes_in!Y13=0,0,1000*11630*RES_hh_tes_in!Y13/RES_hh_num_in!Y13)</f>
        <v>1266.5578925261739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18.062408203663352</v>
      </c>
      <c r="D14" s="76">
        <f>IF(RES_hh_tes_in!D14=0,0,1000*11630*RES_hh_tes_in!D14/RES_hh_num_in!D14)</f>
        <v>26.336875570941103</v>
      </c>
      <c r="E14" s="76">
        <f>IF(RES_hh_tes_in!E14=0,0,1000*11630*RES_hh_tes_in!E14/RES_hh_num_in!E14)</f>
        <v>26.598138510657758</v>
      </c>
      <c r="F14" s="76">
        <f>IF(RES_hh_tes_in!F14=0,0,1000*11630*RES_hh_tes_in!F14/RES_hh_num_in!F14)</f>
        <v>21.387347340536842</v>
      </c>
      <c r="G14" s="76">
        <f>IF(RES_hh_tes_in!G14=0,0,1000*11630*RES_hh_tes_in!G14/RES_hh_num_in!G14)</f>
        <v>20.280035492008938</v>
      </c>
      <c r="H14" s="76">
        <f>IF(RES_hh_tes_in!H14=0,0,1000*11630*RES_hh_tes_in!H14/RES_hh_num_in!H14)</f>
        <v>23.275128825964359</v>
      </c>
      <c r="I14" s="76">
        <f>IF(RES_hh_tes_in!I14=0,0,1000*11630*RES_hh_tes_in!I14/RES_hh_num_in!I14)</f>
        <v>21.105839078141848</v>
      </c>
      <c r="J14" s="76">
        <f>IF(RES_hh_tes_in!J14=0,0,1000*11630*RES_hh_tes_in!J14/RES_hh_num_in!J14)</f>
        <v>20.834004023991259</v>
      </c>
      <c r="K14" s="76">
        <f>IF(RES_hh_tes_in!K14=0,0,1000*11630*RES_hh_tes_in!K14/RES_hh_num_in!K14)</f>
        <v>19.475730026740308</v>
      </c>
      <c r="L14" s="76">
        <f>IF(RES_hh_tes_in!L14=0,0,1000*11630*RES_hh_tes_in!L14/RES_hh_num_in!L14)</f>
        <v>20.115587076030444</v>
      </c>
      <c r="M14" s="76">
        <f>IF(RES_hh_tes_in!M14=0,0,1000*11630*RES_hh_tes_in!M14/RES_hh_num_in!M14)</f>
        <v>21.286570478615641</v>
      </c>
      <c r="N14" s="76">
        <f>IF(RES_hh_tes_in!N14=0,0,1000*11630*RES_hh_tes_in!N14/RES_hh_num_in!N14)</f>
        <v>21.104459249332788</v>
      </c>
      <c r="O14" s="76">
        <f>IF(RES_hh_tes_in!O14=0,0,1000*11630*RES_hh_tes_in!O14/RES_hh_num_in!O14)</f>
        <v>18.761611294538774</v>
      </c>
      <c r="P14" s="76">
        <f>IF(RES_hh_tes_in!P14=0,0,1000*11630*RES_hh_tes_in!P14/RES_hh_num_in!P14)</f>
        <v>19.165724101101279</v>
      </c>
      <c r="Q14" s="76">
        <f>IF(RES_hh_tes_in!Q14=0,0,1000*11630*RES_hh_tes_in!Q14/RES_hh_num_in!Q14)</f>
        <v>17.867682251656881</v>
      </c>
      <c r="R14" s="76">
        <f>IF(RES_hh_tes_in!R14=0,0,1000*11630*RES_hh_tes_in!R14/RES_hh_num_in!R14)</f>
        <v>20.007918431076209</v>
      </c>
      <c r="S14" s="76">
        <f>IF(RES_hh_tes_in!S14=0,0,1000*11630*RES_hh_tes_in!S14/RES_hh_num_in!S14)</f>
        <v>20.305577521500396</v>
      </c>
      <c r="T14" s="76">
        <f>IF(RES_hh_tes_in!T14=0,0,1000*11630*RES_hh_tes_in!T14/RES_hh_num_in!T14)</f>
        <v>19.529061018188443</v>
      </c>
      <c r="U14" s="76">
        <f>IF(RES_hh_tes_in!U14=0,0,1000*11630*RES_hh_tes_in!U14/RES_hh_num_in!U14)</f>
        <v>17.999813897415059</v>
      </c>
      <c r="V14" s="76">
        <f>IF(RES_hh_tes_in!V14=0,0,1000*11630*RES_hh_tes_in!V14/RES_hh_num_in!V14)</f>
        <v>18.980237218985252</v>
      </c>
      <c r="W14" s="76">
        <f>IF(RES_hh_tes_in!W14=0,0,1000*11630*RES_hh_tes_in!W14/RES_hh_num_in!W14)</f>
        <v>16.743050653143499</v>
      </c>
      <c r="X14" s="76">
        <f>IF(RES_hh_tes_in!X14=0,0,1000*11630*RES_hh_tes_in!X14/RES_hh_num_in!X14)</f>
        <v>9.1644104055615951</v>
      </c>
      <c r="Y14" s="76">
        <f>IF(RES_hh_tes_in!Y14=0,0,1000*11630*RES_hh_tes_in!Y14/RES_hh_num_in!Y14)</f>
        <v>6.8757752458987289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76.554607652955227</v>
      </c>
      <c r="D15" s="69">
        <f t="shared" si="0"/>
        <v>59.013260198818394</v>
      </c>
      <c r="E15" s="69">
        <f t="shared" si="0"/>
        <v>84.723483519839746</v>
      </c>
      <c r="F15" s="69">
        <f t="shared" si="0"/>
        <v>45.834741639521724</v>
      </c>
      <c r="G15" s="69">
        <f t="shared" si="0"/>
        <v>47.437410619423424</v>
      </c>
      <c r="H15" s="69">
        <f t="shared" si="0"/>
        <v>54.849849561858321</v>
      </c>
      <c r="I15" s="69">
        <f t="shared" si="0"/>
        <v>109.6629557559838</v>
      </c>
      <c r="J15" s="69">
        <f t="shared" si="0"/>
        <v>94.453308894560735</v>
      </c>
      <c r="K15" s="69">
        <f t="shared" si="0"/>
        <v>156.18000940330376</v>
      </c>
      <c r="L15" s="69">
        <f t="shared" si="0"/>
        <v>86.530950082149516</v>
      </c>
      <c r="M15" s="69">
        <f t="shared" si="0"/>
        <v>84.976979399033908</v>
      </c>
      <c r="N15" s="69">
        <f t="shared" si="0"/>
        <v>355.81080747507451</v>
      </c>
      <c r="O15" s="69">
        <f t="shared" si="0"/>
        <v>75.597384357007712</v>
      </c>
      <c r="P15" s="69">
        <f t="shared" si="0"/>
        <v>152.01804016988896</v>
      </c>
      <c r="Q15" s="69">
        <f t="shared" si="0"/>
        <v>82.160194772444584</v>
      </c>
      <c r="R15" s="69">
        <f t="shared" si="0"/>
        <v>169.65417413443828</v>
      </c>
      <c r="S15" s="69">
        <f t="shared" si="0"/>
        <v>200.240081395468</v>
      </c>
      <c r="T15" s="69">
        <f t="shared" si="0"/>
        <v>159.83967581060475</v>
      </c>
      <c r="U15" s="69">
        <f t="shared" si="0"/>
        <v>139.53424727205106</v>
      </c>
      <c r="V15" s="69">
        <f t="shared" si="0"/>
        <v>149.26368193922968</v>
      </c>
      <c r="W15" s="69">
        <f t="shared" si="0"/>
        <v>112.79692941561845</v>
      </c>
      <c r="X15" s="69">
        <f t="shared" si="0"/>
        <v>176.09204885632099</v>
      </c>
      <c r="Y15" s="69">
        <f t="shared" si="0"/>
        <v>115.64199162809385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76.554607652955227</v>
      </c>
      <c r="D16" s="72">
        <f>IF(RES_hh_tes_in!D16=0,0,1000*11630*RES_hh_tes_in!D16/RES_hh_num_in!D$3)</f>
        <v>59.013260198818394</v>
      </c>
      <c r="E16" s="72">
        <f>IF(RES_hh_tes_in!E16=0,0,1000*11630*RES_hh_tes_in!E16/RES_hh_num_in!E$3)</f>
        <v>84.723483519839746</v>
      </c>
      <c r="F16" s="72">
        <f>IF(RES_hh_tes_in!F16=0,0,1000*11630*RES_hh_tes_in!F16/RES_hh_num_in!F$3)</f>
        <v>45.834741639521724</v>
      </c>
      <c r="G16" s="72">
        <f>IF(RES_hh_tes_in!G16=0,0,1000*11630*RES_hh_tes_in!G16/RES_hh_num_in!G$3)</f>
        <v>47.437410619423424</v>
      </c>
      <c r="H16" s="72">
        <f>IF(RES_hh_tes_in!H16=0,0,1000*11630*RES_hh_tes_in!H16/RES_hh_num_in!H$3)</f>
        <v>54.849849561858321</v>
      </c>
      <c r="I16" s="72">
        <f>IF(RES_hh_tes_in!I16=0,0,1000*11630*RES_hh_tes_in!I16/RES_hh_num_in!I$3)</f>
        <v>109.6629557559838</v>
      </c>
      <c r="J16" s="72">
        <f>IF(RES_hh_tes_in!J16=0,0,1000*11630*RES_hh_tes_in!J16/RES_hh_num_in!J$3)</f>
        <v>94.453308894560735</v>
      </c>
      <c r="K16" s="72">
        <f>IF(RES_hh_tes_in!K16=0,0,1000*11630*RES_hh_tes_in!K16/RES_hh_num_in!K$3)</f>
        <v>156.18000940330376</v>
      </c>
      <c r="L16" s="72">
        <f>IF(RES_hh_tes_in!L16=0,0,1000*11630*RES_hh_tes_in!L16/RES_hh_num_in!L$3)</f>
        <v>86.530950082149516</v>
      </c>
      <c r="M16" s="72">
        <f>IF(RES_hh_tes_in!M16=0,0,1000*11630*RES_hh_tes_in!M16/RES_hh_num_in!M$3)</f>
        <v>84.976979399033908</v>
      </c>
      <c r="N16" s="72">
        <f>IF(RES_hh_tes_in!N16=0,0,1000*11630*RES_hh_tes_in!N16/RES_hh_num_in!N$3)</f>
        <v>355.81080747507451</v>
      </c>
      <c r="O16" s="72">
        <f>IF(RES_hh_tes_in!O16=0,0,1000*11630*RES_hh_tes_in!O16/RES_hh_num_in!O$3)</f>
        <v>75.597384357007712</v>
      </c>
      <c r="P16" s="72">
        <f>IF(RES_hh_tes_in!P16=0,0,1000*11630*RES_hh_tes_in!P16/RES_hh_num_in!P$3)</f>
        <v>152.01804016988896</v>
      </c>
      <c r="Q16" s="72">
        <f>IF(RES_hh_tes_in!Q16=0,0,1000*11630*RES_hh_tes_in!Q16/RES_hh_num_in!Q$3)</f>
        <v>82.160194772444584</v>
      </c>
      <c r="R16" s="72">
        <f>IF(RES_hh_tes_in!R16=0,0,1000*11630*RES_hh_tes_in!R16/RES_hh_num_in!R$3)</f>
        <v>169.65417413443828</v>
      </c>
      <c r="S16" s="72">
        <f>IF(RES_hh_tes_in!S16=0,0,1000*11630*RES_hh_tes_in!S16/RES_hh_num_in!S$3)</f>
        <v>200.240081395468</v>
      </c>
      <c r="T16" s="72">
        <f>IF(RES_hh_tes_in!T16=0,0,1000*11630*RES_hh_tes_in!T16/RES_hh_num_in!T$3)</f>
        <v>159.83967581060475</v>
      </c>
      <c r="U16" s="72">
        <f>IF(RES_hh_tes_in!U16=0,0,1000*11630*RES_hh_tes_in!U16/RES_hh_num_in!U$3)</f>
        <v>139.53424727205106</v>
      </c>
      <c r="V16" s="72">
        <f>IF(RES_hh_tes_in!V16=0,0,1000*11630*RES_hh_tes_in!V16/RES_hh_num_in!V$3)</f>
        <v>149.26368193922968</v>
      </c>
      <c r="W16" s="72">
        <f>IF(RES_hh_tes_in!W16=0,0,1000*11630*RES_hh_tes_in!W16/RES_hh_num_in!W$3)</f>
        <v>112.79692941561845</v>
      </c>
      <c r="X16" s="72">
        <f>IF(RES_hh_tes_in!X16=0,0,1000*11630*RES_hh_tes_in!X16/RES_hh_num_in!X$3)</f>
        <v>176.09204885632099</v>
      </c>
      <c r="Y16" s="72">
        <f>IF(RES_hh_tes_in!Y16=0,0,1000*11630*RES_hh_tes_in!Y16/RES_hh_num_in!Y$3)</f>
        <v>115.64199162809385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691.08150986051578</v>
      </c>
      <c r="D17" s="69">
        <f>IF(RES_hh_tes_in!D17=0,0,1000*11630*RES_hh_tes_in!D17/RES_hh_num_in!D17)</f>
        <v>746.00357127778682</v>
      </c>
      <c r="E17" s="69">
        <f>IF(RES_hh_tes_in!E17=0,0,1000*11630*RES_hh_tes_in!E17/RES_hh_num_in!E17)</f>
        <v>720.16965903240839</v>
      </c>
      <c r="F17" s="69">
        <f>IF(RES_hh_tes_in!F17=0,0,1000*11630*RES_hh_tes_in!F17/RES_hh_num_in!F17)</f>
        <v>705.24694772410953</v>
      </c>
      <c r="G17" s="69">
        <f>IF(RES_hh_tes_in!G17=0,0,1000*11630*RES_hh_tes_in!G17/RES_hh_num_in!G17)</f>
        <v>757.69977346655401</v>
      </c>
      <c r="H17" s="69">
        <f>IF(RES_hh_tes_in!H17=0,0,1000*11630*RES_hh_tes_in!H17/RES_hh_num_in!H17)</f>
        <v>758.52136073736153</v>
      </c>
      <c r="I17" s="69">
        <f>IF(RES_hh_tes_in!I17=0,0,1000*11630*RES_hh_tes_in!I17/RES_hh_num_in!I17)</f>
        <v>750.48325604626632</v>
      </c>
      <c r="J17" s="69">
        <f>IF(RES_hh_tes_in!J17=0,0,1000*11630*RES_hh_tes_in!J17/RES_hh_num_in!J17)</f>
        <v>823.77022805118793</v>
      </c>
      <c r="K17" s="69">
        <f>IF(RES_hh_tes_in!K17=0,0,1000*11630*RES_hh_tes_in!K17/RES_hh_num_in!K17)</f>
        <v>871.38866546365682</v>
      </c>
      <c r="L17" s="69">
        <f>IF(RES_hh_tes_in!L17=0,0,1000*11630*RES_hh_tes_in!L17/RES_hh_num_in!L17)</f>
        <v>891.38932770128054</v>
      </c>
      <c r="M17" s="69">
        <f>IF(RES_hh_tes_in!M17=0,0,1000*11630*RES_hh_tes_in!M17/RES_hh_num_in!M17)</f>
        <v>923.17045106812441</v>
      </c>
      <c r="N17" s="69">
        <f>IF(RES_hh_tes_in!N17=0,0,1000*11630*RES_hh_tes_in!N17/RES_hh_num_in!N17)</f>
        <v>863.6025548863056</v>
      </c>
      <c r="O17" s="69">
        <f>IF(RES_hh_tes_in!O17=0,0,1000*11630*RES_hh_tes_in!O17/RES_hh_num_in!O17)</f>
        <v>834.4267764697222</v>
      </c>
      <c r="P17" s="69">
        <f>IF(RES_hh_tes_in!P17=0,0,1000*11630*RES_hh_tes_in!P17/RES_hh_num_in!P17)</f>
        <v>834.66398994771691</v>
      </c>
      <c r="Q17" s="69">
        <f>IF(RES_hh_tes_in!Q17=0,0,1000*11630*RES_hh_tes_in!Q17/RES_hh_num_in!Q17)</f>
        <v>844.25486521507059</v>
      </c>
      <c r="R17" s="69">
        <f>IF(RES_hh_tes_in!R17=0,0,1000*11630*RES_hh_tes_in!R17/RES_hh_num_in!R17)</f>
        <v>847.67988733974198</v>
      </c>
      <c r="S17" s="69">
        <f>IF(RES_hh_tes_in!S17=0,0,1000*11630*RES_hh_tes_in!S17/RES_hh_num_in!S17)</f>
        <v>891.10078258115493</v>
      </c>
      <c r="T17" s="69">
        <f>IF(RES_hh_tes_in!T17=0,0,1000*11630*RES_hh_tes_in!T17/RES_hh_num_in!T17)</f>
        <v>903.69809036468394</v>
      </c>
      <c r="U17" s="69">
        <f>IF(RES_hh_tes_in!U17=0,0,1000*11630*RES_hh_tes_in!U17/RES_hh_num_in!U17)</f>
        <v>894.78577703815495</v>
      </c>
      <c r="V17" s="69">
        <f>IF(RES_hh_tes_in!V17=0,0,1000*11630*RES_hh_tes_in!V17/RES_hh_num_in!V17)</f>
        <v>942.38524377386625</v>
      </c>
      <c r="W17" s="69">
        <f>IF(RES_hh_tes_in!W17=0,0,1000*11630*RES_hh_tes_in!W17/RES_hh_num_in!W17)</f>
        <v>997.20249626248335</v>
      </c>
      <c r="X17" s="69">
        <f>IF(RES_hh_tes_in!X17=0,0,1000*11630*RES_hh_tes_in!X17/RES_hh_num_in!X17)</f>
        <v>1000.7426190671769</v>
      </c>
      <c r="Y17" s="69">
        <f>IF(RES_hh_tes_in!Y17=0,0,1000*11630*RES_hh_tes_in!Y17/RES_hh_num_in!Y17)</f>
        <v>1009.2805771967052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583.56425081115276</v>
      </c>
      <c r="D18" s="72">
        <f>IF(RES_hh_tes_in!D18=0,0,1000*11630*RES_hh_tes_in!D18/RES_hh_num_in!D18)</f>
        <v>747.60371176754234</v>
      </c>
      <c r="E18" s="72">
        <f>IF(RES_hh_tes_in!E18=0,0,1000*11630*RES_hh_tes_in!E18/RES_hh_num_in!E18)</f>
        <v>791.13684648142907</v>
      </c>
      <c r="F18" s="72">
        <f>IF(RES_hh_tes_in!F18=0,0,1000*11630*RES_hh_tes_in!F18/RES_hh_num_in!F18)</f>
        <v>697.34656011957338</v>
      </c>
      <c r="G18" s="72">
        <f>IF(RES_hh_tes_in!G18=0,0,1000*11630*RES_hh_tes_in!G18/RES_hh_num_in!G18)</f>
        <v>722.35484237512799</v>
      </c>
      <c r="H18" s="72">
        <f>IF(RES_hh_tes_in!H18=0,0,1000*11630*RES_hh_tes_in!H18/RES_hh_num_in!H18)</f>
        <v>776.87669248733198</v>
      </c>
      <c r="I18" s="72">
        <f>IF(RES_hh_tes_in!I18=0,0,1000*11630*RES_hh_tes_in!I18/RES_hh_num_in!I18)</f>
        <v>786.01211892289962</v>
      </c>
      <c r="J18" s="72">
        <f>IF(RES_hh_tes_in!J18=0,0,1000*11630*RES_hh_tes_in!J18/RES_hh_num_in!J18)</f>
        <v>853.37276205824276</v>
      </c>
      <c r="K18" s="72">
        <f>IF(RES_hh_tes_in!K18=0,0,1000*11630*RES_hh_tes_in!K18/RES_hh_num_in!K18)</f>
        <v>660.5879660260664</v>
      </c>
      <c r="L18" s="72">
        <f>IF(RES_hh_tes_in!L18=0,0,1000*11630*RES_hh_tes_in!L18/RES_hh_num_in!L18)</f>
        <v>888.19599360399229</v>
      </c>
      <c r="M18" s="72">
        <f>IF(RES_hh_tes_in!M18=0,0,1000*11630*RES_hh_tes_in!M18/RES_hh_num_in!M18)</f>
        <v>1098.2338129979157</v>
      </c>
      <c r="N18" s="72">
        <f>IF(RES_hh_tes_in!N18=0,0,1000*11630*RES_hh_tes_in!N18/RES_hh_num_in!N18)</f>
        <v>1066.9021932876947</v>
      </c>
      <c r="O18" s="72">
        <f>IF(RES_hh_tes_in!O18=0,0,1000*11630*RES_hh_tes_in!O18/RES_hh_num_in!O18)</f>
        <v>903.45082393683424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825.5880652329397</v>
      </c>
      <c r="R18" s="72">
        <f>IF(RES_hh_tes_in!R18=0,0,1000*11630*RES_hh_tes_in!R18/RES_hh_num_in!R18)</f>
        <v>909.05192329212673</v>
      </c>
      <c r="S18" s="72">
        <f>IF(RES_hh_tes_in!S18=0,0,1000*11630*RES_hh_tes_in!S18/RES_hh_num_in!S18)</f>
        <v>982.74318852296676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788.31623193204155</v>
      </c>
      <c r="V18" s="72">
        <f>IF(RES_hh_tes_in!V18=0,0,1000*11630*RES_hh_tes_in!V18/RES_hh_num_in!V18)</f>
        <v>832.84683501672521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710.75237455430147</v>
      </c>
      <c r="Y18" s="72">
        <f>IF(RES_hh_tes_in!Y18=0,0,1000*11630*RES_hh_tes_in!Y18/RES_hh_num_in!Y18)</f>
        <v>601.58938898553754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722.268284204613</v>
      </c>
      <c r="D19" s="72">
        <f>IF(RES_hh_tes_in!D19=0,0,1000*11630*RES_hh_tes_in!D19/RES_hh_num_in!D19)</f>
        <v>686.88169123129285</v>
      </c>
      <c r="E19" s="72">
        <f>IF(RES_hh_tes_in!E19=0,0,1000*11630*RES_hh_tes_in!E19/RES_hh_num_in!E19)</f>
        <v>709.32660823084245</v>
      </c>
      <c r="F19" s="72">
        <f>IF(RES_hh_tes_in!F19=0,0,1000*11630*RES_hh_tes_in!F19/RES_hh_num_in!F19)</f>
        <v>719.84903946983673</v>
      </c>
      <c r="G19" s="72">
        <f>IF(RES_hh_tes_in!G19=0,0,1000*11630*RES_hh_tes_in!G19/RES_hh_num_in!G19)</f>
        <v>738.08589727531296</v>
      </c>
      <c r="H19" s="72">
        <f>IF(RES_hh_tes_in!H19=0,0,1000*11630*RES_hh_tes_in!H19/RES_hh_num_in!H19)</f>
        <v>760.56401399843821</v>
      </c>
      <c r="I19" s="72">
        <f>IF(RES_hh_tes_in!I19=0,0,1000*11630*RES_hh_tes_in!I19/RES_hh_num_in!I19)</f>
        <v>778.33073594460006</v>
      </c>
      <c r="J19" s="72">
        <f>IF(RES_hh_tes_in!J19=0,0,1000*11630*RES_hh_tes_in!J19/RES_hh_num_in!J19)</f>
        <v>813.77975811090187</v>
      </c>
      <c r="K19" s="72">
        <f>IF(RES_hh_tes_in!K19=0,0,1000*11630*RES_hh_tes_in!K19/RES_hh_num_in!K19)</f>
        <v>853.63685498891596</v>
      </c>
      <c r="L19" s="72">
        <f>IF(RES_hh_tes_in!L19=0,0,1000*11630*RES_hh_tes_in!L19/RES_hh_num_in!L19)</f>
        <v>877.52437935685373</v>
      </c>
      <c r="M19" s="72">
        <f>IF(RES_hh_tes_in!M19=0,0,1000*11630*RES_hh_tes_in!M19/RES_hh_num_in!M19)</f>
        <v>916.96551068913948</v>
      </c>
      <c r="N19" s="72">
        <f>IF(RES_hh_tes_in!N19=0,0,1000*11630*RES_hh_tes_in!N19/RES_hh_num_in!N19)</f>
        <v>882.71545524522935</v>
      </c>
      <c r="O19" s="72">
        <f>IF(RES_hh_tes_in!O19=0,0,1000*11630*RES_hh_tes_in!O19/RES_hh_num_in!O19)</f>
        <v>847.62710588464665</v>
      </c>
      <c r="P19" s="72">
        <f>IF(RES_hh_tes_in!P19=0,0,1000*11630*RES_hh_tes_in!P19/RES_hh_num_in!P19)</f>
        <v>863.91328907506352</v>
      </c>
      <c r="Q19" s="72">
        <f>IF(RES_hh_tes_in!Q19=0,0,1000*11630*RES_hh_tes_in!Q19/RES_hh_num_in!Q19)</f>
        <v>870.78158902322411</v>
      </c>
      <c r="R19" s="72">
        <f>IF(RES_hh_tes_in!R19=0,0,1000*11630*RES_hh_tes_in!R19/RES_hh_num_in!R19)</f>
        <v>814.68931065766958</v>
      </c>
      <c r="S19" s="72">
        <f>IF(RES_hh_tes_in!S19=0,0,1000*11630*RES_hh_tes_in!S19/RES_hh_num_in!S19)</f>
        <v>849.05665617228306</v>
      </c>
      <c r="T19" s="72">
        <f>IF(RES_hh_tes_in!T19=0,0,1000*11630*RES_hh_tes_in!T19/RES_hh_num_in!T19)</f>
        <v>884.14383512656718</v>
      </c>
      <c r="U19" s="72">
        <f>IF(RES_hh_tes_in!U19=0,0,1000*11630*RES_hh_tes_in!U19/RES_hh_num_in!U19)</f>
        <v>870.61164009963272</v>
      </c>
      <c r="V19" s="72">
        <f>IF(RES_hh_tes_in!V19=0,0,1000*11630*RES_hh_tes_in!V19/RES_hh_num_in!V19)</f>
        <v>963.68231803600838</v>
      </c>
      <c r="W19" s="72">
        <f>IF(RES_hh_tes_in!W19=0,0,1000*11630*RES_hh_tes_in!W19/RES_hh_num_in!W19)</f>
        <v>1078.1057399524923</v>
      </c>
      <c r="X19" s="72">
        <f>IF(RES_hh_tes_in!X19=0,0,1000*11630*RES_hh_tes_in!X19/RES_hh_num_in!X19)</f>
        <v>957.6323990157581</v>
      </c>
      <c r="Y19" s="72">
        <f>IF(RES_hh_tes_in!Y19=0,0,1000*11630*RES_hh_tes_in!Y19/RES_hh_num_in!Y19)</f>
        <v>902.54285686837125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X20" s="72">
        <f>IF(RES_hh_tes_in!X20=0,0,1000*11630*RES_hh_tes_in!X20/RES_hh_num_in!X20)</f>
        <v>0</v>
      </c>
      <c r="Y20" s="72">
        <f>IF(RES_hh_tes_in!Y20=0,0,1000*11630*RES_hh_tes_in!Y20/RES_hh_num_in!Y20)</f>
        <v>0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790.55263623076007</v>
      </c>
      <c r="D21" s="72">
        <f>IF(RES_hh_tes_in!D21=0,0,1000*11630*RES_hh_tes_in!D21/RES_hh_num_in!D21)</f>
        <v>477.31996155794678</v>
      </c>
      <c r="E21" s="72">
        <f>IF(RES_hh_tes_in!E21=0,0,1000*11630*RES_hh_tes_in!E21/RES_hh_num_in!E21)</f>
        <v>493.53890706512266</v>
      </c>
      <c r="F21" s="72">
        <f>IF(RES_hh_tes_in!F21=0,0,1000*11630*RES_hh_tes_in!F21/RES_hh_num_in!F21)</f>
        <v>499.55922653497282</v>
      </c>
      <c r="G21" s="72">
        <f>IF(RES_hh_tes_in!G21=0,0,1000*11630*RES_hh_tes_in!G21/RES_hh_num_in!G21)</f>
        <v>701.45439995949107</v>
      </c>
      <c r="H21" s="72">
        <f>IF(RES_hh_tes_in!H21=0,0,1000*11630*RES_hh_tes_in!H21/RES_hh_num_in!H21)</f>
        <v>756.999740425401</v>
      </c>
      <c r="I21" s="72">
        <f>IF(RES_hh_tes_in!I21=0,0,1000*11630*RES_hh_tes_in!I21/RES_hh_num_in!I21)</f>
        <v>788.42492623934038</v>
      </c>
      <c r="J21" s="72">
        <f>IF(RES_hh_tes_in!J21=0,0,1000*11630*RES_hh_tes_in!J21/RES_hh_num_in!J21)</f>
        <v>814.81912290220191</v>
      </c>
      <c r="K21" s="72">
        <f>IF(RES_hh_tes_in!K21=0,0,1000*11630*RES_hh_tes_in!K21/RES_hh_num_in!K21)</f>
        <v>980.94532610563908</v>
      </c>
      <c r="L21" s="72">
        <f>IF(RES_hh_tes_in!L21=0,0,1000*11630*RES_hh_tes_in!L21/RES_hh_num_in!L21)</f>
        <v>862.42380275686673</v>
      </c>
      <c r="M21" s="72">
        <f>IF(RES_hh_tes_in!M21=0,0,1000*11630*RES_hh_tes_in!M21/RES_hh_num_in!M21)</f>
        <v>929.94560540191264</v>
      </c>
      <c r="N21" s="72">
        <f>IF(RES_hh_tes_in!N21=0,0,1000*11630*RES_hh_tes_in!N21/RES_hh_num_in!N21)</f>
        <v>0</v>
      </c>
      <c r="O21" s="72">
        <f>IF(RES_hh_tes_in!O21=0,0,1000*11630*RES_hh_tes_in!O21/RES_hh_num_in!O21)</f>
        <v>746.29302214682991</v>
      </c>
      <c r="P21" s="72">
        <f>IF(RES_hh_tes_in!P21=0,0,1000*11630*RES_hh_tes_in!P21/RES_hh_num_in!P21)</f>
        <v>678.23016052723824</v>
      </c>
      <c r="Q21" s="72">
        <f>IF(RES_hh_tes_in!Q21=0,0,1000*11630*RES_hh_tes_in!Q21/RES_hh_num_in!Q21)</f>
        <v>907.29362644521666</v>
      </c>
      <c r="R21" s="72">
        <f>IF(RES_hh_tes_in!R21=0,0,1000*11630*RES_hh_tes_in!R21/RES_hh_num_in!R21)</f>
        <v>895.40969375256452</v>
      </c>
      <c r="S21" s="72">
        <f>IF(RES_hh_tes_in!S21=0,0,1000*11630*RES_hh_tes_in!S21/RES_hh_num_in!S21)</f>
        <v>846.71646560531417</v>
      </c>
      <c r="T21" s="72">
        <f>IF(RES_hh_tes_in!T21=0,0,1000*11630*RES_hh_tes_in!T21/RES_hh_num_in!T21)</f>
        <v>920.52897891019506</v>
      </c>
      <c r="U21" s="72">
        <f>IF(RES_hh_tes_in!U21=0,0,1000*11630*RES_hh_tes_in!U21/RES_hh_num_in!U21)</f>
        <v>907.96096868047937</v>
      </c>
      <c r="V21" s="72">
        <f>IF(RES_hh_tes_in!V21=0,0,1000*11630*RES_hh_tes_in!V21/RES_hh_num_in!V21)</f>
        <v>970.73329517432887</v>
      </c>
      <c r="W21" s="72">
        <f>IF(RES_hh_tes_in!W21=0,0,1000*11630*RES_hh_tes_in!W21/RES_hh_num_in!W21)</f>
        <v>1066.850748556868</v>
      </c>
      <c r="X21" s="72">
        <f>IF(RES_hh_tes_in!X21=0,0,1000*11630*RES_hh_tes_in!X21/RES_hh_num_in!X21)</f>
        <v>994.30763754266843</v>
      </c>
      <c r="Y21" s="72">
        <f>IF(RES_hh_tes_in!Y21=0,0,1000*11630*RES_hh_tes_in!Y21/RES_hh_num_in!Y21)</f>
        <v>976.66570406316816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726.66410204122633</v>
      </c>
      <c r="D22" s="72">
        <f>IF(RES_hh_tes_in!D22=0,0,1000*11630*RES_hh_tes_in!D22/RES_hh_num_in!D22)</f>
        <v>708.27502129485174</v>
      </c>
      <c r="E22" s="72">
        <f>IF(RES_hh_tes_in!E22=0,0,1000*11630*RES_hh_tes_in!E22/RES_hh_num_in!E22)</f>
        <v>662.64800062655183</v>
      </c>
      <c r="F22" s="72">
        <f>IF(RES_hh_tes_in!F22=0,0,1000*11630*RES_hh_tes_in!F22/RES_hh_num_in!F22)</f>
        <v>738.52901768833271</v>
      </c>
      <c r="G22" s="72">
        <f>IF(RES_hh_tes_in!G22=0,0,1000*11630*RES_hh_tes_in!G22/RES_hh_num_in!G22)</f>
        <v>750.56662330067945</v>
      </c>
      <c r="H22" s="72">
        <f>IF(RES_hh_tes_in!H22=0,0,1000*11630*RES_hh_tes_in!H22/RES_hh_num_in!H22)</f>
        <v>738.88017235672999</v>
      </c>
      <c r="I22" s="72">
        <f>IF(RES_hh_tes_in!I22=0,0,1000*11630*RES_hh_tes_in!I22/RES_hh_num_in!I22)</f>
        <v>753.89879189110616</v>
      </c>
      <c r="J22" s="72">
        <f>IF(RES_hh_tes_in!J22=0,0,1000*11630*RES_hh_tes_in!J22/RES_hh_num_in!J22)</f>
        <v>820.75889621839929</v>
      </c>
      <c r="K22" s="72">
        <f>IF(RES_hh_tes_in!K22=0,0,1000*11630*RES_hh_tes_in!K22/RES_hh_num_in!K22)</f>
        <v>882.47624335028854</v>
      </c>
      <c r="L22" s="72">
        <f>IF(RES_hh_tes_in!L22=0,0,1000*11630*RES_hh_tes_in!L22/RES_hh_num_in!L22)</f>
        <v>891.43718602504748</v>
      </c>
      <c r="M22" s="72">
        <f>IF(RES_hh_tes_in!M22=0,0,1000*11630*RES_hh_tes_in!M22/RES_hh_num_in!M22)</f>
        <v>928.03214183142927</v>
      </c>
      <c r="N22" s="72">
        <f>IF(RES_hh_tes_in!N22=0,0,1000*11630*RES_hh_tes_in!N22/RES_hh_num_in!N22)</f>
        <v>941.96533891828869</v>
      </c>
      <c r="O22" s="72">
        <f>IF(RES_hh_tes_in!O22=0,0,1000*11630*RES_hh_tes_in!O22/RES_hh_num_in!O22)</f>
        <v>943.45166698018841</v>
      </c>
      <c r="P22" s="72">
        <f>IF(RES_hh_tes_in!P22=0,0,1000*11630*RES_hh_tes_in!P22/RES_hh_num_in!P22)</f>
        <v>942.44820759342667</v>
      </c>
      <c r="Q22" s="72">
        <f>IF(RES_hh_tes_in!Q22=0,0,1000*11630*RES_hh_tes_in!Q22/RES_hh_num_in!Q22)</f>
        <v>742.48515237697711</v>
      </c>
      <c r="R22" s="72">
        <f>IF(RES_hh_tes_in!R22=0,0,1000*11630*RES_hh_tes_in!R22/RES_hh_num_in!R22)</f>
        <v>835.52849961682728</v>
      </c>
      <c r="S22" s="72">
        <f>IF(RES_hh_tes_in!S22=0,0,1000*11630*RES_hh_tes_in!S22/RES_hh_num_in!S22)</f>
        <v>888.31305549155627</v>
      </c>
      <c r="T22" s="72">
        <f>IF(RES_hh_tes_in!T22=0,0,1000*11630*RES_hh_tes_in!T22/RES_hh_num_in!T22)</f>
        <v>877.93067509038917</v>
      </c>
      <c r="U22" s="72">
        <f>IF(RES_hh_tes_in!U22=0,0,1000*11630*RES_hh_tes_in!U22/RES_hh_num_in!U22)</f>
        <v>859.76406640272148</v>
      </c>
      <c r="V22" s="72">
        <f>IF(RES_hh_tes_in!V22=0,0,1000*11630*RES_hh_tes_in!V22/RES_hh_num_in!V22)</f>
        <v>1068.9129523061085</v>
      </c>
      <c r="W22" s="72">
        <f>IF(RES_hh_tes_in!W22=0,0,1000*11630*RES_hh_tes_in!W22/RES_hh_num_in!W22)</f>
        <v>999.03314286213345</v>
      </c>
      <c r="X22" s="72">
        <f>IF(RES_hh_tes_in!X22=0,0,1000*11630*RES_hh_tes_in!X22/RES_hh_num_in!X22)</f>
        <v>973.74191176243073</v>
      </c>
      <c r="Y22" s="72">
        <f>IF(RES_hh_tes_in!Y22=0,0,1000*11630*RES_hh_tes_in!Y22/RES_hh_num_in!Y22)</f>
        <v>966.13282753967644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769.90408205905385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693.67422790053706</v>
      </c>
      <c r="F24" s="72">
        <f>IF(RES_hh_tes_in!F24=0,0,1000*11630*RES_hh_tes_in!F24/RES_hh_num_in!F24)</f>
        <v>718.36113347757203</v>
      </c>
      <c r="G24" s="72">
        <f>IF(RES_hh_tes_in!G24=0,0,1000*11630*RES_hh_tes_in!G24/RES_hh_num_in!G24)</f>
        <v>784.65058506384514</v>
      </c>
      <c r="H24" s="72">
        <f>IF(RES_hh_tes_in!H24=0,0,1000*11630*RES_hh_tes_in!H24/RES_hh_num_in!H24)</f>
        <v>752.59704856218616</v>
      </c>
      <c r="I24" s="72">
        <f>IF(RES_hh_tes_in!I24=0,0,1000*11630*RES_hh_tes_in!I24/RES_hh_num_in!I24)</f>
        <v>762.47678694803665</v>
      </c>
      <c r="J24" s="72">
        <f>IF(RES_hh_tes_in!J24=0,0,1000*11630*RES_hh_tes_in!J24/RES_hh_num_in!J24)</f>
        <v>793.02375726434559</v>
      </c>
      <c r="K24" s="72">
        <f>IF(RES_hh_tes_in!K24=0,0,1000*11630*RES_hh_tes_in!K24/RES_hh_num_in!K24)</f>
        <v>897.24119192222747</v>
      </c>
      <c r="L24" s="72">
        <f>IF(RES_hh_tes_in!L24=0,0,1000*11630*RES_hh_tes_in!L24/RES_hh_num_in!L24)</f>
        <v>873.97146893101001</v>
      </c>
      <c r="M24" s="72">
        <f>IF(RES_hh_tes_in!M24=0,0,1000*11630*RES_hh_tes_in!M24/RES_hh_num_in!M24)</f>
        <v>893.83194604369749</v>
      </c>
      <c r="N24" s="72">
        <f>IF(RES_hh_tes_in!N24=0,0,1000*11630*RES_hh_tes_in!N24/RES_hh_num_in!N24)</f>
        <v>870.86333786983812</v>
      </c>
      <c r="O24" s="72">
        <f>IF(RES_hh_tes_in!O24=0,0,1000*11630*RES_hh_tes_in!O24/RES_hh_num_in!O24)</f>
        <v>814.14384276154669</v>
      </c>
      <c r="P24" s="72">
        <f>IF(RES_hh_tes_in!P24=0,0,1000*11630*RES_hh_tes_in!P24/RES_hh_num_in!P24)</f>
        <v>805.54587655794228</v>
      </c>
      <c r="Q24" s="72">
        <f>IF(RES_hh_tes_in!Q24=0,0,1000*11630*RES_hh_tes_in!Q24/RES_hh_num_in!Q24)</f>
        <v>897.36254314952328</v>
      </c>
      <c r="R24" s="72">
        <f>IF(RES_hh_tes_in!R24=0,0,1000*11630*RES_hh_tes_in!R24/RES_hh_num_in!R24)</f>
        <v>834.57939154285157</v>
      </c>
      <c r="S24" s="72">
        <f>IF(RES_hh_tes_in!S24=0,0,1000*11630*RES_hh_tes_in!S24/RES_hh_num_in!S24)</f>
        <v>898.01159774469738</v>
      </c>
      <c r="T24" s="72">
        <f>IF(RES_hh_tes_in!T24=0,0,1000*11630*RES_hh_tes_in!T24/RES_hh_num_in!T24)</f>
        <v>910.25848894227306</v>
      </c>
      <c r="U24" s="72">
        <f>IF(RES_hh_tes_in!U24=0,0,1000*11630*RES_hh_tes_in!U24/RES_hh_num_in!U24)</f>
        <v>885.06922295322352</v>
      </c>
      <c r="V24" s="72">
        <f>IF(RES_hh_tes_in!V24=0,0,1000*11630*RES_hh_tes_in!V24/RES_hh_num_in!V24)</f>
        <v>914.23678307763919</v>
      </c>
      <c r="W24" s="72">
        <f>IF(RES_hh_tes_in!W24=0,0,1000*11630*RES_hh_tes_in!W24/RES_hh_num_in!W24)</f>
        <v>980.17427746392082</v>
      </c>
      <c r="X24" s="72">
        <f>IF(RES_hh_tes_in!X24=0,0,1000*11630*RES_hh_tes_in!X24/RES_hh_num_in!X24)</f>
        <v>991.84611529553922</v>
      </c>
      <c r="Y24" s="72">
        <f>IF(RES_hh_tes_in!Y24=0,0,1000*11630*RES_hh_tes_in!Y24/RES_hh_num_in!Y24)</f>
        <v>1025.4615814891786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663.42110011845421</v>
      </c>
      <c r="D25" s="74">
        <f>IF(RES_hh_tes_in!D25=0,0,1000*11630*RES_hh_tes_in!D25/RES_hh_num_in!D25)</f>
        <v>747.96527400264529</v>
      </c>
      <c r="E25" s="74">
        <f>IF(RES_hh_tes_in!E25=0,0,1000*11630*RES_hh_tes_in!E25/RES_hh_num_in!E25)</f>
        <v>725.05572795669582</v>
      </c>
      <c r="F25" s="74">
        <f>IF(RES_hh_tes_in!F25=0,0,1000*11630*RES_hh_tes_in!F25/RES_hh_num_in!F25)</f>
        <v>704.08525549985995</v>
      </c>
      <c r="G25" s="74">
        <f>IF(RES_hh_tes_in!G25=0,0,1000*11630*RES_hh_tes_in!G25/RES_hh_num_in!G25)</f>
        <v>742.66030028380476</v>
      </c>
      <c r="H25" s="74">
        <f>IF(RES_hh_tes_in!H25=0,0,1000*11630*RES_hh_tes_in!H25/RES_hh_num_in!H25)</f>
        <v>760.75830656371829</v>
      </c>
      <c r="I25" s="74">
        <f>IF(RES_hh_tes_in!I25=0,0,1000*11630*RES_hh_tes_in!I25/RES_hh_num_in!I25)</f>
        <v>746.23293831867761</v>
      </c>
      <c r="J25" s="74">
        <f>IF(RES_hh_tes_in!J25=0,0,1000*11630*RES_hh_tes_in!J25/RES_hh_num_in!J25)</f>
        <v>831.35588462345197</v>
      </c>
      <c r="K25" s="74">
        <f>IF(RES_hh_tes_in!K25=0,0,1000*11630*RES_hh_tes_in!K25/RES_hh_num_in!K25)</f>
        <v>859.91478085352105</v>
      </c>
      <c r="L25" s="74">
        <f>IF(RES_hh_tes_in!L25=0,0,1000*11630*RES_hh_tes_in!L25/RES_hh_num_in!L25)</f>
        <v>664.70476432596661</v>
      </c>
      <c r="M25" s="74">
        <f>IF(RES_hh_tes_in!M25=0,0,1000*11630*RES_hh_tes_in!M25/RES_hh_num_in!M25)</f>
        <v>888.87037771931205</v>
      </c>
      <c r="N25" s="74">
        <f>IF(RES_hh_tes_in!N25=0,0,1000*11630*RES_hh_tes_in!N25/RES_hh_num_in!N25)</f>
        <v>834.76062169263344</v>
      </c>
      <c r="O25" s="74">
        <f>IF(RES_hh_tes_in!O25=0,0,1000*11630*RES_hh_tes_in!O25/RES_hh_num_in!O25)</f>
        <v>784.87721931221961</v>
      </c>
      <c r="P25" s="74">
        <f>IF(RES_hh_tes_in!P25=0,0,1000*11630*RES_hh_tes_in!P25/RES_hh_num_in!P25)</f>
        <v>797.19648281559694</v>
      </c>
      <c r="Q25" s="74">
        <f>IF(RES_hh_tes_in!Q25=0,0,1000*11630*RES_hh_tes_in!Q25/RES_hh_num_in!Q25)</f>
        <v>802.70375234993799</v>
      </c>
      <c r="R25" s="74">
        <f>IF(RES_hh_tes_in!R25=0,0,1000*11630*RES_hh_tes_in!R25/RES_hh_num_in!R25)</f>
        <v>788.71894225922711</v>
      </c>
      <c r="S25" s="74">
        <f>IF(RES_hh_tes_in!S25=0,0,1000*11630*RES_hh_tes_in!S25/RES_hh_num_in!S25)</f>
        <v>814.2158874944289</v>
      </c>
      <c r="T25" s="74">
        <f>IF(RES_hh_tes_in!T25=0,0,1000*11630*RES_hh_tes_in!T25/RES_hh_num_in!T25)</f>
        <v>806.42411155714387</v>
      </c>
      <c r="U25" s="74">
        <f>IF(RES_hh_tes_in!U25=0,0,1000*11630*RES_hh_tes_in!U25/RES_hh_num_in!U25)</f>
        <v>838.62236077672435</v>
      </c>
      <c r="V25" s="74">
        <f>IF(RES_hh_tes_in!V25=0,0,1000*11630*RES_hh_tes_in!V25/RES_hh_num_in!V25)</f>
        <v>904.1793537396187</v>
      </c>
      <c r="W25" s="74">
        <f>IF(RES_hh_tes_in!W25=0,0,1000*11630*RES_hh_tes_in!W25/RES_hh_num_in!W25)</f>
        <v>942.20344070898807</v>
      </c>
      <c r="X25" s="74">
        <f>IF(RES_hh_tes_in!X25=0,0,1000*11630*RES_hh_tes_in!X25/RES_hh_num_in!X25)</f>
        <v>916.33036250557541</v>
      </c>
      <c r="Y25" s="74">
        <f>IF(RES_hh_tes_in!Y25=0,0,1000*11630*RES_hh_tes_in!Y25/RES_hh_num_in!Y25)</f>
        <v>945.53622206232058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585.19472974560722</v>
      </c>
      <c r="M26" s="77">
        <f>IF(RES_hh_tes_in!M26=0,0,1000*11630*RES_hh_tes_in!M26/RES_hh_num_in!M26)</f>
        <v>620.46847334737333</v>
      </c>
      <c r="N26" s="77">
        <f>IF(RES_hh_tes_in!N26=0,0,1000*11630*RES_hh_tes_in!N26/RES_hh_num_in!N26)</f>
        <v>589.57821785449948</v>
      </c>
      <c r="O26" s="77">
        <f>IF(RES_hh_tes_in!O26=0,0,1000*11630*RES_hh_tes_in!O26/RES_hh_num_in!O26)</f>
        <v>557.60254138545292</v>
      </c>
      <c r="P26" s="77">
        <f>IF(RES_hh_tes_in!P26=0,0,1000*11630*RES_hh_tes_in!P26/RES_hh_num_in!P26)</f>
        <v>550.04851397213372</v>
      </c>
      <c r="Q26" s="77">
        <f>IF(RES_hh_tes_in!Q26=0,0,1000*11630*RES_hh_tes_in!Q26/RES_hh_num_in!Q26)</f>
        <v>557.73842966426423</v>
      </c>
      <c r="R26" s="77">
        <f>IF(RES_hh_tes_in!R26=0,0,1000*11630*RES_hh_tes_in!R26/RES_hh_num_in!R26)</f>
        <v>547.98918782439694</v>
      </c>
      <c r="S26" s="77">
        <f>IF(RES_hh_tes_in!S26=0,0,1000*11630*RES_hh_tes_in!S26/RES_hh_num_in!S26)</f>
        <v>557.50103816506385</v>
      </c>
      <c r="T26" s="77">
        <f>IF(RES_hh_tes_in!T26=0,0,1000*11630*RES_hh_tes_in!T26/RES_hh_num_in!T26)</f>
        <v>582.17077690773488</v>
      </c>
      <c r="U26" s="77">
        <f>IF(RES_hh_tes_in!U26=0,0,1000*11630*RES_hh_tes_in!U26/RES_hh_num_in!U26)</f>
        <v>578.15955076715363</v>
      </c>
      <c r="V26" s="77">
        <f>IF(RES_hh_tes_in!V26=0,0,1000*11630*RES_hh_tes_in!V26/RES_hh_num_in!V26)</f>
        <v>601.42499985958671</v>
      </c>
      <c r="W26" s="77">
        <f>IF(RES_hh_tes_in!W26=0,0,1000*11630*RES_hh_tes_in!W26/RES_hh_num_in!W26)</f>
        <v>632.51120738791258</v>
      </c>
      <c r="X26" s="77">
        <f>IF(RES_hh_tes_in!X26=0,0,1000*11630*RES_hh_tes_in!X26/RES_hh_num_in!X26)</f>
        <v>635.37028616671864</v>
      </c>
      <c r="Y26" s="77">
        <f>IF(RES_hh_tes_in!Y26=0,0,1000*11630*RES_hh_tes_in!Y26/RES_hh_num_in!Y26)</f>
        <v>639.76525526074499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459.85724386801172</v>
      </c>
      <c r="D27" s="69">
        <f>IF(RES_hh_tes_in!D27=0,0,1000*11630*RES_hh_tes_in!D27/RES_hh_num_in!D27)</f>
        <v>453.21517877174284</v>
      </c>
      <c r="E27" s="69">
        <f>IF(RES_hh_tes_in!E27=0,0,1000*11630*RES_hh_tes_in!E27/RES_hh_num_in!E27)</f>
        <v>470.06689497329376</v>
      </c>
      <c r="F27" s="69">
        <f>IF(RES_hh_tes_in!F27=0,0,1000*11630*RES_hh_tes_in!F27/RES_hh_num_in!F27)</f>
        <v>489.43722761456928</v>
      </c>
      <c r="G27" s="69">
        <f>IF(RES_hh_tes_in!G27=0,0,1000*11630*RES_hh_tes_in!G27/RES_hh_num_in!G27)</f>
        <v>490.59491411872432</v>
      </c>
      <c r="H27" s="69">
        <f>IF(RES_hh_tes_in!H27=0,0,1000*11630*RES_hh_tes_in!H27/RES_hh_num_in!H27)</f>
        <v>501.08394498182292</v>
      </c>
      <c r="I27" s="69">
        <f>IF(RES_hh_tes_in!I27=0,0,1000*11630*RES_hh_tes_in!I27/RES_hh_num_in!I27)</f>
        <v>514.67361466558748</v>
      </c>
      <c r="J27" s="69">
        <f>IF(RES_hh_tes_in!J27=0,0,1000*11630*RES_hh_tes_in!J27/RES_hh_num_in!J27)</f>
        <v>520.46376888413113</v>
      </c>
      <c r="K27" s="69">
        <f>IF(RES_hh_tes_in!K27=0,0,1000*11630*RES_hh_tes_in!K27/RES_hh_num_in!K27)</f>
        <v>531.83884392982498</v>
      </c>
      <c r="L27" s="69">
        <f>IF(RES_hh_tes_in!L27=0,0,1000*11630*RES_hh_tes_in!L27/RES_hh_num_in!L27)</f>
        <v>520.48495470160333</v>
      </c>
      <c r="M27" s="69">
        <f>IF(RES_hh_tes_in!M27=0,0,1000*11630*RES_hh_tes_in!M27/RES_hh_num_in!M27)</f>
        <v>561.12095200872341</v>
      </c>
      <c r="N27" s="69">
        <f>IF(RES_hh_tes_in!N27=0,0,1000*11630*RES_hh_tes_in!N27/RES_hh_num_in!N27)</f>
        <v>522.00205151082093</v>
      </c>
      <c r="O27" s="69">
        <f>IF(RES_hh_tes_in!O27=0,0,1000*11630*RES_hh_tes_in!O27/RES_hh_num_in!O27)</f>
        <v>505.99118181211111</v>
      </c>
      <c r="P27" s="69">
        <f>IF(RES_hh_tes_in!P27=0,0,1000*11630*RES_hh_tes_in!P27/RES_hh_num_in!P27)</f>
        <v>497.34399341765254</v>
      </c>
      <c r="Q27" s="69">
        <f>IF(RES_hh_tes_in!Q27=0,0,1000*11630*RES_hh_tes_in!Q27/RES_hh_num_in!Q27)</f>
        <v>564.21129138104845</v>
      </c>
      <c r="R27" s="69">
        <f>IF(RES_hh_tes_in!R27=0,0,1000*11630*RES_hh_tes_in!R27/RES_hh_num_in!R27)</f>
        <v>562.73875563556919</v>
      </c>
      <c r="S27" s="69">
        <f>IF(RES_hh_tes_in!S27=0,0,1000*11630*RES_hh_tes_in!S27/RES_hh_num_in!S27)</f>
        <v>581.07656205806279</v>
      </c>
      <c r="T27" s="69">
        <f>IF(RES_hh_tes_in!T27=0,0,1000*11630*RES_hh_tes_in!T27/RES_hh_num_in!T27)</f>
        <v>577.74880026456583</v>
      </c>
      <c r="U27" s="69">
        <f>IF(RES_hh_tes_in!U27=0,0,1000*11630*RES_hh_tes_in!U27/RES_hh_num_in!U27)</f>
        <v>576.07542830870602</v>
      </c>
      <c r="V27" s="69">
        <f>IF(RES_hh_tes_in!V27=0,0,1000*11630*RES_hh_tes_in!V27/RES_hh_num_in!V27)</f>
        <v>613.43595974110917</v>
      </c>
      <c r="W27" s="69">
        <f>IF(RES_hh_tes_in!W27=0,0,1000*11630*RES_hh_tes_in!W27/RES_hh_num_in!W27)</f>
        <v>648.60684039583361</v>
      </c>
      <c r="X27" s="69">
        <f>IF(RES_hh_tes_in!X27=0,0,1000*11630*RES_hh_tes_in!X27/RES_hh_num_in!X27)</f>
        <v>638.1269885333561</v>
      </c>
      <c r="Y27" s="69">
        <f>IF(RES_hh_tes_in!Y27=0,0,1000*11630*RES_hh_tes_in!Y27/RES_hh_num_in!Y27)</f>
        <v>632.07075798783171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360.61632766328808</v>
      </c>
      <c r="D28" s="72">
        <f>IF(RES_hh_tes_in!D28=0,0,1000*11630*RES_hh_tes_in!D28/RES_hh_num_in!D28)</f>
        <v>538.28168288784059</v>
      </c>
      <c r="E28" s="72">
        <f>IF(RES_hh_tes_in!E28=0,0,1000*11630*RES_hh_tes_in!E28/RES_hh_num_in!E28)</f>
        <v>585.72092805752379</v>
      </c>
      <c r="F28" s="72">
        <f>IF(RES_hh_tes_in!F28=0,0,1000*11630*RES_hh_tes_in!F28/RES_hh_num_in!F28)</f>
        <v>514.88826848772123</v>
      </c>
      <c r="G28" s="72">
        <f>IF(RES_hh_tes_in!G28=0,0,1000*11630*RES_hh_tes_in!G28/RES_hh_num_in!G28)</f>
        <v>468.91647618653928</v>
      </c>
      <c r="H28" s="72">
        <f>IF(RES_hh_tes_in!H28=0,0,1000*11630*RES_hh_tes_in!H28/RES_hh_num_in!H28)</f>
        <v>516.80684495408252</v>
      </c>
      <c r="I28" s="72">
        <f>IF(RES_hh_tes_in!I28=0,0,1000*11630*RES_hh_tes_in!I28/RES_hh_num_in!I28)</f>
        <v>535.58562436914792</v>
      </c>
      <c r="J28" s="72">
        <f>IF(RES_hh_tes_in!J28=0,0,1000*11630*RES_hh_tes_in!J28/RES_hh_num_in!J28)</f>
        <v>539.32856469659271</v>
      </c>
      <c r="K28" s="72">
        <f>IF(RES_hh_tes_in!K28=0,0,1000*11630*RES_hh_tes_in!K28/RES_hh_num_in!K28)</f>
        <v>429.58256481354846</v>
      </c>
      <c r="L28" s="72">
        <f>IF(RES_hh_tes_in!L28=0,0,1000*11630*RES_hh_tes_in!L28/RES_hh_num_in!L28)</f>
        <v>541.66972406461343</v>
      </c>
      <c r="M28" s="72">
        <f>IF(RES_hh_tes_in!M28=0,0,1000*11630*RES_hh_tes_in!M28/RES_hh_num_in!M28)</f>
        <v>570.07282850113415</v>
      </c>
      <c r="N28" s="72">
        <f>IF(RES_hh_tes_in!N28=0,0,1000*11630*RES_hh_tes_in!N28/RES_hh_num_in!N28)</f>
        <v>568.30385197670319</v>
      </c>
      <c r="O28" s="72">
        <f>IF(RES_hh_tes_in!O28=0,0,1000*11630*RES_hh_tes_in!O28/RES_hh_num_in!O28)</f>
        <v>554.27625325831275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491.04444418096267</v>
      </c>
      <c r="S28" s="72">
        <f>IF(RES_hh_tes_in!S28=0,0,1000*11630*RES_hh_tes_in!S28/RES_hh_num_in!S28)</f>
        <v>649.05342255551557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533.81881850320406</v>
      </c>
      <c r="V28" s="72">
        <f>IF(RES_hh_tes_in!V28=0,0,1000*11630*RES_hh_tes_in!V28/RES_hh_num_in!V28)</f>
        <v>589.18040261551232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454.83327096973937</v>
      </c>
      <c r="D29" s="72">
        <f>IF(RES_hh_tes_in!D29=0,0,1000*11630*RES_hh_tes_in!D29/RES_hh_num_in!D29)</f>
        <v>438.12588610573579</v>
      </c>
      <c r="E29" s="72">
        <f>IF(RES_hh_tes_in!E29=0,0,1000*11630*RES_hh_tes_in!E29/RES_hh_num_in!E29)</f>
        <v>504.66621205348582</v>
      </c>
      <c r="F29" s="72">
        <f>IF(RES_hh_tes_in!F29=0,0,1000*11630*RES_hh_tes_in!F29/RES_hh_num_in!F29)</f>
        <v>520.56266461168343</v>
      </c>
      <c r="G29" s="72">
        <f>IF(RES_hh_tes_in!G29=0,0,1000*11630*RES_hh_tes_in!G29/RES_hh_num_in!G29)</f>
        <v>512.34476900372567</v>
      </c>
      <c r="H29" s="72">
        <f>IF(RES_hh_tes_in!H29=0,0,1000*11630*RES_hh_tes_in!H29/RES_hh_num_in!H29)</f>
        <v>541.48685309812913</v>
      </c>
      <c r="I29" s="72">
        <f>IF(RES_hh_tes_in!I29=0,0,1000*11630*RES_hh_tes_in!I29/RES_hh_num_in!I29)</f>
        <v>511.65394645413971</v>
      </c>
      <c r="J29" s="72">
        <f>IF(RES_hh_tes_in!J29=0,0,1000*11630*RES_hh_tes_in!J29/RES_hh_num_in!J29)</f>
        <v>474.57976465068617</v>
      </c>
      <c r="K29" s="72">
        <f>IF(RES_hh_tes_in!K29=0,0,1000*11630*RES_hh_tes_in!K29/RES_hh_num_in!K29)</f>
        <v>530.62837006260747</v>
      </c>
      <c r="L29" s="72">
        <f>IF(RES_hh_tes_in!L29=0,0,1000*11630*RES_hh_tes_in!L29/RES_hh_num_in!L29)</f>
        <v>463.1831864451986</v>
      </c>
      <c r="M29" s="72">
        <f>IF(RES_hh_tes_in!M29=0,0,1000*11630*RES_hh_tes_in!M29/RES_hh_num_in!M29)</f>
        <v>580.27192128584772</v>
      </c>
      <c r="N29" s="72">
        <f>IF(RES_hh_tes_in!N29=0,0,1000*11630*RES_hh_tes_in!N29/RES_hh_num_in!N29)</f>
        <v>524.81697683398363</v>
      </c>
      <c r="O29" s="72">
        <f>IF(RES_hh_tes_in!O29=0,0,1000*11630*RES_hh_tes_in!O29/RES_hh_num_in!O29)</f>
        <v>500.41354049784348</v>
      </c>
      <c r="P29" s="72">
        <f>IF(RES_hh_tes_in!P29=0,0,1000*11630*RES_hh_tes_in!P29/RES_hh_num_in!P29)</f>
        <v>465.29728454766422</v>
      </c>
      <c r="Q29" s="72">
        <f>IF(RES_hh_tes_in!Q29=0,0,1000*11630*RES_hh_tes_in!Q29/RES_hh_num_in!Q29)</f>
        <v>671.90043737016777</v>
      </c>
      <c r="R29" s="72">
        <f>IF(RES_hh_tes_in!R29=0,0,1000*11630*RES_hh_tes_in!R29/RES_hh_num_in!R29)</f>
        <v>565.79783681293725</v>
      </c>
      <c r="S29" s="72">
        <f>IF(RES_hh_tes_in!S29=0,0,1000*11630*RES_hh_tes_in!S29/RES_hh_num_in!S29)</f>
        <v>558.00902143312851</v>
      </c>
      <c r="T29" s="72">
        <f>IF(RES_hh_tes_in!T29=0,0,1000*11630*RES_hh_tes_in!T29/RES_hh_num_in!T29)</f>
        <v>572.20550226887417</v>
      </c>
      <c r="U29" s="72">
        <f>IF(RES_hh_tes_in!U29=0,0,1000*11630*RES_hh_tes_in!U29/RES_hh_num_in!U29)</f>
        <v>556.68387493175601</v>
      </c>
      <c r="V29" s="72">
        <f>IF(RES_hh_tes_in!V29=0,0,1000*11630*RES_hh_tes_in!V29/RES_hh_num_in!V29)</f>
        <v>615.1443204824734</v>
      </c>
      <c r="W29" s="72">
        <f>IF(RES_hh_tes_in!W29=0,0,1000*11630*RES_hh_tes_in!W29/RES_hh_num_in!W29)</f>
        <v>689.55054318302223</v>
      </c>
      <c r="X29" s="72">
        <f>IF(RES_hh_tes_in!X29=0,0,1000*11630*RES_hh_tes_in!X29/RES_hh_num_in!X29)</f>
        <v>650.62787567664759</v>
      </c>
      <c r="Y29" s="72">
        <f>IF(RES_hh_tes_in!Y29=0,0,1000*11630*RES_hh_tes_in!Y29/RES_hh_num_in!Y29)</f>
        <v>573.84248557213618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480.86449689335211</v>
      </c>
      <c r="D30" s="72">
        <f>IF(RES_hh_tes_in!D30=0,0,1000*11630*RES_hh_tes_in!D30/RES_hh_num_in!D30)</f>
        <v>308.70713021878947</v>
      </c>
      <c r="E30" s="72">
        <f>IF(RES_hh_tes_in!E30=0,0,1000*11630*RES_hh_tes_in!E30/RES_hh_num_in!E30)</f>
        <v>327.68764276401942</v>
      </c>
      <c r="F30" s="72">
        <f>IF(RES_hh_tes_in!F30=0,0,1000*11630*RES_hh_tes_in!F30/RES_hh_num_in!F30)</f>
        <v>346.5513495593097</v>
      </c>
      <c r="G30" s="72">
        <f>IF(RES_hh_tes_in!G30=0,0,1000*11630*RES_hh_tes_in!G30/RES_hh_num_in!G30)</f>
        <v>454.65827549186236</v>
      </c>
      <c r="H30" s="72">
        <f>IF(RES_hh_tes_in!H30=0,0,1000*11630*RES_hh_tes_in!H30/RES_hh_num_in!H30)</f>
        <v>501.53788554015784</v>
      </c>
      <c r="I30" s="72">
        <f>IF(RES_hh_tes_in!I30=0,0,1000*11630*RES_hh_tes_in!I30/RES_hh_num_in!I30)</f>
        <v>538.78539371185911</v>
      </c>
      <c r="J30" s="72">
        <f>IF(RES_hh_tes_in!J30=0,0,1000*11630*RES_hh_tes_in!J30/RES_hh_num_in!J30)</f>
        <v>517.42462112493433</v>
      </c>
      <c r="K30" s="72">
        <f>IF(RES_hh_tes_in!K30=0,0,1000*11630*RES_hh_tes_in!K30/RES_hh_num_in!K30)</f>
        <v>593.28229856995438</v>
      </c>
      <c r="L30" s="72">
        <f>IF(RES_hh_tes_in!L30=0,0,1000*11630*RES_hh_tes_in!L30/RES_hh_num_in!L30)</f>
        <v>510.09307390193095</v>
      </c>
      <c r="M30" s="72">
        <f>IF(RES_hh_tes_in!M30=0,0,1000*11630*RES_hh_tes_in!M30/RES_hh_num_in!M30)</f>
        <v>562.2107219020977</v>
      </c>
      <c r="N30" s="72">
        <f>IF(RES_hh_tes_in!N30=0,0,1000*11630*RES_hh_tes_in!N30/RES_hh_num_in!N30)</f>
        <v>0</v>
      </c>
      <c r="O30" s="72">
        <f>IF(RES_hh_tes_in!O30=0,0,1000*11630*RES_hh_tes_in!O30/RES_hh_num_in!O30)</f>
        <v>485.71884651970328</v>
      </c>
      <c r="P30" s="72">
        <f>IF(RES_hh_tes_in!P30=0,0,1000*11630*RES_hh_tes_in!P30/RES_hh_num_in!P30)</f>
        <v>497.35763223981786</v>
      </c>
      <c r="Q30" s="72">
        <f>IF(RES_hh_tes_in!Q30=0,0,1000*11630*RES_hh_tes_in!Q30/RES_hh_num_in!Q30)</f>
        <v>532.65279236959441</v>
      </c>
      <c r="R30" s="72">
        <f>IF(RES_hh_tes_in!R30=0,0,1000*11630*RES_hh_tes_in!R30/RES_hh_num_in!R30)</f>
        <v>566.90056043133825</v>
      </c>
      <c r="S30" s="72">
        <f>IF(RES_hh_tes_in!S30=0,0,1000*11630*RES_hh_tes_in!S30/RES_hh_num_in!S30)</f>
        <v>550.3716716651254</v>
      </c>
      <c r="T30" s="72">
        <f>IF(RES_hh_tes_in!T30=0,0,1000*11630*RES_hh_tes_in!T30/RES_hh_num_in!T30)</f>
        <v>592.95766386503954</v>
      </c>
      <c r="U30" s="72">
        <f>IF(RES_hh_tes_in!U30=0,0,1000*11630*RES_hh_tes_in!U30/RES_hh_num_in!U30)</f>
        <v>584.23096882303616</v>
      </c>
      <c r="V30" s="72">
        <f>IF(RES_hh_tes_in!V30=0,0,1000*11630*RES_hh_tes_in!V30/RES_hh_num_in!V30)</f>
        <v>625.88256265539076</v>
      </c>
      <c r="W30" s="72">
        <f>IF(RES_hh_tes_in!W30=0,0,1000*11630*RES_hh_tes_in!W30/RES_hh_num_in!W30)</f>
        <v>684.84481204637484</v>
      </c>
      <c r="X30" s="72">
        <f>IF(RES_hh_tes_in!X30=0,0,1000*11630*RES_hh_tes_in!X30/RES_hh_num_in!X30)</f>
        <v>632.93166682209392</v>
      </c>
      <c r="Y30" s="72">
        <f>IF(RES_hh_tes_in!Y30=0,0,1000*11630*RES_hh_tes_in!Y30/RES_hh_num_in!Y30)</f>
        <v>614.6218306867919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450.91850455122886</v>
      </c>
      <c r="D31" s="72">
        <f>IF(RES_hh_tes_in!D31=0,0,1000*11630*RES_hh_tes_in!D31/RES_hh_num_in!D31)</f>
        <v>476.29843346183901</v>
      </c>
      <c r="E31" s="72">
        <f>IF(RES_hh_tes_in!E31=0,0,1000*11630*RES_hh_tes_in!E31/RES_hh_num_in!E31)</f>
        <v>447.89757677644008</v>
      </c>
      <c r="F31" s="72">
        <f>IF(RES_hh_tes_in!F31=0,0,1000*11630*RES_hh_tes_in!F31/RES_hh_num_in!F31)</f>
        <v>516.07756728336983</v>
      </c>
      <c r="G31" s="72">
        <f>IF(RES_hh_tes_in!G31=0,0,1000*11630*RES_hh_tes_in!G31/RES_hh_num_in!G31)</f>
        <v>490.20399294871129</v>
      </c>
      <c r="H31" s="72">
        <f>IF(RES_hh_tes_in!H31=0,0,1000*11630*RES_hh_tes_in!H31/RES_hh_num_in!H31)</f>
        <v>493.48069769345312</v>
      </c>
      <c r="I31" s="72">
        <f>IF(RES_hh_tes_in!I31=0,0,1000*11630*RES_hh_tes_in!I31/RES_hh_num_in!I31)</f>
        <v>519.70720665706619</v>
      </c>
      <c r="J31" s="72">
        <f>IF(RES_hh_tes_in!J31=0,0,1000*11630*RES_hh_tes_in!J31/RES_hh_num_in!J31)</f>
        <v>525.20935107770902</v>
      </c>
      <c r="K31" s="72">
        <f>IF(RES_hh_tes_in!K31=0,0,1000*11630*RES_hh_tes_in!K31/RES_hh_num_in!K31)</f>
        <v>536.97730488900925</v>
      </c>
      <c r="L31" s="72">
        <f>IF(RES_hh_tes_in!L31=0,0,1000*11630*RES_hh_tes_in!L31/RES_hh_num_in!L31)</f>
        <v>525.20091823167263</v>
      </c>
      <c r="M31" s="72">
        <f>IF(RES_hh_tes_in!M31=0,0,1000*11630*RES_hh_tes_in!M31/RES_hh_num_in!M31)</f>
        <v>540.33069868781274</v>
      </c>
      <c r="N31" s="72">
        <f>IF(RES_hh_tes_in!N31=0,0,1000*11630*RES_hh_tes_in!N31/RES_hh_num_in!N31)</f>
        <v>531.67224290539252</v>
      </c>
      <c r="O31" s="72">
        <f>IF(RES_hh_tes_in!O31=0,0,1000*11630*RES_hh_tes_in!O31/RES_hh_num_in!O31)</f>
        <v>494.88068757419302</v>
      </c>
      <c r="P31" s="72">
        <f>IF(RES_hh_tes_in!P31=0,0,1000*11630*RES_hh_tes_in!P31/RES_hh_num_in!P31)</f>
        <v>442.27703791042194</v>
      </c>
      <c r="Q31" s="72">
        <f>IF(RES_hh_tes_in!Q31=0,0,1000*11630*RES_hh_tes_in!Q31/RES_hh_num_in!Q31)</f>
        <v>605.06532659044444</v>
      </c>
      <c r="R31" s="72">
        <f>IF(RES_hh_tes_in!R31=0,0,1000*11630*RES_hh_tes_in!R31/RES_hh_num_in!R31)</f>
        <v>594.80390543993667</v>
      </c>
      <c r="S31" s="72">
        <f>IF(RES_hh_tes_in!S31=0,0,1000*11630*RES_hh_tes_in!S31/RES_hh_num_in!S31)</f>
        <v>584.49540150747498</v>
      </c>
      <c r="T31" s="72">
        <f>IF(RES_hh_tes_in!T31=0,0,1000*11630*RES_hh_tes_in!T31/RES_hh_num_in!T31)</f>
        <v>571.21648341004607</v>
      </c>
      <c r="U31" s="72">
        <f>IF(RES_hh_tes_in!U31=0,0,1000*11630*RES_hh_tes_in!U31/RES_hh_num_in!U31)</f>
        <v>559.03239869649451</v>
      </c>
      <c r="V31" s="72">
        <f>IF(RES_hh_tes_in!V31=0,0,1000*11630*RES_hh_tes_in!V31/RES_hh_num_in!V31)</f>
        <v>702.89350352676536</v>
      </c>
      <c r="W31" s="72">
        <f>IF(RES_hh_tes_in!W31=0,0,1000*11630*RES_hh_tes_in!W31/RES_hh_num_in!W31)</f>
        <v>651.69902383837825</v>
      </c>
      <c r="X31" s="72">
        <f>IF(RES_hh_tes_in!X31=0,0,1000*11630*RES_hh_tes_in!X31/RES_hh_num_in!X31)</f>
        <v>625.83046005406368</v>
      </c>
      <c r="Y31" s="72">
        <f>IF(RES_hh_tes_in!Y31=0,0,1000*11630*RES_hh_tes_in!Y31/RES_hh_num_in!Y31)</f>
        <v>612.92450644388805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461.58318465271822</v>
      </c>
      <c r="D32" s="77">
        <f>IF(RES_hh_tes_in!D32=0,0,1000*11630*RES_hh_tes_in!D32/RES_hh_num_in!D32)</f>
        <v>454.3858980739962</v>
      </c>
      <c r="E32" s="77">
        <f>IF(RES_hh_tes_in!E32=0,0,1000*11630*RES_hh_tes_in!E32/RES_hh_num_in!E32)</f>
        <v>461.43682202268178</v>
      </c>
      <c r="F32" s="77">
        <f>IF(RES_hh_tes_in!F32=0,0,1000*11630*RES_hh_tes_in!F32/RES_hh_num_in!F32)</f>
        <v>486.0496087068064</v>
      </c>
      <c r="G32" s="77">
        <f>IF(RES_hh_tes_in!G32=0,0,1000*11630*RES_hh_tes_in!G32/RES_hh_num_in!G32)</f>
        <v>490.35679753831198</v>
      </c>
      <c r="H32" s="77">
        <f>IF(RES_hh_tes_in!H32=0,0,1000*11630*RES_hh_tes_in!H32/RES_hh_num_in!H32)</f>
        <v>497.39260007288215</v>
      </c>
      <c r="I32" s="77">
        <f>IF(RES_hh_tes_in!I32=0,0,1000*11630*RES_hh_tes_in!I32/RES_hh_num_in!I32)</f>
        <v>513.90547135420547</v>
      </c>
      <c r="J32" s="77">
        <f>IF(RES_hh_tes_in!J32=0,0,1000*11630*RES_hh_tes_in!J32/RES_hh_num_in!J32)</f>
        <v>527.658893096013</v>
      </c>
      <c r="K32" s="77">
        <f>IF(RES_hh_tes_in!K32=0,0,1000*11630*RES_hh_tes_in!K32/RES_hh_num_in!K32)</f>
        <v>531.24762520052388</v>
      </c>
      <c r="L32" s="77">
        <f>IF(RES_hh_tes_in!L32=0,0,1000*11630*RES_hh_tes_in!L32/RES_hh_num_in!L32)</f>
        <v>529.36215516220147</v>
      </c>
      <c r="M32" s="77">
        <f>IF(RES_hh_tes_in!M32=0,0,1000*11630*RES_hh_tes_in!M32/RES_hh_num_in!M32)</f>
        <v>558.17237516332193</v>
      </c>
      <c r="N32" s="77">
        <f>IF(RES_hh_tes_in!N32=0,0,1000*11630*RES_hh_tes_in!N32/RES_hh_num_in!N32)</f>
        <v>519.83568631966762</v>
      </c>
      <c r="O32" s="77">
        <f>IF(RES_hh_tes_in!O32=0,0,1000*11630*RES_hh_tes_in!O32/RES_hh_num_in!O32)</f>
        <v>507.25812687253779</v>
      </c>
      <c r="P32" s="77">
        <f>IF(RES_hh_tes_in!P32=0,0,1000*11630*RES_hh_tes_in!P32/RES_hh_num_in!P32)</f>
        <v>506.64658411438006</v>
      </c>
      <c r="Q32" s="77">
        <f>IF(RES_hh_tes_in!Q32=0,0,1000*11630*RES_hh_tes_in!Q32/RES_hh_num_in!Q32)</f>
        <v>548.51876678902602</v>
      </c>
      <c r="R32" s="77">
        <f>IF(RES_hh_tes_in!R32=0,0,1000*11630*RES_hh_tes_in!R32/RES_hh_num_in!R32)</f>
        <v>559.32126029926599</v>
      </c>
      <c r="S32" s="77">
        <f>IF(RES_hh_tes_in!S32=0,0,1000*11630*RES_hh_tes_in!S32/RES_hh_num_in!S32)</f>
        <v>583.57455767131182</v>
      </c>
      <c r="T32" s="77">
        <f>IF(RES_hh_tes_in!T32=0,0,1000*11630*RES_hh_tes_in!T32/RES_hh_num_in!T32)</f>
        <v>577.77733031322555</v>
      </c>
      <c r="U32" s="77">
        <f>IF(RES_hh_tes_in!U32=0,0,1000*11630*RES_hh_tes_in!U32/RES_hh_num_in!U32)</f>
        <v>577.98344018524801</v>
      </c>
      <c r="V32" s="77">
        <f>IF(RES_hh_tes_in!V32=0,0,1000*11630*RES_hh_tes_in!V32/RES_hh_num_in!V32)</f>
        <v>610.57743657999492</v>
      </c>
      <c r="W32" s="77">
        <f>IF(RES_hh_tes_in!W32=0,0,1000*11630*RES_hh_tes_in!W32/RES_hh_num_in!W32)</f>
        <v>645.04658423830381</v>
      </c>
      <c r="X32" s="77">
        <f>IF(RES_hh_tes_in!X32=0,0,1000*11630*RES_hh_tes_in!X32/RES_hh_num_in!X32)</f>
        <v>637.81375440621969</v>
      </c>
      <c r="Y32" s="77">
        <f>IF(RES_hh_tes_in!Y32=0,0,1000*11630*RES_hh_tes_in!Y32/RES_hh_num_in!Y32)</f>
        <v>634.10155282559538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207.85800473604752</v>
      </c>
      <c r="D3" s="65">
        <f>IF(RES_hh_emi_in!D3=0,0,1000000*RES_hh_emi_in!D3/RES_hh_num_in!D3)</f>
        <v>484.91113502264318</v>
      </c>
      <c r="E3" s="65">
        <f>IF(RES_hh_emi_in!E3=0,0,1000000*RES_hh_emi_in!E3/RES_hh_num_in!E3)</f>
        <v>639.9544303819099</v>
      </c>
      <c r="F3" s="65">
        <f>IF(RES_hh_emi_in!F3=0,0,1000000*RES_hh_emi_in!F3/RES_hh_num_in!F3)</f>
        <v>411.84351700531801</v>
      </c>
      <c r="G3" s="65">
        <f>IF(RES_hh_emi_in!G3=0,0,1000000*RES_hh_emi_in!G3/RES_hh_num_in!G3)</f>
        <v>386.39223029198951</v>
      </c>
      <c r="H3" s="65">
        <f>IF(RES_hh_emi_in!H3=0,0,1000000*RES_hh_emi_in!H3/RES_hh_num_in!H3)</f>
        <v>242.21051665267876</v>
      </c>
      <c r="I3" s="65">
        <f>IF(RES_hh_emi_in!I3=0,0,1000000*RES_hh_emi_in!I3/RES_hh_num_in!I3)</f>
        <v>112.13960838736091</v>
      </c>
      <c r="J3" s="65">
        <f>IF(RES_hh_emi_in!J3=0,0,1000000*RES_hh_emi_in!J3/RES_hh_num_in!J3)</f>
        <v>96.72677997560298</v>
      </c>
      <c r="K3" s="65">
        <f>IF(RES_hh_emi_in!K3=0,0,1000000*RES_hh_emi_in!K3/RES_hh_num_in!K3)</f>
        <v>157.58190045309601</v>
      </c>
      <c r="L3" s="65">
        <f>IF(RES_hh_emi_in!L3=0,0,1000000*RES_hh_emi_in!L3/RES_hh_num_in!L3)</f>
        <v>346.3134823078625</v>
      </c>
      <c r="M3" s="65">
        <f>IF(RES_hh_emi_in!M3=0,0,1000000*RES_hh_emi_in!M3/RES_hh_num_in!M3)</f>
        <v>497.34208977853081</v>
      </c>
      <c r="N3" s="65">
        <f>IF(RES_hh_emi_in!N3=0,0,1000000*RES_hh_emi_in!N3/RES_hh_num_in!N3)</f>
        <v>296.29907028897082</v>
      </c>
      <c r="O3" s="65">
        <f>IF(RES_hh_emi_in!O3=0,0,1000000*RES_hh_emi_in!O3/RES_hh_num_in!O3)</f>
        <v>184.00428061925174</v>
      </c>
      <c r="P3" s="65">
        <f>IF(RES_hh_emi_in!P3=0,0,1000000*RES_hh_emi_in!P3/RES_hh_num_in!P3)</f>
        <v>63.020246801023212</v>
      </c>
      <c r="Q3" s="65">
        <f>IF(RES_hh_emi_in!Q3=0,0,1000000*RES_hh_emi_in!Q3/RES_hh_num_in!Q3)</f>
        <v>92.437651214472993</v>
      </c>
      <c r="R3" s="65">
        <f>IF(RES_hh_emi_in!R3=0,0,1000000*RES_hh_emi_in!R3/RES_hh_num_in!R3)</f>
        <v>304.19135349945304</v>
      </c>
      <c r="S3" s="65">
        <f>IF(RES_hh_emi_in!S3=0,0,1000000*RES_hh_emi_in!S3/RES_hh_num_in!S3)</f>
        <v>267.47160544536251</v>
      </c>
      <c r="T3" s="65">
        <f>IF(RES_hh_emi_in!T3=0,0,1000000*RES_hh_emi_in!T3/RES_hh_num_in!T3)</f>
        <v>117.48764082164152</v>
      </c>
      <c r="U3" s="65">
        <f>IF(RES_hh_emi_in!U3=0,0,1000000*RES_hh_emi_in!U3/RES_hh_num_in!U3)</f>
        <v>125.88125675416123</v>
      </c>
      <c r="V3" s="65">
        <f>IF(RES_hh_emi_in!V3=0,0,1000000*RES_hh_emi_in!V3/RES_hh_num_in!V3)</f>
        <v>138.64968899160516</v>
      </c>
      <c r="W3" s="65">
        <f>IF(RES_hh_emi_in!W3=0,0,1000000*RES_hh_emi_in!W3/RES_hh_num_in!W3)</f>
        <v>94.002486722855863</v>
      </c>
      <c r="X3" s="65">
        <f>IF(RES_hh_emi_in!X3=0,0,1000000*RES_hh_emi_in!X3/RES_hh_num_in!X3)</f>
        <v>22.650123938286018</v>
      </c>
      <c r="Y3" s="65">
        <f>IF(RES_hh_emi_in!Y3=0,0,1000000*RES_hh_emi_in!Y3/RES_hh_num_in!Y3)</f>
        <v>5.8270520937124957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181.51452993363441</v>
      </c>
      <c r="D4" s="69">
        <f>IF(RES_hh_emi_in!D4=0,0,1000000*RES_hh_emi_in!D4/RES_hh_num_in!D4)</f>
        <v>430.98884577724289</v>
      </c>
      <c r="E4" s="69">
        <f>IF(RES_hh_emi_in!E4=0,0,1000000*RES_hh_emi_in!E4/RES_hh_num_in!E4)</f>
        <v>590.25877943435478</v>
      </c>
      <c r="F4" s="69">
        <f>IF(RES_hh_emi_in!F4=0,0,1000000*RES_hh_emi_in!F4/RES_hh_num_in!F4)</f>
        <v>373.2319099484717</v>
      </c>
      <c r="G4" s="69">
        <f>IF(RES_hh_emi_in!G4=0,0,1000000*RES_hh_emi_in!G4/RES_hh_num_in!G4)</f>
        <v>348.13160497536984</v>
      </c>
      <c r="H4" s="69">
        <f>IF(RES_hh_emi_in!H4=0,0,1000000*RES_hh_emi_in!H4/RES_hh_num_in!H4)</f>
        <v>203.73189399542872</v>
      </c>
      <c r="I4" s="69">
        <f>IF(RES_hh_emi_in!I4=0,0,1000000*RES_hh_emi_in!I4/RES_hh_num_in!I4)</f>
        <v>79.962318811476521</v>
      </c>
      <c r="J4" s="69">
        <f>IF(RES_hh_emi_in!J4=0,0,1000000*RES_hh_emi_in!J4/RES_hh_num_in!J4)</f>
        <v>58.731291084762887</v>
      </c>
      <c r="K4" s="69">
        <f>IF(RES_hh_emi_in!K4=0,0,1000000*RES_hh_emi_in!K4/RES_hh_num_in!K4)</f>
        <v>113.48761836641448</v>
      </c>
      <c r="L4" s="69">
        <f>IF(RES_hh_emi_in!L4=0,0,1000000*RES_hh_emi_in!L4/RES_hh_num_in!L4)</f>
        <v>300.99118102342368</v>
      </c>
      <c r="M4" s="69">
        <f>IF(RES_hh_emi_in!M4=0,0,1000000*RES_hh_emi_in!M4/RES_hh_num_in!M4)</f>
        <v>446.52587687221131</v>
      </c>
      <c r="N4" s="69">
        <f>IF(RES_hh_emi_in!N4=0,0,1000000*RES_hh_emi_in!N4/RES_hh_num_in!N4)</f>
        <v>264.67507448613554</v>
      </c>
      <c r="O4" s="69">
        <f>IF(RES_hh_emi_in!O4=0,0,1000000*RES_hh_emi_in!O4/RES_hh_num_in!O4)</f>
        <v>154.8191888746781</v>
      </c>
      <c r="P4" s="69">
        <f>IF(RES_hh_emi_in!P4=0,0,1000000*RES_hh_emi_in!P4/RES_hh_num_in!P4)</f>
        <v>35.87108721283488</v>
      </c>
      <c r="Q4" s="69">
        <f>IF(RES_hh_emi_in!Q4=0,0,1000000*RES_hh_emi_in!Q4/RES_hh_num_in!Q4)</f>
        <v>55.402220879592583</v>
      </c>
      <c r="R4" s="69">
        <f>IF(RES_hh_emi_in!R4=0,0,1000000*RES_hh_emi_in!R4/RES_hh_num_in!R4)</f>
        <v>260.03217258237635</v>
      </c>
      <c r="S4" s="69">
        <f>IF(RES_hh_emi_in!S4=0,0,1000000*RES_hh_emi_in!S4/RES_hh_num_in!S4)</f>
        <v>234.77293947017677</v>
      </c>
      <c r="T4" s="69">
        <f>IF(RES_hh_emi_in!T4=0,0,1000000*RES_hh_emi_in!T4/RES_hh_num_in!T4)</f>
        <v>83.715487007449767</v>
      </c>
      <c r="U4" s="69">
        <f>IF(RES_hh_emi_in!U4=0,0,1000000*RES_hh_emi_in!U4/RES_hh_num_in!U4)</f>
        <v>89.678342140738522</v>
      </c>
      <c r="V4" s="69">
        <f>IF(RES_hh_emi_in!V4=0,0,1000000*RES_hh_emi_in!V4/RES_hh_num_in!V4)</f>
        <v>105.80373969698003</v>
      </c>
      <c r="W4" s="69">
        <f>IF(RES_hh_emi_in!W4=0,0,1000000*RES_hh_emi_in!W4/RES_hh_num_in!W4)</f>
        <v>67.485826585798861</v>
      </c>
      <c r="X4" s="69">
        <f>IF(RES_hh_emi_in!X4=0,0,1000000*RES_hh_emi_in!X4/RES_hh_num_in!X4)</f>
        <v>10.932987481913425</v>
      </c>
      <c r="Y4" s="69">
        <f>IF(RES_hh_emi_in!Y4=0,0,1000000*RES_hh_emi_in!Y4/RES_hh_num_in!Y4)</f>
        <v>0.60072600066119064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1120.4774172683562</v>
      </c>
      <c r="D5" s="72">
        <f>IF(RES_hh_emi_in!D5=0,0,1000000*RES_hh_emi_in!D5/RES_hh_num_in!D5)</f>
        <v>2037.7114795727593</v>
      </c>
      <c r="E5" s="72">
        <f>IF(RES_hh_emi_in!E5=0,0,1000000*RES_hh_emi_in!E5/RES_hh_num_in!E5)</f>
        <v>2351.6276778260049</v>
      </c>
      <c r="F5" s="72">
        <f>IF(RES_hh_emi_in!F5=0,0,1000000*RES_hh_emi_in!F5/RES_hh_num_in!F5)</f>
        <v>1727.7435215845662</v>
      </c>
      <c r="G5" s="72">
        <f>IF(RES_hh_emi_in!G5=0,0,1000000*RES_hh_emi_in!G5/RES_hh_num_in!G5)</f>
        <v>1549.2130105121203</v>
      </c>
      <c r="H5" s="72">
        <f>IF(RES_hh_emi_in!H5=0,0,1000000*RES_hh_emi_in!H5/RES_hh_num_in!H5)</f>
        <v>1723.4782599372804</v>
      </c>
      <c r="I5" s="72">
        <f>IF(RES_hh_emi_in!I5=0,0,1000000*RES_hh_emi_in!I5/RES_hh_num_in!I5)</f>
        <v>1580.1700340734292</v>
      </c>
      <c r="J5" s="72">
        <f>IF(RES_hh_emi_in!J5=0,0,1000000*RES_hh_emi_in!J5/RES_hh_num_in!J5)</f>
        <v>1553.8507362857983</v>
      </c>
      <c r="K5" s="72">
        <f>IF(RES_hh_emi_in!K5=0,0,1000000*RES_hh_emi_in!K5/RES_hh_num_in!K5)</f>
        <v>1138.6666048847349</v>
      </c>
      <c r="L5" s="72">
        <f>IF(RES_hh_emi_in!L5=0,0,1000000*RES_hh_emi_in!L5/RES_hh_num_in!L5)</f>
        <v>1530.5298103973103</v>
      </c>
      <c r="M5" s="72">
        <f>IF(RES_hh_emi_in!M5=0,0,1000000*RES_hh_emi_in!M5/RES_hh_num_in!M5)</f>
        <v>1873.128685569716</v>
      </c>
      <c r="N5" s="72">
        <f>IF(RES_hh_emi_in!N5=0,0,1000000*RES_hh_emi_in!N5/RES_hh_num_in!N5)</f>
        <v>1932.4828720623025</v>
      </c>
      <c r="O5" s="72">
        <f>IF(RES_hh_emi_in!O5=0,0,1000000*RES_hh_emi_in!O5/RES_hh_num_in!O5)</f>
        <v>1628.5365334536696</v>
      </c>
      <c r="P5" s="72">
        <f>IF(RES_hh_emi_in!P5=0,0,1000000*RES_hh_emi_in!P5/RES_hh_num_in!P5)</f>
        <v>0</v>
      </c>
      <c r="Q5" s="72">
        <f>IF(RES_hh_emi_in!Q5=0,0,1000000*RES_hh_emi_in!Q5/RES_hh_num_in!Q5)</f>
        <v>1194.8132520054392</v>
      </c>
      <c r="R5" s="72">
        <f>IF(RES_hh_emi_in!R5=0,0,1000000*RES_hh_emi_in!R5/RES_hh_num_in!R5)</f>
        <v>1308.3637216902716</v>
      </c>
      <c r="S5" s="72">
        <f>IF(RES_hh_emi_in!S5=0,0,1000000*RES_hh_emi_in!S5/RES_hh_num_in!S5)</f>
        <v>1303.1296087605654</v>
      </c>
      <c r="T5" s="72">
        <f>IF(RES_hh_emi_in!T5=0,0,1000000*RES_hh_emi_in!T5/RES_hh_num_in!T5)</f>
        <v>0</v>
      </c>
      <c r="U5" s="72">
        <f>IF(RES_hh_emi_in!U5=0,0,1000000*RES_hh_emi_in!U5/RES_hh_num_in!U5)</f>
        <v>874.00014266749952</v>
      </c>
      <c r="V5" s="72">
        <f>IF(RES_hh_emi_in!V5=0,0,1000000*RES_hh_emi_in!V5/RES_hh_num_in!V5)</f>
        <v>810.47409276511041</v>
      </c>
      <c r="W5" s="72">
        <f>IF(RES_hh_emi_in!W5=0,0,1000000*RES_hh_emi_in!W5/RES_hh_num_in!W5)</f>
        <v>0</v>
      </c>
      <c r="X5" s="72">
        <f>IF(RES_hh_emi_in!X5=0,0,1000000*RES_hh_emi_in!X5/RES_hh_num_in!X5)</f>
        <v>468.85672442722529</v>
      </c>
      <c r="Y5" s="72">
        <f>IF(RES_hh_emi_in!Y5=0,0,1000000*RES_hh_emi_in!Y5/RES_hh_num_in!Y5)</f>
        <v>264.02972553496966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1291.4351267689492</v>
      </c>
      <c r="D6" s="72">
        <f>IF(RES_hh_emi_in!D6=0,0,1000000*RES_hh_emi_in!D6/RES_hh_num_in!D6)</f>
        <v>0</v>
      </c>
      <c r="E6" s="72">
        <f>IF(RES_hh_emi_in!E6=0,0,1000000*RES_hh_emi_in!E6/RES_hh_num_in!E6)</f>
        <v>1337.2405271336527</v>
      </c>
      <c r="F6" s="72">
        <f>IF(RES_hh_emi_in!F6=0,0,1000000*RES_hh_emi_in!F6/RES_hh_num_in!F6)</f>
        <v>1299.6521506534948</v>
      </c>
      <c r="G6" s="72">
        <f>IF(RES_hh_emi_in!G6=0,0,1000000*RES_hh_emi_in!G6/RES_hh_num_in!G6)</f>
        <v>1271.2703862433414</v>
      </c>
      <c r="H6" s="72">
        <f>IF(RES_hh_emi_in!H6=0,0,1000000*RES_hh_emi_in!H6/RES_hh_num_in!H6)</f>
        <v>1199.2373309029258</v>
      </c>
      <c r="I6" s="72">
        <f>IF(RES_hh_emi_in!I6=0,0,1000000*RES_hh_emi_in!I6/RES_hh_num_in!I6)</f>
        <v>1176.9596032761754</v>
      </c>
      <c r="J6" s="72">
        <f>IF(RES_hh_emi_in!J6=0,0,1000000*RES_hh_emi_in!J6/RES_hh_num_in!J6)</f>
        <v>1073.4803940031206</v>
      </c>
      <c r="K6" s="72">
        <f>IF(RES_hh_emi_in!K6=0,0,1000000*RES_hh_emi_in!K6/RES_hh_num_in!K6)</f>
        <v>652.33656108269236</v>
      </c>
      <c r="L6" s="72">
        <f>IF(RES_hh_emi_in!L6=0,0,1000000*RES_hh_emi_in!L6/RES_hh_num_in!L6)</f>
        <v>400.93496252142393</v>
      </c>
      <c r="M6" s="72">
        <f>IF(RES_hh_emi_in!M6=0,0,1000000*RES_hh_emi_in!M6/RES_hh_num_in!M6)</f>
        <v>1768.6764594757838</v>
      </c>
      <c r="N6" s="72">
        <f>IF(RES_hh_emi_in!N6=0,0,1000000*RES_hh_emi_in!N6/RES_hh_num_in!N6)</f>
        <v>1167.9585194279744</v>
      </c>
      <c r="O6" s="72">
        <f>IF(RES_hh_emi_in!O6=0,0,1000000*RES_hh_emi_in!O6/RES_hh_num_in!O6)</f>
        <v>898.92014541259391</v>
      </c>
      <c r="P6" s="72">
        <f>IF(RES_hh_emi_in!P6=0,0,1000000*RES_hh_emi_in!P6/RES_hh_num_in!P6)</f>
        <v>569.87044044163179</v>
      </c>
      <c r="Q6" s="72">
        <f>IF(RES_hh_emi_in!Q6=0,0,1000000*RES_hh_emi_in!Q6/RES_hh_num_in!Q6)</f>
        <v>1649.8951648362113</v>
      </c>
      <c r="R6" s="72">
        <f>IF(RES_hh_emi_in!R6=0,0,1000000*RES_hh_emi_in!R6/RES_hh_num_in!R6)</f>
        <v>0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X6" s="72">
        <f>IF(RES_hh_emi_in!X6=0,0,1000000*RES_hh_emi_in!X6/RES_hh_num_in!X6)</f>
        <v>469.70513992974139</v>
      </c>
      <c r="Y6" s="72">
        <f>IF(RES_hh_emi_in!Y6=0,0,1000000*RES_hh_emi_in!Y6/RES_hh_num_in!Y6)</f>
        <v>0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1843.6763832087202</v>
      </c>
      <c r="L7" s="72">
        <f>IF(RES_hh_emi_in!L7=0,0,1000000*RES_hh_emi_in!L7/RES_hh_num_in!L7)</f>
        <v>1904.4778725988619</v>
      </c>
      <c r="M7" s="72">
        <f>IF(RES_hh_emi_in!M7=0,0,1000000*RES_hh_emi_in!M7/RES_hh_num_in!M7)</f>
        <v>1081.6817544704843</v>
      </c>
      <c r="N7" s="72">
        <f>IF(RES_hh_emi_in!N7=0,0,1000000*RES_hh_emi_in!N7/RES_hh_num_in!N7)</f>
        <v>1313.3104805373973</v>
      </c>
      <c r="O7" s="72">
        <f>IF(RES_hh_emi_in!O7=0,0,1000000*RES_hh_emi_in!O7/RES_hh_num_in!O7)</f>
        <v>1489.5982904153891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X7" s="72">
        <f>IF(RES_hh_emi_in!X7=0,0,1000000*RES_hh_emi_in!X7/RES_hh_num_in!X7)</f>
        <v>0</v>
      </c>
      <c r="Y7" s="72">
        <f>IF(RES_hh_emi_in!Y7=0,0,1000000*RES_hh_emi_in!Y7/RES_hh_num_in!Y7)</f>
        <v>0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1135.8519843979643</v>
      </c>
      <c r="D8" s="72">
        <f>IF(RES_hh_emi_in!D8=0,0,1000000*RES_hh_emi_in!D8/RES_hh_num_in!D8)</f>
        <v>806.71824471927835</v>
      </c>
      <c r="E8" s="72">
        <f>IF(RES_hh_emi_in!E8=0,0,1000000*RES_hh_emi_in!E8/RES_hh_num_in!E8)</f>
        <v>894.38018128878161</v>
      </c>
      <c r="F8" s="72">
        <f>IF(RES_hh_emi_in!F8=0,0,1000000*RES_hh_emi_in!F8/RES_hh_num_in!F8)</f>
        <v>790.14283747885122</v>
      </c>
      <c r="G8" s="72">
        <f>IF(RES_hh_emi_in!G8=0,0,1000000*RES_hh_emi_in!G8/RES_hh_num_in!G8)</f>
        <v>1017.1759186167635</v>
      </c>
      <c r="H8" s="72">
        <f>IF(RES_hh_emi_in!H8=0,0,1000000*RES_hh_emi_in!H8/RES_hh_num_in!H8)</f>
        <v>1130.7748344604133</v>
      </c>
      <c r="I8" s="72">
        <f>IF(RES_hh_emi_in!I8=0,0,1000000*RES_hh_emi_in!I8/RES_hh_num_in!I8)</f>
        <v>1062.9439806263695</v>
      </c>
      <c r="J8" s="72">
        <f>IF(RES_hh_emi_in!J8=0,0,1000000*RES_hh_emi_in!J8/RES_hh_num_in!J8)</f>
        <v>998.16205042787749</v>
      </c>
      <c r="K8" s="72">
        <f>IF(RES_hh_emi_in!K8=0,0,1000000*RES_hh_emi_in!K8/RES_hh_num_in!K8)</f>
        <v>1094.1606499487511</v>
      </c>
      <c r="L8" s="72">
        <f>IF(RES_hh_emi_in!L8=0,0,1000000*RES_hh_emi_in!L8/RES_hh_num_in!L8)</f>
        <v>1018.0636364602353</v>
      </c>
      <c r="M8" s="72">
        <f>IF(RES_hh_emi_in!M8=0,0,1000000*RES_hh_emi_in!M8/RES_hh_num_in!M8)</f>
        <v>1114.5425563244962</v>
      </c>
      <c r="N8" s="72">
        <f>IF(RES_hh_emi_in!N8=0,0,1000000*RES_hh_emi_in!N8/RES_hh_num_in!N8)</f>
        <v>0</v>
      </c>
      <c r="O8" s="72">
        <f>IF(RES_hh_emi_in!O8=0,0,1000000*RES_hh_emi_in!O8/RES_hh_num_in!O8)</f>
        <v>850.42456894154031</v>
      </c>
      <c r="P8" s="72">
        <f>IF(RES_hh_emi_in!P8=0,0,1000000*RES_hh_emi_in!P8/RES_hh_num_in!P8)</f>
        <v>748.2826195297589</v>
      </c>
      <c r="Q8" s="72">
        <f>IF(RES_hh_emi_in!Q8=0,0,1000000*RES_hh_emi_in!Q8/RES_hh_num_in!Q8)</f>
        <v>694.83348721462119</v>
      </c>
      <c r="R8" s="72">
        <f>IF(RES_hh_emi_in!R8=0,0,1000000*RES_hh_emi_in!R8/RES_hh_num_in!R8)</f>
        <v>689.66974264040437</v>
      </c>
      <c r="S8" s="72">
        <f>IF(RES_hh_emi_in!S8=0,0,1000000*RES_hh_emi_in!S8/RES_hh_num_in!S8)</f>
        <v>694.41002527094668</v>
      </c>
      <c r="T8" s="72">
        <f>IF(RES_hh_emi_in!T8=0,0,1000000*RES_hh_emi_in!T8/RES_hh_num_in!T8)</f>
        <v>658.27314661934099</v>
      </c>
      <c r="U8" s="72">
        <f>IF(RES_hh_emi_in!U8=0,0,1000000*RES_hh_emi_in!U8/RES_hh_num_in!U8)</f>
        <v>577.23636688999011</v>
      </c>
      <c r="V8" s="72">
        <f>IF(RES_hh_emi_in!V8=0,0,1000000*RES_hh_emi_in!V8/RES_hh_num_in!V8)</f>
        <v>616.58127104414154</v>
      </c>
      <c r="W8" s="72">
        <f>IF(RES_hh_emi_in!W8=0,0,1000000*RES_hh_emi_in!W8/RES_hh_num_in!W8)</f>
        <v>623.36123376224828</v>
      </c>
      <c r="X8" s="72">
        <f>IF(RES_hh_emi_in!X8=0,0,1000000*RES_hh_emi_in!X8/RES_hh_num_in!X8)</f>
        <v>395.4752354186532</v>
      </c>
      <c r="Y8" s="72">
        <f>IF(RES_hh_emi_in!Y8=0,0,1000000*RES_hh_emi_in!Y8/RES_hh_num_in!Y8)</f>
        <v>270.44958531538072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1.9387090052163265</v>
      </c>
      <c r="D17" s="69">
        <f>IF(RES_hh_emi_in!D17=0,0,1000000*RES_hh_emi_in!D17/RES_hh_num_in!D17)</f>
        <v>2.972001547052026</v>
      </c>
      <c r="E17" s="69">
        <f>IF(RES_hh_emi_in!E17=0,0,1000000*RES_hh_emi_in!E17/RES_hh_num_in!E17)</f>
        <v>4.3820927512675398</v>
      </c>
      <c r="F17" s="69">
        <f>IF(RES_hh_emi_in!F17=0,0,1000000*RES_hh_emi_in!F17/RES_hh_num_in!F17)</f>
        <v>4.6816543816956324</v>
      </c>
      <c r="G17" s="69">
        <f>IF(RES_hh_emi_in!G17=0,0,1000000*RES_hh_emi_in!G17/RES_hh_num_in!G17)</f>
        <v>9.6709947829363365</v>
      </c>
      <c r="H17" s="69">
        <f>IF(RES_hh_emi_in!H17=0,0,1000000*RES_hh_emi_in!H17/RES_hh_num_in!H17)</f>
        <v>12.107459524548711</v>
      </c>
      <c r="I17" s="69">
        <f>IF(RES_hh_emi_in!I17=0,0,1000000*RES_hh_emi_in!I17/RES_hh_num_in!I17)</f>
        <v>9.9667458681004835</v>
      </c>
      <c r="J17" s="69">
        <f>IF(RES_hh_emi_in!J17=0,0,1000000*RES_hh_emi_in!J17/RES_hh_num_in!J17)</f>
        <v>8.32817006990682</v>
      </c>
      <c r="K17" s="69">
        <f>IF(RES_hh_emi_in!K17=0,0,1000000*RES_hh_emi_in!K17/RES_hh_num_in!K17)</f>
        <v>7.7219581872341951</v>
      </c>
      <c r="L17" s="69">
        <f>IF(RES_hh_emi_in!L17=0,0,1000000*RES_hh_emi_in!L17/RES_hh_num_in!L17)</f>
        <v>3.8251738168573621</v>
      </c>
      <c r="M17" s="69">
        <f>IF(RES_hh_emi_in!M17=0,0,1000000*RES_hh_emi_in!M17/RES_hh_num_in!M17)</f>
        <v>4.4255972062945323</v>
      </c>
      <c r="N17" s="69">
        <f>IF(RES_hh_emi_in!N17=0,0,1000000*RES_hh_emi_in!N17/RES_hh_num_in!N17)</f>
        <v>3.6024524570348477</v>
      </c>
      <c r="O17" s="69">
        <f>IF(RES_hh_emi_in!O17=0,0,1000000*RES_hh_emi_in!O17/RES_hh_num_in!O17)</f>
        <v>3.4521296902771925</v>
      </c>
      <c r="P17" s="69">
        <f>IF(RES_hh_emi_in!P17=0,0,1000000*RES_hh_emi_in!P17/RES_hh_num_in!P17)</f>
        <v>4.1639280856938727</v>
      </c>
      <c r="Q17" s="69">
        <f>IF(RES_hh_emi_in!Q17=0,0,1000000*RES_hh_emi_in!Q17/RES_hh_num_in!Q17)</f>
        <v>9.7628534166298451</v>
      </c>
      <c r="R17" s="69">
        <f>IF(RES_hh_emi_in!R17=0,0,1000000*RES_hh_emi_in!R17/RES_hh_num_in!R17)</f>
        <v>16.77610112138451</v>
      </c>
      <c r="S17" s="69">
        <f>IF(RES_hh_emi_in!S17=0,0,1000000*RES_hh_emi_in!S17/RES_hh_num_in!S17)</f>
        <v>13.839248298054565</v>
      </c>
      <c r="T17" s="69">
        <f>IF(RES_hh_emi_in!T17=0,0,1000000*RES_hh_emi_in!T17/RES_hh_num_in!T17)</f>
        <v>15.719963141619285</v>
      </c>
      <c r="U17" s="69">
        <f>IF(RES_hh_emi_in!U17=0,0,1000000*RES_hh_emi_in!U17/RES_hh_num_in!U17)</f>
        <v>16.185328825406859</v>
      </c>
      <c r="V17" s="69">
        <f>IF(RES_hh_emi_in!V17=0,0,1000000*RES_hh_emi_in!V17/RES_hh_num_in!V17)</f>
        <v>12.604354103293948</v>
      </c>
      <c r="W17" s="69">
        <f>IF(RES_hh_emi_in!W17=0,0,1000000*RES_hh_emi_in!W17/RES_hh_num_in!W17)</f>
        <v>6.9880239871442589</v>
      </c>
      <c r="X17" s="69">
        <f>IF(RES_hh_emi_in!X17=0,0,1000000*RES_hh_emi_in!X17/RES_hh_num_in!X17)</f>
        <v>1.207886582281235</v>
      </c>
      <c r="Y17" s="69">
        <f>IF(RES_hh_emi_in!Y17=0,0,1000000*RES_hh_emi_in!Y17/RES_hh_num_in!Y17)</f>
        <v>0.20588665969442629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362.54324395441051</v>
      </c>
      <c r="D18" s="72">
        <f>IF(RES_hh_emi_in!D18=0,0,1000000*RES_hh_emi_in!D18/RES_hh_num_in!D18)</f>
        <v>459.7457064421817</v>
      </c>
      <c r="E18" s="72">
        <f>IF(RES_hh_emi_in!E18=0,0,1000000*RES_hh_emi_in!E18/RES_hh_num_in!E18)</f>
        <v>482.67597859187077</v>
      </c>
      <c r="F18" s="72">
        <f>IF(RES_hh_emi_in!F18=0,0,1000000*RES_hh_emi_in!F18/RES_hh_num_in!F18)</f>
        <v>423.08099521556255</v>
      </c>
      <c r="G18" s="72">
        <f>IF(RES_hh_emi_in!G18=0,0,1000000*RES_hh_emi_in!G18/RES_hh_num_in!G18)</f>
        <v>435.19521496223922</v>
      </c>
      <c r="H18" s="72">
        <f>IF(RES_hh_emi_in!H18=0,0,1000000*RES_hh_emi_in!H18/RES_hh_num_in!H18)</f>
        <v>465.18429741711248</v>
      </c>
      <c r="I18" s="72">
        <f>IF(RES_hh_emi_in!I18=0,0,1000000*RES_hh_emi_in!I18/RES_hh_num_in!I18)</f>
        <v>471.24069201430893</v>
      </c>
      <c r="J18" s="72">
        <f>IF(RES_hh_emi_in!J18=0,0,1000000*RES_hh_emi_in!J18/RES_hh_num_in!J18)</f>
        <v>505.41434519784849</v>
      </c>
      <c r="K18" s="72">
        <f>IF(RES_hh_emi_in!K18=0,0,1000000*RES_hh_emi_in!K18/RES_hh_num_in!K18)</f>
        <v>389.2671069935264</v>
      </c>
      <c r="L18" s="72">
        <f>IF(RES_hh_emi_in!L18=0,0,1000000*RES_hh_emi_in!L18/RES_hh_num_in!L18)</f>
        <v>510.69737455863901</v>
      </c>
      <c r="M18" s="72">
        <f>IF(RES_hh_emi_in!M18=0,0,1000000*RES_hh_emi_in!M18/RES_hh_num_in!M18)</f>
        <v>629.44736987532838</v>
      </c>
      <c r="N18" s="72">
        <f>IF(RES_hh_emi_in!N18=0,0,1000000*RES_hh_emi_in!N18/RES_hh_num_in!N18)</f>
        <v>613.97507138470894</v>
      </c>
      <c r="O18" s="72">
        <f>IF(RES_hh_emi_in!O18=0,0,1000000*RES_hh_emi_in!O18/RES_hh_num_in!O18)</f>
        <v>510.90681761336185</v>
      </c>
      <c r="P18" s="72">
        <f>IF(RES_hh_emi_in!P18=0,0,1000000*RES_hh_emi_in!P18/RES_hh_num_in!P18)</f>
        <v>0</v>
      </c>
      <c r="Q18" s="72">
        <f>IF(RES_hh_emi_in!Q18=0,0,1000000*RES_hh_emi_in!Q18/RES_hh_num_in!Q18)</f>
        <v>451.9258056834388</v>
      </c>
      <c r="R18" s="72">
        <f>IF(RES_hh_emi_in!R18=0,0,1000000*RES_hh_emi_in!R18/RES_hh_num_in!R18)</f>
        <v>486.60264153300471</v>
      </c>
      <c r="S18" s="72">
        <f>IF(RES_hh_emi_in!S18=0,0,1000000*RES_hh_emi_in!S18/RES_hh_num_in!S18)</f>
        <v>501.6767822170392</v>
      </c>
      <c r="T18" s="72">
        <f>IF(RES_hh_emi_in!T18=0,0,1000000*RES_hh_emi_in!T18/RES_hh_num_in!T18)</f>
        <v>0</v>
      </c>
      <c r="U18" s="72">
        <f>IF(RES_hh_emi_in!U18=0,0,1000000*RES_hh_emi_in!U18/RES_hh_num_in!U18)</f>
        <v>378.36345019919389</v>
      </c>
      <c r="V18" s="72">
        <f>IF(RES_hh_emi_in!V18=0,0,1000000*RES_hh_emi_in!V18/RES_hh_num_in!V18)</f>
        <v>379.28779579535046</v>
      </c>
      <c r="W18" s="72">
        <f>IF(RES_hh_emi_in!W18=0,0,1000000*RES_hh_emi_in!W18/RES_hh_num_in!W18)</f>
        <v>0</v>
      </c>
      <c r="X18" s="72">
        <f>IF(RES_hh_emi_in!X18=0,0,1000000*RES_hh_emi_in!X18/RES_hh_num_in!X18)</f>
        <v>344.31833923532128</v>
      </c>
      <c r="Y18" s="72">
        <f>IF(RES_hh_emi_in!Y18=0,0,1000000*RES_hh_emi_in!Y18/RES_hh_num_in!Y18)</f>
        <v>277.07199763754653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318.65899160123064</v>
      </c>
      <c r="D19" s="72">
        <f>IF(RES_hh_emi_in!D19=0,0,1000000*RES_hh_emi_in!D19/RES_hh_num_in!D19)</f>
        <v>301.97434836876937</v>
      </c>
      <c r="E19" s="72">
        <f>IF(RES_hh_emi_in!E19=0,0,1000000*RES_hh_emi_in!E19/RES_hh_num_in!E19)</f>
        <v>310.58999778139417</v>
      </c>
      <c r="F19" s="72">
        <f>IF(RES_hh_emi_in!F19=0,0,1000000*RES_hh_emi_in!F19/RES_hh_num_in!F19)</f>
        <v>313.91628628868</v>
      </c>
      <c r="G19" s="72">
        <f>IF(RES_hh_emi_in!G19=0,0,1000000*RES_hh_emi_in!G19/RES_hh_num_in!G19)</f>
        <v>320.42278555996359</v>
      </c>
      <c r="H19" s="72">
        <f>IF(RES_hh_emi_in!H19=0,0,1000000*RES_hh_emi_in!H19/RES_hh_num_in!H19)</f>
        <v>328.5730140703331</v>
      </c>
      <c r="I19" s="72">
        <f>IF(RES_hh_emi_in!I19=0,0,1000000*RES_hh_emi_in!I19/RES_hh_num_in!I19)</f>
        <v>334.45490996428248</v>
      </c>
      <c r="J19" s="72">
        <f>IF(RES_hh_emi_in!J19=0,0,1000000*RES_hh_emi_in!J19/RES_hh_num_in!J19)</f>
        <v>347.53144766425737</v>
      </c>
      <c r="K19" s="72">
        <f>IF(RES_hh_emi_in!K19=0,0,1000000*RES_hh_emi_in!K19/RES_hh_num_in!K19)</f>
        <v>361.89185950511194</v>
      </c>
      <c r="L19" s="72">
        <f>IF(RES_hh_emi_in!L19=0,0,1000000*RES_hh_emi_in!L19/RES_hh_num_in!L19)</f>
        <v>368.86038155234371</v>
      </c>
      <c r="M19" s="72">
        <f>IF(RES_hh_emi_in!M19=0,0,1000000*RES_hh_emi_in!M19/RES_hh_num_in!M19)</f>
        <v>378.8818006638291</v>
      </c>
      <c r="N19" s="72">
        <f>IF(RES_hh_emi_in!N19=0,0,1000000*RES_hh_emi_in!N19/RES_hh_num_in!N19)</f>
        <v>354.78070969210614</v>
      </c>
      <c r="O19" s="72">
        <f>IF(RES_hh_emi_in!O19=0,0,1000000*RES_hh_emi_in!O19/RES_hh_num_in!O19)</f>
        <v>327.61296147938879</v>
      </c>
      <c r="P19" s="72">
        <f>IF(RES_hh_emi_in!P19=0,0,1000000*RES_hh_emi_in!P19/RES_hh_num_in!P19)</f>
        <v>319.06974997180362</v>
      </c>
      <c r="Q19" s="72">
        <f>IF(RES_hh_emi_in!Q19=0,0,1000000*RES_hh_emi_in!Q19/RES_hh_num_in!Q19)</f>
        <v>309.23410991643118</v>
      </c>
      <c r="R19" s="72">
        <f>IF(RES_hh_emi_in!R19=0,0,1000000*RES_hh_emi_in!R19/RES_hh_num_in!R19)</f>
        <v>282.26939858465704</v>
      </c>
      <c r="S19" s="72">
        <f>IF(RES_hh_emi_in!S19=0,0,1000000*RES_hh_emi_in!S19/RES_hh_num_in!S19)</f>
        <v>287.65480757945357</v>
      </c>
      <c r="T19" s="72">
        <f>IF(RES_hh_emi_in!T19=0,0,1000000*RES_hh_emi_in!T19/RES_hh_num_in!T19)</f>
        <v>293.70444922910798</v>
      </c>
      <c r="U19" s="72">
        <f>IF(RES_hh_emi_in!U19=0,0,1000000*RES_hh_emi_in!U19/RES_hh_num_in!U19)</f>
        <v>284.4872696664342</v>
      </c>
      <c r="V19" s="72">
        <f>IF(RES_hh_emi_in!V19=0,0,1000000*RES_hh_emi_in!V19/RES_hh_num_in!V19)</f>
        <v>310.90366502104087</v>
      </c>
      <c r="W19" s="72">
        <f>IF(RES_hh_emi_in!W19=0,0,1000000*RES_hh_emi_in!W19/RES_hh_num_in!W19)</f>
        <v>345.12705621649394</v>
      </c>
      <c r="X19" s="72">
        <f>IF(RES_hh_emi_in!X19=0,0,1000000*RES_hh_emi_in!X19/RES_hh_num_in!X19)</f>
        <v>305.23287539279517</v>
      </c>
      <c r="Y19" s="72">
        <f>IF(RES_hh_emi_in!Y19=0,0,1000000*RES_hh_emi_in!Y19/RES_hh_num_in!Y19)</f>
        <v>287.04422741729434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X20" s="72">
        <f>IF(RES_hh_emi_in!X20=0,0,1000000*RES_hh_emi_in!X20/RES_hh_num_in!X20)</f>
        <v>0</v>
      </c>
      <c r="Y20" s="72">
        <f>IF(RES_hh_emi_in!Y20=0,0,1000000*RES_hh_emi_in!Y20/RES_hh_num_in!Y20)</f>
        <v>0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312.39125722079285</v>
      </c>
      <c r="D21" s="72">
        <f>IF(RES_hh_emi_in!D21=0,0,1000000*RES_hh_emi_in!D21/RES_hh_num_in!D21)</f>
        <v>186.29480274663672</v>
      </c>
      <c r="E21" s="72">
        <f>IF(RES_hh_emi_in!E21=0,0,1000000*RES_hh_emi_in!E21/RES_hh_num_in!E21)</f>
        <v>190.1788964560001</v>
      </c>
      <c r="F21" s="72">
        <f>IF(RES_hh_emi_in!F21=0,0,1000000*RES_hh_emi_in!F21/RES_hh_num_in!F21)</f>
        <v>190.0665895412302</v>
      </c>
      <c r="G21" s="72">
        <f>IF(RES_hh_emi_in!G21=0,0,1000000*RES_hh_emi_in!G21/RES_hh_num_in!G21)</f>
        <v>263.4223250845053</v>
      </c>
      <c r="H21" s="72">
        <f>IF(RES_hh_emi_in!H21=0,0,1000000*RES_hh_emi_in!H21/RES_hh_num_in!H21)</f>
        <v>280.52306778310077</v>
      </c>
      <c r="I21" s="72">
        <f>IF(RES_hh_emi_in!I21=0,0,1000000*RES_hh_emi_in!I21/RES_hh_num_in!I21)</f>
        <v>288.20694066743096</v>
      </c>
      <c r="J21" s="72">
        <f>IF(RES_hh_emi_in!J21=0,0,1000000*RES_hh_emi_in!J21/RES_hh_num_in!J21)</f>
        <v>293.61096014421656</v>
      </c>
      <c r="K21" s="72">
        <f>IF(RES_hh_emi_in!K21=0,0,1000000*RES_hh_emi_in!K21/RES_hh_num_in!K21)</f>
        <v>348.09558724003813</v>
      </c>
      <c r="L21" s="72">
        <f>IF(RES_hh_emi_in!L21=0,0,1000000*RES_hh_emi_in!L21/RES_hh_num_in!L21)</f>
        <v>301.08011151782341</v>
      </c>
      <c r="M21" s="72">
        <f>IF(RES_hh_emi_in!M21=0,0,1000000*RES_hh_emi_in!M21/RES_hh_num_in!M21)</f>
        <v>316.73704147717541</v>
      </c>
      <c r="N21" s="72">
        <f>IF(RES_hh_emi_in!N21=0,0,1000000*RES_hh_emi_in!N21/RES_hh_num_in!N21)</f>
        <v>0</v>
      </c>
      <c r="O21" s="72">
        <f>IF(RES_hh_emi_in!O21=0,0,1000000*RES_hh_emi_in!O21/RES_hh_num_in!O21)</f>
        <v>234.71443825492619</v>
      </c>
      <c r="P21" s="72">
        <f>IF(RES_hh_emi_in!P21=0,0,1000000*RES_hh_emi_in!P21/RES_hh_num_in!P21)</f>
        <v>202.91217439557295</v>
      </c>
      <c r="Q21" s="72">
        <f>IF(RES_hh_emi_in!Q21=0,0,1000000*RES_hh_emi_in!Q21/RES_hh_num_in!Q21)</f>
        <v>260.3345356858307</v>
      </c>
      <c r="R21" s="72">
        <f>IF(RES_hh_emi_in!R21=0,0,1000000*RES_hh_emi_in!R21/RES_hh_num_in!R21)</f>
        <v>250.65427773524334</v>
      </c>
      <c r="S21" s="72">
        <f>IF(RES_hh_emi_in!S21=0,0,1000000*RES_hh_emi_in!S21/RES_hh_num_in!S21)</f>
        <v>232.19748510285771</v>
      </c>
      <c r="T21" s="72">
        <f>IF(RES_hh_emi_in!T21=0,0,1000000*RES_hh_emi_in!T21/RES_hh_num_in!T21)</f>
        <v>248.18720112812804</v>
      </c>
      <c r="U21" s="72">
        <f>IF(RES_hh_emi_in!U21=0,0,1000000*RES_hh_emi_in!U21/RES_hh_num_in!U21)</f>
        <v>241.42608569581569</v>
      </c>
      <c r="V21" s="72">
        <f>IF(RES_hh_emi_in!V21=0,0,1000000*RES_hh_emi_in!V21/RES_hh_num_in!V21)</f>
        <v>255.25806276130641</v>
      </c>
      <c r="W21" s="72">
        <f>IF(RES_hh_emi_in!W21=0,0,1000000*RES_hh_emi_in!W21/RES_hh_num_in!W21)</f>
        <v>278.49097149953354</v>
      </c>
      <c r="X21" s="72">
        <f>IF(RES_hh_emi_in!X21=0,0,1000000*RES_hh_emi_in!X21/RES_hh_num_in!X21)</f>
        <v>258.7122339401846</v>
      </c>
      <c r="Y21" s="72">
        <f>IF(RES_hh_emi_in!Y21=0,0,1000000*RES_hh_emi_in!Y21/RES_hh_num_in!Y21)</f>
        <v>253.63944408209636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24.40476579719676</v>
      </c>
      <c r="D27" s="69">
        <f>IF(RES_hh_emi_in!D27=0,0,1000000*RES_hh_emi_in!D27/RES_hh_num_in!D27)</f>
        <v>50.950287698348298</v>
      </c>
      <c r="E27" s="69">
        <f>IF(RES_hh_emi_in!E27=0,0,1000000*RES_hh_emi_in!E27/RES_hh_num_in!E27)</f>
        <v>45.313558196287687</v>
      </c>
      <c r="F27" s="69">
        <f>IF(RES_hh_emi_in!F27=0,0,1000000*RES_hh_emi_in!F27/RES_hh_num_in!F27)</f>
        <v>33.929952675150716</v>
      </c>
      <c r="G27" s="69">
        <f>IF(RES_hh_emi_in!G27=0,0,1000000*RES_hh_emi_in!G27/RES_hh_num_in!G27)</f>
        <v>28.589630533683369</v>
      </c>
      <c r="H27" s="69">
        <f>IF(RES_hh_emi_in!H27=0,0,1000000*RES_hh_emi_in!H27/RES_hh_num_in!H27)</f>
        <v>26.371163132701337</v>
      </c>
      <c r="I27" s="69">
        <f>IF(RES_hh_emi_in!I27=0,0,1000000*RES_hh_emi_in!I27/RES_hh_num_in!I27)</f>
        <v>22.210543707783906</v>
      </c>
      <c r="J27" s="69">
        <f>IF(RES_hh_emi_in!J27=0,0,1000000*RES_hh_emi_in!J27/RES_hh_num_in!J27)</f>
        <v>29.667318820933264</v>
      </c>
      <c r="K27" s="69">
        <f>IF(RES_hh_emi_in!K27=0,0,1000000*RES_hh_emi_in!K27/RES_hh_num_in!K27)</f>
        <v>36.372323899447295</v>
      </c>
      <c r="L27" s="69">
        <f>IF(RES_hh_emi_in!L27=0,0,1000000*RES_hh_emi_in!L27/RES_hh_num_in!L27)</f>
        <v>41.497127467581443</v>
      </c>
      <c r="M27" s="69">
        <f>IF(RES_hh_emi_in!M27=0,0,1000000*RES_hh_emi_in!M27/RES_hh_num_in!M27)</f>
        <v>46.390615700025023</v>
      </c>
      <c r="N27" s="69">
        <f>IF(RES_hh_emi_in!N27=0,0,1000000*RES_hh_emi_in!N27/RES_hh_num_in!N27)</f>
        <v>28.021543345800414</v>
      </c>
      <c r="O27" s="69">
        <f>IF(RES_hh_emi_in!O27=0,0,1000000*RES_hh_emi_in!O27/RES_hh_num_in!O27)</f>
        <v>25.732962054296419</v>
      </c>
      <c r="P27" s="69">
        <f>IF(RES_hh_emi_in!P27=0,0,1000000*RES_hh_emi_in!P27/RES_hh_num_in!P27)</f>
        <v>22.985231502494464</v>
      </c>
      <c r="Q27" s="69">
        <f>IF(RES_hh_emi_in!Q27=0,0,1000000*RES_hh_emi_in!Q27/RES_hh_num_in!Q27)</f>
        <v>27.272576918250575</v>
      </c>
      <c r="R27" s="69">
        <f>IF(RES_hh_emi_in!R27=0,0,1000000*RES_hh_emi_in!R27/RES_hh_num_in!R27)</f>
        <v>27.383079795692154</v>
      </c>
      <c r="S27" s="69">
        <f>IF(RES_hh_emi_in!S27=0,0,1000000*RES_hh_emi_in!S27/RES_hh_num_in!S27)</f>
        <v>18.85941767713113</v>
      </c>
      <c r="T27" s="69">
        <f>IF(RES_hh_emi_in!T27=0,0,1000000*RES_hh_emi_in!T27/RES_hh_num_in!T27)</f>
        <v>18.05219067257244</v>
      </c>
      <c r="U27" s="69">
        <f>IF(RES_hh_emi_in!U27=0,0,1000000*RES_hh_emi_in!U27/RES_hh_num_in!U27)</f>
        <v>20.01758578801585</v>
      </c>
      <c r="V27" s="69">
        <f>IF(RES_hh_emi_in!V27=0,0,1000000*RES_hh_emi_in!V27/RES_hh_num_in!V27)</f>
        <v>20.241595191331182</v>
      </c>
      <c r="W27" s="69">
        <f>IF(RES_hh_emi_in!W27=0,0,1000000*RES_hh_emi_in!W27/RES_hh_num_in!W27)</f>
        <v>19.528636149912735</v>
      </c>
      <c r="X27" s="69">
        <f>IF(RES_hh_emi_in!X27=0,0,1000000*RES_hh_emi_in!X27/RES_hh_num_in!X27)</f>
        <v>10.509249874091358</v>
      </c>
      <c r="Y27" s="69">
        <f>IF(RES_hh_emi_in!Y27=0,0,1000000*RES_hh_emi_in!Y27/RES_hh_num_in!Y27)</f>
        <v>5.020439433356878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225.11766155663429</v>
      </c>
      <c r="D28" s="72">
        <f>IF(RES_hh_emi_in!D28=0,0,1000000*RES_hh_emi_in!D28/RES_hh_num_in!D28)</f>
        <v>334.5214724256229</v>
      </c>
      <c r="E28" s="72">
        <f>IF(RES_hh_emi_in!E28=0,0,1000000*RES_hh_emi_in!E28/RES_hh_num_in!E28)</f>
        <v>363.28507282142823</v>
      </c>
      <c r="F28" s="72">
        <f>IF(RES_hh_emi_in!F28=0,0,1000000*RES_hh_emi_in!F28/RES_hh_num_in!F28)</f>
        <v>319.52221178250329</v>
      </c>
      <c r="G28" s="72">
        <f>IF(RES_hh_emi_in!G28=0,0,1000000*RES_hh_emi_in!G28/RES_hh_num_in!G28)</f>
        <v>290.79946828068199</v>
      </c>
      <c r="H28" s="72">
        <f>IF(RES_hh_emi_in!H28=0,0,1000000*RES_hh_emi_in!H28/RES_hh_num_in!H28)</f>
        <v>320.62410251742386</v>
      </c>
      <c r="I28" s="72">
        <f>IF(RES_hh_emi_in!I28=0,0,1000000*RES_hh_emi_in!I28/RES_hh_num_in!I28)</f>
        <v>334.91998248601317</v>
      </c>
      <c r="J28" s="72">
        <f>IF(RES_hh_emi_in!J28=0,0,1000000*RES_hh_emi_in!J28/RES_hh_num_in!J28)</f>
        <v>335.45813971105986</v>
      </c>
      <c r="K28" s="72">
        <f>IF(RES_hh_emi_in!K28=0,0,1000000*RES_hh_emi_in!K28/RES_hh_num_in!K28)</f>
        <v>267.72058468468134</v>
      </c>
      <c r="L28" s="72">
        <f>IF(RES_hh_emi_in!L28=0,0,1000000*RES_hh_emi_in!L28/RES_hh_num_in!L28)</f>
        <v>331.73668760111661</v>
      </c>
      <c r="M28" s="72">
        <f>IF(RES_hh_emi_in!M28=0,0,1000000*RES_hh_emi_in!M28/RES_hh_num_in!M28)</f>
        <v>350.52881806201339</v>
      </c>
      <c r="N28" s="72">
        <f>IF(RES_hh_emi_in!N28=0,0,1000000*RES_hh_emi_in!N28/RES_hh_num_in!N28)</f>
        <v>353.27792567547215</v>
      </c>
      <c r="O28" s="72">
        <f>IF(RES_hh_emi_in!O28=0,0,1000000*RES_hh_emi_in!O28/RES_hh_num_in!O28)</f>
        <v>340.68689530769927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293.88769526740776</v>
      </c>
      <c r="S28" s="72">
        <f>IF(RES_hh_emi_in!S28=0,0,1000000*RES_hh_emi_in!S28/RES_hh_num_in!S28)</f>
        <v>377.00923339660983</v>
      </c>
      <c r="T28" s="72">
        <f>IF(RES_hh_emi_in!T28=0,0,1000000*RES_hh_emi_in!T28/RES_hh_num_in!T28)</f>
        <v>0</v>
      </c>
      <c r="U28" s="72">
        <f>IF(RES_hh_emi_in!U28=0,0,1000000*RES_hh_emi_in!U28/RES_hh_num_in!U28)</f>
        <v>301.45788250432025</v>
      </c>
      <c r="V28" s="72">
        <f>IF(RES_hh_emi_in!V28=0,0,1000000*RES_hh_emi_in!V28/RES_hh_num_in!V28)</f>
        <v>319.75588790097038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182.22144965931665</v>
      </c>
      <c r="D29" s="72">
        <f>IF(RES_hh_emi_in!D29=0,0,1000000*RES_hh_emi_in!D29/RES_hh_num_in!D29)</f>
        <v>175.34712454618014</v>
      </c>
      <c r="E29" s="72">
        <f>IF(RES_hh_emi_in!E29=0,0,1000000*RES_hh_emi_in!E29/RES_hh_num_in!E29)</f>
        <v>201.77011783242426</v>
      </c>
      <c r="F29" s="72">
        <f>IF(RES_hh_emi_in!F29=0,0,1000000*RES_hh_emi_in!F29/RES_hh_num_in!F29)</f>
        <v>207.91172091574055</v>
      </c>
      <c r="G29" s="72">
        <f>IF(RES_hh_emi_in!G29=0,0,1000000*RES_hh_emi_in!G29/RES_hh_num_in!G29)</f>
        <v>204.41935929045812</v>
      </c>
      <c r="H29" s="72">
        <f>IF(RES_hh_emi_in!H29=0,0,1000000*RES_hh_emi_in!H29/RES_hh_num_in!H29)</f>
        <v>215.82503394046901</v>
      </c>
      <c r="I29" s="72">
        <f>IF(RES_hh_emi_in!I29=0,0,1000000*RES_hh_emi_in!I29/RES_hh_num_in!I29)</f>
        <v>203.72523647679554</v>
      </c>
      <c r="J29" s="72">
        <f>IF(RES_hh_emi_in!J29=0,0,1000000*RES_hh_emi_in!J29/RES_hh_num_in!J29)</f>
        <v>188.76988185190746</v>
      </c>
      <c r="K29" s="72">
        <f>IF(RES_hh_emi_in!K29=0,0,1000000*RES_hh_emi_in!K29/RES_hh_num_in!K29)</f>
        <v>210.84790705369525</v>
      </c>
      <c r="L29" s="72">
        <f>IF(RES_hh_emi_in!L29=0,0,1000000*RES_hh_emi_in!L29/RES_hh_num_in!L29)</f>
        <v>183.86002052437027</v>
      </c>
      <c r="M29" s="72">
        <f>IF(RES_hh_emi_in!M29=0,0,1000000*RES_hh_emi_in!M29/RES_hh_num_in!M29)</f>
        <v>230.15952320545762</v>
      </c>
      <c r="N29" s="72">
        <f>IF(RES_hh_emi_in!N29=0,0,1000000*RES_hh_emi_in!N29/RES_hh_num_in!N29)</f>
        <v>208.07358279579975</v>
      </c>
      <c r="O29" s="72">
        <f>IF(RES_hh_emi_in!O29=0,0,1000000*RES_hh_emi_in!O29/RES_hh_num_in!O29)</f>
        <v>198.34698619635193</v>
      </c>
      <c r="P29" s="72">
        <f>IF(RES_hh_emi_in!P29=0,0,1000000*RES_hh_emi_in!P29/RES_hh_num_in!P29)</f>
        <v>184.29487829565971</v>
      </c>
      <c r="Q29" s="72">
        <f>IF(RES_hh_emi_in!Q29=0,0,1000000*RES_hh_emi_in!Q29/RES_hh_num_in!Q29)</f>
        <v>265.34612217053967</v>
      </c>
      <c r="R29" s="72">
        <f>IF(RES_hh_emi_in!R29=0,0,1000000*RES_hh_emi_in!R29/RES_hh_num_in!R29)</f>
        <v>221.7368677974363</v>
      </c>
      <c r="S29" s="72">
        <f>IF(RES_hh_emi_in!S29=0,0,1000000*RES_hh_emi_in!S29/RES_hh_num_in!S29)</f>
        <v>216.35245987988964</v>
      </c>
      <c r="T29" s="72">
        <f>IF(RES_hh_emi_in!T29=0,0,1000000*RES_hh_emi_in!T29/RES_hh_num_in!T29)</f>
        <v>219.29103351830324</v>
      </c>
      <c r="U29" s="72">
        <f>IF(RES_hh_emi_in!U29=0,0,1000000*RES_hh_emi_in!U29/RES_hh_num_in!U29)</f>
        <v>211.11621920781522</v>
      </c>
      <c r="V29" s="72">
        <f>IF(RES_hh_emi_in!V29=0,0,1000000*RES_hh_emi_in!V29/RES_hh_num_in!V29)</f>
        <v>231.57201102744492</v>
      </c>
      <c r="W29" s="72">
        <f>IF(RES_hh_emi_in!W29=0,0,1000000*RES_hh_emi_in!W29/RES_hh_num_in!W29)</f>
        <v>258.6685922532933</v>
      </c>
      <c r="X29" s="72">
        <f>IF(RES_hh_emi_in!X29=0,0,1000000*RES_hh_emi_in!X29/RES_hh_num_in!X29)</f>
        <v>243.90641117367488</v>
      </c>
      <c r="Y29" s="72">
        <f>IF(RES_hh_emi_in!Y29=0,0,1000000*RES_hh_emi_in!Y29/RES_hh_num_in!Y29)</f>
        <v>215.10700553670893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171.54087182258797</v>
      </c>
      <c r="D30" s="72">
        <f>IF(RES_hh_emi_in!D30=0,0,1000000*RES_hh_emi_in!D30/RES_hh_num_in!D30)</f>
        <v>110.00988008274892</v>
      </c>
      <c r="E30" s="72">
        <f>IF(RES_hh_emi_in!E30=0,0,1000000*RES_hh_emi_in!E30/RES_hh_num_in!E30)</f>
        <v>116.65024933147002</v>
      </c>
      <c r="F30" s="72">
        <f>IF(RES_hh_emi_in!F30=0,0,1000000*RES_hh_emi_in!F30/RES_hh_num_in!F30)</f>
        <v>123.23505345727935</v>
      </c>
      <c r="G30" s="72">
        <f>IF(RES_hh_emi_in!G30=0,0,1000000*RES_hh_emi_in!G30/RES_hh_num_in!G30)</f>
        <v>161.50771262030824</v>
      </c>
      <c r="H30" s="72">
        <f>IF(RES_hh_emi_in!H30=0,0,1000000*RES_hh_emi_in!H30/RES_hh_num_in!H30)</f>
        <v>177.97289418234169</v>
      </c>
      <c r="I30" s="72">
        <f>IF(RES_hh_emi_in!I30=0,0,1000000*RES_hh_emi_in!I30/RES_hh_num_in!I30)</f>
        <v>190.98898682101014</v>
      </c>
      <c r="J30" s="72">
        <f>IF(RES_hh_emi_in!J30=0,0,1000000*RES_hh_emi_in!J30/RES_hh_num_in!J30)</f>
        <v>183.22401752307655</v>
      </c>
      <c r="K30" s="72">
        <f>IF(RES_hh_emi_in!K30=0,0,1000000*RES_hh_emi_in!K30/RES_hh_num_in!K30)</f>
        <v>209.8649348515942</v>
      </c>
      <c r="L30" s="72">
        <f>IF(RES_hh_emi_in!L30=0,0,1000000*RES_hh_emi_in!L30/RES_hh_num_in!L30)</f>
        <v>180.24841988397031</v>
      </c>
      <c r="M30" s="72">
        <f>IF(RES_hh_emi_in!M30=0,0,1000000*RES_hh_emi_in!M30/RES_hh_num_in!M30)</f>
        <v>198.50654723454946</v>
      </c>
      <c r="N30" s="72">
        <f>IF(RES_hh_emi_in!N30=0,0,1000000*RES_hh_emi_in!N30/RES_hh_num_in!N30)</f>
        <v>0</v>
      </c>
      <c r="O30" s="72">
        <f>IF(RES_hh_emi_in!O30=0,0,1000000*RES_hh_emi_in!O30/RES_hh_num_in!O30)</f>
        <v>171.37663874364893</v>
      </c>
      <c r="P30" s="72">
        <f>IF(RES_hh_emi_in!P30=0,0,1000000*RES_hh_emi_in!P30/RES_hh_num_in!P30)</f>
        <v>175.35295684954059</v>
      </c>
      <c r="Q30" s="72">
        <f>IF(RES_hh_emi_in!Q30=0,0,1000000*RES_hh_emi_in!Q30/RES_hh_num_in!Q30)</f>
        <v>187.23149352916738</v>
      </c>
      <c r="R30" s="72">
        <f>IF(RES_hh_emi_in!R30=0,0,1000000*RES_hh_emi_in!R30/RES_hh_num_in!R30)</f>
        <v>197.70618039367534</v>
      </c>
      <c r="S30" s="72">
        <f>IF(RES_hh_emi_in!S30=0,0,1000000*RES_hh_emi_in!S30/RES_hh_num_in!S30)</f>
        <v>189.8403911935724</v>
      </c>
      <c r="T30" s="72">
        <f>IF(RES_hh_emi_in!T30=0,0,1000000*RES_hh_emi_in!T30/RES_hh_num_in!T30)</f>
        <v>202.10199289312348</v>
      </c>
      <c r="U30" s="72">
        <f>IF(RES_hh_emi_in!U30=0,0,1000000*RES_hh_emi_in!U30/RES_hh_num_in!U30)</f>
        <v>196.99546755795816</v>
      </c>
      <c r="V30" s="72">
        <f>IF(RES_hh_emi_in!V30=0,0,1000000*RES_hh_emi_in!V30/RES_hh_num_in!V30)</f>
        <v>209.44858326154082</v>
      </c>
      <c r="W30" s="72">
        <f>IF(RES_hh_emi_in!W30=0,0,1000000*RES_hh_emi_in!W30/RES_hh_num_in!W30)</f>
        <v>228.35249208551235</v>
      </c>
      <c r="X30" s="72">
        <f>IF(RES_hh_emi_in!X30=0,0,1000000*RES_hh_emi_in!X30/RES_hh_num_in!X30)</f>
        <v>210.90329519435369</v>
      </c>
      <c r="Y30" s="72">
        <f>IF(RES_hh_emi_in!Y30=0,0,1000000*RES_hh_emi_in!Y30/RES_hh_num_in!Y30)</f>
        <v>204.78862415303783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91.087116060533049</v>
      </c>
      <c r="D3" s="65">
        <f>IF(RES_hh_fech_in!D3=0,0,RES_hh_fech_in!D3/RES_summary!D$21)</f>
        <v>111.72018097677818</v>
      </c>
      <c r="E3" s="65">
        <f>IF(RES_hh_fech_in!E3=0,0,RES_hh_fech_in!E3/RES_summary!E$21)</f>
        <v>112.05283501948252</v>
      </c>
      <c r="F3" s="65">
        <f>IF(RES_hh_fech_in!F3=0,0,RES_hh_fech_in!F3/RES_summary!F$21)</f>
        <v>98.159758806492164</v>
      </c>
      <c r="G3" s="65">
        <f>IF(RES_hh_fech_in!G3=0,0,RES_hh_fech_in!G3/RES_summary!G$21)</f>
        <v>94.707130314626198</v>
      </c>
      <c r="H3" s="65">
        <f>IF(RES_hh_fech_in!H3=0,0,RES_hh_fech_in!H3/RES_summary!H$21)</f>
        <v>99.262286787987136</v>
      </c>
      <c r="I3" s="65">
        <f>IF(RES_hh_fech_in!I3=0,0,RES_hh_fech_in!I3/RES_summary!I$21)</f>
        <v>90.555945685386547</v>
      </c>
      <c r="J3" s="65">
        <f>IF(RES_hh_fech_in!J3=0,0,RES_hh_fech_in!J3/RES_summary!J$21)</f>
        <v>93.373343990268012</v>
      </c>
      <c r="K3" s="65">
        <f>IF(RES_hh_fech_in!K3=0,0,RES_hh_fech_in!K3/RES_summary!K$21)</f>
        <v>92.983163551979104</v>
      </c>
      <c r="L3" s="65">
        <f>IF(RES_hh_fech_in!L3=0,0,RES_hh_fech_in!L3/RES_summary!L$21)</f>
        <v>95.48702658482911</v>
      </c>
      <c r="M3" s="65">
        <f>IF(RES_hh_fech_in!M3=0,0,RES_hh_fech_in!M3/RES_summary!M$21)</f>
        <v>102.31438567859378</v>
      </c>
      <c r="N3" s="65">
        <f>IF(RES_hh_fech_in!N3=0,0,RES_hh_fech_in!N3/RES_summary!N$21)</f>
        <v>93.403215319613452</v>
      </c>
      <c r="O3" s="65">
        <f>IF(RES_hh_fech_in!O3=0,0,RES_hh_fech_in!O3/RES_summary!O$21)</f>
        <v>83.480537688841139</v>
      </c>
      <c r="P3" s="65">
        <f>IF(RES_hh_fech_in!P3=0,0,RES_hh_fech_in!P3/RES_summary!P$21)</f>
        <v>79.753759651094896</v>
      </c>
      <c r="Q3" s="65">
        <f>IF(RES_hh_fech_in!Q3=0,0,RES_hh_fech_in!Q3/RES_summary!Q$21)</f>
        <v>76.024280993067975</v>
      </c>
      <c r="R3" s="65">
        <f>IF(RES_hh_fech_in!R3=0,0,RES_hh_fech_in!R3/RES_summary!R$21)</f>
        <v>74.382634001397363</v>
      </c>
      <c r="S3" s="65">
        <f>IF(RES_hh_fech_in!S3=0,0,RES_hh_fech_in!S3/RES_summary!S$21)</f>
        <v>73.684343682898898</v>
      </c>
      <c r="T3" s="65">
        <f>IF(RES_hh_fech_in!T3=0,0,RES_hh_fech_in!T3/RES_summary!T$21)</f>
        <v>69.068991919543222</v>
      </c>
      <c r="U3" s="65">
        <f>IF(RES_hh_fech_in!U3=0,0,RES_hh_fech_in!U3/RES_summary!U$21)</f>
        <v>62.951551686684638</v>
      </c>
      <c r="V3" s="65">
        <f>IF(RES_hh_fech_in!V3=0,0,RES_hh_fech_in!V3/RES_summary!V$21)</f>
        <v>65.939996519421385</v>
      </c>
      <c r="W3" s="65">
        <f>IF(RES_hh_fech_in!W3=0,0,RES_hh_fech_in!W3/RES_summary!W$21)</f>
        <v>59.375898949095166</v>
      </c>
      <c r="X3" s="65">
        <f>IF(RES_hh_fech_in!X3=0,0,RES_hh_fech_in!X3/RES_summary!X$21)</f>
        <v>51.42561154546182</v>
      </c>
      <c r="Y3" s="65">
        <f>IF(RES_hh_fech_in!Y3=0,0,RES_hh_fech_in!Y3/RES_summary!Y$21)</f>
        <v>46.170392676210312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64.203442572463416</v>
      </c>
      <c r="D4" s="69">
        <f>IF(RES_hh_fech_in!D4=0,0,RES_hh_fech_in!D4/RES_summary!D$21)</f>
        <v>82.341548857689844</v>
      </c>
      <c r="E4" s="69">
        <f>IF(RES_hh_fech_in!E4=0,0,RES_hh_fech_in!E4/RES_summary!E$21)</f>
        <v>83.013284814664928</v>
      </c>
      <c r="F4" s="69">
        <f>IF(RES_hh_fech_in!F4=0,0,RES_hh_fech_in!F4/RES_summary!F$21)</f>
        <v>70.572110049401331</v>
      </c>
      <c r="G4" s="69">
        <f>IF(RES_hh_fech_in!G4=0,0,RES_hh_fech_in!G4/RES_summary!G$21)</f>
        <v>66.548616203072498</v>
      </c>
      <c r="H4" s="69">
        <f>IF(RES_hh_fech_in!H4=0,0,RES_hh_fech_in!H4/RES_summary!H$21)</f>
        <v>70.222881725814744</v>
      </c>
      <c r="I4" s="69">
        <f>IF(RES_hh_fech_in!I4=0,0,RES_hh_fech_in!I4/RES_summary!I$21)</f>
        <v>61.601996131894786</v>
      </c>
      <c r="J4" s="69">
        <f>IF(RES_hh_fech_in!J4=0,0,RES_hh_fech_in!J4/RES_summary!J$21)</f>
        <v>62.098595767017926</v>
      </c>
      <c r="K4" s="69">
        <f>IF(RES_hh_fech_in!K4=0,0,RES_hh_fech_in!K4/RES_summary!K$21)</f>
        <v>60.55108269770691</v>
      </c>
      <c r="L4" s="69">
        <f>IF(RES_hh_fech_in!L4=0,0,RES_hh_fech_in!L4/RES_summary!L$21)</f>
        <v>64.697431420420756</v>
      </c>
      <c r="M4" s="69">
        <f>IF(RES_hh_fech_in!M4=0,0,RES_hh_fech_in!M4/RES_summary!M$21)</f>
        <v>69.358437402331589</v>
      </c>
      <c r="N4" s="69">
        <f>IF(RES_hh_fech_in!N4=0,0,RES_hh_fech_in!N4/RES_summary!N$21)</f>
        <v>64.155464699119378</v>
      </c>
      <c r="O4" s="69">
        <f>IF(RES_hh_fech_in!O4=0,0,RES_hh_fech_in!O4/RES_summary!O$21)</f>
        <v>57.468142340875971</v>
      </c>
      <c r="P4" s="69">
        <f>IF(RES_hh_fech_in!P4=0,0,RES_hh_fech_in!P4/RES_summary!P$21)</f>
        <v>53.596227694893393</v>
      </c>
      <c r="Q4" s="69">
        <f>IF(RES_hh_fech_in!Q4=0,0,RES_hh_fech_in!Q4/RES_summary!Q$21)</f>
        <v>48.822064802260691</v>
      </c>
      <c r="R4" s="69">
        <f>IF(RES_hh_fech_in!R4=0,0,RES_hh_fech_in!R4/RES_summary!R$21)</f>
        <v>48.058482441862758</v>
      </c>
      <c r="S4" s="69">
        <f>IF(RES_hh_fech_in!S4=0,0,RES_hh_fech_in!S4/RES_summary!S$21)</f>
        <v>46.972289218090353</v>
      </c>
      <c r="T4" s="69">
        <f>IF(RES_hh_fech_in!T4=0,0,RES_hh_fech_in!T4/RES_summary!T$21)</f>
        <v>42.633168866610369</v>
      </c>
      <c r="U4" s="69">
        <f>IF(RES_hh_fech_in!U4=0,0,RES_hh_fech_in!U4/RES_summary!U$21)</f>
        <v>37.545166658621561</v>
      </c>
      <c r="V4" s="69">
        <f>IF(RES_hh_fech_in!V4=0,0,RES_hh_fech_in!V4/RES_summary!V$21)</f>
        <v>39.506298178480485</v>
      </c>
      <c r="W4" s="69">
        <f>IF(RES_hh_fech_in!W4=0,0,RES_hh_fech_in!W4/RES_summary!W$21)</f>
        <v>32.395352647292086</v>
      </c>
      <c r="X4" s="69">
        <f>IF(RES_hh_fech_in!X4=0,0,RES_hh_fech_in!X4/RES_summary!X$21)</f>
        <v>24.071383573099592</v>
      </c>
      <c r="Y4" s="69">
        <f>IF(RES_hh_fech_in!Y4=0,0,RES_hh_fech_in!Y4/RES_summary!Y$21)</f>
        <v>18.816097726952503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46.616871568549193</v>
      </c>
      <c r="D5" s="72">
        <f>IF(RES_hh_fech_in!D5=0,0,RES_hh_fech_in!D5/RES_summary!D$21)</f>
        <v>84.590320499521269</v>
      </c>
      <c r="E5" s="72">
        <f>IF(RES_hh_fech_in!E5=0,0,RES_hh_fech_in!E5/RES_summary!E$21)</f>
        <v>98.380246074843399</v>
      </c>
      <c r="F5" s="72">
        <f>IF(RES_hh_fech_in!F5=0,0,RES_hh_fech_in!F5/RES_summary!F$21)</f>
        <v>72.167552895888036</v>
      </c>
      <c r="G5" s="72">
        <f>IF(RES_hh_fech_in!G5=0,0,RES_hh_fech_in!G5/RES_summary!G$21)</f>
        <v>64.68328740112355</v>
      </c>
      <c r="H5" s="72">
        <f>IF(RES_hh_fech_in!H5=0,0,RES_hh_fech_in!H5/RES_summary!H$21)</f>
        <v>71.627141770028459</v>
      </c>
      <c r="I5" s="72">
        <f>IF(RES_hh_fech_in!I5=0,0,RES_hh_fech_in!I5/RES_summary!I$21)</f>
        <v>63.896020763288043</v>
      </c>
      <c r="J5" s="72">
        <f>IF(RES_hh_fech_in!J5=0,0,RES_hh_fech_in!J5/RES_summary!J$21)</f>
        <v>64.108844519612973</v>
      </c>
      <c r="K5" s="72">
        <f>IF(RES_hh_fech_in!K5=0,0,RES_hh_fech_in!K5/RES_summary!K$21)</f>
        <v>46.786648602332733</v>
      </c>
      <c r="L5" s="72">
        <f>IF(RES_hh_fech_in!L5=0,0,RES_hh_fech_in!L5/RES_summary!L$21)</f>
        <v>64.258466275152912</v>
      </c>
      <c r="M5" s="72">
        <f>IF(RES_hh_fech_in!M5=0,0,RES_hh_fech_in!M5/RES_summary!M$21)</f>
        <v>77.246649343005828</v>
      </c>
      <c r="N5" s="72">
        <f>IF(RES_hh_fech_in!N5=0,0,RES_hh_fech_in!N5/RES_summary!N$21)</f>
        <v>72.373012779589772</v>
      </c>
      <c r="O5" s="72">
        <f>IF(RES_hh_fech_in!O5=0,0,RES_hh_fech_in!O5/RES_summary!O$21)</f>
        <v>60.8087384595811</v>
      </c>
      <c r="P5" s="72">
        <f>IF(RES_hh_fech_in!P5=0,0,RES_hh_fech_in!P5/RES_summary!P$21)</f>
        <v>0</v>
      </c>
      <c r="Q5" s="72">
        <f>IF(RES_hh_fech_in!Q5=0,0,RES_hh_fech_in!Q5/RES_summary!Q$21)</f>
        <v>45.958895483662985</v>
      </c>
      <c r="R5" s="72">
        <f>IF(RES_hh_fech_in!R5=0,0,RES_hh_fech_in!R5/RES_summary!R$21)</f>
        <v>49.111492308577986</v>
      </c>
      <c r="S5" s="72">
        <f>IF(RES_hh_fech_in!S5=0,0,RES_hh_fech_in!S5/RES_summary!S$21)</f>
        <v>49.81637595986718</v>
      </c>
      <c r="T5" s="72">
        <f>IF(RES_hh_fech_in!T5=0,0,RES_hh_fech_in!T5/RES_summary!T$21)</f>
        <v>0</v>
      </c>
      <c r="U5" s="72">
        <f>IF(RES_hh_fech_in!U5=0,0,RES_hh_fech_in!U5/RES_summary!U$21)</f>
        <v>33.29113049059908</v>
      </c>
      <c r="V5" s="72">
        <f>IF(RES_hh_fech_in!V5=0,0,RES_hh_fech_in!V5/RES_summary!V$21)</f>
        <v>31.877952527515465</v>
      </c>
      <c r="W5" s="72">
        <f>IF(RES_hh_fech_in!W5=0,0,RES_hh_fech_in!W5/RES_summary!W$21)</f>
        <v>0</v>
      </c>
      <c r="X5" s="72">
        <f>IF(RES_hh_fech_in!X5=0,0,RES_hh_fech_in!X5/RES_summary!X$21)</f>
        <v>17.280660568006201</v>
      </c>
      <c r="Y5" s="72">
        <f>IF(RES_hh_fech_in!Y5=0,0,RES_hh_fech_in!Y5/RES_summary!Y$21)</f>
        <v>10.255541173891343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84.523188746814412</v>
      </c>
      <c r="D6" s="72">
        <f>IF(RES_hh_fech_in!D6=0,0,RES_hh_fech_in!D6/RES_summary!D$21)</f>
        <v>0</v>
      </c>
      <c r="E6" s="72">
        <f>IF(RES_hh_fech_in!E6=0,0,RES_hh_fech_in!E6/RES_summary!E$21)</f>
        <v>87.560240486547471</v>
      </c>
      <c r="F6" s="72">
        <f>IF(RES_hh_fech_in!F6=0,0,RES_hh_fech_in!F6/RES_summary!F$21)</f>
        <v>85.070689330936233</v>
      </c>
      <c r="G6" s="72">
        <f>IF(RES_hh_fech_in!G6=0,0,RES_hh_fech_in!G6/RES_summary!G$21)</f>
        <v>83.180143702275714</v>
      </c>
      <c r="H6" s="72">
        <f>IF(RES_hh_fech_in!H6=0,0,RES_hh_fech_in!H6/RES_summary!H$21)</f>
        <v>78.18941434868394</v>
      </c>
      <c r="I6" s="72">
        <f>IF(RES_hh_fech_in!I6=0,0,RES_hh_fech_in!I6/RES_summary!I$21)</f>
        <v>75.309028107057586</v>
      </c>
      <c r="J6" s="72">
        <f>IF(RES_hh_fech_in!J6=0,0,RES_hh_fech_in!J6/RES_summary!J$21)</f>
        <v>69.757533409801511</v>
      </c>
      <c r="K6" s="72">
        <f>IF(RES_hh_fech_in!K6=0,0,RES_hh_fech_in!K6/RES_summary!K$21)</f>
        <v>42.328762884674589</v>
      </c>
      <c r="L6" s="72">
        <f>IF(RES_hh_fech_in!L6=0,0,RES_hh_fech_in!L6/RES_summary!L$21)</f>
        <v>26.141146561223881</v>
      </c>
      <c r="M6" s="72">
        <f>IF(RES_hh_fech_in!M6=0,0,RES_hh_fech_in!M6/RES_summary!M$21)</f>
        <v>113.78488342679402</v>
      </c>
      <c r="N6" s="72">
        <f>IF(RES_hh_fech_in!N6=0,0,RES_hh_fech_in!N6/RES_summary!N$21)</f>
        <v>69.005262110354735</v>
      </c>
      <c r="O6" s="72">
        <f>IF(RES_hh_fech_in!O6=0,0,RES_hh_fech_in!O6/RES_summary!O$21)</f>
        <v>52.366387819783363</v>
      </c>
      <c r="P6" s="72">
        <f>IF(RES_hh_fech_in!P6=0,0,RES_hh_fech_in!P6/RES_summary!P$21)</f>
        <v>33.265284879993615</v>
      </c>
      <c r="Q6" s="72">
        <f>IF(RES_hh_fech_in!Q6=0,0,RES_hh_fech_in!Q6/RES_summary!Q$21)</f>
        <v>97.430358442294846</v>
      </c>
      <c r="R6" s="72">
        <f>IF(RES_hh_fech_in!R6=0,0,RES_hh_fech_in!R6/RES_summary!R$21)</f>
        <v>0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X6" s="72">
        <f>IF(RES_hh_fech_in!X6=0,0,RES_hh_fech_in!X6/RES_summary!X$21)</f>
        <v>26.856323541198769</v>
      </c>
      <c r="Y6" s="72">
        <f>IF(RES_hh_fech_in!Y6=0,0,RES_hh_fech_in!Y6/RES_summary!Y$21)</f>
        <v>0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101.87314172626652</v>
      </c>
      <c r="L7" s="72">
        <f>IF(RES_hh_fech_in!L7=0,0,RES_hh_fech_in!L7/RES_summary!L$21)</f>
        <v>105.73962963996351</v>
      </c>
      <c r="M7" s="72">
        <f>IF(RES_hh_fech_in!M7=0,0,RES_hh_fech_in!M7/RES_summary!M$21)</f>
        <v>59.257978059376079</v>
      </c>
      <c r="N7" s="72">
        <f>IF(RES_hh_fech_in!N7=0,0,RES_hh_fech_in!N7/RES_summary!N$21)</f>
        <v>66.074418886832277</v>
      </c>
      <c r="O7" s="72">
        <f>IF(RES_hh_fech_in!O7=0,0,RES_hh_fech_in!O7/RES_summary!O$21)</f>
        <v>73.894449971672501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X7" s="72">
        <f>IF(RES_hh_fech_in!X7=0,0,RES_hh_fech_in!X7/RES_summary!X$21)</f>
        <v>0</v>
      </c>
      <c r="Y7" s="72">
        <f>IF(RES_hh_fech_in!Y7=0,0,RES_hh_fech_in!Y7/RES_summary!Y$21)</f>
        <v>0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83.616409924030407</v>
      </c>
      <c r="D8" s="72">
        <f>IF(RES_hh_fech_in!D8=0,0,RES_hh_fech_in!D8/RES_summary!D$21)</f>
        <v>59.031118896113732</v>
      </c>
      <c r="E8" s="72">
        <f>IF(RES_hh_fech_in!E8=0,0,RES_hh_fech_in!E8/RES_summary!E$21)</f>
        <v>65.869759936879987</v>
      </c>
      <c r="F8" s="72">
        <f>IF(RES_hh_fech_in!F8=0,0,RES_hh_fech_in!F8/RES_summary!F$21)</f>
        <v>58.173464358279773</v>
      </c>
      <c r="G8" s="72">
        <f>IF(RES_hh_fech_in!G8=0,0,RES_hh_fech_in!G8/RES_summary!G$21)</f>
        <v>74.859048680048517</v>
      </c>
      <c r="H8" s="72">
        <f>IF(RES_hh_fech_in!H8=0,0,RES_hh_fech_in!H8/RES_summary!H$21)</f>
        <v>82.924994940257264</v>
      </c>
      <c r="I8" s="72">
        <f>IF(RES_hh_fech_in!I8=0,0,RES_hh_fech_in!I8/RES_summary!I$21)</f>
        <v>76.500163076819845</v>
      </c>
      <c r="J8" s="72">
        <f>IF(RES_hh_fech_in!J8=0,0,RES_hh_fech_in!J8/RES_summary!J$21)</f>
        <v>72.956594071329135</v>
      </c>
      <c r="K8" s="72">
        <f>IF(RES_hh_fech_in!K8=0,0,RES_hh_fech_in!K8/RES_summary!K$21)</f>
        <v>79.85671589360642</v>
      </c>
      <c r="L8" s="72">
        <f>IF(RES_hh_fech_in!L8=0,0,RES_hh_fech_in!L8/RES_summary!L$21)</f>
        <v>74.660711780523485</v>
      </c>
      <c r="M8" s="72">
        <f>IF(RES_hh_fech_in!M8=0,0,RES_hh_fech_in!M8/RES_summary!M$21)</f>
        <v>80.649063194012001</v>
      </c>
      <c r="N8" s="72">
        <f>IF(RES_hh_fech_in!N8=0,0,RES_hh_fech_in!N8/RES_summary!N$21)</f>
        <v>0</v>
      </c>
      <c r="O8" s="72">
        <f>IF(RES_hh_fech_in!O8=0,0,RES_hh_fech_in!O8/RES_summary!O$21)</f>
        <v>55.722911609537157</v>
      </c>
      <c r="P8" s="72">
        <f>IF(RES_hh_fech_in!P8=0,0,RES_hh_fech_in!P8/RES_summary!P$21)</f>
        <v>49.13005751350525</v>
      </c>
      <c r="Q8" s="72">
        <f>IF(RES_hh_fech_in!Q8=0,0,RES_hh_fech_in!Q8/RES_summary!Q$21)</f>
        <v>46.151432895623671</v>
      </c>
      <c r="R8" s="72">
        <f>IF(RES_hh_fech_in!R8=0,0,RES_hh_fech_in!R8/RES_summary!R$21)</f>
        <v>44.574337586273892</v>
      </c>
      <c r="S8" s="72">
        <f>IF(RES_hh_fech_in!S8=0,0,RES_hh_fech_in!S8/RES_summary!S$21)</f>
        <v>44.684956416056195</v>
      </c>
      <c r="T8" s="72">
        <f>IF(RES_hh_fech_in!T8=0,0,RES_hh_fech_in!T8/RES_summary!T$21)</f>
        <v>42.372524343725573</v>
      </c>
      <c r="U8" s="72">
        <f>IF(RES_hh_fech_in!U8=0,0,RES_hh_fech_in!U8/RES_summary!U$21)</f>
        <v>36.529976190528892</v>
      </c>
      <c r="V8" s="72">
        <f>IF(RES_hh_fech_in!V8=0,0,RES_hh_fech_in!V8/RES_summary!V$21)</f>
        <v>38.918352550251399</v>
      </c>
      <c r="W8" s="72">
        <f>IF(RES_hh_fech_in!W8=0,0,RES_hh_fech_in!W8/RES_summary!W$21)</f>
        <v>38.792832037400302</v>
      </c>
      <c r="X8" s="72">
        <f>IF(RES_hh_fech_in!X8=0,0,RES_hh_fech_in!X8/RES_summary!X$21)</f>
        <v>25.43355327278082</v>
      </c>
      <c r="Y8" s="72">
        <f>IF(RES_hh_fech_in!Y8=0,0,RES_hh_fech_in!Y8/RES_summary!Y$21)</f>
        <v>17.564507417609647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73.967868316932723</v>
      </c>
      <c r="D9" s="72">
        <f>IF(RES_hh_fech_in!D9=0,0,RES_hh_fech_in!D9/RES_summary!D$21)</f>
        <v>81.651669410180602</v>
      </c>
      <c r="E9" s="72">
        <f>IF(RES_hh_fech_in!E9=0,0,RES_hh_fech_in!E9/RES_summary!E$21)</f>
        <v>78.892447418501064</v>
      </c>
      <c r="F9" s="72">
        <f>IF(RES_hh_fech_in!F9=0,0,RES_hh_fech_in!F9/RES_summary!F$21)</f>
        <v>77.585720661594593</v>
      </c>
      <c r="G9" s="72">
        <f>IF(RES_hh_fech_in!G9=0,0,RES_hh_fech_in!G9/RES_summary!G$21)</f>
        <v>73.8656513108903</v>
      </c>
      <c r="H9" s="72">
        <f>IF(RES_hh_fech_in!H9=0,0,RES_hh_fech_in!H9/RES_summary!H$21)</f>
        <v>74.919224111519242</v>
      </c>
      <c r="I9" s="72">
        <f>IF(RES_hh_fech_in!I9=0,0,RES_hh_fech_in!I9/RES_summary!I$21)</f>
        <v>65.997089129072279</v>
      </c>
      <c r="J9" s="72">
        <f>IF(RES_hh_fech_in!J9=0,0,RES_hh_fech_in!J9/RES_summary!J$21)</f>
        <v>66.651195277420271</v>
      </c>
      <c r="K9" s="72">
        <f>IF(RES_hh_fech_in!K9=0,0,RES_hh_fech_in!K9/RES_summary!K$21)</f>
        <v>65.885034146203026</v>
      </c>
      <c r="L9" s="72">
        <f>IF(RES_hh_fech_in!L9=0,0,RES_hh_fech_in!L9/RES_summary!L$21)</f>
        <v>69.330444333013702</v>
      </c>
      <c r="M9" s="72">
        <f>IF(RES_hh_fech_in!M9=0,0,RES_hh_fech_in!M9/RES_summary!M$21)</f>
        <v>71.470317971396227</v>
      </c>
      <c r="N9" s="72">
        <f>IF(RES_hh_fech_in!N9=0,0,RES_hh_fech_in!N9/RES_summary!N$21)</f>
        <v>65.265921247905183</v>
      </c>
      <c r="O9" s="72">
        <f>IF(RES_hh_fech_in!O9=0,0,RES_hh_fech_in!O9/RES_summary!O$21)</f>
        <v>61.217323976639683</v>
      </c>
      <c r="P9" s="72">
        <f>IF(RES_hh_fech_in!P9=0,0,RES_hh_fech_in!P9/RES_summary!P$21)</f>
        <v>55.940387557086076</v>
      </c>
      <c r="Q9" s="72">
        <f>IF(RES_hh_fech_in!Q9=0,0,RES_hh_fech_in!Q9/RES_summary!Q$21)</f>
        <v>49.509536846812068</v>
      </c>
      <c r="R9" s="72">
        <f>IF(RES_hh_fech_in!R9=0,0,RES_hh_fech_in!R9/RES_summary!R$21)</f>
        <v>49.925633562460661</v>
      </c>
      <c r="S9" s="72">
        <f>IF(RES_hh_fech_in!S9=0,0,RES_hh_fech_in!S9/RES_summary!S$21)</f>
        <v>47.969812850521905</v>
      </c>
      <c r="T9" s="72">
        <f>IF(RES_hh_fech_in!T9=0,0,RES_hh_fech_in!T9/RES_summary!T$21)</f>
        <v>43.435007261291993</v>
      </c>
      <c r="U9" s="72">
        <f>IF(RES_hh_fech_in!U9=0,0,RES_hh_fech_in!U9/RES_summary!U$21)</f>
        <v>39.329162590455674</v>
      </c>
      <c r="V9" s="72">
        <f>IF(RES_hh_fech_in!V9=0,0,RES_hh_fech_in!V9/RES_summary!V$21)</f>
        <v>43.565450393411872</v>
      </c>
      <c r="W9" s="72">
        <f>IF(RES_hh_fech_in!W9=0,0,RES_hh_fech_in!W9/RES_summary!W$21)</f>
        <v>34.491819513018953</v>
      </c>
      <c r="X9" s="72">
        <f>IF(RES_hh_fech_in!X9=0,0,RES_hh_fech_in!X9/RES_summary!X$21)</f>
        <v>25.528362783123796</v>
      </c>
      <c r="Y9" s="72">
        <f>IF(RES_hh_fech_in!Y9=0,0,RES_hh_fech_in!Y9/RES_summary!Y$21)</f>
        <v>18.895748670692303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55.650149327565501</v>
      </c>
      <c r="D11" s="72">
        <f>IF(RES_hh_fech_in!D11=0,0,RES_hh_fech_in!D11/RES_summary!D$21)</f>
        <v>0</v>
      </c>
      <c r="E11" s="72">
        <f>IF(RES_hh_fech_in!E11=0,0,RES_hh_fech_in!E11/RES_summary!E$21)</f>
        <v>64.479904310037924</v>
      </c>
      <c r="F11" s="72">
        <f>IF(RES_hh_fech_in!F11=0,0,RES_hh_fech_in!F11/RES_summary!F$21)</f>
        <v>57.063929897867141</v>
      </c>
      <c r="G11" s="72">
        <f>IF(RES_hh_fech_in!G11=0,0,RES_hh_fech_in!G11/RES_summary!G$21)</f>
        <v>58.494922410141207</v>
      </c>
      <c r="H11" s="72">
        <f>IF(RES_hh_fech_in!H11=0,0,RES_hh_fech_in!H11/RES_summary!H$21)</f>
        <v>58.431739527389325</v>
      </c>
      <c r="I11" s="72">
        <f>IF(RES_hh_fech_in!I11=0,0,RES_hh_fech_in!I11/RES_summary!I$21)</f>
        <v>53.08197423113684</v>
      </c>
      <c r="J11" s="72">
        <f>IF(RES_hh_fech_in!J11=0,0,RES_hh_fech_in!J11/RES_summary!J$21)</f>
        <v>51.592548840349309</v>
      </c>
      <c r="K11" s="72">
        <f>IF(RES_hh_fech_in!K11=0,0,RES_hh_fech_in!K11/RES_summary!K$21)</f>
        <v>53.906362742539876</v>
      </c>
      <c r="L11" s="72">
        <f>IF(RES_hh_fech_in!L11=0,0,RES_hh_fech_in!L11/RES_summary!L$21)</f>
        <v>56.496915031249884</v>
      </c>
      <c r="M11" s="72">
        <f>IF(RES_hh_fech_in!M11=0,0,RES_hh_fech_in!M11/RES_summary!M$21)</f>
        <v>59.730686598842802</v>
      </c>
      <c r="N11" s="72">
        <f>IF(RES_hh_fech_in!N11=0,0,RES_hh_fech_in!N11/RES_summary!N$21)</f>
        <v>57.008476608570447</v>
      </c>
      <c r="O11" s="72">
        <f>IF(RES_hh_fech_in!O11=0,0,RES_hh_fech_in!O11/RES_summary!O$21)</f>
        <v>51.121135395636713</v>
      </c>
      <c r="P11" s="72">
        <f>IF(RES_hh_fech_in!P11=0,0,RES_hh_fech_in!P11/RES_summary!P$21)</f>
        <v>46.574363687299702</v>
      </c>
      <c r="Q11" s="72">
        <f>IF(RES_hh_fech_in!Q11=0,0,RES_hh_fech_in!Q11/RES_summary!Q$21)</f>
        <v>45.774636348233898</v>
      </c>
      <c r="R11" s="72">
        <f>IF(RES_hh_fech_in!R11=0,0,RES_hh_fech_in!R11/RES_summary!R$21)</f>
        <v>43.15969575569062</v>
      </c>
      <c r="S11" s="72">
        <f>IF(RES_hh_fech_in!S11=0,0,RES_hh_fech_in!S11/RES_summary!S$21)</f>
        <v>43.045917043545209</v>
      </c>
      <c r="T11" s="72">
        <f>IF(RES_hh_fech_in!T11=0,0,RES_hh_fech_in!T11/RES_summary!T$21)</f>
        <v>39.101247390049465</v>
      </c>
      <c r="U11" s="72">
        <f>IF(RES_hh_fech_in!U11=0,0,RES_hh_fech_in!U11/RES_summary!U$21)</f>
        <v>35.53669916910416</v>
      </c>
      <c r="V11" s="72">
        <f>IF(RES_hh_fech_in!V11=0,0,RES_hh_fech_in!V11/RES_summary!V$21)</f>
        <v>36.660734614873043</v>
      </c>
      <c r="W11" s="72">
        <f>IF(RES_hh_fech_in!W11=0,0,RES_hh_fech_in!W11/RES_summary!W$21)</f>
        <v>33.194448113256215</v>
      </c>
      <c r="X11" s="72">
        <f>IF(RES_hh_fech_in!X11=0,0,RES_hh_fech_in!X11/RES_summary!X$21)</f>
        <v>24.120035956461386</v>
      </c>
      <c r="Y11" s="72">
        <f>IF(RES_hh_fech_in!Y11=0,0,RES_hh_fech_in!Y11/RES_summary!Y$21)</f>
        <v>18.165603057658355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0</v>
      </c>
      <c r="D12" s="72">
        <f>IF(RES_hh_fech_in!D12=0,0,RES_hh_fech_in!D12/RES_summary!D$21)</f>
        <v>0</v>
      </c>
      <c r="E12" s="72">
        <f>IF(RES_hh_fech_in!E12=0,0,RES_hh_fech_in!E12/RES_summary!E$21)</f>
        <v>0</v>
      </c>
      <c r="F12" s="72">
        <f>IF(RES_hh_fech_in!F12=0,0,RES_hh_fech_in!F12/RES_summary!F$21)</f>
        <v>0</v>
      </c>
      <c r="G12" s="72">
        <f>IF(RES_hh_fech_in!G12=0,0,RES_hh_fech_in!G12/RES_summary!G$21)</f>
        <v>0</v>
      </c>
      <c r="H12" s="72">
        <f>IF(RES_hh_fech_in!H12=0,0,RES_hh_fech_in!H12/RES_summary!H$21)</f>
        <v>0</v>
      </c>
      <c r="I12" s="72">
        <f>IF(RES_hh_fech_in!I12=0,0,RES_hh_fech_in!I12/RES_summary!I$21)</f>
        <v>0</v>
      </c>
      <c r="J12" s="72">
        <f>IF(RES_hh_fech_in!J12=0,0,RES_hh_fech_in!J12/RES_summary!J$21)</f>
        <v>0</v>
      </c>
      <c r="K12" s="72">
        <f>IF(RES_hh_fech_in!K12=0,0,RES_hh_fech_in!K12/RES_summary!K$21)</f>
        <v>0</v>
      </c>
      <c r="L12" s="72">
        <f>IF(RES_hh_fech_in!L12=0,0,RES_hh_fech_in!L12/RES_summary!L$21)</f>
        <v>0</v>
      </c>
      <c r="M12" s="72">
        <f>IF(RES_hh_fech_in!M12=0,0,RES_hh_fech_in!M12/RES_summary!M$21)</f>
        <v>0</v>
      </c>
      <c r="N12" s="72">
        <f>IF(RES_hh_fech_in!N12=0,0,RES_hh_fech_in!N12/RES_summary!N$21)</f>
        <v>0</v>
      </c>
      <c r="O12" s="72">
        <f>IF(RES_hh_fech_in!O12=0,0,RES_hh_fech_in!O12/RES_summary!O$21)</f>
        <v>0</v>
      </c>
      <c r="P12" s="72">
        <f>IF(RES_hh_fech_in!P12=0,0,RES_hh_fech_in!P12/RES_summary!P$21)</f>
        <v>0</v>
      </c>
      <c r="Q12" s="72">
        <f>IF(RES_hh_fech_in!Q12=0,0,RES_hh_fech_in!Q12/RES_summary!Q$21)</f>
        <v>0</v>
      </c>
      <c r="R12" s="72">
        <f>IF(RES_hh_fech_in!R12=0,0,RES_hh_fech_in!R12/RES_summary!R$21)</f>
        <v>0</v>
      </c>
      <c r="S12" s="72">
        <f>IF(RES_hh_fech_in!S12=0,0,RES_hh_fech_in!S12/RES_summary!S$21)</f>
        <v>0</v>
      </c>
      <c r="T12" s="72">
        <f>IF(RES_hh_fech_in!T12=0,0,RES_hh_fech_in!T12/RES_summary!T$21)</f>
        <v>0</v>
      </c>
      <c r="U12" s="72">
        <f>IF(RES_hh_fech_in!U12=0,0,RES_hh_fech_in!U12/RES_summary!U$21)</f>
        <v>0</v>
      </c>
      <c r="V12" s="72">
        <f>IF(RES_hh_fech_in!V12=0,0,RES_hh_fech_in!V12/RES_summary!V$21)</f>
        <v>0</v>
      </c>
      <c r="W12" s="72">
        <f>IF(RES_hh_fech_in!W12=0,0,RES_hh_fech_in!W12/RES_summary!W$21)</f>
        <v>0</v>
      </c>
      <c r="X12" s="72">
        <f>IF(RES_hh_fech_in!X12=0,0,RES_hh_fech_in!X12/RES_summary!X$21)</f>
        <v>0</v>
      </c>
      <c r="Y12" s="72">
        <f>IF(RES_hh_fech_in!Y12=0,0,RES_hh_fech_in!Y12/RES_summary!Y$21)</f>
        <v>0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73.044758774781599</v>
      </c>
      <c r="D13" s="74">
        <f>IF(RES_hh_fech_in!D13=0,0,RES_hh_fech_in!D13/RES_summary!D$21)</f>
        <v>60.17604524976354</v>
      </c>
      <c r="E13" s="74">
        <f>IF(RES_hh_fech_in!E13=0,0,RES_hh_fech_in!E13/RES_summary!E$21)</f>
        <v>0</v>
      </c>
      <c r="F13" s="74">
        <f>IF(RES_hh_fech_in!F13=0,0,RES_hh_fech_in!F13/RES_summary!F$21)</f>
        <v>0</v>
      </c>
      <c r="G13" s="74">
        <f>IF(RES_hh_fech_in!G13=0,0,RES_hh_fech_in!G13/RES_summary!G$21)</f>
        <v>0</v>
      </c>
      <c r="H13" s="74">
        <f>IF(RES_hh_fech_in!H13=0,0,RES_hh_fech_in!H13/RES_summary!H$21)</f>
        <v>61.835235357769562</v>
      </c>
      <c r="I13" s="74">
        <f>IF(RES_hh_fech_in!I13=0,0,RES_hh_fech_in!I13/RES_summary!I$21)</f>
        <v>50.44131136981072</v>
      </c>
      <c r="J13" s="74">
        <f>IF(RES_hh_fech_in!J13=0,0,RES_hh_fech_in!J13/RES_summary!J$21)</f>
        <v>57.981683652464397</v>
      </c>
      <c r="K13" s="74">
        <f>IF(RES_hh_fech_in!K13=0,0,RES_hh_fech_in!K13/RES_summary!K$21)</f>
        <v>56.977087500586649</v>
      </c>
      <c r="L13" s="74">
        <f>IF(RES_hh_fech_in!L13=0,0,RES_hh_fech_in!L13/RES_summary!L$21)</f>
        <v>60.574869211228084</v>
      </c>
      <c r="M13" s="74">
        <f>IF(RES_hh_fech_in!M13=0,0,RES_hh_fech_in!M13/RES_summary!M$21)</f>
        <v>66.105469278381648</v>
      </c>
      <c r="N13" s="74">
        <f>IF(RES_hh_fech_in!N13=0,0,RES_hh_fech_in!N13/RES_summary!N$21)</f>
        <v>59.29702941285445</v>
      </c>
      <c r="O13" s="74">
        <f>IF(RES_hh_fech_in!O13=0,0,RES_hh_fech_in!O13/RES_summary!O$21)</f>
        <v>53.074563914529122</v>
      </c>
      <c r="P13" s="74">
        <f>IF(RES_hh_fech_in!P13=0,0,RES_hh_fech_in!P13/RES_summary!P$21)</f>
        <v>0</v>
      </c>
      <c r="Q13" s="74">
        <f>IF(RES_hh_fech_in!Q13=0,0,RES_hh_fech_in!Q13/RES_summary!Q$21)</f>
        <v>0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34.340818169556655</v>
      </c>
      <c r="U13" s="74">
        <f>IF(RES_hh_fech_in!U13=0,0,RES_hh_fech_in!U13/RES_summary!U$21)</f>
        <v>31.864201071223416</v>
      </c>
      <c r="V13" s="74">
        <f>IF(RES_hh_fech_in!V13=0,0,RES_hh_fech_in!V13/RES_summary!V$21)</f>
        <v>29.708736859796417</v>
      </c>
      <c r="W13" s="74">
        <f>IF(RES_hh_fech_in!W13=0,0,RES_hh_fech_in!W13/RES_summary!W$21)</f>
        <v>25.408492806815833</v>
      </c>
      <c r="X13" s="74">
        <f>IF(RES_hh_fech_in!X13=0,0,RES_hh_fech_in!X13/RES_summary!X$21)</f>
        <v>20.85324166393373</v>
      </c>
      <c r="Y13" s="74">
        <f>IF(RES_hh_fech_in!Y13=0,0,RES_hh_fech_in!Y13/RES_summary!Y$21)</f>
        <v>18.860050130556527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0.26854111698736061</v>
      </c>
      <c r="D14" s="76">
        <f>IF(RES_hh_fech_in!D14=0,0,RES_hh_fech_in!D14/RES_summary!D$21)</f>
        <v>0.38921426575937917</v>
      </c>
      <c r="E14" s="76">
        <f>IF(RES_hh_fech_in!E14=0,0,RES_hh_fech_in!E14/RES_summary!E$21)</f>
        <v>0.39562207724695175</v>
      </c>
      <c r="F14" s="76">
        <f>IF(RES_hh_fech_in!F14=0,0,RES_hh_fech_in!F14/RES_summary!F$21)</f>
        <v>0.31801060626109379</v>
      </c>
      <c r="G14" s="76">
        <f>IF(RES_hh_fech_in!G14=0,0,RES_hh_fech_in!G14/RES_summary!G$21)</f>
        <v>0.30142710791317245</v>
      </c>
      <c r="H14" s="76">
        <f>IF(RES_hh_fech_in!H14=0,0,RES_hh_fech_in!H14/RES_summary!H$21)</f>
        <v>0.34472023291360332</v>
      </c>
      <c r="I14" s="76">
        <f>IF(RES_hh_fech_in!I14=0,0,RES_hh_fech_in!I14/RES_summary!I$21)</f>
        <v>0.30677500270097685</v>
      </c>
      <c r="J14" s="76">
        <f>IF(RES_hh_fech_in!J14=0,0,RES_hh_fech_in!J14/RES_summary!J$21)</f>
        <v>0.30753999472340532</v>
      </c>
      <c r="K14" s="76">
        <f>IF(RES_hh_fech_in!K14=0,0,RES_hh_fech_in!K14/RES_summary!K$21)</f>
        <v>0.2870710922509026</v>
      </c>
      <c r="L14" s="76">
        <f>IF(RES_hh_fech_in!L14=0,0,RES_hh_fech_in!L14/RES_summary!L$21)</f>
        <v>0.29793071205893473</v>
      </c>
      <c r="M14" s="76">
        <f>IF(RES_hh_fech_in!M14=0,0,RES_hh_fech_in!M14/RES_summary!M$21)</f>
        <v>0.3110811748120515</v>
      </c>
      <c r="N14" s="76">
        <f>IF(RES_hh_fech_in!N14=0,0,RES_hh_fech_in!N14/RES_summary!N$21)</f>
        <v>0.28324410497010555</v>
      </c>
      <c r="O14" s="76">
        <f>IF(RES_hh_fech_in!O14=0,0,RES_hh_fech_in!O14/RES_summary!O$21)</f>
        <v>0.24827529027968756</v>
      </c>
      <c r="P14" s="76">
        <f>IF(RES_hh_fech_in!P14=0,0,RES_hh_fech_in!P14/RES_summary!P$21)</f>
        <v>0.25413952194182721</v>
      </c>
      <c r="Q14" s="76">
        <f>IF(RES_hh_fech_in!Q14=0,0,RES_hh_fech_in!Q14/RES_summary!Q$21)</f>
        <v>0.2396834410881386</v>
      </c>
      <c r="R14" s="76">
        <f>IF(RES_hh_fech_in!R14=0,0,RES_hh_fech_in!R14/RES_summary!R$21)</f>
        <v>0.26116260697791183</v>
      </c>
      <c r="S14" s="76">
        <f>IF(RES_hh_fech_in!S14=0,0,RES_hh_fech_in!S14/RES_summary!S$21)</f>
        <v>0.26389190273852781</v>
      </c>
      <c r="T14" s="76">
        <f>IF(RES_hh_fech_in!T14=0,0,RES_hh_fech_in!T14/RES_summary!T$21)</f>
        <v>0.25387791518035258</v>
      </c>
      <c r="U14" s="76">
        <f>IF(RES_hh_fech_in!U14=0,0,RES_hh_fech_in!U14/RES_summary!U$21)</f>
        <v>0.2300536252974886</v>
      </c>
      <c r="V14" s="76">
        <f>IF(RES_hh_fech_in!V14=0,0,RES_hh_fech_in!V14/RES_summary!V$21)</f>
        <v>0.2419530590138583</v>
      </c>
      <c r="W14" s="76">
        <f>IF(RES_hh_fech_in!W14=0,0,RES_hh_fech_in!W14/RES_summary!W$21)</f>
        <v>0.21043193503389676</v>
      </c>
      <c r="X14" s="76">
        <f>IF(RES_hh_fech_in!X14=0,0,RES_hh_fech_in!X14/RES_summary!X$21)</f>
        <v>0.11903032993350277</v>
      </c>
      <c r="Y14" s="76">
        <f>IF(RES_hh_fech_in!Y14=0,0,RES_hh_fech_in!Y14/RES_summary!Y$21)</f>
        <v>9.018549412690989E-2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0.54584970546549705</v>
      </c>
      <c r="D15" s="69">
        <f>IF(RES_hh_fech_in!D15=0,0,RES_hh_fech_in!D15/RES_summary!D$21)</f>
        <v>0.40262540156669402</v>
      </c>
      <c r="E15" s="69">
        <f>IF(RES_hh_fech_in!E15=0,0,RES_hh_fech_in!E15/RES_summary!E$21)</f>
        <v>0.56052240801873288</v>
      </c>
      <c r="F15" s="69">
        <f>IF(RES_hh_fech_in!F15=0,0,RES_hh_fech_in!F15/RES_summary!F$21)</f>
        <v>0.29236781322341854</v>
      </c>
      <c r="G15" s="69">
        <f>IF(RES_hh_fech_in!G15=0,0,RES_hh_fech_in!G15/RES_summary!G$21)</f>
        <v>0.29195663960958373</v>
      </c>
      <c r="H15" s="69">
        <f>IF(RES_hh_fech_in!H15=0,0,RES_hh_fech_in!H15/RES_summary!H$21)</f>
        <v>0.32494350456683946</v>
      </c>
      <c r="I15" s="69">
        <f>IF(RES_hh_fech_in!I15=0,0,RES_hh_fech_in!I15/RES_summary!I$21)</f>
        <v>0.6163336608520259</v>
      </c>
      <c r="J15" s="69">
        <f>IF(RES_hh_fech_in!J15=0,0,RES_hh_fech_in!J15/RES_summary!J$21)</f>
        <v>0.52141746853205195</v>
      </c>
      <c r="K15" s="69">
        <f>IF(RES_hh_fech_in!K15=0,0,RES_hh_fech_in!K15/RES_summary!K$21)</f>
        <v>0.83295211411287662</v>
      </c>
      <c r="L15" s="69">
        <f>IF(RES_hh_fech_in!L15=0,0,RES_hh_fech_in!L15/RES_summary!L$21)</f>
        <v>0.44881087800107844</v>
      </c>
      <c r="M15" s="69">
        <f>IF(RES_hh_fech_in!M15=0,0,RES_hh_fech_in!M15/RES_summary!M$21)</f>
        <v>0.41943904676729576</v>
      </c>
      <c r="N15" s="69">
        <f>IF(RES_hh_fech_in!N15=0,0,RES_hh_fech_in!N15/RES_summary!N$21)</f>
        <v>1.5490833531916557</v>
      </c>
      <c r="O15" s="69">
        <f>IF(RES_hh_fech_in!O15=0,0,RES_hh_fech_in!O15/RES_summary!O$21)</f>
        <v>0.31056411066722756</v>
      </c>
      <c r="P15" s="69">
        <f>IF(RES_hh_fech_in!P15=0,0,RES_hh_fech_in!P15/RES_summary!P$21)</f>
        <v>0.59943477992843053</v>
      </c>
      <c r="Q15" s="69">
        <f>IF(RES_hh_fech_in!Q15=0,0,RES_hh_fech_in!Q15/RES_summary!Q$21)</f>
        <v>0.31748225285369491</v>
      </c>
      <c r="R15" s="69">
        <f>IF(RES_hh_fech_in!R15=0,0,RES_hh_fech_in!R15/RES_summary!R$21)</f>
        <v>0.63361604773275848</v>
      </c>
      <c r="S15" s="69">
        <f>IF(RES_hh_fech_in!S15=0,0,RES_hh_fech_in!S15/RES_summary!S$21)</f>
        <v>0.74402803758775782</v>
      </c>
      <c r="T15" s="69">
        <f>IF(RES_hh_fech_in!T15=0,0,RES_hh_fech_in!T15/RES_summary!T$21)</f>
        <v>0.59360142805416072</v>
      </c>
      <c r="U15" s="69">
        <f>IF(RES_hh_fech_in!U15=0,0,RES_hh_fech_in!U15/RES_summary!U$21)</f>
        <v>0.508988707255567</v>
      </c>
      <c r="V15" s="69">
        <f>IF(RES_hh_fech_in!V15=0,0,RES_hh_fech_in!V15/RES_summary!V$21)</f>
        <v>0.5416358850529982</v>
      </c>
      <c r="W15" s="69">
        <f>IF(RES_hh_fech_in!W15=0,0,RES_hh_fech_in!W15/RES_summary!W$21)</f>
        <v>0.40010070197340808</v>
      </c>
      <c r="X15" s="69">
        <f>IF(RES_hh_fech_in!X15=0,0,RES_hh_fech_in!X15/RES_summary!X$21)</f>
        <v>0.63854750371891966</v>
      </c>
      <c r="Y15" s="69">
        <f>IF(RES_hh_fech_in!Y15=0,0,RES_hh_fech_in!Y15/RES_summary!Y$21)</f>
        <v>0.41840744067073088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0.54584970546549705</v>
      </c>
      <c r="D16" s="72">
        <f>IF(RES_hh_fech_in!D16=0,0,RES_hh_fech_in!D16/RES_summary!D$21)</f>
        <v>0.40262540156669402</v>
      </c>
      <c r="E16" s="72">
        <f>IF(RES_hh_fech_in!E16=0,0,RES_hh_fech_in!E16/RES_summary!E$21)</f>
        <v>0.56052240801873288</v>
      </c>
      <c r="F16" s="72">
        <f>IF(RES_hh_fech_in!F16=0,0,RES_hh_fech_in!F16/RES_summary!F$21)</f>
        <v>0.29236781322341854</v>
      </c>
      <c r="G16" s="72">
        <f>IF(RES_hh_fech_in!G16=0,0,RES_hh_fech_in!G16/RES_summary!G$21)</f>
        <v>0.29195663960958373</v>
      </c>
      <c r="H16" s="72">
        <f>IF(RES_hh_fech_in!H16=0,0,RES_hh_fech_in!H16/RES_summary!H$21)</f>
        <v>0.32494350456683946</v>
      </c>
      <c r="I16" s="72">
        <f>IF(RES_hh_fech_in!I16=0,0,RES_hh_fech_in!I16/RES_summary!I$21)</f>
        <v>0.6163336608520259</v>
      </c>
      <c r="J16" s="72">
        <f>IF(RES_hh_fech_in!J16=0,0,RES_hh_fech_in!J16/RES_summary!J$21)</f>
        <v>0.52141746853205195</v>
      </c>
      <c r="K16" s="72">
        <f>IF(RES_hh_fech_in!K16=0,0,RES_hh_fech_in!K16/RES_summary!K$21)</f>
        <v>0.83295211411287662</v>
      </c>
      <c r="L16" s="72">
        <f>IF(RES_hh_fech_in!L16=0,0,RES_hh_fech_in!L16/RES_summary!L$21)</f>
        <v>0.44881087800107844</v>
      </c>
      <c r="M16" s="72">
        <f>IF(RES_hh_fech_in!M16=0,0,RES_hh_fech_in!M16/RES_summary!M$21)</f>
        <v>0.41943904676729576</v>
      </c>
      <c r="N16" s="72">
        <f>IF(RES_hh_fech_in!N16=0,0,RES_hh_fech_in!N16/RES_summary!N$21)</f>
        <v>1.5490833531916557</v>
      </c>
      <c r="O16" s="72">
        <f>IF(RES_hh_fech_in!O16=0,0,RES_hh_fech_in!O16/RES_summary!O$21)</f>
        <v>0.31056411066722756</v>
      </c>
      <c r="P16" s="72">
        <f>IF(RES_hh_fech_in!P16=0,0,RES_hh_fech_in!P16/RES_summary!P$21)</f>
        <v>0.59943477992843053</v>
      </c>
      <c r="Q16" s="72">
        <f>IF(RES_hh_fech_in!Q16=0,0,RES_hh_fech_in!Q16/RES_summary!Q$21)</f>
        <v>0.31748225285369491</v>
      </c>
      <c r="R16" s="72">
        <f>IF(RES_hh_fech_in!R16=0,0,RES_hh_fech_in!R16/RES_summary!R$21)</f>
        <v>0.63361604773275848</v>
      </c>
      <c r="S16" s="72">
        <f>IF(RES_hh_fech_in!S16=0,0,RES_hh_fech_in!S16/RES_summary!S$21)</f>
        <v>0.74402803758775782</v>
      </c>
      <c r="T16" s="72">
        <f>IF(RES_hh_fech_in!T16=0,0,RES_hh_fech_in!T16/RES_summary!T$21)</f>
        <v>0.59360142805416072</v>
      </c>
      <c r="U16" s="72">
        <f>IF(RES_hh_fech_in!U16=0,0,RES_hh_fech_in!U16/RES_summary!U$21)</f>
        <v>0.508988707255567</v>
      </c>
      <c r="V16" s="72">
        <f>IF(RES_hh_fech_in!V16=0,0,RES_hh_fech_in!V16/RES_summary!V$21)</f>
        <v>0.5416358850529982</v>
      </c>
      <c r="W16" s="72">
        <f>IF(RES_hh_fech_in!W16=0,0,RES_hh_fech_in!W16/RES_summary!W$21)</f>
        <v>0.40010070197340808</v>
      </c>
      <c r="X16" s="72">
        <f>IF(RES_hh_fech_in!X16=0,0,RES_hh_fech_in!X16/RES_summary!X$21)</f>
        <v>0.63854750371891966</v>
      </c>
      <c r="Y16" s="72">
        <f>IF(RES_hh_fech_in!Y16=0,0,RES_hh_fech_in!Y16/RES_summary!Y$21)</f>
        <v>0.41840744067073088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16.679570049300608</v>
      </c>
      <c r="D17" s="69">
        <f>IF(RES_hh_fech_in!D17=0,0,RES_hh_fech_in!D17/RES_summary!D$21)</f>
        <v>19.110483829935319</v>
      </c>
      <c r="E17" s="69">
        <f>IF(RES_hh_fech_in!E17=0,0,RES_hh_fech_in!E17/RES_summary!E$21)</f>
        <v>18.309416590505148</v>
      </c>
      <c r="F17" s="69">
        <f>IF(RES_hh_fech_in!F17=0,0,RES_hh_fech_in!F17/RES_summary!F$21)</f>
        <v>16.915883286109139</v>
      </c>
      <c r="G17" s="69">
        <f>IF(RES_hh_fech_in!G17=0,0,RES_hh_fech_in!G17/RES_summary!G$21)</f>
        <v>17.593133724009764</v>
      </c>
      <c r="H17" s="69">
        <f>IF(RES_hh_fech_in!H17=0,0,RES_hh_fech_in!H17/RES_summary!H$21)</f>
        <v>18.283683736688296</v>
      </c>
      <c r="I17" s="69">
        <f>IF(RES_hh_fech_in!I17=0,0,RES_hh_fech_in!I17/RES_summary!I$21)</f>
        <v>17.918388727788127</v>
      </c>
      <c r="J17" s="69">
        <f>IF(RES_hh_fech_in!J17=0,0,RES_hh_fech_in!J17/RES_summary!J$21)</f>
        <v>19.884886869509018</v>
      </c>
      <c r="K17" s="69">
        <f>IF(RES_hh_fech_in!K17=0,0,RES_hh_fech_in!K17/RES_summary!K$21)</f>
        <v>20.494371945256024</v>
      </c>
      <c r="L17" s="69">
        <f>IF(RES_hh_fech_in!L17=0,0,RES_hh_fech_in!L17/RES_summary!L$21)</f>
        <v>19.443747358507984</v>
      </c>
      <c r="M17" s="69">
        <f>IF(RES_hh_fech_in!M17=0,0,RES_hh_fech_in!M17/RES_summary!M$21)</f>
        <v>20.946968085163821</v>
      </c>
      <c r="N17" s="69">
        <f>IF(RES_hh_fech_in!N17=0,0,RES_hh_fech_in!N17/RES_summary!N$21)</f>
        <v>18.006614287831585</v>
      </c>
      <c r="O17" s="69">
        <f>IF(RES_hh_fech_in!O17=0,0,RES_hh_fech_in!O17/RES_summary!O$21)</f>
        <v>16.441347873290319</v>
      </c>
      <c r="P17" s="69">
        <f>IF(RES_hh_fech_in!P17=0,0,RES_hh_fech_in!P17/RES_summary!P$21)</f>
        <v>16.499202150762095</v>
      </c>
      <c r="Q17" s="69">
        <f>IF(RES_hh_fech_in!Q17=0,0,RES_hh_fech_in!Q17/RES_summary!Q$21)</f>
        <v>16.509712858705118</v>
      </c>
      <c r="R17" s="69">
        <f>IF(RES_hh_fech_in!R17=0,0,RES_hh_fech_in!R17/RES_summary!R$21)</f>
        <v>15.757152724784861</v>
      </c>
      <c r="S17" s="69">
        <f>IF(RES_hh_fech_in!S17=0,0,RES_hh_fech_in!S17/RES_summary!S$21)</f>
        <v>16.161385611307548</v>
      </c>
      <c r="T17" s="69">
        <f>IF(RES_hh_fech_in!T17=0,0,RES_hh_fech_in!T17/RES_summary!T$21)</f>
        <v>16.305978231667048</v>
      </c>
      <c r="U17" s="69">
        <f>IF(RES_hh_fech_in!U17=0,0,RES_hh_fech_in!U17/RES_summary!U$21)</f>
        <v>15.712316590390039</v>
      </c>
      <c r="V17" s="69">
        <f>IF(RES_hh_fech_in!V17=0,0,RES_hh_fech_in!V17/RES_summary!V$21)</f>
        <v>16.344424858780396</v>
      </c>
      <c r="W17" s="69">
        <f>IF(RES_hh_fech_in!W17=0,0,RES_hh_fech_in!W17/RES_summary!W$21)</f>
        <v>16.759364522792115</v>
      </c>
      <c r="X17" s="69">
        <f>IF(RES_hh_fech_in!X17=0,0,RES_hh_fech_in!X17/RES_summary!X$21)</f>
        <v>17.030664941328308</v>
      </c>
      <c r="Y17" s="69">
        <f>IF(RES_hh_fech_in!Y17=0,0,RES_hh_fech_in!Y17/RES_summary!Y$21)</f>
        <v>17.349410667356075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15.083420317984174</v>
      </c>
      <c r="D18" s="72">
        <f>IF(RES_hh_fech_in!D18=0,0,RES_hh_fech_in!D18/RES_summary!D$21)</f>
        <v>19.085153637342678</v>
      </c>
      <c r="E18" s="72">
        <f>IF(RES_hh_fech_in!E18=0,0,RES_hh_fech_in!E18/RES_summary!E$21)</f>
        <v>20.192729485214677</v>
      </c>
      <c r="F18" s="72">
        <f>IF(RES_hh_fech_in!F18=0,0,RES_hh_fech_in!F18/RES_summary!F$21)</f>
        <v>17.672021176766776</v>
      </c>
      <c r="G18" s="72">
        <f>IF(RES_hh_fech_in!G18=0,0,RES_hh_fech_in!G18/RES_summary!G$21)</f>
        <v>18.170423933950069</v>
      </c>
      <c r="H18" s="72">
        <f>IF(RES_hh_fech_in!H18=0,0,RES_hh_fech_in!H18/RES_summary!H$21)</f>
        <v>19.332893483378868</v>
      </c>
      <c r="I18" s="72">
        <f>IF(RES_hh_fech_in!I18=0,0,RES_hh_fech_in!I18/RES_summary!I$21)</f>
        <v>19.055167730166755</v>
      </c>
      <c r="J18" s="72">
        <f>IF(RES_hh_fech_in!J18=0,0,RES_hh_fech_in!J18/RES_summary!J$21)</f>
        <v>20.852408096623822</v>
      </c>
      <c r="K18" s="72">
        <f>IF(RES_hh_fech_in!K18=0,0,RES_hh_fech_in!K18/RES_summary!K$21)</f>
        <v>15.994588116682664</v>
      </c>
      <c r="L18" s="72">
        <f>IF(RES_hh_fech_in!L18=0,0,RES_hh_fech_in!L18/RES_summary!L$21)</f>
        <v>21.441353051050061</v>
      </c>
      <c r="M18" s="72">
        <f>IF(RES_hh_fech_in!M18=0,0,RES_hh_fech_in!M18/RES_summary!M$21)</f>
        <v>25.958013795431295</v>
      </c>
      <c r="N18" s="72">
        <f>IF(RES_hh_fech_in!N18=0,0,RES_hh_fech_in!N18/RES_summary!N$21)</f>
        <v>22.993852276814646</v>
      </c>
      <c r="O18" s="72">
        <f>IF(RES_hh_fech_in!O18=0,0,RES_hh_fech_in!O18/RES_summary!O$21)</f>
        <v>19.077004667240811</v>
      </c>
      <c r="P18" s="72">
        <f>IF(RES_hh_fech_in!P18=0,0,RES_hh_fech_in!P18/RES_summary!P$21)</f>
        <v>0</v>
      </c>
      <c r="Q18" s="72">
        <f>IF(RES_hh_fech_in!Q18=0,0,RES_hh_fech_in!Q18/RES_summary!Q$21)</f>
        <v>17.383478828104593</v>
      </c>
      <c r="R18" s="72">
        <f>IF(RES_hh_fech_in!R18=0,0,RES_hh_fech_in!R18/RES_summary!R$21)</f>
        <v>18.265396304407165</v>
      </c>
      <c r="S18" s="72">
        <f>IF(RES_hh_fech_in!S18=0,0,RES_hh_fech_in!S18/RES_summary!S$21)</f>
        <v>19.178229874640479</v>
      </c>
      <c r="T18" s="72">
        <f>IF(RES_hh_fech_in!T18=0,0,RES_hh_fech_in!T18/RES_summary!T$21)</f>
        <v>0</v>
      </c>
      <c r="U18" s="72">
        <f>IF(RES_hh_fech_in!U18=0,0,RES_hh_fech_in!U18/RES_summary!U$21)</f>
        <v>14.412065145676607</v>
      </c>
      <c r="V18" s="72">
        <f>IF(RES_hh_fech_in!V18=0,0,RES_hh_fech_in!V18/RES_summary!V$21)</f>
        <v>14.91832799661657</v>
      </c>
      <c r="W18" s="72">
        <f>IF(RES_hh_fech_in!W18=0,0,RES_hh_fech_in!W18/RES_summary!W$21)</f>
        <v>0</v>
      </c>
      <c r="X18" s="72">
        <f>IF(RES_hh_fech_in!X18=0,0,RES_hh_fech_in!X18/RES_summary!X$21)</f>
        <v>12.690547106760652</v>
      </c>
      <c r="Y18" s="72">
        <f>IF(RES_hh_fech_in!Y18=0,0,RES_hh_fech_in!Y18/RES_summary!Y$21)</f>
        <v>10.762133976190627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20.855924958744861</v>
      </c>
      <c r="D19" s="72">
        <f>IF(RES_hh_fech_in!D19=0,0,RES_hh_fech_in!D19/RES_summary!D$21)</f>
        <v>19.645482097453087</v>
      </c>
      <c r="E19" s="72">
        <f>IF(RES_hh_fech_in!E19=0,0,RES_hh_fech_in!E19/RES_summary!E$21)</f>
        <v>20.336905999063422</v>
      </c>
      <c r="F19" s="72">
        <f>IF(RES_hh_fech_in!F19=0,0,RES_hh_fech_in!F19/RES_summary!F$21)</f>
        <v>20.5478634058795</v>
      </c>
      <c r="G19" s="72">
        <f>IF(RES_hh_fech_in!G19=0,0,RES_hh_fech_in!G19/RES_summary!G$21)</f>
        <v>20.965495331895095</v>
      </c>
      <c r="H19" s="72">
        <f>IF(RES_hh_fech_in!H19=0,0,RES_hh_fech_in!H19/RES_summary!H$21)</f>
        <v>21.422724992723587</v>
      </c>
      <c r="I19" s="72">
        <f>IF(RES_hh_fech_in!I19=0,0,RES_hh_fech_in!I19/RES_summary!I$21)</f>
        <v>21.400457708940824</v>
      </c>
      <c r="J19" s="72">
        <f>IF(RES_hh_fech_in!J19=0,0,RES_hh_fech_in!J19/RES_summary!J$21)</f>
        <v>22.583492634636453</v>
      </c>
      <c r="K19" s="72">
        <f>IF(RES_hh_fech_in!K19=0,0,RES_hh_fech_in!K19/RES_summary!K$21)</f>
        <v>23.482410192465114</v>
      </c>
      <c r="L19" s="72">
        <f>IF(RES_hh_fech_in!L19=0,0,RES_hh_fech_in!L19/RES_summary!L$21)</f>
        <v>24.049868921754442</v>
      </c>
      <c r="M19" s="72">
        <f>IF(RES_hh_fech_in!M19=0,0,RES_hh_fech_in!M19/RES_summary!M$21)</f>
        <v>24.374735859742966</v>
      </c>
      <c r="N19" s="72">
        <f>IF(RES_hh_fech_in!N19=0,0,RES_hh_fech_in!N19/RES_summary!N$21)</f>
        <v>20.96113471220858</v>
      </c>
      <c r="O19" s="72">
        <f>IF(RES_hh_fech_in!O19=0,0,RES_hh_fech_in!O19/RES_summary!O$21)</f>
        <v>19.085018266826204</v>
      </c>
      <c r="P19" s="72">
        <f>IF(RES_hh_fech_in!P19=0,0,RES_hh_fech_in!P19/RES_summary!P$21)</f>
        <v>18.62519158069491</v>
      </c>
      <c r="Q19" s="72">
        <f>IF(RES_hh_fech_in!Q19=0,0,RES_hh_fech_in!Q19/RES_summary!Q$21)</f>
        <v>18.261033072809106</v>
      </c>
      <c r="R19" s="72">
        <f>IF(RES_hh_fech_in!R19=0,0,RES_hh_fech_in!R19/RES_summary!R$21)</f>
        <v>16.219633061819334</v>
      </c>
      <c r="S19" s="72">
        <f>IF(RES_hh_fech_in!S19=0,0,RES_hh_fech_in!S19/RES_summary!S$21)</f>
        <v>16.456993413096743</v>
      </c>
      <c r="T19" s="72">
        <f>IF(RES_hh_fech_in!T19=0,0,RES_hh_fech_in!T19/RES_summary!T$21)</f>
        <v>16.80823945208596</v>
      </c>
      <c r="U19" s="72">
        <f>IF(RES_hh_fech_in!U19=0,0,RES_hh_fech_in!U19/RES_summary!U$21)</f>
        <v>16.006340221965878</v>
      </c>
      <c r="V19" s="72">
        <f>IF(RES_hh_fech_in!V19=0,0,RES_hh_fech_in!V19/RES_summary!V$21)</f>
        <v>17.447108541046113</v>
      </c>
      <c r="W19" s="72">
        <f>IF(RES_hh_fech_in!W19=0,0,RES_hh_fech_in!W19/RES_summary!W$21)</f>
        <v>19.095199705316098</v>
      </c>
      <c r="X19" s="72">
        <f>IF(RES_hh_fech_in!X19=0,0,RES_hh_fech_in!X19/RES_summary!X$21)</f>
        <v>17.452295408531171</v>
      </c>
      <c r="Y19" s="72">
        <f>IF(RES_hh_fech_in!Y19=0,0,RES_hh_fech_in!Y19/RES_summary!Y$21)</f>
        <v>16.574177075221055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X20" s="72">
        <f>IF(RES_hh_fech_in!X20=0,0,RES_hh_fech_in!X20/RES_summary!X$21)</f>
        <v>0</v>
      </c>
      <c r="Y20" s="72">
        <f>IF(RES_hh_fech_in!Y20=0,0,RES_hh_fech_in!Y20/RES_summary!Y$21)</f>
        <v>0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22.996865594509639</v>
      </c>
      <c r="D21" s="72">
        <f>IF(RES_hh_fech_in!D21=0,0,RES_hh_fech_in!D21/RES_summary!D$21)</f>
        <v>13.63200934483832</v>
      </c>
      <c r="E21" s="72">
        <f>IF(RES_hh_fech_in!E21=0,0,RES_hh_fech_in!E21/RES_summary!E$21)</f>
        <v>14.006390701285779</v>
      </c>
      <c r="F21" s="72">
        <f>IF(RES_hh_fech_in!F21=0,0,RES_hh_fech_in!F21/RES_summary!F$21)</f>
        <v>13.993459723885037</v>
      </c>
      <c r="G21" s="72">
        <f>IF(RES_hh_fech_in!G21=0,0,RES_hh_fech_in!G21/RES_summary!G$21)</f>
        <v>19.386562634837794</v>
      </c>
      <c r="H21" s="72">
        <f>IF(RES_hh_fech_in!H21=0,0,RES_hh_fech_in!H21/RES_summary!H$21)</f>
        <v>20.572065514386416</v>
      </c>
      <c r="I21" s="72">
        <f>IF(RES_hh_fech_in!I21=0,0,RES_hh_fech_in!I21/RES_summary!I$21)</f>
        <v>20.742276510129418</v>
      </c>
      <c r="J21" s="72">
        <f>IF(RES_hh_fech_in!J21=0,0,RES_hh_fech_in!J21/RES_summary!J$21)</f>
        <v>21.460298580728882</v>
      </c>
      <c r="K21" s="72">
        <f>IF(RES_hh_fech_in!K21=0,0,RES_hh_fech_in!K21/RES_summary!K$21)</f>
        <v>25.405565823764384</v>
      </c>
      <c r="L21" s="72">
        <f>IF(RES_hh_fech_in!L21=0,0,RES_hh_fech_in!L21/RES_summary!L$21)</f>
        <v>22.080010152447962</v>
      </c>
      <c r="M21" s="72">
        <f>IF(RES_hh_fech_in!M21=0,0,RES_hh_fech_in!M21/RES_summary!M$21)</f>
        <v>22.919309387536636</v>
      </c>
      <c r="N21" s="72">
        <f>IF(RES_hh_fech_in!N21=0,0,RES_hh_fech_in!N21/RES_summary!N$21)</f>
        <v>0</v>
      </c>
      <c r="O21" s="72">
        <f>IF(RES_hh_fech_in!O21=0,0,RES_hh_fech_in!O21/RES_summary!O$21)</f>
        <v>15.379343887771064</v>
      </c>
      <c r="P21" s="72">
        <f>IF(RES_hh_fech_in!P21=0,0,RES_hh_fech_in!P21/RES_summary!P$21)</f>
        <v>13.322622413052638</v>
      </c>
      <c r="Q21" s="72">
        <f>IF(RES_hh_fech_in!Q21=0,0,RES_hh_fech_in!Q21/RES_summary!Q$21)</f>
        <v>17.291641918816744</v>
      </c>
      <c r="R21" s="72">
        <f>IF(RES_hh_fech_in!R21=0,0,RES_hh_fech_in!R21/RES_summary!R$21)</f>
        <v>16.200142912518476</v>
      </c>
      <c r="S21" s="72">
        <f>IF(RES_hh_fech_in!S21=0,0,RES_hh_fech_in!S21/RES_summary!S$21)</f>
        <v>14.941798251963061</v>
      </c>
      <c r="T21" s="72">
        <f>IF(RES_hh_fech_in!T21=0,0,RES_hh_fech_in!T21/RES_summary!T$21)</f>
        <v>15.975614797004599</v>
      </c>
      <c r="U21" s="72">
        <f>IF(RES_hh_fech_in!U21=0,0,RES_hh_fech_in!U21/RES_summary!U$21)</f>
        <v>15.278471122249158</v>
      </c>
      <c r="V21" s="72">
        <f>IF(RES_hh_fech_in!V21=0,0,RES_hh_fech_in!V21/RES_summary!V$21)</f>
        <v>16.111782411126011</v>
      </c>
      <c r="W21" s="72">
        <f>IF(RES_hh_fech_in!W21=0,0,RES_hh_fech_in!W21/RES_summary!W$21)</f>
        <v>17.330967817986423</v>
      </c>
      <c r="X21" s="72">
        <f>IF(RES_hh_fech_in!X21=0,0,RES_hh_fech_in!X21/RES_summary!X$21)</f>
        <v>16.638137599873254</v>
      </c>
      <c r="Y21" s="72">
        <f>IF(RES_hh_fech_in!Y21=0,0,RES_hh_fech_in!Y21/RES_summary!Y$21)</f>
        <v>16.472762906192578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21.027391366778652</v>
      </c>
      <c r="D22" s="72">
        <f>IF(RES_hh_fech_in!D22=0,0,RES_hh_fech_in!D22/RES_summary!D$21)</f>
        <v>19.902930273822498</v>
      </c>
      <c r="E22" s="72">
        <f>IF(RES_hh_fech_in!E22=0,0,RES_hh_fech_in!E22/RES_summary!E$21)</f>
        <v>18.315315697916265</v>
      </c>
      <c r="F22" s="72">
        <f>IF(RES_hh_fech_in!F22=0,0,RES_hh_fech_in!F22/RES_summary!F$21)</f>
        <v>19.948447534705693</v>
      </c>
      <c r="G22" s="72">
        <f>IF(RES_hh_fech_in!G22=0,0,RES_hh_fech_in!G22/RES_summary!G$21)</f>
        <v>19.818107107018722</v>
      </c>
      <c r="H22" s="72">
        <f>IF(RES_hh_fech_in!H22=0,0,RES_hh_fech_in!H22/RES_summary!H$21)</f>
        <v>19.017974607180218</v>
      </c>
      <c r="I22" s="72">
        <f>IF(RES_hh_fech_in!I22=0,0,RES_hh_fech_in!I22/RES_summary!I$21)</f>
        <v>18.636510338827556</v>
      </c>
      <c r="J22" s="72">
        <f>IF(RES_hh_fech_in!J22=0,0,RES_hh_fech_in!J22/RES_summary!J$21)</f>
        <v>20.173593659252553</v>
      </c>
      <c r="K22" s="72">
        <f>IF(RES_hh_fech_in!K22=0,0,RES_hh_fech_in!K22/RES_summary!K$21)</f>
        <v>21.2157773250145</v>
      </c>
      <c r="L22" s="72">
        <f>IF(RES_hh_fech_in!L22=0,0,RES_hh_fech_in!L22/RES_summary!L$21)</f>
        <v>21.105501267878228</v>
      </c>
      <c r="M22" s="72">
        <f>IF(RES_hh_fech_in!M22=0,0,RES_hh_fech_in!M22/RES_summary!M$21)</f>
        <v>21.290164074530072</v>
      </c>
      <c r="N22" s="72">
        <f>IF(RES_hh_fech_in!N22=0,0,RES_hh_fech_in!N22/RES_summary!N$21)</f>
        <v>19.541446051245067</v>
      </c>
      <c r="O22" s="72">
        <f>IF(RES_hh_fech_in!O22=0,0,RES_hh_fech_in!O22/RES_summary!O$21)</f>
        <v>19.059456150121573</v>
      </c>
      <c r="P22" s="72">
        <f>IF(RES_hh_fech_in!P22=0,0,RES_hh_fech_in!P22/RES_summary!P$21)</f>
        <v>18.876501887401197</v>
      </c>
      <c r="Q22" s="72">
        <f>IF(RES_hh_fech_in!Q22=0,0,RES_hh_fech_in!Q22/RES_summary!Q$21)</f>
        <v>14.857194182855105</v>
      </c>
      <c r="R22" s="72">
        <f>IF(RES_hh_fech_in!R22=0,0,RES_hh_fech_in!R22/RES_summary!R$21)</f>
        <v>15.970911087373327</v>
      </c>
      <c r="S22" s="72">
        <f>IF(RES_hh_fech_in!S22=0,0,RES_hh_fech_in!S22/RES_summary!S$21)</f>
        <v>16.564696945509343</v>
      </c>
      <c r="T22" s="72">
        <f>IF(RES_hh_fech_in!T22=0,0,RES_hh_fech_in!T22/RES_summary!T$21)</f>
        <v>16.049451917920905</v>
      </c>
      <c r="U22" s="72">
        <f>IF(RES_hh_fech_in!U22=0,0,RES_hh_fech_in!U22/RES_summary!U$21)</f>
        <v>15.172858395157505</v>
      </c>
      <c r="V22" s="72">
        <f>IF(RES_hh_fech_in!V22=0,0,RES_hh_fech_in!V22/RES_summary!V$21)</f>
        <v>18.533498131523899</v>
      </c>
      <c r="W22" s="72">
        <f>IF(RES_hh_fech_in!W22=0,0,RES_hh_fech_in!W22/RES_summary!W$21)</f>
        <v>16.875554201465977</v>
      </c>
      <c r="X22" s="72">
        <f>IF(RES_hh_fech_in!X22=0,0,RES_hh_fech_in!X22/RES_summary!X$21)</f>
        <v>16.836106571495385</v>
      </c>
      <c r="Y22" s="72">
        <f>IF(RES_hh_fech_in!Y22=0,0,RES_hh_fech_in!Y22/RES_summary!Y$21)</f>
        <v>16.719205120273859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15.231053532423198</v>
      </c>
      <c r="D24" s="72">
        <f>IF(RES_hh_fech_in!D24=0,0,RES_hh_fech_in!D24/RES_summary!D$21)</f>
        <v>0</v>
      </c>
      <c r="E24" s="72">
        <f>IF(RES_hh_fech_in!E24=0,0,RES_hh_fech_in!E24/RES_summary!E$21)</f>
        <v>13.669024401581595</v>
      </c>
      <c r="F24" s="72">
        <f>IF(RES_hh_fech_in!F24=0,0,RES_hh_fech_in!F24/RES_summary!F$21)</f>
        <v>14.119343019119526</v>
      </c>
      <c r="G24" s="72">
        <f>IF(RES_hh_fech_in!G24=0,0,RES_hh_fech_in!G24/RES_summary!G$21)</f>
        <v>15.381195784626371</v>
      </c>
      <c r="H24" s="72">
        <f>IF(RES_hh_fech_in!H24=0,0,RES_hh_fech_in!H24/RES_summary!H$21)</f>
        <v>14.666689674915739</v>
      </c>
      <c r="I24" s="72">
        <f>IF(RES_hh_fech_in!I24=0,0,RES_hh_fech_in!I24/RES_summary!I$21)</f>
        <v>14.548236902558768</v>
      </c>
      <c r="J24" s="72">
        <f>IF(RES_hh_fech_in!J24=0,0,RES_hh_fech_in!J24/RES_summary!J$21)</f>
        <v>15.328866687267709</v>
      </c>
      <c r="K24" s="72">
        <f>IF(RES_hh_fech_in!K24=0,0,RES_hh_fech_in!K24/RES_summary!K$21)</f>
        <v>17.273054259641256</v>
      </c>
      <c r="L24" s="72">
        <f>IF(RES_hh_fech_in!L24=0,0,RES_hh_fech_in!L24/RES_summary!L$21)</f>
        <v>16.859701290409092</v>
      </c>
      <c r="M24" s="72">
        <f>IF(RES_hh_fech_in!M24=0,0,RES_hh_fech_in!M24/RES_summary!M$21)</f>
        <v>16.94907116120201</v>
      </c>
      <c r="N24" s="72">
        <f>IF(RES_hh_fech_in!N24=0,0,RES_hh_fech_in!N24/RES_summary!N$21)</f>
        <v>15.088250393030139</v>
      </c>
      <c r="O24" s="72">
        <f>IF(RES_hh_fech_in!O24=0,0,RES_hh_fech_in!O24/RES_summary!O$21)</f>
        <v>13.815827927816544</v>
      </c>
      <c r="P24" s="72">
        <f>IF(RES_hh_fech_in!P24=0,0,RES_hh_fech_in!P24/RES_summary!P$21)</f>
        <v>13.592685260114733</v>
      </c>
      <c r="Q24" s="72">
        <f>IF(RES_hh_fech_in!Q24=0,0,RES_hh_fech_in!Q24/RES_summary!Q$21)</f>
        <v>15.208060247334691</v>
      </c>
      <c r="R24" s="72">
        <f>IF(RES_hh_fech_in!R24=0,0,RES_hh_fech_in!R24/RES_summary!R$21)</f>
        <v>13.687625638369608</v>
      </c>
      <c r="S24" s="72">
        <f>IF(RES_hh_fech_in!S24=0,0,RES_hh_fech_in!S24/RES_summary!S$21)</f>
        <v>14.586013868995375</v>
      </c>
      <c r="T24" s="72">
        <f>IF(RES_hh_fech_in!T24=0,0,RES_hh_fech_in!T24/RES_summary!T$21)</f>
        <v>14.714186745722227</v>
      </c>
      <c r="U24" s="72">
        <f>IF(RES_hh_fech_in!U24=0,0,RES_hh_fech_in!U24/RES_summary!U$21)</f>
        <v>13.997664927034185</v>
      </c>
      <c r="V24" s="72">
        <f>IF(RES_hh_fech_in!V24=0,0,RES_hh_fech_in!V24/RES_summary!V$21)</f>
        <v>14.355349716048879</v>
      </c>
      <c r="W24" s="72">
        <f>IF(RES_hh_fech_in!W24=0,0,RES_hh_fech_in!W24/RES_summary!W$21)</f>
        <v>15.110515760853877</v>
      </c>
      <c r="X24" s="72">
        <f>IF(RES_hh_fech_in!X24=0,0,RES_hh_fech_in!X24/RES_summary!X$21)</f>
        <v>15.717766087186789</v>
      </c>
      <c r="Y24" s="72">
        <f>IF(RES_hh_fech_in!Y24=0,0,RES_hh_fech_in!Y24/RES_summary!Y$21)</f>
        <v>16.327655510707807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17.104882689912333</v>
      </c>
      <c r="D25" s="74">
        <f>IF(RES_hh_fech_in!D25=0,0,RES_hh_fech_in!D25/RES_summary!D$21)</f>
        <v>19.124906099630628</v>
      </c>
      <c r="E25" s="74">
        <f>IF(RES_hh_fech_in!E25=0,0,RES_hh_fech_in!E25/RES_summary!E$21)</f>
        <v>18.612272974533202</v>
      </c>
      <c r="F25" s="74">
        <f>IF(RES_hh_fech_in!F25=0,0,RES_hh_fech_in!F25/RES_summary!F$21)</f>
        <v>18.022027511319045</v>
      </c>
      <c r="G25" s="74">
        <f>IF(RES_hh_fech_in!G25=0,0,RES_hh_fech_in!G25/RES_summary!G$21)</f>
        <v>18.949941200415378</v>
      </c>
      <c r="H25" s="74">
        <f>IF(RES_hh_fech_in!H25=0,0,RES_hh_fech_in!H25/RES_summary!H$21)</f>
        <v>19.286802521548761</v>
      </c>
      <c r="I25" s="74">
        <f>IF(RES_hh_fech_in!I25=0,0,RES_hh_fech_in!I25/RES_summary!I$21)</f>
        <v>18.508505641228396</v>
      </c>
      <c r="J25" s="74">
        <f>IF(RES_hh_fech_in!J25=0,0,RES_hh_fech_in!J25/RES_summary!J$21)</f>
        <v>20.867311155677871</v>
      </c>
      <c r="K25" s="74">
        <f>IF(RES_hh_fech_in!K25=0,0,RES_hh_fech_in!K25/RES_summary!K$21)</f>
        <v>21.465333228314101</v>
      </c>
      <c r="L25" s="74">
        <f>IF(RES_hh_fech_in!L25=0,0,RES_hh_fech_in!L25/RES_summary!L$21)</f>
        <v>16.595040822520616</v>
      </c>
      <c r="M25" s="74">
        <f>IF(RES_hh_fech_in!M25=0,0,RES_hh_fech_in!M25/RES_summary!M$21)</f>
        <v>21.704998834068725</v>
      </c>
      <c r="N25" s="74">
        <f>IF(RES_hh_fech_in!N25=0,0,RES_hh_fech_in!N25/RES_summary!N$21)</f>
        <v>18.453796830469997</v>
      </c>
      <c r="O25" s="74">
        <f>IF(RES_hh_fech_in!O25=0,0,RES_hh_fech_in!O25/RES_summary!O$21)</f>
        <v>16.745241115475199</v>
      </c>
      <c r="P25" s="74">
        <f>IF(RES_hh_fech_in!P25=0,0,RES_hh_fech_in!P25/RES_summary!P$21)</f>
        <v>16.586482248407613</v>
      </c>
      <c r="Q25" s="74">
        <f>IF(RES_hh_fech_in!Q25=0,0,RES_hh_fech_in!Q25/RES_summary!Q$21)</f>
        <v>16.469973010297235</v>
      </c>
      <c r="R25" s="74">
        <f>IF(RES_hh_fech_in!R25=0,0,RES_hh_fech_in!R25/RES_summary!R$21)</f>
        <v>15.483241909216563</v>
      </c>
      <c r="S25" s="74">
        <f>IF(RES_hh_fech_in!S25=0,0,RES_hh_fech_in!S25/RES_summary!S$21)</f>
        <v>15.659886532246334</v>
      </c>
      <c r="T25" s="74">
        <f>IF(RES_hh_fech_in!T25=0,0,RES_hh_fech_in!T25/RES_summary!T$21)</f>
        <v>15.27273952158346</v>
      </c>
      <c r="U25" s="74">
        <f>IF(RES_hh_fech_in!U25=0,0,RES_hh_fech_in!U25/RES_summary!U$21)</f>
        <v>15.374456142723693</v>
      </c>
      <c r="V25" s="74">
        <f>IF(RES_hh_fech_in!V25=0,0,RES_hh_fech_in!V25/RES_summary!V$21)</f>
        <v>16.286870300670145</v>
      </c>
      <c r="W25" s="74">
        <f>IF(RES_hh_fech_in!W25=0,0,RES_hh_fech_in!W25/RES_summary!W$21)</f>
        <v>16.508434527386854</v>
      </c>
      <c r="X25" s="74">
        <f>IF(RES_hh_fech_in!X25=0,0,RES_hh_fech_in!X25/RES_summary!X$21)</f>
        <v>16.342421505617995</v>
      </c>
      <c r="Y25" s="74">
        <f>IF(RES_hh_fech_in!Y25=0,0,RES_hh_fech_in!Y25/RES_summary!Y$21)</f>
        <v>16.794252957138326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8.6672828323263591</v>
      </c>
      <c r="M26" s="77">
        <f>IF(RES_hh_fech_in!M26=0,0,RES_hh_fech_in!M26/RES_summary!M$21)</f>
        <v>9.0675039371252275</v>
      </c>
      <c r="N26" s="77">
        <f>IF(RES_hh_fech_in!N26=0,0,RES_hh_fech_in!N26/RES_summary!N$21)</f>
        <v>7.912761594749087</v>
      </c>
      <c r="O26" s="77">
        <f>IF(RES_hh_fech_in!O26=0,0,RES_hh_fech_in!O26/RES_summary!O$21)</f>
        <v>7.378840263227409</v>
      </c>
      <c r="P26" s="77">
        <f>IF(RES_hh_fech_in!P26=0,0,RES_hh_fech_in!P26/RES_summary!P$21)</f>
        <v>7.2937012788187907</v>
      </c>
      <c r="Q26" s="77">
        <f>IF(RES_hh_fech_in!Q26=0,0,RES_hh_fech_in!Q26/RES_summary!Q$21)</f>
        <v>7.481701552904509</v>
      </c>
      <c r="R26" s="77">
        <f>IF(RES_hh_fech_in!R26=0,0,RES_hh_fech_in!R26/RES_summary!R$21)</f>
        <v>7.1528822641361645</v>
      </c>
      <c r="S26" s="77">
        <f>IF(RES_hh_fech_in!S26=0,0,RES_hh_fech_in!S26/RES_summary!S$21)</f>
        <v>7.2453004394633185</v>
      </c>
      <c r="T26" s="77">
        <f>IF(RES_hh_fech_in!T26=0,0,RES_hh_fech_in!T26/RES_summary!T$21)</f>
        <v>7.5682237350074164</v>
      </c>
      <c r="U26" s="77">
        <f>IF(RES_hh_fech_in!U26=0,0,RES_hh_fech_in!U26/RES_summary!U$21)</f>
        <v>7.3893931021949202</v>
      </c>
      <c r="V26" s="77">
        <f>IF(RES_hh_fech_in!V26=0,0,RES_hh_fech_in!V26/RES_summary!V$21)</f>
        <v>7.6667439297271391</v>
      </c>
      <c r="W26" s="77">
        <f>IF(RES_hh_fech_in!W26=0,0,RES_hh_fech_in!W26/RES_summary!W$21)</f>
        <v>7.9496001092414579</v>
      </c>
      <c r="X26" s="77">
        <f>IF(RES_hh_fech_in!X26=0,0,RES_hh_fech_in!X26/RES_summary!X$21)</f>
        <v>8.2523950200301055</v>
      </c>
      <c r="Y26" s="77">
        <f>IF(RES_hh_fech_in!Y26=0,0,RES_hh_fech_in!Y26/RES_summary!Y$21)</f>
        <v>8.3914240369236079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9.6582537333035265</v>
      </c>
      <c r="D27" s="69">
        <f>IF(RES_hh_fech_in!D27=0,0,RES_hh_fech_in!D27/RES_summary!D$21)</f>
        <v>9.8655228875863266</v>
      </c>
      <c r="E27" s="69">
        <f>IF(RES_hh_fech_in!E27=0,0,RES_hh_fech_in!E27/RES_summary!E$21)</f>
        <v>10.1696112062937</v>
      </c>
      <c r="F27" s="69">
        <f>IF(RES_hh_fech_in!F27=0,0,RES_hh_fech_in!F27/RES_summary!F$21)</f>
        <v>10.379397657758281</v>
      </c>
      <c r="G27" s="69">
        <f>IF(RES_hh_fech_in!G27=0,0,RES_hh_fech_in!G27/RES_summary!G$21)</f>
        <v>10.273423747934354</v>
      </c>
      <c r="H27" s="69">
        <f>IF(RES_hh_fech_in!H27=0,0,RES_hh_fech_in!H27/RES_summary!H$21)</f>
        <v>10.43077782091725</v>
      </c>
      <c r="I27" s="69">
        <f>IF(RES_hh_fech_in!I27=0,0,RES_hh_fech_in!I27/RES_summary!I$21)</f>
        <v>10.4192271648516</v>
      </c>
      <c r="J27" s="69">
        <f>IF(RES_hh_fech_in!J27=0,0,RES_hh_fech_in!J27/RES_summary!J$21)</f>
        <v>10.868443885209023</v>
      </c>
      <c r="K27" s="69">
        <f>IF(RES_hh_fech_in!K27=0,0,RES_hh_fech_in!K27/RES_summary!K$21)</f>
        <v>11.104756794903292</v>
      </c>
      <c r="L27" s="69">
        <f>IF(RES_hh_fech_in!L27=0,0,RES_hh_fech_in!L27/RES_summary!L$21)</f>
        <v>10.897036927899297</v>
      </c>
      <c r="M27" s="69">
        <f>IF(RES_hh_fech_in!M27=0,0,RES_hh_fech_in!M27/RES_summary!M$21)</f>
        <v>11.589541144331067</v>
      </c>
      <c r="N27" s="69">
        <f>IF(RES_hh_fech_in!N27=0,0,RES_hh_fech_in!N27/RES_summary!N$21)</f>
        <v>9.6920529794708425</v>
      </c>
      <c r="O27" s="69">
        <f>IF(RES_hh_fech_in!O27=0,0,RES_hh_fech_in!O27/RES_summary!O$21)</f>
        <v>9.2604833640076194</v>
      </c>
      <c r="P27" s="69">
        <f>IF(RES_hh_fech_in!P27=0,0,RES_hh_fech_in!P27/RES_summary!P$21)</f>
        <v>9.0588950255109779</v>
      </c>
      <c r="Q27" s="69">
        <f>IF(RES_hh_fech_in!Q27=0,0,RES_hh_fech_in!Q27/RES_summary!Q$21)</f>
        <v>10.375021079248466</v>
      </c>
      <c r="R27" s="69">
        <f>IF(RES_hh_fech_in!R27=0,0,RES_hh_fech_in!R27/RES_summary!R$21)</f>
        <v>9.9333827870169777</v>
      </c>
      <c r="S27" s="69">
        <f>IF(RES_hh_fech_in!S27=0,0,RES_hh_fech_in!S27/RES_summary!S$21)</f>
        <v>9.8066408159132497</v>
      </c>
      <c r="T27" s="69">
        <f>IF(RES_hh_fech_in!T27=0,0,RES_hh_fech_in!T27/RES_summary!T$21)</f>
        <v>9.5362433932116417</v>
      </c>
      <c r="U27" s="69">
        <f>IF(RES_hh_fech_in!U27=0,0,RES_hh_fech_in!U27/RES_summary!U$21)</f>
        <v>9.1850797304174723</v>
      </c>
      <c r="V27" s="69">
        <f>IF(RES_hh_fech_in!V27=0,0,RES_hh_fech_in!V27/RES_summary!V$21)</f>
        <v>9.5476375971074994</v>
      </c>
      <c r="W27" s="69">
        <f>IF(RES_hh_fech_in!W27=0,0,RES_hh_fech_in!W27/RES_summary!W$21)</f>
        <v>9.8210810770375492</v>
      </c>
      <c r="X27" s="69">
        <f>IF(RES_hh_fech_in!X27=0,0,RES_hh_fech_in!X27/RES_summary!X$21)</f>
        <v>9.6850155273150076</v>
      </c>
      <c r="Y27" s="69">
        <f>IF(RES_hh_fech_in!Y27=0,0,RES_hh_fech_in!Y27/RES_summary!Y$21)</f>
        <v>9.5864768412309989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9.3659014941881242</v>
      </c>
      <c r="D28" s="72">
        <f>IF(RES_hh_fech_in!D28=0,0,RES_hh_fech_in!D28/RES_summary!D$21)</f>
        <v>13.886793518181587</v>
      </c>
      <c r="E28" s="72">
        <f>IF(RES_hh_fech_in!E28=0,0,RES_hh_fech_in!E28/RES_summary!E$21)</f>
        <v>15.198015908934162</v>
      </c>
      <c r="F28" s="72">
        <f>IF(RES_hh_fech_in!F28=0,0,RES_hh_fech_in!F28/RES_summary!F$21)</f>
        <v>13.346388414801703</v>
      </c>
      <c r="G28" s="72">
        <f>IF(RES_hh_fech_in!G28=0,0,RES_hh_fech_in!G28/RES_summary!G$21)</f>
        <v>12.141561848022002</v>
      </c>
      <c r="H28" s="72">
        <f>IF(RES_hh_fech_in!H28=0,0,RES_hh_fech_in!H28/RES_summary!H$21)</f>
        <v>13.32502334363034</v>
      </c>
      <c r="I28" s="72">
        <f>IF(RES_hh_fech_in!I28=0,0,RES_hh_fech_in!I28/RES_summary!I$21)</f>
        <v>13.542880635320241</v>
      </c>
      <c r="J28" s="72">
        <f>IF(RES_hh_fech_in!J28=0,0,RES_hh_fech_in!J28/RES_summary!J$21)</f>
        <v>13.84034722214103</v>
      </c>
      <c r="K28" s="72">
        <f>IF(RES_hh_fech_in!K28=0,0,RES_hh_fech_in!K28/RES_summary!K$21)</f>
        <v>11.000365572784323</v>
      </c>
      <c r="L28" s="72">
        <f>IF(RES_hh_fech_in!L28=0,0,RES_hh_fech_in!L28/RES_summary!L$21)</f>
        <v>13.927785403221669</v>
      </c>
      <c r="M28" s="72">
        <f>IF(RES_hh_fech_in!M28=0,0,RES_hh_fech_in!M28/RES_summary!M$21)</f>
        <v>14.455588076811209</v>
      </c>
      <c r="N28" s="72">
        <f>IF(RES_hh_fech_in!N28=0,0,RES_hh_fech_in!N28/RES_summary!N$21)</f>
        <v>13.230537873990334</v>
      </c>
      <c r="O28" s="72">
        <f>IF(RES_hh_fech_in!O28=0,0,RES_hh_fech_in!O28/RES_summary!O$21)</f>
        <v>12.721078027913917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11.031537367196881</v>
      </c>
      <c r="S28" s="72">
        <f>IF(RES_hh_fech_in!S28=0,0,RES_hh_fech_in!S28/RES_summary!S$21)</f>
        <v>14.412406551862532</v>
      </c>
      <c r="T28" s="72">
        <f>IF(RES_hh_fech_in!T28=0,0,RES_hh_fech_in!T28/RES_summary!T$21)</f>
        <v>0</v>
      </c>
      <c r="U28" s="72">
        <f>IF(RES_hh_fech_in!U28=0,0,RES_hh_fech_in!U28/RES_summary!U$21)</f>
        <v>11.482691150645509</v>
      </c>
      <c r="V28" s="72">
        <f>IF(RES_hh_fech_in!V28=0,0,RES_hh_fech_in!V28/RES_summary!V$21)</f>
        <v>12.576790678310859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11.92621887388705</v>
      </c>
      <c r="D29" s="72">
        <f>IF(RES_hh_fech_in!D29=0,0,RES_hh_fech_in!D29/RES_summary!D$21)</f>
        <v>11.40752125046434</v>
      </c>
      <c r="E29" s="72">
        <f>IF(RES_hh_fech_in!E29=0,0,RES_hh_fech_in!E29/RES_summary!E$21)</f>
        <v>13.211564921888078</v>
      </c>
      <c r="F29" s="72">
        <f>IF(RES_hh_fech_in!F29=0,0,RES_hh_fech_in!F29/RES_summary!F$21)</f>
        <v>13.609174892981752</v>
      </c>
      <c r="G29" s="72">
        <f>IF(RES_hh_fech_in!G29=0,0,RES_hh_fech_in!G29/RES_summary!G$21)</f>
        <v>13.375306988432174</v>
      </c>
      <c r="H29" s="72">
        <f>IF(RES_hh_fech_in!H29=0,0,RES_hh_fech_in!H29/RES_summary!H$21)</f>
        <v>14.071637507218409</v>
      </c>
      <c r="I29" s="72">
        <f>IF(RES_hh_fech_in!I29=0,0,RES_hh_fech_in!I29/RES_summary!I$21)</f>
        <v>13.03557872100377</v>
      </c>
      <c r="J29" s="72">
        <f>IF(RES_hh_fech_in!J29=0,0,RES_hh_fech_in!J29/RES_summary!J$21)</f>
        <v>12.266755325584862</v>
      </c>
      <c r="K29" s="72">
        <f>IF(RES_hh_fech_in!K29=0,0,RES_hh_fech_in!K29/RES_summary!K$21)</f>
        <v>13.681482220761836</v>
      </c>
      <c r="L29" s="72">
        <f>IF(RES_hh_fech_in!L29=0,0,RES_hh_fech_in!L29/RES_summary!L$21)</f>
        <v>11.987759094519895</v>
      </c>
      <c r="M29" s="72">
        <f>IF(RES_hh_fech_in!M29=0,0,RES_hh_fech_in!M29/RES_summary!M$21)</f>
        <v>14.806933386370464</v>
      </c>
      <c r="N29" s="72">
        <f>IF(RES_hh_fech_in!N29=0,0,RES_hh_fech_in!N29/RES_summary!N$21)</f>
        <v>12.293392171236434</v>
      </c>
      <c r="O29" s="72">
        <f>IF(RES_hh_fech_in!O29=0,0,RES_hh_fech_in!O29/RES_summary!O$21)</f>
        <v>11.554658392126704</v>
      </c>
      <c r="P29" s="72">
        <f>IF(RES_hh_fech_in!P29=0,0,RES_hh_fech_in!P29/RES_summary!P$21)</f>
        <v>10.757921789517338</v>
      </c>
      <c r="Q29" s="72">
        <f>IF(RES_hh_fech_in!Q29=0,0,RES_hh_fech_in!Q29/RES_summary!Q$21)</f>
        <v>15.669339692207112</v>
      </c>
      <c r="R29" s="72">
        <f>IF(RES_hh_fech_in!R29=0,0,RES_hh_fech_in!R29/RES_summary!R$21)</f>
        <v>12.741340896267635</v>
      </c>
      <c r="S29" s="72">
        <f>IF(RES_hh_fech_in!S29=0,0,RES_hh_fech_in!S29/RES_summary!S$21)</f>
        <v>12.377721189892393</v>
      </c>
      <c r="T29" s="72">
        <f>IF(RES_hh_fech_in!T29=0,0,RES_hh_fech_in!T29/RES_summary!T$21)</f>
        <v>12.549677782360787</v>
      </c>
      <c r="U29" s="72">
        <f>IF(RES_hh_fech_in!U29=0,0,RES_hh_fech_in!U29/RES_summary!U$21)</f>
        <v>11.87820472591825</v>
      </c>
      <c r="V29" s="72">
        <f>IF(RES_hh_fech_in!V29=0,0,RES_hh_fech_in!V29/RES_summary!V$21)</f>
        <v>12.995221562250565</v>
      </c>
      <c r="W29" s="72">
        <f>IF(RES_hh_fech_in!W29=0,0,RES_hh_fech_in!W29/RES_summary!W$21)</f>
        <v>14.31162332132905</v>
      </c>
      <c r="X29" s="72">
        <f>IF(RES_hh_fech_in!X29=0,0,RES_hh_fech_in!X29/RES_summary!X$21)</f>
        <v>13.945833109751973</v>
      </c>
      <c r="Y29" s="72">
        <f>IF(RES_hh_fech_in!Y29=0,0,RES_hh_fech_in!Y29/RES_summary!Y$21)</f>
        <v>12.420460888429504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12.628081875162307</v>
      </c>
      <c r="D30" s="72">
        <f>IF(RES_hh_fech_in!D30=0,0,RES_hh_fech_in!D30/RES_summary!D$21)</f>
        <v>8.0499063377099525</v>
      </c>
      <c r="E30" s="72">
        <f>IF(RES_hh_fech_in!E30=0,0,RES_hh_fech_in!E30/RES_summary!E$21)</f>
        <v>8.5911160385609762</v>
      </c>
      <c r="F30" s="72">
        <f>IF(RES_hh_fech_in!F30=0,0,RES_hh_fech_in!F30/RES_summary!F$21)</f>
        <v>9.0730557184600507</v>
      </c>
      <c r="G30" s="72">
        <f>IF(RES_hh_fech_in!G30=0,0,RES_hh_fech_in!G30/RES_summary!G$21)</f>
        <v>11.886158038118234</v>
      </c>
      <c r="H30" s="72">
        <f>IF(RES_hh_fech_in!H30=0,0,RES_hh_fech_in!H30/RES_summary!H$21)</f>
        <v>13.051582772989537</v>
      </c>
      <c r="I30" s="72">
        <f>IF(RES_hh_fech_in!I30=0,0,RES_hh_fech_in!I30/RES_summary!I$21)</f>
        <v>13.745492616717311</v>
      </c>
      <c r="J30" s="72">
        <f>IF(RES_hh_fech_in!J30=0,0,RES_hh_fech_in!J30/RES_summary!J$21)</f>
        <v>13.392014117165699</v>
      </c>
      <c r="K30" s="72">
        <f>IF(RES_hh_fech_in!K30=0,0,RES_hh_fech_in!K30/RES_summary!K$21)</f>
        <v>15.316877351839468</v>
      </c>
      <c r="L30" s="72">
        <f>IF(RES_hh_fech_in!L30=0,0,RES_hh_fech_in!L30/RES_summary!L$21)</f>
        <v>13.218697578319333</v>
      </c>
      <c r="M30" s="72">
        <f>IF(RES_hh_fech_in!M30=0,0,RES_hh_fech_in!M30/RES_summary!M$21)</f>
        <v>14.364069798410835</v>
      </c>
      <c r="N30" s="72">
        <f>IF(RES_hh_fech_in!N30=0,0,RES_hh_fech_in!N30/RES_summary!N$21)</f>
        <v>0</v>
      </c>
      <c r="O30" s="72">
        <f>IF(RES_hh_fech_in!O30=0,0,RES_hh_fech_in!O30/RES_summary!O$21)</f>
        <v>11.229220840288761</v>
      </c>
      <c r="P30" s="72">
        <f>IF(RES_hh_fech_in!P30=0,0,RES_hh_fech_in!P30/RES_summary!P$21)</f>
        <v>11.513164451948779</v>
      </c>
      <c r="Q30" s="72">
        <f>IF(RES_hh_fech_in!Q30=0,0,RES_hh_fech_in!Q30/RES_summary!Q$21)</f>
        <v>12.43607550378429</v>
      </c>
      <c r="R30" s="72">
        <f>IF(RES_hh_fech_in!R30=0,0,RES_hh_fech_in!R30/RES_summary!R$21)</f>
        <v>12.77803198096132</v>
      </c>
      <c r="S30" s="72">
        <f>IF(RES_hh_fech_in!S30=0,0,RES_hh_fech_in!S30/RES_summary!S$21)</f>
        <v>12.216139309310687</v>
      </c>
      <c r="T30" s="72">
        <f>IF(RES_hh_fech_in!T30=0,0,RES_hh_fech_in!T30/RES_summary!T$21)</f>
        <v>13.009146215000287</v>
      </c>
      <c r="U30" s="72">
        <f>IF(RES_hh_fech_in!U30=0,0,RES_hh_fech_in!U30/RES_summary!U$21)</f>
        <v>12.466712342304275</v>
      </c>
      <c r="V30" s="72">
        <f>IF(RES_hh_fech_in!V30=0,0,RES_hh_fech_in!V30/RES_summary!V$21)</f>
        <v>13.220307179813386</v>
      </c>
      <c r="W30" s="72">
        <f>IF(RES_hh_fech_in!W30=0,0,RES_hh_fech_in!W30/RES_summary!W$21)</f>
        <v>14.210764787746964</v>
      </c>
      <c r="X30" s="72">
        <f>IF(RES_hh_fech_in!X30=0,0,RES_hh_fech_in!X30/RES_summary!X$21)</f>
        <v>13.56347936186755</v>
      </c>
      <c r="Y30" s="72">
        <f>IF(RES_hh_fech_in!Y30=0,0,RES_hh_fech_in!Y30/RES_summary!Y$21)</f>
        <v>13.300117668080381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11.701738596576323</v>
      </c>
      <c r="D31" s="72">
        <f>IF(RES_hh_fech_in!D31=0,0,RES_hh_fech_in!D31/RES_summary!D$21)</f>
        <v>12.280157731667149</v>
      </c>
      <c r="E31" s="72">
        <f>IF(RES_hh_fech_in!E31=0,0,RES_hh_fech_in!E31/RES_summary!E$21)</f>
        <v>11.616932580818876</v>
      </c>
      <c r="F31" s="72">
        <f>IF(RES_hh_fech_in!F31=0,0,RES_hh_fech_in!F31/RES_summary!F$21)</f>
        <v>13.374157593171722</v>
      </c>
      <c r="G31" s="72">
        <f>IF(RES_hh_fech_in!G31=0,0,RES_hh_fech_in!G31/RES_summary!G$21)</f>
        <v>12.692307786439722</v>
      </c>
      <c r="H31" s="72">
        <f>IF(RES_hh_fech_in!H31=0,0,RES_hh_fech_in!H31/RES_summary!H$21)</f>
        <v>12.725606208620567</v>
      </c>
      <c r="I31" s="72">
        <f>IF(RES_hh_fech_in!I31=0,0,RES_hh_fech_in!I31/RES_summary!I$21)</f>
        <v>13.145989351222621</v>
      </c>
      <c r="J31" s="72">
        <f>IF(RES_hh_fech_in!J31=0,0,RES_hh_fech_in!J31/RES_summary!J$21)</f>
        <v>13.485347259596452</v>
      </c>
      <c r="K31" s="72">
        <f>IF(RES_hh_fech_in!K31=0,0,RES_hh_fech_in!K31/RES_summary!K$21)</f>
        <v>13.760561846199479</v>
      </c>
      <c r="L31" s="72">
        <f>IF(RES_hh_fech_in!L31=0,0,RES_hh_fech_in!L31/RES_summary!L$21)</f>
        <v>13.516875354564803</v>
      </c>
      <c r="M31" s="72">
        <f>IF(RES_hh_fech_in!M31=0,0,RES_hh_fech_in!M31/RES_summary!M$21)</f>
        <v>13.716136168326161</v>
      </c>
      <c r="N31" s="72">
        <f>IF(RES_hh_fech_in!N31=0,0,RES_hh_fech_in!N31/RES_summary!N$21)</f>
        <v>12.392046125429761</v>
      </c>
      <c r="O31" s="72">
        <f>IF(RES_hh_fech_in!O31=0,0,RES_hh_fech_in!O31/RES_summary!O$21)</f>
        <v>11.371596420647991</v>
      </c>
      <c r="P31" s="72">
        <f>IF(RES_hh_fech_in!P31=0,0,RES_hh_fech_in!P31/RES_summary!P$21)</f>
        <v>10.17995881623796</v>
      </c>
      <c r="Q31" s="72">
        <f>IF(RES_hh_fech_in!Q31=0,0,RES_hh_fech_in!Q31/RES_summary!Q$21)</f>
        <v>14.068729569570596</v>
      </c>
      <c r="R31" s="72">
        <f>IF(RES_hh_fech_in!R31=0,0,RES_hh_fech_in!R31/RES_summary!R$21)</f>
        <v>13.407150792843801</v>
      </c>
      <c r="S31" s="72">
        <f>IF(RES_hh_fech_in!S31=0,0,RES_hh_fech_in!S31/RES_summary!S$21)</f>
        <v>13.048409239033294</v>
      </c>
      <c r="T31" s="72">
        <f>IF(RES_hh_fech_in!T31=0,0,RES_hh_fech_in!T31/RES_summary!T$21)</f>
        <v>12.68275549037252</v>
      </c>
      <c r="U31" s="72">
        <f>IF(RES_hh_fech_in!U31=0,0,RES_hh_fech_in!U31/RES_summary!U$21)</f>
        <v>12.139572737787805</v>
      </c>
      <c r="V31" s="72">
        <f>IF(RES_hh_fech_in!V31=0,0,RES_hh_fech_in!V31/RES_summary!V$21)</f>
        <v>15.167886959338086</v>
      </c>
      <c r="W31" s="72">
        <f>IF(RES_hh_fech_in!W31=0,0,RES_hh_fech_in!W31/RES_summary!W$21)</f>
        <v>13.840878718407044</v>
      </c>
      <c r="X31" s="72">
        <f>IF(RES_hh_fech_in!X31=0,0,RES_hh_fech_in!X31/RES_summary!X$21)</f>
        <v>13.726732875342279</v>
      </c>
      <c r="Y31" s="72">
        <f>IF(RES_hh_fech_in!Y31=0,0,RES_hh_fech_in!Y31/RES_summary!Y$21)</f>
        <v>13.575354363928687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9.2916634241454243</v>
      </c>
      <c r="D32" s="77">
        <f>IF(RES_hh_fech_in!D32=0,0,RES_hh_fech_in!D32/RES_summary!D$21)</f>
        <v>9.0751780278420142</v>
      </c>
      <c r="E32" s="77">
        <f>IF(RES_hh_fech_in!E32=0,0,RES_hh_fech_in!E32/RES_summary!E$21)</f>
        <v>9.2578158719218955</v>
      </c>
      <c r="F32" s="77">
        <f>IF(RES_hh_fech_in!F32=0,0,RES_hh_fech_in!F32/RES_summary!F$21)</f>
        <v>9.7294878918611918</v>
      </c>
      <c r="G32" s="77">
        <f>IF(RES_hh_fech_in!G32=0,0,RES_hh_fech_in!G32/RES_summary!G$21)</f>
        <v>9.7920856048932876</v>
      </c>
      <c r="H32" s="77">
        <f>IF(RES_hh_fech_in!H32=0,0,RES_hh_fech_in!H32/RES_summary!H$21)</f>
        <v>9.8768607493334653</v>
      </c>
      <c r="I32" s="77">
        <f>IF(RES_hh_fech_in!I32=0,0,RES_hh_fech_in!I32/RES_summary!I$21)</f>
        <v>9.99320539207819</v>
      </c>
      <c r="J32" s="77">
        <f>IF(RES_hh_fech_in!J32=0,0,RES_hh_fech_in!J32/RES_summary!J$21)</f>
        <v>10.396330639090236</v>
      </c>
      <c r="K32" s="77">
        <f>IF(RES_hh_fech_in!K32=0,0,RES_hh_fech_in!K32/RES_summary!K$21)</f>
        <v>10.425436225336535</v>
      </c>
      <c r="L32" s="77">
        <f>IF(RES_hh_fech_in!L32=0,0,RES_hh_fech_in!L32/RES_summary!L$21)</f>
        <v>10.409846914065893</v>
      </c>
      <c r="M32" s="77">
        <f>IF(RES_hh_fech_in!M32=0,0,RES_hh_fech_in!M32/RES_summary!M$21)</f>
        <v>10.788119228236756</v>
      </c>
      <c r="N32" s="77">
        <f>IF(RES_hh_fech_in!N32=0,0,RES_hh_fech_in!N32/RES_summary!N$21)</f>
        <v>9.1779382617568306</v>
      </c>
      <c r="O32" s="77">
        <f>IF(RES_hh_fech_in!O32=0,0,RES_hh_fech_in!O32/RES_summary!O$21)</f>
        <v>8.7656867386720219</v>
      </c>
      <c r="P32" s="77">
        <f>IF(RES_hh_fech_in!P32=0,0,RES_hh_fech_in!P32/RES_summary!P$21)</f>
        <v>8.6886282324973152</v>
      </c>
      <c r="Q32" s="77">
        <f>IF(RES_hh_fech_in!Q32=0,0,RES_hh_fech_in!Q32/RES_summary!Q$21)</f>
        <v>9.3992284352290874</v>
      </c>
      <c r="R32" s="77">
        <f>IF(RES_hh_fech_in!R32=0,0,RES_hh_fech_in!R32/RES_summary!R$21)</f>
        <v>9.1727896094200059</v>
      </c>
      <c r="S32" s="77">
        <f>IF(RES_hh_fech_in!S32=0,0,RES_hh_fech_in!S32/RES_summary!S$21)</f>
        <v>9.3367046850846158</v>
      </c>
      <c r="T32" s="77">
        <f>IF(RES_hh_fech_in!T32=0,0,RES_hh_fech_in!T32/RES_summary!T$21)</f>
        <v>9.0503668012094121</v>
      </c>
      <c r="U32" s="77">
        <f>IF(RES_hh_fech_in!U32=0,0,RES_hh_fech_in!U32/RES_summary!U$21)</f>
        <v>8.7239043811884542</v>
      </c>
      <c r="V32" s="77">
        <f>IF(RES_hh_fech_in!V32=0,0,RES_hh_fech_in!V32/RES_summary!V$21)</f>
        <v>9.0420700813240842</v>
      </c>
      <c r="W32" s="77">
        <f>IF(RES_hh_fech_in!W32=0,0,RES_hh_fech_in!W32/RES_summary!W$21)</f>
        <v>9.3045939734853675</v>
      </c>
      <c r="X32" s="77">
        <f>IF(RES_hh_fech_in!X32=0,0,RES_hh_fech_in!X32/RES_summary!X$21)</f>
        <v>9.4250240935663356</v>
      </c>
      <c r="Y32" s="77">
        <f>IF(RES_hh_fech_in!Y32=0,0,RES_hh_fech_in!Y32/RES_summary!Y$21)</f>
        <v>9.3901490381041004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54.698874370453709</v>
      </c>
      <c r="D3" s="65">
        <f>IF(RES_hh_tesh_in!D3=0,0,RES_hh_tesh_in!D3/RES_summary!D$21)</f>
        <v>61.793307935731676</v>
      </c>
      <c r="E3" s="65">
        <f>IF(RES_hh_tesh_in!E3=0,0,RES_hh_tesh_in!E3/RES_summary!E$21)</f>
        <v>64.130812417420586</v>
      </c>
      <c r="F3" s="65">
        <f>IF(RES_hh_tesh_in!F3=0,0,RES_hh_tesh_in!F3/RES_summary!F$21)</f>
        <v>59.228461421148602</v>
      </c>
      <c r="G3" s="65">
        <f>IF(RES_hh_tesh_in!G3=0,0,RES_hh_tesh_in!G3/RES_summary!G$21)</f>
        <v>59.229481880479177</v>
      </c>
      <c r="H3" s="65">
        <f>IF(RES_hh_tesh_in!H3=0,0,RES_hh_tesh_in!H3/RES_summary!H$21)</f>
        <v>60.921319816061562</v>
      </c>
      <c r="I3" s="65">
        <f>IF(RES_hh_tesh_in!I3=0,0,RES_hh_tesh_in!I3/RES_summary!I$21)</f>
        <v>56.750406112662233</v>
      </c>
      <c r="J3" s="65">
        <f>IF(RES_hh_tesh_in!J3=0,0,RES_hh_tesh_in!J3/RES_summary!J$21)</f>
        <v>59.286652340574044</v>
      </c>
      <c r="K3" s="65">
        <f>IF(RES_hh_tesh_in!K3=0,0,RES_hh_tesh_in!K3/RES_summary!K$21)</f>
        <v>60.993044106542243</v>
      </c>
      <c r="L3" s="65">
        <f>IF(RES_hh_tesh_in!L3=0,0,RES_hh_tesh_in!L3/RES_summary!L$21)</f>
        <v>62.821235361867373</v>
      </c>
      <c r="M3" s="65">
        <f>IF(RES_hh_tesh_in!M3=0,0,RES_hh_tesh_in!M3/RES_summary!M$21)</f>
        <v>67.277539820018319</v>
      </c>
      <c r="N3" s="65">
        <f>IF(RES_hh_tesh_in!N3=0,0,RES_hh_tesh_in!N3/RES_summary!N$21)</f>
        <v>64.206296821718013</v>
      </c>
      <c r="O3" s="65">
        <f>IF(RES_hh_tesh_in!O3=0,0,RES_hh_tesh_in!O3/RES_summary!O$21)</f>
        <v>56.042997243441938</v>
      </c>
      <c r="P3" s="65">
        <f>IF(RES_hh_tesh_in!P3=0,0,RES_hh_tesh_in!P3/RES_summary!P$21)</f>
        <v>54.034683298983531</v>
      </c>
      <c r="Q3" s="65">
        <f>IF(RES_hh_tesh_in!Q3=0,0,RES_hh_tesh_in!Q3/RES_summary!Q$21)</f>
        <v>51.581253140993432</v>
      </c>
      <c r="R3" s="65">
        <f>IF(RES_hh_tesh_in!R3=0,0,RES_hh_tesh_in!R3/RES_summary!R$21)</f>
        <v>52.409603218821808</v>
      </c>
      <c r="S3" s="65">
        <f>IF(RES_hh_tesh_in!S3=0,0,RES_hh_tesh_in!S3/RES_summary!S$21)</f>
        <v>53.361947143393884</v>
      </c>
      <c r="T3" s="65">
        <f>IF(RES_hh_tesh_in!T3=0,0,RES_hh_tesh_in!T3/RES_summary!T$21)</f>
        <v>50.256024867450371</v>
      </c>
      <c r="U3" s="65">
        <f>IF(RES_hh_tesh_in!U3=0,0,RES_hh_tesh_in!U3/RES_summary!U$21)</f>
        <v>46.918459285442836</v>
      </c>
      <c r="V3" s="65">
        <f>IF(RES_hh_tesh_in!V3=0,0,RES_hh_tesh_in!V3/RES_summary!V$21)</f>
        <v>49.88153831934256</v>
      </c>
      <c r="W3" s="65">
        <f>IF(RES_hh_tesh_in!W3=0,0,RES_hh_tesh_in!W3/RES_summary!W$21)</f>
        <v>46.036686499294909</v>
      </c>
      <c r="X3" s="65">
        <f>IF(RES_hh_tesh_in!X3=0,0,RES_hh_tesh_in!X3/RES_summary!X$21)</f>
        <v>41.482319760394709</v>
      </c>
      <c r="Y3" s="65">
        <f>IF(RES_hh_tesh_in!Y3=0,0,RES_hh_tesh_in!Y3/RES_summary!Y$21)</f>
        <v>37.239330550570031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36.449234862633361</v>
      </c>
      <c r="D4" s="69">
        <f>IF(RES_hh_tesh_in!D4=0,0,RES_hh_tesh_in!D4/RES_summary!D$21)</f>
        <v>43.198776982177911</v>
      </c>
      <c r="E4" s="69">
        <f>IF(RES_hh_tesh_in!E4=0,0,RES_hh_tesh_in!E4/RES_summary!E$21)</f>
        <v>45.166991387216001</v>
      </c>
      <c r="F4" s="69">
        <f>IF(RES_hh_tesh_in!F4=0,0,RES_hh_tesh_in!F4/RES_summary!F$21)</f>
        <v>40.783061597353026</v>
      </c>
      <c r="G4" s="69">
        <f>IF(RES_hh_tesh_in!G4=0,0,RES_hh_tesh_in!G4/RES_summary!G$21)</f>
        <v>39.970700053099812</v>
      </c>
      <c r="H4" s="69">
        <f>IF(RES_hh_tesh_in!H4=0,0,RES_hh_tesh_in!H4/RES_summary!H$21)</f>
        <v>41.453359373346643</v>
      </c>
      <c r="I4" s="69">
        <f>IF(RES_hh_tesh_in!I4=0,0,RES_hh_tesh_in!I4/RES_summary!I$21)</f>
        <v>36.767293647125562</v>
      </c>
      <c r="J4" s="69">
        <f>IF(RES_hh_tesh_in!J4=0,0,RES_hh_tesh_in!J4/RES_summary!J$21)</f>
        <v>38.049549480555072</v>
      </c>
      <c r="K4" s="69">
        <f>IF(RES_hh_tesh_in!K4=0,0,RES_hh_tesh_in!K4/RES_summary!K$21)</f>
        <v>38.007470827870684</v>
      </c>
      <c r="L4" s="69">
        <f>IF(RES_hh_tesh_in!L4=0,0,RES_hh_tesh_in!L4/RES_summary!L$21)</f>
        <v>40.628448435998791</v>
      </c>
      <c r="M4" s="69">
        <f>IF(RES_hh_tesh_in!M4=0,0,RES_hh_tesh_in!M4/RES_summary!M$21)</f>
        <v>44.344308160817164</v>
      </c>
      <c r="N4" s="69">
        <f>IF(RES_hh_tesh_in!N4=0,0,RES_hh_tesh_in!N4/RES_summary!N$21)</f>
        <v>40.834665051575811</v>
      </c>
      <c r="O4" s="69">
        <f>IF(RES_hh_tesh_in!O4=0,0,RES_hh_tesh_in!O4/RES_summary!O$21)</f>
        <v>37.304648243722298</v>
      </c>
      <c r="P4" s="69">
        <f>IF(RES_hh_tesh_in!P4=0,0,RES_hh_tesh_in!P4/RES_summary!P$21)</f>
        <v>34.356341787805775</v>
      </c>
      <c r="Q4" s="69">
        <f>IF(RES_hh_tesh_in!Q4=0,0,RES_hh_tesh_in!Q4/RES_summary!Q$21)</f>
        <v>31.58546139584174</v>
      </c>
      <c r="R4" s="69">
        <f>IF(RES_hh_tesh_in!R4=0,0,RES_hh_tesh_in!R4/RES_summary!R$21)</f>
        <v>31.784972148236264</v>
      </c>
      <c r="S4" s="69">
        <f>IF(RES_hh_tesh_in!S4=0,0,RES_hh_tesh_in!S4/RES_summary!S$21)</f>
        <v>31.627159434841506</v>
      </c>
      <c r="T4" s="69">
        <f>IF(RES_hh_tesh_in!T4=0,0,RES_hh_tesh_in!T4/RES_summary!T$21)</f>
        <v>28.9192892551653</v>
      </c>
      <c r="U4" s="69">
        <f>IF(RES_hh_tesh_in!U4=0,0,RES_hh_tesh_in!U4/RES_summary!U$21)</f>
        <v>26.336173593546054</v>
      </c>
      <c r="V4" s="69">
        <f>IF(RES_hh_tesh_in!V4=0,0,RES_hh_tesh_in!V4/RES_summary!V$21)</f>
        <v>28.145745496833491</v>
      </c>
      <c r="W4" s="69">
        <f>IF(RES_hh_tesh_in!W4=0,0,RES_hh_tesh_in!W4/RES_summary!W$21)</f>
        <v>23.933968948046605</v>
      </c>
      <c r="X4" s="69">
        <f>IF(RES_hh_tesh_in!X4=0,0,RES_hh_tesh_in!X4/RES_summary!X$21)</f>
        <v>17.909010052046106</v>
      </c>
      <c r="Y4" s="69">
        <f>IF(RES_hh_tesh_in!Y4=0,0,RES_hh_tesh_in!Y4/RES_summary!Y$21)</f>
        <v>14.193883936997846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26.395867610284814</v>
      </c>
      <c r="D5" s="72">
        <f>IF(RES_hh_tesh_in!D5=0,0,RES_hh_tesh_in!D5/RES_summary!D$21)</f>
        <v>48.266554920580013</v>
      </c>
      <c r="E5" s="72">
        <f>IF(RES_hh_tesh_in!E5=0,0,RES_hh_tesh_in!E5/RES_summary!E$21)</f>
        <v>56.583918477055683</v>
      </c>
      <c r="F5" s="72">
        <f>IF(RES_hh_tesh_in!F5=0,0,RES_hh_tesh_in!F5/RES_summary!F$21)</f>
        <v>41.847795849196096</v>
      </c>
      <c r="G5" s="72">
        <f>IF(RES_hh_tesh_in!G5=0,0,RES_hh_tesh_in!G5/RES_summary!G$21)</f>
        <v>37.824384013683741</v>
      </c>
      <c r="H5" s="72">
        <f>IF(RES_hh_tesh_in!H5=0,0,RES_hh_tesh_in!H5/RES_summary!H$21)</f>
        <v>42.246972149472562</v>
      </c>
      <c r="I5" s="72">
        <f>IF(RES_hh_tesh_in!I5=0,0,RES_hh_tesh_in!I5/RES_summary!I$21)</f>
        <v>38.019978876048434</v>
      </c>
      <c r="J5" s="72">
        <f>IF(RES_hh_tesh_in!J5=0,0,RES_hh_tesh_in!J5/RES_summary!J$21)</f>
        <v>38.490930221298782</v>
      </c>
      <c r="K5" s="72">
        <f>IF(RES_hh_tesh_in!K5=0,0,RES_hh_tesh_in!K5/RES_summary!K$21)</f>
        <v>28.34885895793904</v>
      </c>
      <c r="L5" s="72">
        <f>IF(RES_hh_tesh_in!L5=0,0,RES_hh_tesh_in!L5/RES_summary!L$21)</f>
        <v>39.297381925337334</v>
      </c>
      <c r="M5" s="72">
        <f>IF(RES_hh_tesh_in!M5=0,0,RES_hh_tesh_in!M5/RES_summary!M$21)</f>
        <v>47.674572571496824</v>
      </c>
      <c r="N5" s="72">
        <f>IF(RES_hh_tesh_in!N5=0,0,RES_hh_tesh_in!N5/RES_summary!N$21)</f>
        <v>45.046735129237689</v>
      </c>
      <c r="O5" s="72">
        <f>IF(RES_hh_tesh_in!O5=0,0,RES_hh_tesh_in!O5/RES_summary!O$21)</f>
        <v>38.134129777164667</v>
      </c>
      <c r="P5" s="72">
        <f>IF(RES_hh_tesh_in!P5=0,0,RES_hh_tesh_in!P5/RES_summary!P$21)</f>
        <v>0</v>
      </c>
      <c r="Q5" s="72">
        <f>IF(RES_hh_tesh_in!Q5=0,0,RES_hh_tesh_in!Q5/RES_summary!Q$21)</f>
        <v>29.386019919899216</v>
      </c>
      <c r="R5" s="72">
        <f>IF(RES_hh_tesh_in!R5=0,0,RES_hh_tesh_in!R5/RES_summary!R$21)</f>
        <v>32.13060968113605</v>
      </c>
      <c r="S5" s="72">
        <f>IF(RES_hh_tesh_in!S5=0,0,RES_hh_tesh_in!S5/RES_summary!S$21)</f>
        <v>33.552953254590058</v>
      </c>
      <c r="T5" s="72">
        <f>IF(RES_hh_tesh_in!T5=0,0,RES_hh_tesh_in!T5/RES_summary!T$21)</f>
        <v>0</v>
      </c>
      <c r="U5" s="72">
        <f>IF(RES_hh_tesh_in!U5=0,0,RES_hh_tesh_in!U5/RES_summary!U$21)</f>
        <v>23.727351942613588</v>
      </c>
      <c r="V5" s="72">
        <f>IF(RES_hh_tesh_in!V5=0,0,RES_hh_tesh_in!V5/RES_summary!V$21)</f>
        <v>23.193954963279978</v>
      </c>
      <c r="W5" s="72">
        <f>IF(RES_hh_tesh_in!W5=0,0,RES_hh_tesh_in!W5/RES_summary!W$21)</f>
        <v>0</v>
      </c>
      <c r="X5" s="72">
        <f>IF(RES_hh_tesh_in!X5=0,0,RES_hh_tesh_in!X5/RES_summary!X$21)</f>
        <v>12.876484859058582</v>
      </c>
      <c r="Y5" s="72">
        <f>IF(RES_hh_tesh_in!Y5=0,0,RES_hh_tesh_in!Y5/RES_summary!Y$21)</f>
        <v>7.7023149515042366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39.080885692258001</v>
      </c>
      <c r="D6" s="72">
        <f>IF(RES_hh_tesh_in!D6=0,0,RES_hh_tesh_in!D6/RES_summary!D$21)</f>
        <v>0</v>
      </c>
      <c r="E6" s="72">
        <f>IF(RES_hh_tesh_in!E6=0,0,RES_hh_tesh_in!E6/RES_summary!E$21)</f>
        <v>41.274928936008727</v>
      </c>
      <c r="F6" s="72">
        <f>IF(RES_hh_tesh_in!F6=0,0,RES_hh_tesh_in!F6/RES_summary!F$21)</f>
        <v>40.492853824287423</v>
      </c>
      <c r="G6" s="72">
        <f>IF(RES_hh_tesh_in!G6=0,0,RES_hh_tesh_in!G6/RES_summary!G$21)</f>
        <v>39.992862986516144</v>
      </c>
      <c r="H6" s="72">
        <f>IF(RES_hh_tesh_in!H6=0,0,RES_hh_tesh_in!H6/RES_summary!H$21)</f>
        <v>37.982869351562009</v>
      </c>
      <c r="I6" s="72">
        <f>IF(RES_hh_tesh_in!I6=0,0,RES_hh_tesh_in!I6/RES_summary!I$21)</f>
        <v>36.976014401366385</v>
      </c>
      <c r="J6" s="72">
        <f>IF(RES_hh_tesh_in!J6=0,0,RES_hh_tesh_in!J6/RES_summary!J$21)</f>
        <v>34.645524724837294</v>
      </c>
      <c r="K6" s="72">
        <f>IF(RES_hh_tesh_in!K6=0,0,RES_hh_tesh_in!K6/RES_summary!K$21)</f>
        <v>21.289972848772109</v>
      </c>
      <c r="L6" s="72">
        <f>IF(RES_hh_tesh_in!L6=0,0,RES_hh_tesh_in!L6/RES_summary!L$21)</f>
        <v>13.331077070981449</v>
      </c>
      <c r="M6" s="72">
        <f>IF(RES_hh_tesh_in!M6=0,0,RES_hh_tesh_in!M6/RES_summary!M$21)</f>
        <v>59.467138271736282</v>
      </c>
      <c r="N6" s="72">
        <f>IF(RES_hh_tesh_in!N6=0,0,RES_hh_tesh_in!N6/RES_summary!N$21)</f>
        <v>37.431481581889336</v>
      </c>
      <c r="O6" s="72">
        <f>IF(RES_hh_tesh_in!O6=0,0,RES_hh_tesh_in!O6/RES_summary!O$21)</f>
        <v>29.85783275694109</v>
      </c>
      <c r="P6" s="72">
        <f>IF(RES_hh_tesh_in!P6=0,0,RES_hh_tesh_in!P6/RES_summary!P$21)</f>
        <v>20.029918401816271</v>
      </c>
      <c r="Q6" s="72">
        <f>IF(RES_hh_tesh_in!Q6=0,0,RES_hh_tesh_in!Q6/RES_summary!Q$21)</f>
        <v>61.151507692133876</v>
      </c>
      <c r="R6" s="72">
        <f>IF(RES_hh_tesh_in!R6=0,0,RES_hh_tesh_in!R6/RES_summary!R$21)</f>
        <v>0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X6" s="72">
        <f>IF(RES_hh_tesh_in!X6=0,0,RES_hh_tesh_in!X6/RES_summary!X$21)</f>
        <v>17.442583554932575</v>
      </c>
      <c r="Y6" s="72">
        <f>IF(RES_hh_tesh_in!Y6=0,0,RES_hh_tesh_in!Y6/RES_summary!Y$21)</f>
        <v>0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49.922091636696166</v>
      </c>
      <c r="L7" s="72">
        <f>IF(RES_hh_tesh_in!L7=0,0,RES_hh_tesh_in!L7/RES_summary!L$21)</f>
        <v>52.716737398146762</v>
      </c>
      <c r="M7" s="72">
        <f>IF(RES_hh_tesh_in!M7=0,0,RES_hh_tesh_in!M7/RES_summary!M$21)</f>
        <v>30.455709384137712</v>
      </c>
      <c r="N7" s="72">
        <f>IF(RES_hh_tesh_in!N7=0,0,RES_hh_tesh_in!N7/RES_summary!N$21)</f>
        <v>35.551319031705553</v>
      </c>
      <c r="O7" s="72">
        <f>IF(RES_hh_tesh_in!O7=0,0,RES_hh_tesh_in!O7/RES_summary!O$21)</f>
        <v>42.250599956236279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X7" s="72">
        <f>IF(RES_hh_tesh_in!X7=0,0,RES_hh_tesh_in!X7/RES_summary!X$21)</f>
        <v>0</v>
      </c>
      <c r="Y7" s="72">
        <f>IF(RES_hh_tesh_in!Y7=0,0,RES_hh_tesh_in!Y7/RES_summary!Y$21)</f>
        <v>0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40.117411638689809</v>
      </c>
      <c r="D8" s="72">
        <f>IF(RES_hh_tesh_in!D8=0,0,RES_hh_tesh_in!D8/RES_summary!D$21)</f>
        <v>28.5901281870593</v>
      </c>
      <c r="E8" s="72">
        <f>IF(RES_hh_tesh_in!E8=0,0,RES_hh_tesh_in!E8/RES_summary!E$21)</f>
        <v>32.220414751240206</v>
      </c>
      <c r="F8" s="72">
        <f>IF(RES_hh_tesh_in!F8=0,0,RES_hh_tesh_in!F8/RES_summary!F$21)</f>
        <v>28.735723121709434</v>
      </c>
      <c r="G8" s="72">
        <f>IF(RES_hh_tesh_in!G8=0,0,RES_hh_tesh_in!G8/RES_summary!G$21)</f>
        <v>37.357330893289905</v>
      </c>
      <c r="H8" s="72">
        <f>IF(RES_hh_tesh_in!H8=0,0,RES_hh_tesh_in!H8/RES_summary!H$21)</f>
        <v>41.821285635523822</v>
      </c>
      <c r="I8" s="72">
        <f>IF(RES_hh_tesh_in!I8=0,0,RES_hh_tesh_in!I8/RES_summary!I$21)</f>
        <v>39.007841461422402</v>
      </c>
      <c r="J8" s="72">
        <f>IF(RES_hh_tesh_in!J8=0,0,RES_hh_tesh_in!J8/RES_summary!J$21)</f>
        <v>37.648924039250289</v>
      </c>
      <c r="K8" s="72">
        <f>IF(RES_hh_tesh_in!K8=0,0,RES_hh_tesh_in!K8/RES_summary!K$21)</f>
        <v>41.763295313037311</v>
      </c>
      <c r="L8" s="72">
        <f>IF(RES_hh_tesh_in!L8=0,0,RES_hh_tesh_in!L8/RES_summary!L$21)</f>
        <v>39.626920372265133</v>
      </c>
      <c r="M8" s="72">
        <f>IF(RES_hh_tesh_in!M8=0,0,RES_hh_tesh_in!M8/RES_summary!M$21)</f>
        <v>43.966613963255206</v>
      </c>
      <c r="N8" s="72">
        <f>IF(RES_hh_tesh_in!N8=0,0,RES_hh_tesh_in!N8/RES_summary!N$21)</f>
        <v>0</v>
      </c>
      <c r="O8" s="72">
        <f>IF(RES_hh_tesh_in!O8=0,0,RES_hh_tesh_in!O8/RES_summary!O$21)</f>
        <v>33.455693522369351</v>
      </c>
      <c r="P8" s="72">
        <f>IF(RES_hh_tesh_in!P8=0,0,RES_hh_tesh_in!P8/RES_summary!P$21)</f>
        <v>31.373915633187227</v>
      </c>
      <c r="Q8" s="72">
        <f>IF(RES_hh_tesh_in!Q8=0,0,RES_hh_tesh_in!Q8/RES_summary!Q$21)</f>
        <v>30.958896806548012</v>
      </c>
      <c r="R8" s="72">
        <f>IF(RES_hh_tesh_in!R8=0,0,RES_hh_tesh_in!R8/RES_summary!R$21)</f>
        <v>30.631153819363238</v>
      </c>
      <c r="S8" s="72">
        <f>IF(RES_hh_tesh_in!S8=0,0,RES_hh_tesh_in!S8/RES_summary!S$21)</f>
        <v>31.268042458478103</v>
      </c>
      <c r="T8" s="72">
        <f>IF(RES_hh_tesh_in!T8=0,0,RES_hh_tesh_in!T8/RES_summary!T$21)</f>
        <v>30.082849274203127</v>
      </c>
      <c r="U8" s="72">
        <f>IF(RES_hh_tesh_in!U8=0,0,RES_hh_tesh_in!U8/RES_summary!U$21)</f>
        <v>26.260581601746974</v>
      </c>
      <c r="V8" s="72">
        <f>IF(RES_hh_tesh_in!V8=0,0,RES_hh_tesh_in!V8/RES_summary!V$21)</f>
        <v>28.293915405181924</v>
      </c>
      <c r="W8" s="72">
        <f>IF(RES_hh_tesh_in!W8=0,0,RES_hh_tesh_in!W8/RES_summary!W$21)</f>
        <v>28.440512798492719</v>
      </c>
      <c r="X8" s="72">
        <f>IF(RES_hh_tesh_in!X8=0,0,RES_hh_tesh_in!X8/RES_summary!X$21)</f>
        <v>18.739124367208369</v>
      </c>
      <c r="Y8" s="72">
        <f>IF(RES_hh_tesh_in!Y8=0,0,RES_hh_tesh_in!Y8/RES_summary!Y$21)</f>
        <v>12.986568673773681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36.916666795461651</v>
      </c>
      <c r="D9" s="72">
        <f>IF(RES_hh_tesh_in!D9=0,0,RES_hh_tesh_in!D9/RES_summary!D$21)</f>
        <v>41.549091031538957</v>
      </c>
      <c r="E9" s="72">
        <f>IF(RES_hh_tesh_in!E9=0,0,RES_hh_tesh_in!E9/RES_summary!E$21)</f>
        <v>40.922936437671552</v>
      </c>
      <c r="F9" s="72">
        <f>IF(RES_hh_tesh_in!F9=0,0,RES_hh_tesh_in!F9/RES_summary!F$21)</f>
        <v>41.016592108837159</v>
      </c>
      <c r="G9" s="72">
        <f>IF(RES_hh_tesh_in!G9=0,0,RES_hh_tesh_in!G9/RES_summary!G$21)</f>
        <v>39.789853156007176</v>
      </c>
      <c r="H9" s="72">
        <f>IF(RES_hh_tesh_in!H9=0,0,RES_hh_tesh_in!H9/RES_summary!H$21)</f>
        <v>41.112506114599178</v>
      </c>
      <c r="I9" s="72">
        <f>IF(RES_hh_tesh_in!I9=0,0,RES_hh_tesh_in!I9/RES_summary!I$21)</f>
        <v>36.884688505517602</v>
      </c>
      <c r="J9" s="72">
        <f>IF(RES_hh_tesh_in!J9=0,0,RES_hh_tesh_in!J9/RES_summary!J$21)</f>
        <v>37.926074889457169</v>
      </c>
      <c r="K9" s="72">
        <f>IF(RES_hh_tesh_in!K9=0,0,RES_hh_tesh_in!K9/RES_summary!K$21)</f>
        <v>38.156201968705687</v>
      </c>
      <c r="L9" s="72">
        <f>IF(RES_hh_tesh_in!L9=0,0,RES_hh_tesh_in!L9/RES_summary!L$21)</f>
        <v>40.847736933956234</v>
      </c>
      <c r="M9" s="72">
        <f>IF(RES_hh_tesh_in!M9=0,0,RES_hh_tesh_in!M9/RES_summary!M$21)</f>
        <v>42.767736535283767</v>
      </c>
      <c r="N9" s="72">
        <f>IF(RES_hh_tesh_in!N9=0,0,RES_hh_tesh_in!N9/RES_summary!N$21)</f>
        <v>39.576931147113847</v>
      </c>
      <c r="O9" s="72">
        <f>IF(RES_hh_tesh_in!O9=0,0,RES_hh_tesh_in!O9/RES_summary!O$21)</f>
        <v>37.521765102110024</v>
      </c>
      <c r="P9" s="72">
        <f>IF(RES_hh_tesh_in!P9=0,0,RES_hh_tesh_in!P9/RES_summary!P$21)</f>
        <v>34.602544019879225</v>
      </c>
      <c r="Q9" s="72">
        <f>IF(RES_hh_tesh_in!Q9=0,0,RES_hh_tesh_in!Q9/RES_summary!Q$21)</f>
        <v>30.957482215602685</v>
      </c>
      <c r="R9" s="72">
        <f>IF(RES_hh_tesh_in!R9=0,0,RES_hh_tesh_in!R9/RES_summary!R$21)</f>
        <v>31.720359298381723</v>
      </c>
      <c r="S9" s="72">
        <f>IF(RES_hh_tesh_in!S9=0,0,RES_hh_tesh_in!S9/RES_summary!S$21)</f>
        <v>31.021341554435825</v>
      </c>
      <c r="T9" s="72">
        <f>IF(RES_hh_tesh_in!T9=0,0,RES_hh_tesh_in!T9/RES_summary!T$21)</f>
        <v>28.585251707163177</v>
      </c>
      <c r="U9" s="72">
        <f>IF(RES_hh_tesh_in!U9=0,0,RES_hh_tesh_in!U9/RES_summary!U$21)</f>
        <v>26.298417789444297</v>
      </c>
      <c r="V9" s="72">
        <f>IF(RES_hh_tesh_in!V9=0,0,RES_hh_tesh_in!V9/RES_summary!V$21)</f>
        <v>29.516989936738618</v>
      </c>
      <c r="W9" s="72">
        <f>IF(RES_hh_tesh_in!W9=0,0,RES_hh_tesh_in!W9/RES_summary!W$21)</f>
        <v>23.614734429685981</v>
      </c>
      <c r="X9" s="72">
        <f>IF(RES_hh_tesh_in!X9=0,0,RES_hh_tesh_in!X9/RES_summary!X$21)</f>
        <v>17.646001797896112</v>
      </c>
      <c r="Y9" s="72">
        <f>IF(RES_hh_tesh_in!Y9=0,0,RES_hh_tesh_in!Y9/RES_summary!Y$21)</f>
        <v>13.178572957129273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38.573359637134757</v>
      </c>
      <c r="D11" s="72">
        <f>IF(RES_hh_tesh_in!D11=0,0,RES_hh_tesh_in!D11/RES_summary!D$21)</f>
        <v>0</v>
      </c>
      <c r="E11" s="72">
        <f>IF(RES_hh_tesh_in!E11=0,0,RES_hh_tesh_in!E11/RES_summary!E$21)</f>
        <v>44.825803511344382</v>
      </c>
      <c r="F11" s="72">
        <f>IF(RES_hh_tesh_in!F11=0,0,RES_hh_tesh_in!F11/RES_summary!F$21)</f>
        <v>39.729772699784121</v>
      </c>
      <c r="G11" s="72">
        <f>IF(RES_hh_tesh_in!G11=0,0,RES_hh_tesh_in!G11/RES_summary!G$21)</f>
        <v>40.788521578418724</v>
      </c>
      <c r="H11" s="72">
        <f>IF(RES_hh_tesh_in!H11=0,0,RES_hh_tesh_in!H11/RES_summary!H$21)</f>
        <v>40.808157915491051</v>
      </c>
      <c r="I11" s="72">
        <f>IF(RES_hh_tesh_in!I11=0,0,RES_hh_tesh_in!I11/RES_summary!I$21)</f>
        <v>37.131271950581997</v>
      </c>
      <c r="J11" s="72">
        <f>IF(RES_hh_tesh_in!J11=0,0,RES_hh_tesh_in!J11/RES_summary!J$21)</f>
        <v>36.149629862606965</v>
      </c>
      <c r="K11" s="72">
        <f>IF(RES_hh_tesh_in!K11=0,0,RES_hh_tesh_in!K11/RES_summary!K$21)</f>
        <v>37.837441770304785</v>
      </c>
      <c r="L11" s="72">
        <f>IF(RES_hh_tesh_in!L11=0,0,RES_hh_tesh_in!L11/RES_summary!L$21)</f>
        <v>39.729665670151235</v>
      </c>
      <c r="M11" s="72">
        <f>IF(RES_hh_tesh_in!M11=0,0,RES_hh_tesh_in!M11/RES_summary!M$21)</f>
        <v>42.11187618620805</v>
      </c>
      <c r="N11" s="72">
        <f>IF(RES_hh_tesh_in!N11=0,0,RES_hh_tesh_in!N11/RES_summary!N$21)</f>
        <v>40.33230470569378</v>
      </c>
      <c r="O11" s="72">
        <f>IF(RES_hh_tesh_in!O11=0,0,RES_hh_tesh_in!O11/RES_summary!O$21)</f>
        <v>36.331143164535305</v>
      </c>
      <c r="P11" s="72">
        <f>IF(RES_hh_tesh_in!P11=0,0,RES_hh_tesh_in!P11/RES_summary!P$21)</f>
        <v>33.273983024276568</v>
      </c>
      <c r="Q11" s="72">
        <f>IF(RES_hh_tesh_in!Q11=0,0,RES_hh_tesh_in!Q11/RES_summary!Q$21)</f>
        <v>32.864142679394426</v>
      </c>
      <c r="R11" s="72">
        <f>IF(RES_hh_tesh_in!R11=0,0,RES_hh_tesh_in!R11/RES_summary!R$21)</f>
        <v>31.103419443742844</v>
      </c>
      <c r="S11" s="72">
        <f>IF(RES_hh_tesh_in!S11=0,0,RES_hh_tesh_in!S11/RES_summary!S$21)</f>
        <v>31.13464169922689</v>
      </c>
      <c r="T11" s="72">
        <f>IF(RES_hh_tesh_in!T11=0,0,RES_hh_tesh_in!T11/RES_summary!T$21)</f>
        <v>28.380788860185522</v>
      </c>
      <c r="U11" s="72">
        <f>IF(RES_hh_tesh_in!U11=0,0,RES_hh_tesh_in!U11/RES_summary!U$21)</f>
        <v>25.879912736001756</v>
      </c>
      <c r="V11" s="72">
        <f>IF(RES_hh_tesh_in!V11=0,0,RES_hh_tesh_in!V11/RES_summary!V$21)</f>
        <v>26.782981493120445</v>
      </c>
      <c r="W11" s="72">
        <f>IF(RES_hh_tesh_in!W11=0,0,RES_hh_tesh_in!W11/RES_summary!W$21)</f>
        <v>24.32110463602654</v>
      </c>
      <c r="X11" s="72">
        <f>IF(RES_hh_tesh_in!X11=0,0,RES_hh_tesh_in!X11/RES_summary!X$21)</f>
        <v>17.766476546133585</v>
      </c>
      <c r="Y11" s="72">
        <f>IF(RES_hh_tesh_in!Y11=0,0,RES_hh_tesh_in!Y11/RES_summary!Y$21)</f>
        <v>13.448603064106031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0</v>
      </c>
      <c r="D12" s="72">
        <f>IF(RES_hh_tesh_in!D12=0,0,RES_hh_tesh_in!D12/RES_summary!D$21)</f>
        <v>0</v>
      </c>
      <c r="E12" s="72">
        <f>IF(RES_hh_tesh_in!E12=0,0,RES_hh_tesh_in!E12/RES_summary!E$21)</f>
        <v>0</v>
      </c>
      <c r="F12" s="72">
        <f>IF(RES_hh_tesh_in!F12=0,0,RES_hh_tesh_in!F12/RES_summary!F$21)</f>
        <v>0</v>
      </c>
      <c r="G12" s="72">
        <f>IF(RES_hh_tesh_in!G12=0,0,RES_hh_tesh_in!G12/RES_summary!G$21)</f>
        <v>0</v>
      </c>
      <c r="H12" s="72">
        <f>IF(RES_hh_tesh_in!H12=0,0,RES_hh_tesh_in!H12/RES_summary!H$21)</f>
        <v>0</v>
      </c>
      <c r="I12" s="72">
        <f>IF(RES_hh_tesh_in!I12=0,0,RES_hh_tesh_in!I12/RES_summary!I$21)</f>
        <v>0</v>
      </c>
      <c r="J12" s="72">
        <f>IF(RES_hh_tesh_in!J12=0,0,RES_hh_tesh_in!J12/RES_summary!J$21)</f>
        <v>0</v>
      </c>
      <c r="K12" s="72">
        <f>IF(RES_hh_tesh_in!K12=0,0,RES_hh_tesh_in!K12/RES_summary!K$21)</f>
        <v>0</v>
      </c>
      <c r="L12" s="72">
        <f>IF(RES_hh_tesh_in!L12=0,0,RES_hh_tesh_in!L12/RES_summary!L$21)</f>
        <v>0</v>
      </c>
      <c r="M12" s="72">
        <f>IF(RES_hh_tesh_in!M12=0,0,RES_hh_tesh_in!M12/RES_summary!M$21)</f>
        <v>0</v>
      </c>
      <c r="N12" s="72">
        <f>IF(RES_hh_tesh_in!N12=0,0,RES_hh_tesh_in!N12/RES_summary!N$21)</f>
        <v>0</v>
      </c>
      <c r="O12" s="72">
        <f>IF(RES_hh_tesh_in!O12=0,0,RES_hh_tesh_in!O12/RES_summary!O$21)</f>
        <v>0</v>
      </c>
      <c r="P12" s="72">
        <f>IF(RES_hh_tesh_in!P12=0,0,RES_hh_tesh_in!P12/RES_summary!P$21)</f>
        <v>0</v>
      </c>
      <c r="Q12" s="72">
        <f>IF(RES_hh_tesh_in!Q12=0,0,RES_hh_tesh_in!Q12/RES_summary!Q$21)</f>
        <v>0</v>
      </c>
      <c r="R12" s="72">
        <f>IF(RES_hh_tesh_in!R12=0,0,RES_hh_tesh_in!R12/RES_summary!R$21)</f>
        <v>0</v>
      </c>
      <c r="S12" s="72">
        <f>IF(RES_hh_tesh_in!S12=0,0,RES_hh_tesh_in!S12/RES_summary!S$21)</f>
        <v>0</v>
      </c>
      <c r="T12" s="72">
        <f>IF(RES_hh_tesh_in!T12=0,0,RES_hh_tesh_in!T12/RES_summary!T$21)</f>
        <v>0</v>
      </c>
      <c r="U12" s="72">
        <f>IF(RES_hh_tesh_in!U12=0,0,RES_hh_tesh_in!U12/RES_summary!U$21)</f>
        <v>0</v>
      </c>
      <c r="V12" s="72">
        <f>IF(RES_hh_tesh_in!V12=0,0,RES_hh_tesh_in!V12/RES_summary!V$21)</f>
        <v>0</v>
      </c>
      <c r="W12" s="72">
        <f>IF(RES_hh_tesh_in!W12=0,0,RES_hh_tesh_in!W12/RES_summary!W$21)</f>
        <v>0</v>
      </c>
      <c r="X12" s="72">
        <f>IF(RES_hh_tesh_in!X12=0,0,RES_hh_tesh_in!X12/RES_summary!X$21)</f>
        <v>0</v>
      </c>
      <c r="Y12" s="72">
        <f>IF(RES_hh_tesh_in!Y12=0,0,RES_hh_tesh_in!Y12/RES_summary!Y$21)</f>
        <v>0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46.47782916957469</v>
      </c>
      <c r="D13" s="74">
        <f>IF(RES_hh_tesh_in!D13=0,0,RES_hh_tesh_in!D13/RES_summary!D$21)</f>
        <v>38.577330370909635</v>
      </c>
      <c r="E13" s="74">
        <f>IF(RES_hh_tesh_in!E13=0,0,RES_hh_tesh_in!E13/RES_summary!E$21)</f>
        <v>0</v>
      </c>
      <c r="F13" s="74">
        <f>IF(RES_hh_tesh_in!F13=0,0,RES_hh_tesh_in!F13/RES_summary!F$21)</f>
        <v>0</v>
      </c>
      <c r="G13" s="74">
        <f>IF(RES_hh_tesh_in!G13=0,0,RES_hh_tesh_in!G13/RES_summary!G$21)</f>
        <v>0</v>
      </c>
      <c r="H13" s="74">
        <f>IF(RES_hh_tesh_in!H13=0,0,RES_hh_tesh_in!H13/RES_summary!H$21)</f>
        <v>40.817885089482367</v>
      </c>
      <c r="I13" s="74">
        <f>IF(RES_hh_tesh_in!I13=0,0,RES_hh_tesh_in!I13/RES_summary!I$21)</f>
        <v>33.535251211022818</v>
      </c>
      <c r="J13" s="74">
        <f>IF(RES_hh_tesh_in!J13=0,0,RES_hh_tesh_in!J13/RES_summary!J$21)</f>
        <v>38.821254691534122</v>
      </c>
      <c r="K13" s="74">
        <f>IF(RES_hh_tesh_in!K13=0,0,RES_hh_tesh_in!K13/RES_summary!K$21)</f>
        <v>38.414976741531426</v>
      </c>
      <c r="L13" s="74">
        <f>IF(RES_hh_tesh_in!L13=0,0,RES_hh_tesh_in!L13/RES_summary!L$21)</f>
        <v>41.12176896651966</v>
      </c>
      <c r="M13" s="74">
        <f>IF(RES_hh_tesh_in!M13=0,0,RES_hh_tesh_in!M13/RES_summary!M$21)</f>
        <v>45.124348218569637</v>
      </c>
      <c r="N13" s="74">
        <f>IF(RES_hh_tesh_in!N13=0,0,RES_hh_tesh_in!N13/RES_summary!N$21)</f>
        <v>40.628430753946105</v>
      </c>
      <c r="O13" s="74">
        <f>IF(RES_hh_tesh_in!O13=0,0,RES_hh_tesh_in!O13/RES_summary!O$21)</f>
        <v>36.458851504927409</v>
      </c>
      <c r="P13" s="74">
        <f>IF(RES_hh_tesh_in!P13=0,0,RES_hh_tesh_in!P13/RES_summary!P$21)</f>
        <v>0</v>
      </c>
      <c r="Q13" s="74">
        <f>IF(RES_hh_tesh_in!Q13=0,0,RES_hh_tesh_in!Q13/RES_summary!Q$21)</f>
        <v>0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26.65854254581345</v>
      </c>
      <c r="U13" s="74">
        <f>IF(RES_hh_tesh_in!U13=0,0,RES_hh_tesh_in!U13/RES_summary!U$21)</f>
        <v>25.694358092464025</v>
      </c>
      <c r="V13" s="74">
        <f>IF(RES_hh_tesh_in!V13=0,0,RES_hh_tesh_in!V13/RES_summary!V$21)</f>
        <v>24.726738463799933</v>
      </c>
      <c r="W13" s="74">
        <f>IF(RES_hh_tesh_in!W13=0,0,RES_hh_tesh_in!W13/RES_summary!W$21)</f>
        <v>21.682663776203384</v>
      </c>
      <c r="X13" s="74">
        <f>IF(RES_hh_tesh_in!X13=0,0,RES_hh_tesh_in!X13/RES_summary!X$21)</f>
        <v>18.090249750412745</v>
      </c>
      <c r="Y13" s="74">
        <f>IF(RES_hh_tesh_in!Y13=0,0,RES_hh_tesh_in!Y13/RES_summary!Y$21)</f>
        <v>16.612693884365079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0.26854111698736061</v>
      </c>
      <c r="D14" s="76">
        <f>IF(RES_hh_tesh_in!D14=0,0,RES_hh_tesh_in!D14/RES_summary!D$21)</f>
        <v>0.38921426575937917</v>
      </c>
      <c r="E14" s="76">
        <f>IF(RES_hh_tesh_in!E14=0,0,RES_hh_tesh_in!E14/RES_summary!E$21)</f>
        <v>0.39562207724695175</v>
      </c>
      <c r="F14" s="76">
        <f>IF(RES_hh_tesh_in!F14=0,0,RES_hh_tesh_in!F14/RES_summary!F$21)</f>
        <v>0.31801060626109379</v>
      </c>
      <c r="G14" s="76">
        <f>IF(RES_hh_tesh_in!G14=0,0,RES_hh_tesh_in!G14/RES_summary!G$21)</f>
        <v>0.30142710791317245</v>
      </c>
      <c r="H14" s="76">
        <f>IF(RES_hh_tesh_in!H14=0,0,RES_hh_tesh_in!H14/RES_summary!H$21)</f>
        <v>0.34472023291360332</v>
      </c>
      <c r="I14" s="76">
        <f>IF(RES_hh_tesh_in!I14=0,0,RES_hh_tesh_in!I14/RES_summary!I$21)</f>
        <v>0.30677500270097685</v>
      </c>
      <c r="J14" s="76">
        <f>IF(RES_hh_tesh_in!J14=0,0,RES_hh_tesh_in!J14/RES_summary!J$21)</f>
        <v>0.30753999472340532</v>
      </c>
      <c r="K14" s="76">
        <f>IF(RES_hh_tesh_in!K14=0,0,RES_hh_tesh_in!K14/RES_summary!K$21)</f>
        <v>0.2870710922509026</v>
      </c>
      <c r="L14" s="76">
        <f>IF(RES_hh_tesh_in!L14=0,0,RES_hh_tesh_in!L14/RES_summary!L$21)</f>
        <v>0.29793071205893473</v>
      </c>
      <c r="M14" s="76">
        <f>IF(RES_hh_tesh_in!M14=0,0,RES_hh_tesh_in!M14/RES_summary!M$21)</f>
        <v>0.3110811748120515</v>
      </c>
      <c r="N14" s="76">
        <f>IF(RES_hh_tesh_in!N14=0,0,RES_hh_tesh_in!N14/RES_summary!N$21)</f>
        <v>0.28324410497010555</v>
      </c>
      <c r="O14" s="76">
        <f>IF(RES_hh_tesh_in!O14=0,0,RES_hh_tesh_in!O14/RES_summary!O$21)</f>
        <v>0.24827529027968756</v>
      </c>
      <c r="P14" s="76">
        <f>IF(RES_hh_tesh_in!P14=0,0,RES_hh_tesh_in!P14/RES_summary!P$21)</f>
        <v>0.25413952194182721</v>
      </c>
      <c r="Q14" s="76">
        <f>IF(RES_hh_tesh_in!Q14=0,0,RES_hh_tesh_in!Q14/RES_summary!Q$21)</f>
        <v>0.2396834410881386</v>
      </c>
      <c r="R14" s="76">
        <f>IF(RES_hh_tesh_in!R14=0,0,RES_hh_tesh_in!R14/RES_summary!R$21)</f>
        <v>0.26116260697791183</v>
      </c>
      <c r="S14" s="76">
        <f>IF(RES_hh_tesh_in!S14=0,0,RES_hh_tesh_in!S14/RES_summary!S$21)</f>
        <v>0.26389190273852781</v>
      </c>
      <c r="T14" s="76">
        <f>IF(RES_hh_tesh_in!T14=0,0,RES_hh_tesh_in!T14/RES_summary!T$21)</f>
        <v>0.25387791518035258</v>
      </c>
      <c r="U14" s="76">
        <f>IF(RES_hh_tesh_in!U14=0,0,RES_hh_tesh_in!U14/RES_summary!U$21)</f>
        <v>0.2300536252974886</v>
      </c>
      <c r="V14" s="76">
        <f>IF(RES_hh_tesh_in!V14=0,0,RES_hh_tesh_in!V14/RES_summary!V$21)</f>
        <v>0.2419530590138583</v>
      </c>
      <c r="W14" s="76">
        <f>IF(RES_hh_tesh_in!W14=0,0,RES_hh_tesh_in!W14/RES_summary!W$21)</f>
        <v>0.21043193503389676</v>
      </c>
      <c r="X14" s="76">
        <f>IF(RES_hh_tesh_in!X14=0,0,RES_hh_tesh_in!X14/RES_summary!X$21)</f>
        <v>0.11903032993350277</v>
      </c>
      <c r="Y14" s="76">
        <f>IF(RES_hh_tesh_in!Y14=0,0,RES_hh_tesh_in!Y14/RES_summary!Y$21)</f>
        <v>9.018549412690989E-2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1.138168267367816</v>
      </c>
      <c r="D15" s="69">
        <f>IF(RES_hh_tesh_in!D15=0,0,RES_hh_tesh_in!D15/RES_summary!D$21)</f>
        <v>0.87211570242952496</v>
      </c>
      <c r="E15" s="69">
        <f>IF(RES_hh_tesh_in!E15=0,0,RES_hh_tesh_in!E15/RES_summary!E$21)</f>
        <v>1.260181441956405</v>
      </c>
      <c r="F15" s="69">
        <f>IF(RES_hh_tesh_in!F15=0,0,RES_hh_tesh_in!F15/RES_summary!F$21)</f>
        <v>0.68152135674058933</v>
      </c>
      <c r="G15" s="69">
        <f>IF(RES_hh_tesh_in!G15=0,0,RES_hh_tesh_in!G15/RES_summary!G$21)</f>
        <v>0.70507379020794647</v>
      </c>
      <c r="H15" s="69">
        <f>IF(RES_hh_tesh_in!H15=0,0,RES_hh_tesh_in!H15/RES_summary!H$21)</f>
        <v>0.81236297584516137</v>
      </c>
      <c r="I15" s="69">
        <f>IF(RES_hh_tesh_in!I15=0,0,RES_hh_tesh_in!I15/RES_summary!I$21)</f>
        <v>1.5939595399966848</v>
      </c>
      <c r="J15" s="69">
        <f>IF(RES_hh_tesh_in!J15=0,0,RES_hh_tesh_in!J15/RES_summary!J$21)</f>
        <v>1.3942672798561022</v>
      </c>
      <c r="K15" s="69">
        <f>IF(RES_hh_tesh_in!K15=0,0,RES_hh_tesh_in!K15/RES_summary!K$21)</f>
        <v>2.3020839694124029</v>
      </c>
      <c r="L15" s="69">
        <f>IF(RES_hh_tesh_in!L15=0,0,RES_hh_tesh_in!L15/RES_summary!L$21)</f>
        <v>1.2816045326278562</v>
      </c>
      <c r="M15" s="69">
        <f>IF(RES_hh_tesh_in!M15=0,0,RES_hh_tesh_in!M15/RES_summary!M$21)</f>
        <v>1.2418505183813966</v>
      </c>
      <c r="N15" s="69">
        <f>IF(RES_hh_tesh_in!N15=0,0,RES_hh_tesh_in!N15/RES_summary!N$21)</f>
        <v>4.7753563600618767</v>
      </c>
      <c r="O15" s="69">
        <f>IF(RES_hh_tesh_in!O15=0,0,RES_hh_tesh_in!O15/RES_summary!O$21)</f>
        <v>1.0003918240798735</v>
      </c>
      <c r="P15" s="69">
        <f>IF(RES_hh_tesh_in!P15=0,0,RES_hh_tesh_in!P15/RES_summary!P$21)</f>
        <v>2.0157752376853391</v>
      </c>
      <c r="Q15" s="69">
        <f>IF(RES_hh_tesh_in!Q15=0,0,RES_hh_tesh_in!Q15/RES_summary!Q$21)</f>
        <v>1.1021260578833678</v>
      </c>
      <c r="R15" s="69">
        <f>IF(RES_hh_tesh_in!R15=0,0,RES_hh_tesh_in!R15/RES_summary!R$21)</f>
        <v>2.2144895559358426</v>
      </c>
      <c r="S15" s="69">
        <f>IF(RES_hh_tesh_in!S15=0,0,RES_hh_tesh_in!S15/RES_summary!S$21)</f>
        <v>2.6023261849123318</v>
      </c>
      <c r="T15" s="69">
        <f>IF(RES_hh_tesh_in!T15=0,0,RES_hh_tesh_in!T15/RES_summary!T$21)</f>
        <v>2.0779167836131851</v>
      </c>
      <c r="U15" s="69">
        <f>IF(RES_hh_tesh_in!U15=0,0,RES_hh_tesh_in!U15/RES_summary!U$21)</f>
        <v>1.7833717404545757</v>
      </c>
      <c r="V15" s="69">
        <f>IF(RES_hh_tesh_in!V15=0,0,RES_hh_tesh_in!V15/RES_summary!V$21)</f>
        <v>1.9027583284756773</v>
      </c>
      <c r="W15" s="69">
        <f>IF(RES_hh_tesh_in!W15=0,0,RES_hh_tesh_in!W15/RES_summary!W$21)</f>
        <v>1.417667342382078</v>
      </c>
      <c r="X15" s="69">
        <f>IF(RES_hh_tesh_in!X15=0,0,RES_hh_tesh_in!X15/RES_summary!X$21)</f>
        <v>2.2871405520331374</v>
      </c>
      <c r="Y15" s="69">
        <f>IF(RES_hh_tesh_in!Y15=0,0,RES_hh_tesh_in!Y15/RES_summary!Y$21)</f>
        <v>1.5168078920294057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1.138168267367816</v>
      </c>
      <c r="D16" s="72">
        <f>IF(RES_hh_tesh_in!D16=0,0,RES_hh_tesh_in!D16/RES_summary!D$21)</f>
        <v>0.87211570242952496</v>
      </c>
      <c r="E16" s="72">
        <f>IF(RES_hh_tesh_in!E16=0,0,RES_hh_tesh_in!E16/RES_summary!E$21)</f>
        <v>1.260181441956405</v>
      </c>
      <c r="F16" s="72">
        <f>IF(RES_hh_tesh_in!F16=0,0,RES_hh_tesh_in!F16/RES_summary!F$21)</f>
        <v>0.68152135674058933</v>
      </c>
      <c r="G16" s="72">
        <f>IF(RES_hh_tesh_in!G16=0,0,RES_hh_tesh_in!G16/RES_summary!G$21)</f>
        <v>0.70507379020794647</v>
      </c>
      <c r="H16" s="72">
        <f>IF(RES_hh_tesh_in!H16=0,0,RES_hh_tesh_in!H16/RES_summary!H$21)</f>
        <v>0.81236297584516137</v>
      </c>
      <c r="I16" s="72">
        <f>IF(RES_hh_tesh_in!I16=0,0,RES_hh_tesh_in!I16/RES_summary!I$21)</f>
        <v>1.5939595399966848</v>
      </c>
      <c r="J16" s="72">
        <f>IF(RES_hh_tesh_in!J16=0,0,RES_hh_tesh_in!J16/RES_summary!J$21)</f>
        <v>1.3942672798561022</v>
      </c>
      <c r="K16" s="72">
        <f>IF(RES_hh_tesh_in!K16=0,0,RES_hh_tesh_in!K16/RES_summary!K$21)</f>
        <v>2.3020839694124029</v>
      </c>
      <c r="L16" s="72">
        <f>IF(RES_hh_tesh_in!L16=0,0,RES_hh_tesh_in!L16/RES_summary!L$21)</f>
        <v>1.2816045326278562</v>
      </c>
      <c r="M16" s="72">
        <f>IF(RES_hh_tesh_in!M16=0,0,RES_hh_tesh_in!M16/RES_summary!M$21)</f>
        <v>1.2418505183813966</v>
      </c>
      <c r="N16" s="72">
        <f>IF(RES_hh_tesh_in!N16=0,0,RES_hh_tesh_in!N16/RES_summary!N$21)</f>
        <v>4.7753563600618767</v>
      </c>
      <c r="O16" s="72">
        <f>IF(RES_hh_tesh_in!O16=0,0,RES_hh_tesh_in!O16/RES_summary!O$21)</f>
        <v>1.0003918240798735</v>
      </c>
      <c r="P16" s="72">
        <f>IF(RES_hh_tesh_in!P16=0,0,RES_hh_tesh_in!P16/RES_summary!P$21)</f>
        <v>2.0157752376853391</v>
      </c>
      <c r="Q16" s="72">
        <f>IF(RES_hh_tesh_in!Q16=0,0,RES_hh_tesh_in!Q16/RES_summary!Q$21)</f>
        <v>1.1021260578833678</v>
      </c>
      <c r="R16" s="72">
        <f>IF(RES_hh_tesh_in!R16=0,0,RES_hh_tesh_in!R16/RES_summary!R$21)</f>
        <v>2.2144895559358426</v>
      </c>
      <c r="S16" s="72">
        <f>IF(RES_hh_tesh_in!S16=0,0,RES_hh_tesh_in!S16/RES_summary!S$21)</f>
        <v>2.6023261849123318</v>
      </c>
      <c r="T16" s="72">
        <f>IF(RES_hh_tesh_in!T16=0,0,RES_hh_tesh_in!T16/RES_summary!T$21)</f>
        <v>2.0779167836131851</v>
      </c>
      <c r="U16" s="72">
        <f>IF(RES_hh_tesh_in!U16=0,0,RES_hh_tesh_in!U16/RES_summary!U$21)</f>
        <v>1.7833717404545757</v>
      </c>
      <c r="V16" s="72">
        <f>IF(RES_hh_tesh_in!V16=0,0,RES_hh_tesh_in!V16/RES_summary!V$21)</f>
        <v>1.9027583284756773</v>
      </c>
      <c r="W16" s="72">
        <f>IF(RES_hh_tesh_in!W16=0,0,RES_hh_tesh_in!W16/RES_summary!W$21)</f>
        <v>1.417667342382078</v>
      </c>
      <c r="X16" s="72">
        <f>IF(RES_hh_tesh_in!X16=0,0,RES_hh_tesh_in!X16/RES_summary!X$21)</f>
        <v>2.2871405520331374</v>
      </c>
      <c r="Y16" s="72">
        <f>IF(RES_hh_tesh_in!Y16=0,0,RES_hh_tesh_in!Y16/RES_summary!Y$21)</f>
        <v>1.5168078920294057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10.27458788964891</v>
      </c>
      <c r="D17" s="69">
        <f>IF(RES_hh_tesh_in!D17=0,0,RES_hh_tesh_in!D17/RES_summary!D$21)</f>
        <v>11.024665073374273</v>
      </c>
      <c r="E17" s="69">
        <f>IF(RES_hh_tesh_in!E17=0,0,RES_hh_tesh_in!E17/RES_summary!E$21)</f>
        <v>10.711840468176604</v>
      </c>
      <c r="F17" s="69">
        <f>IF(RES_hh_tesh_in!F17=0,0,RES_hh_tesh_in!F17/RES_summary!F$21)</f>
        <v>10.486387387763838</v>
      </c>
      <c r="G17" s="69">
        <f>IF(RES_hh_tesh_in!G17=0,0,RES_hh_tesh_in!G17/RES_summary!G$21)</f>
        <v>11.261876315378425</v>
      </c>
      <c r="H17" s="69">
        <f>IF(RES_hh_tesh_in!H17=0,0,RES_hh_tesh_in!H17/RES_summary!H$21)</f>
        <v>11.234208931709007</v>
      </c>
      <c r="I17" s="69">
        <f>IF(RES_hh_tesh_in!I17=0,0,RES_hh_tesh_in!I17/RES_summary!I$21)</f>
        <v>10.908332146769148</v>
      </c>
      <c r="J17" s="69">
        <f>IF(RES_hh_tesh_in!J17=0,0,RES_hh_tesh_in!J17/RES_summary!J$21)</f>
        <v>12.160038526268215</v>
      </c>
      <c r="K17" s="69">
        <f>IF(RES_hh_tesh_in!K17=0,0,RES_hh_tesh_in!K17/RES_summary!K$21)</f>
        <v>12.844216654587532</v>
      </c>
      <c r="L17" s="69">
        <f>IF(RES_hh_tesh_in!L17=0,0,RES_hh_tesh_in!L17/RES_summary!L$21)</f>
        <v>13.202312024004073</v>
      </c>
      <c r="M17" s="69">
        <f>IF(RES_hh_tesh_in!M17=0,0,RES_hh_tesh_in!M17/RES_summary!M$21)</f>
        <v>13.491179744456435</v>
      </c>
      <c r="N17" s="69">
        <f>IF(RES_hh_tesh_in!N17=0,0,RES_hh_tesh_in!N17/RES_summary!N$21)</f>
        <v>11.590457249758787</v>
      </c>
      <c r="O17" s="69">
        <f>IF(RES_hh_tesh_in!O17=0,0,RES_hh_tesh_in!O17/RES_summary!O$21)</f>
        <v>11.042097978304648</v>
      </c>
      <c r="P17" s="69">
        <f>IF(RES_hh_tesh_in!P17=0,0,RES_hh_tesh_in!P17/RES_summary!P$21)</f>
        <v>11.067732493090734</v>
      </c>
      <c r="Q17" s="69">
        <f>IF(RES_hh_tesh_in!Q17=0,0,RES_hh_tesh_in!Q17/RES_summary!Q$21)</f>
        <v>11.325134866408675</v>
      </c>
      <c r="R17" s="69">
        <f>IF(RES_hh_tesh_in!R17=0,0,RES_hh_tesh_in!R17/RES_summary!R$21)</f>
        <v>11.064733696461879</v>
      </c>
      <c r="S17" s="69">
        <f>IF(RES_hh_tesh_in!S17=0,0,RES_hh_tesh_in!S17/RES_summary!S$21)</f>
        <v>11.580772858991129</v>
      </c>
      <c r="T17" s="69">
        <f>IF(RES_hh_tesh_in!T17=0,0,RES_hh_tesh_in!T17/RES_summary!T$21)</f>
        <v>11.748080817637495</v>
      </c>
      <c r="U17" s="69">
        <f>IF(RES_hh_tesh_in!U17=0,0,RES_hh_tesh_in!U17/RES_summary!U$21)</f>
        <v>11.43615778726577</v>
      </c>
      <c r="V17" s="69">
        <f>IF(RES_hh_tesh_in!V17=0,0,RES_hh_tesh_in!V17/RES_summary!V$21)</f>
        <v>12.013179280632713</v>
      </c>
      <c r="W17" s="69">
        <f>IF(RES_hh_tesh_in!W17=0,0,RES_hh_tesh_in!W17/RES_summary!W$21)</f>
        <v>12.533155113506666</v>
      </c>
      <c r="X17" s="69">
        <f>IF(RES_hh_tesh_in!X17=0,0,RES_hh_tesh_in!X17/RES_summary!X$21)</f>
        <v>12.997969193282122</v>
      </c>
      <c r="Y17" s="69">
        <f>IF(RES_hh_tesh_in!Y17=0,0,RES_hh_tesh_in!Y17/RES_summary!Y$21)</f>
        <v>13.23813887335408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8.6760853801840039</v>
      </c>
      <c r="D18" s="72">
        <f>IF(RES_hh_tesh_in!D18=0,0,RES_hh_tesh_in!D18/RES_summary!D$21)</f>
        <v>11.048312430637836</v>
      </c>
      <c r="E18" s="72">
        <f>IF(RES_hh_tesh_in!E18=0,0,RES_hh_tesh_in!E18/RES_summary!E$21)</f>
        <v>11.767410056390657</v>
      </c>
      <c r="F18" s="72">
        <f>IF(RES_hh_tesh_in!F18=0,0,RES_hh_tesh_in!F18/RES_summary!F$21)</f>
        <v>10.368915734462812</v>
      </c>
      <c r="G18" s="72">
        <f>IF(RES_hh_tesh_in!G18=0,0,RES_hh_tesh_in!G18/RES_summary!G$21)</f>
        <v>10.73653599422973</v>
      </c>
      <c r="H18" s="72">
        <f>IF(RES_hh_tesh_in!H18=0,0,RES_hh_tesh_in!H18/RES_summary!H$21)</f>
        <v>11.506063677750101</v>
      </c>
      <c r="I18" s="72">
        <f>IF(RES_hh_tesh_in!I18=0,0,RES_hh_tesh_in!I18/RES_summary!I$21)</f>
        <v>11.424746915430475</v>
      </c>
      <c r="J18" s="72">
        <f>IF(RES_hh_tesh_in!J18=0,0,RES_hh_tesh_in!J18/RES_summary!J$21)</f>
        <v>12.597014689940137</v>
      </c>
      <c r="K18" s="72">
        <f>IF(RES_hh_tesh_in!K18=0,0,RES_hh_tesh_in!K18/RES_summary!K$21)</f>
        <v>9.7370269907486868</v>
      </c>
      <c r="L18" s="72">
        <f>IF(RES_hh_tesh_in!L18=0,0,RES_hh_tesh_in!L18/RES_summary!L$21)</f>
        <v>13.155015750827893</v>
      </c>
      <c r="M18" s="72">
        <f>IF(RES_hh_tesh_in!M18=0,0,RES_hh_tesh_in!M18/RES_summary!M$21)</f>
        <v>16.049549414684712</v>
      </c>
      <c r="N18" s="72">
        <f>IF(RES_hh_tesh_in!N18=0,0,RES_hh_tesh_in!N18/RES_summary!N$21)</f>
        <v>14.318952845852682</v>
      </c>
      <c r="O18" s="72">
        <f>IF(RES_hh_tesh_in!O18=0,0,RES_hh_tesh_in!O18/RES_summary!O$21)</f>
        <v>11.955503823471288</v>
      </c>
      <c r="P18" s="72">
        <f>IF(RES_hh_tesh_in!P18=0,0,RES_hh_tesh_in!P18/RES_summary!P$21)</f>
        <v>0</v>
      </c>
      <c r="Q18" s="72">
        <f>IF(RES_hh_tesh_in!Q18=0,0,RES_hh_tesh_in!Q18/RES_summary!Q$21)</f>
        <v>11.074731776024288</v>
      </c>
      <c r="R18" s="72">
        <f>IF(RES_hh_tesh_in!R18=0,0,RES_hh_tesh_in!R18/RES_summary!R$21)</f>
        <v>11.865820574143877</v>
      </c>
      <c r="S18" s="72">
        <f>IF(RES_hh_tesh_in!S18=0,0,RES_hh_tesh_in!S18/RES_summary!S$21)</f>
        <v>12.771760352447771</v>
      </c>
      <c r="T18" s="72">
        <f>IF(RES_hh_tesh_in!T18=0,0,RES_hh_tesh_in!T18/RES_summary!T$21)</f>
        <v>0</v>
      </c>
      <c r="U18" s="72">
        <f>IF(RES_hh_tesh_in!U18=0,0,RES_hh_tesh_in!U18/RES_summary!U$21)</f>
        <v>10.075382338417747</v>
      </c>
      <c r="V18" s="72">
        <f>IF(RES_hh_tesh_in!V18=0,0,RES_hh_tesh_in!V18/RES_summary!V$21)</f>
        <v>10.61682407323886</v>
      </c>
      <c r="W18" s="72">
        <f>IF(RES_hh_tesh_in!W18=0,0,RES_hh_tesh_in!W18/RES_summary!W$21)</f>
        <v>0</v>
      </c>
      <c r="X18" s="72">
        <f>IF(RES_hh_tesh_in!X18=0,0,RES_hh_tesh_in!X18/RES_summary!X$21)</f>
        <v>9.2314819939619106</v>
      </c>
      <c r="Y18" s="72">
        <f>IF(RES_hh_tesh_in!Y18=0,0,RES_hh_tesh_in!Y18/RES_summary!Y$21)</f>
        <v>7.8906936842544955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10.738254258117873</v>
      </c>
      <c r="D19" s="72">
        <f>IF(RES_hh_tesh_in!D19=0,0,RES_hh_tesh_in!D19/RES_summary!D$21)</f>
        <v>10.150944154177632</v>
      </c>
      <c r="E19" s="72">
        <f>IF(RES_hh_tesh_in!E19=0,0,RES_hh_tesh_in!E19/RES_summary!E$21)</f>
        <v>10.550560374079385</v>
      </c>
      <c r="F19" s="72">
        <f>IF(RES_hh_tesh_in!F19=0,0,RES_hh_tesh_in!F19/RES_summary!F$21)</f>
        <v>10.703507350085554</v>
      </c>
      <c r="G19" s="72">
        <f>IF(RES_hh_tesh_in!G19=0,0,RES_hh_tesh_in!G19/RES_summary!G$21)</f>
        <v>10.970350495434845</v>
      </c>
      <c r="H19" s="72">
        <f>IF(RES_hh_tesh_in!H19=0,0,RES_hh_tesh_in!H19/RES_summary!H$21)</f>
        <v>11.264461993386353</v>
      </c>
      <c r="I19" s="72">
        <f>IF(RES_hh_tesh_in!I19=0,0,RES_hh_tesh_in!I19/RES_summary!I$21)</f>
        <v>11.313097419990347</v>
      </c>
      <c r="J19" s="72">
        <f>IF(RES_hh_tesh_in!J19=0,0,RES_hh_tesh_in!J19/RES_summary!J$21)</f>
        <v>12.012564758423022</v>
      </c>
      <c r="K19" s="72">
        <f>IF(RES_hh_tesh_in!K19=0,0,RES_hh_tesh_in!K19/RES_summary!K$21)</f>
        <v>12.582556033115679</v>
      </c>
      <c r="L19" s="72">
        <f>IF(RES_hh_tesh_in!L19=0,0,RES_hh_tesh_in!L19/RES_summary!L$21)</f>
        <v>12.996959134361708</v>
      </c>
      <c r="M19" s="72">
        <f>IF(RES_hh_tesh_in!M19=0,0,RES_hh_tesh_in!M19/RES_summary!M$21)</f>
        <v>13.400500969090883</v>
      </c>
      <c r="N19" s="72">
        <f>IF(RES_hh_tesh_in!N19=0,0,RES_hh_tesh_in!N19/RES_summary!N$21)</f>
        <v>11.846972533642088</v>
      </c>
      <c r="O19" s="72">
        <f>IF(RES_hh_tesh_in!O19=0,0,RES_hh_tesh_in!O19/RES_summary!O$21)</f>
        <v>11.216779969410169</v>
      </c>
      <c r="P19" s="72">
        <f>IF(RES_hh_tesh_in!P19=0,0,RES_hh_tesh_in!P19/RES_summary!P$21)</f>
        <v>11.455581282844012</v>
      </c>
      <c r="Q19" s="72">
        <f>IF(RES_hh_tesh_in!Q19=0,0,RES_hh_tesh_in!Q19/RES_summary!Q$21)</f>
        <v>11.680973768935795</v>
      </c>
      <c r="R19" s="72">
        <f>IF(RES_hh_tesh_in!R19=0,0,RES_hh_tesh_in!R19/RES_summary!R$21)</f>
        <v>10.634108939485033</v>
      </c>
      <c r="S19" s="72">
        <f>IF(RES_hh_tesh_in!S19=0,0,RES_hh_tesh_in!S19/RES_summary!S$21)</f>
        <v>11.034366114082326</v>
      </c>
      <c r="T19" s="72">
        <f>IF(RES_hh_tesh_in!T19=0,0,RES_hh_tesh_in!T19/RES_summary!T$21)</f>
        <v>11.493875377440757</v>
      </c>
      <c r="U19" s="72">
        <f>IF(RES_hh_tesh_in!U19=0,0,RES_hh_tesh_in!U19/RES_summary!U$21)</f>
        <v>11.127190823893798</v>
      </c>
      <c r="V19" s="72">
        <f>IF(RES_hh_tesh_in!V19=0,0,RES_hh_tesh_in!V19/RES_summary!V$21)</f>
        <v>12.284666523195538</v>
      </c>
      <c r="W19" s="72">
        <f>IF(RES_hh_tesh_in!W19=0,0,RES_hh_tesh_in!W19/RES_summary!W$21)</f>
        <v>13.549972566484456</v>
      </c>
      <c r="X19" s="72">
        <f>IF(RES_hh_tesh_in!X19=0,0,RES_hh_tesh_in!X19/RES_summary!X$21)</f>
        <v>12.438039695459526</v>
      </c>
      <c r="Y19" s="72">
        <f>IF(RES_hh_tesh_in!Y19=0,0,RES_hh_tesh_in!Y19/RES_summary!Y$21)</f>
        <v>11.838123063423041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X20" s="72">
        <f>IF(RES_hh_tesh_in!X20=0,0,RES_hh_tesh_in!X20/RES_summary!X$21)</f>
        <v>0</v>
      </c>
      <c r="Y20" s="72">
        <f>IF(RES_hh_tesh_in!Y20=0,0,RES_hh_tesh_in!Y20/RES_summary!Y$21)</f>
        <v>0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11.753465295267427</v>
      </c>
      <c r="D21" s="72">
        <f>IF(RES_hh_tesh_in!D21=0,0,RES_hh_tesh_in!D21/RES_summary!D$21)</f>
        <v>7.0539779052247251</v>
      </c>
      <c r="E21" s="72">
        <f>IF(RES_hh_tesh_in!E21=0,0,RES_hh_tesh_in!E21/RES_summary!E$21)</f>
        <v>7.3409230325293748</v>
      </c>
      <c r="F21" s="72">
        <f>IF(RES_hh_tesh_in!F21=0,0,RES_hh_tesh_in!F21/RES_summary!F$21)</f>
        <v>7.4279960934006199</v>
      </c>
      <c r="G21" s="72">
        <f>IF(RES_hh_tesh_in!G21=0,0,RES_hh_tesh_in!G21/RES_summary!G$21)</f>
        <v>10.425887627074079</v>
      </c>
      <c r="H21" s="72">
        <f>IF(RES_hh_tesh_in!H21=0,0,RES_hh_tesh_in!H21/RES_summary!H$21)</f>
        <v>11.211672716667312</v>
      </c>
      <c r="I21" s="72">
        <f>IF(RES_hh_tesh_in!I21=0,0,RES_hh_tesh_in!I21/RES_summary!I$21)</f>
        <v>11.459817256309963</v>
      </c>
      <c r="J21" s="72">
        <f>IF(RES_hh_tesh_in!J21=0,0,RES_hh_tesh_in!J21/RES_summary!J$21)</f>
        <v>12.027907284135507</v>
      </c>
      <c r="K21" s="72">
        <f>IF(RES_hh_tesh_in!K21=0,0,RES_hh_tesh_in!K21/RES_summary!K$21)</f>
        <v>14.459075260178876</v>
      </c>
      <c r="L21" s="72">
        <f>IF(RES_hh_tesh_in!L21=0,0,RES_hh_tesh_in!L21/RES_summary!L$21)</f>
        <v>12.773305431294027</v>
      </c>
      <c r="M21" s="72">
        <f>IF(RES_hh_tesh_in!M21=0,0,RES_hh_tesh_in!M21/RES_summary!M$21)</f>
        <v>13.590191606033907</v>
      </c>
      <c r="N21" s="72">
        <f>IF(RES_hh_tesh_in!N21=0,0,RES_hh_tesh_in!N21/RES_summary!N$21)</f>
        <v>0</v>
      </c>
      <c r="O21" s="72">
        <f>IF(RES_hh_tesh_in!O21=0,0,RES_hh_tesh_in!O21/RES_summary!O$21)</f>
        <v>9.8758104407132414</v>
      </c>
      <c r="P21" s="72">
        <f>IF(RES_hh_tesh_in!P21=0,0,RES_hh_tesh_in!P21/RES_summary!P$21)</f>
        <v>8.9934034244506726</v>
      </c>
      <c r="Q21" s="72">
        <f>IF(RES_hh_tesh_in!Q21=0,0,RES_hh_tesh_in!Q21/RES_summary!Q$21)</f>
        <v>12.170759217724518</v>
      </c>
      <c r="R21" s="72">
        <f>IF(RES_hh_tesh_in!R21=0,0,RES_hh_tesh_in!R21/RES_summary!R$21)</f>
        <v>11.687749064915343</v>
      </c>
      <c r="S21" s="72">
        <f>IF(RES_hh_tesh_in!S21=0,0,RES_hh_tesh_in!S21/RES_summary!S$21)</f>
        <v>11.003952926334561</v>
      </c>
      <c r="T21" s="72">
        <f>IF(RES_hh_tesh_in!T21=0,0,RES_hh_tesh_in!T21/RES_summary!T$21)</f>
        <v>11.96688247382504</v>
      </c>
      <c r="U21" s="72">
        <f>IF(RES_hh_tesh_in!U21=0,0,RES_hh_tesh_in!U21/RES_summary!U$21)</f>
        <v>11.604548450557083</v>
      </c>
      <c r="V21" s="72">
        <f>IF(RES_hh_tesh_in!V21=0,0,RES_hh_tesh_in!V21/RES_summary!V$21)</f>
        <v>12.374549777444171</v>
      </c>
      <c r="W21" s="72">
        <f>IF(RES_hh_tesh_in!W21=0,0,RES_hh_tesh_in!W21/RES_summary!W$21)</f>
        <v>13.408516289057115</v>
      </c>
      <c r="X21" s="72">
        <f>IF(RES_hh_tesh_in!X21=0,0,RES_hh_tesh_in!X21/RES_summary!X$21)</f>
        <v>12.914389569489478</v>
      </c>
      <c r="Y21" s="72">
        <f>IF(RES_hh_tesh_in!Y21=0,0,RES_hh_tesh_in!Y21/RES_summary!Y$21)</f>
        <v>12.81034879234627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10.80360865707768</v>
      </c>
      <c r="D22" s="72">
        <f>IF(RES_hh_tesh_in!D22=0,0,RES_hh_tesh_in!D22/RES_summary!D$21)</f>
        <v>10.467101218078685</v>
      </c>
      <c r="E22" s="72">
        <f>IF(RES_hh_tesh_in!E22=0,0,RES_hh_tesh_in!E22/RES_summary!E$21)</f>
        <v>9.8562603689867316</v>
      </c>
      <c r="F22" s="72">
        <f>IF(RES_hh_tesh_in!F22=0,0,RES_hh_tesh_in!F22/RES_summary!F$21)</f>
        <v>10.981261814144247</v>
      </c>
      <c r="G22" s="72">
        <f>IF(RES_hh_tesh_in!G22=0,0,RES_hh_tesh_in!G22/RES_summary!G$21)</f>
        <v>11.155854566764763</v>
      </c>
      <c r="H22" s="72">
        <f>IF(RES_hh_tesh_in!H22=0,0,RES_hh_tesh_in!H22/RES_summary!H$21)</f>
        <v>10.943309788512074</v>
      </c>
      <c r="I22" s="72">
        <f>IF(RES_hh_tesh_in!I22=0,0,RES_hh_tesh_in!I22/RES_summary!I$21)</f>
        <v>10.957977224330229</v>
      </c>
      <c r="J22" s="72">
        <f>IF(RES_hh_tesh_in!J22=0,0,RES_hh_tesh_in!J22/RES_summary!J$21)</f>
        <v>12.115586918459183</v>
      </c>
      <c r="K22" s="72">
        <f>IF(RES_hh_tesh_in!K22=0,0,RES_hh_tesh_in!K22/RES_summary!K$21)</f>
        <v>13.007646887495985</v>
      </c>
      <c r="L22" s="72">
        <f>IF(RES_hh_tesh_in!L22=0,0,RES_hh_tesh_in!L22/RES_summary!L$21)</f>
        <v>13.203020850667889</v>
      </c>
      <c r="M22" s="72">
        <f>IF(RES_hh_tesh_in!M22=0,0,RES_hh_tesh_in!M22/RES_summary!M$21)</f>
        <v>13.562228318285699</v>
      </c>
      <c r="N22" s="72">
        <f>IF(RES_hh_tesh_in!N22=0,0,RES_hh_tesh_in!N22/RES_summary!N$21)</f>
        <v>12.642168471727501</v>
      </c>
      <c r="O22" s="72">
        <f>IF(RES_hh_tesh_in!O22=0,0,RES_hh_tesh_in!O22/RES_summary!O$21)</f>
        <v>12.484841136888063</v>
      </c>
      <c r="P22" s="72">
        <f>IF(RES_hh_tesh_in!P22=0,0,RES_hh_tesh_in!P22/RES_summary!P$21)</f>
        <v>12.496962581182242</v>
      </c>
      <c r="Q22" s="72">
        <f>IF(RES_hh_tesh_in!Q22=0,0,RES_hh_tesh_in!Q22/RES_summary!Q$21)</f>
        <v>9.959959762663809</v>
      </c>
      <c r="R22" s="72">
        <f>IF(RES_hh_tesh_in!R22=0,0,RES_hh_tesh_in!R22/RES_summary!R$21)</f>
        <v>10.906122089410005</v>
      </c>
      <c r="S22" s="72">
        <f>IF(RES_hh_tesh_in!S22=0,0,RES_hh_tesh_in!S22/RES_summary!S$21)</f>
        <v>11.544543472990608</v>
      </c>
      <c r="T22" s="72">
        <f>IF(RES_hh_tesh_in!T22=0,0,RES_hh_tesh_in!T22/RES_summary!T$21)</f>
        <v>11.413104258174057</v>
      </c>
      <c r="U22" s="72">
        <f>IF(RES_hh_tesh_in!U22=0,0,RES_hh_tesh_in!U22/RES_summary!U$21)</f>
        <v>10.988549187436963</v>
      </c>
      <c r="V22" s="72">
        <f>IF(RES_hh_tesh_in!V22=0,0,RES_hh_tesh_in!V22/RES_summary!V$21)</f>
        <v>13.626107811302921</v>
      </c>
      <c r="W22" s="72">
        <f>IF(RES_hh_tesh_in!W22=0,0,RES_hh_tesh_in!W22/RES_summary!W$21)</f>
        <v>12.556163256664572</v>
      </c>
      <c r="X22" s="72">
        <f>IF(RES_hh_tesh_in!X22=0,0,RES_hh_tesh_in!X22/RES_summary!X$21)</f>
        <v>12.647275263537177</v>
      </c>
      <c r="Y22" s="72">
        <f>IF(RES_hh_tesh_in!Y22=0,0,RES_hh_tesh_in!Y22/RES_summary!Y$21)</f>
        <v>12.672195254762936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11.446474901798222</v>
      </c>
      <c r="D24" s="72">
        <f>IF(RES_hh_tesh_in!D24=0,0,RES_hh_tesh_in!D24/RES_summary!D$21)</f>
        <v>0</v>
      </c>
      <c r="E24" s="72">
        <f>IF(RES_hh_tesh_in!E24=0,0,RES_hh_tesh_in!E24/RES_summary!E$21)</f>
        <v>10.317746065752754</v>
      </c>
      <c r="F24" s="72">
        <f>IF(RES_hh_tesh_in!F24=0,0,RES_hh_tesh_in!F24/RES_summary!F$21)</f>
        <v>10.681383527101543</v>
      </c>
      <c r="G24" s="72">
        <f>IF(RES_hh_tesh_in!G24=0,0,RES_hh_tesh_in!G24/RES_summary!G$21)</f>
        <v>11.662452793604279</v>
      </c>
      <c r="H24" s="72">
        <f>IF(RES_hh_tesh_in!H24=0,0,RES_hh_tesh_in!H24/RES_summary!H$21)</f>
        <v>11.14646590402698</v>
      </c>
      <c r="I24" s="72">
        <f>IF(RES_hh_tesh_in!I24=0,0,RES_hh_tesh_in!I24/RES_summary!I$21)</f>
        <v>11.082659045650667</v>
      </c>
      <c r="J24" s="72">
        <f>IF(RES_hh_tesh_in!J24=0,0,RES_hh_tesh_in!J24/RES_summary!J$21)</f>
        <v>11.706176203276431</v>
      </c>
      <c r="K24" s="72">
        <f>IF(RES_hh_tesh_in!K24=0,0,RES_hh_tesh_in!K24/RES_summary!K$21)</f>
        <v>13.225281343701493</v>
      </c>
      <c r="L24" s="72">
        <f>IF(RES_hh_tesh_in!L24=0,0,RES_hh_tesh_in!L24/RES_summary!L$21)</f>
        <v>12.944337198494146</v>
      </c>
      <c r="M24" s="72">
        <f>IF(RES_hh_tesh_in!M24=0,0,RES_hh_tesh_in!M24/RES_summary!M$21)</f>
        <v>13.062427888003251</v>
      </c>
      <c r="N24" s="72">
        <f>IF(RES_hh_tesh_in!N24=0,0,RES_hh_tesh_in!N24/RES_summary!N$21)</f>
        <v>11.687904616367712</v>
      </c>
      <c r="O24" s="72">
        <f>IF(RES_hh_tesh_in!O24=0,0,RES_hh_tesh_in!O24/RES_summary!O$21)</f>
        <v>10.77369079434456</v>
      </c>
      <c r="P24" s="72">
        <f>IF(RES_hh_tesh_in!P24=0,0,RES_hh_tesh_in!P24/RES_summary!P$21)</f>
        <v>10.681623240046648</v>
      </c>
      <c r="Q24" s="72">
        <f>IF(RES_hh_tesh_in!Q24=0,0,RES_hh_tesh_in!Q24/RES_summary!Q$21)</f>
        <v>12.037540136227587</v>
      </c>
      <c r="R24" s="72">
        <f>IF(RES_hh_tesh_in!R24=0,0,RES_hh_tesh_in!R24/RES_summary!R$21)</f>
        <v>10.893733417407111</v>
      </c>
      <c r="S24" s="72">
        <f>IF(RES_hh_tesh_in!S24=0,0,RES_hh_tesh_in!S24/RES_summary!S$21)</f>
        <v>11.670586022938348</v>
      </c>
      <c r="T24" s="72">
        <f>IF(RES_hh_tesh_in!T24=0,0,RES_hh_tesh_in!T24/RES_summary!T$21)</f>
        <v>11.833366040110777</v>
      </c>
      <c r="U24" s="72">
        <f>IF(RES_hh_tesh_in!U24=0,0,RES_hh_tesh_in!U24/RES_summary!U$21)</f>
        <v>11.311971587042967</v>
      </c>
      <c r="V24" s="72">
        <f>IF(RES_hh_tesh_in!V24=0,0,RES_hh_tesh_in!V24/RES_summary!V$21)</f>
        <v>11.654353092455723</v>
      </c>
      <c r="W24" s="72">
        <f>IF(RES_hh_tesh_in!W24=0,0,RES_hh_tesh_in!W24/RES_summary!W$21)</f>
        <v>12.319139095386975</v>
      </c>
      <c r="X24" s="72">
        <f>IF(RES_hh_tesh_in!X24=0,0,RES_hh_tesh_in!X24/RES_summary!X$21)</f>
        <v>12.882418521462576</v>
      </c>
      <c r="Y24" s="72">
        <f>IF(RES_hh_tesh_in!Y24=0,0,RES_hh_tesh_in!Y24/RES_summary!Y$21)</f>
        <v>13.450375576183598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9.8633494077860764</v>
      </c>
      <c r="D25" s="74">
        <f>IF(RES_hh_tesh_in!D25=0,0,RES_hh_tesh_in!D25/RES_summary!D$21)</f>
        <v>11.053655706057233</v>
      </c>
      <c r="E25" s="74">
        <f>IF(RES_hh_tesh_in!E25=0,0,RES_hh_tesh_in!E25/RES_summary!E$21)</f>
        <v>10.784516108113731</v>
      </c>
      <c r="F25" s="74">
        <f>IF(RES_hh_tesh_in!F25=0,0,RES_hh_tesh_in!F25/RES_summary!F$21)</f>
        <v>10.469114069916598</v>
      </c>
      <c r="G25" s="74">
        <f>IF(RES_hh_tesh_in!G25=0,0,RES_hh_tesh_in!G25/RES_summary!G$21)</f>
        <v>11.038340961714962</v>
      </c>
      <c r="H25" s="74">
        <f>IF(RES_hh_tesh_in!H25=0,0,RES_hh_tesh_in!H25/RES_summary!H$21)</f>
        <v>11.267339596292768</v>
      </c>
      <c r="I25" s="74">
        <f>IF(RES_hh_tesh_in!I25=0,0,RES_hh_tesh_in!I25/RES_summary!I$21)</f>
        <v>10.84655345000502</v>
      </c>
      <c r="J25" s="74">
        <f>IF(RES_hh_tesh_in!J25=0,0,RES_hh_tesh_in!J25/RES_summary!J$21)</f>
        <v>12.272013774978028</v>
      </c>
      <c r="K25" s="74">
        <f>IF(RES_hh_tesh_in!K25=0,0,RES_hh_tesh_in!K25/RES_summary!K$21)</f>
        <v>12.675092283749054</v>
      </c>
      <c r="L25" s="74">
        <f>IF(RES_hh_tesh_in!L25=0,0,RES_hh_tesh_in!L25/RES_summary!L$21)</f>
        <v>9.8449010210882459</v>
      </c>
      <c r="M25" s="74">
        <f>IF(RES_hh_tesh_in!M25=0,0,RES_hh_tesh_in!M25/RES_summary!M$21)</f>
        <v>12.989919707091223</v>
      </c>
      <c r="N25" s="74">
        <f>IF(RES_hh_tesh_in!N25=0,0,RES_hh_tesh_in!N25/RES_summary!N$21)</f>
        <v>11.203368082652668</v>
      </c>
      <c r="O25" s="74">
        <f>IF(RES_hh_tesh_in!O25=0,0,RES_hh_tesh_in!O25/RES_summary!O$21)</f>
        <v>10.386401061159273</v>
      </c>
      <c r="P25" s="74">
        <f>IF(RES_hh_tesh_in!P25=0,0,RES_hh_tesh_in!P25/RES_summary!P$21)</f>
        <v>10.570909398869011</v>
      </c>
      <c r="Q25" s="74">
        <f>IF(RES_hh_tesh_in!Q25=0,0,RES_hh_tesh_in!Q25/RES_summary!Q$21)</f>
        <v>10.767753468402612</v>
      </c>
      <c r="R25" s="74">
        <f>IF(RES_hh_tesh_in!R25=0,0,RES_hh_tesh_in!R25/RES_summary!R$21)</f>
        <v>10.295118697272756</v>
      </c>
      <c r="S25" s="74">
        <f>IF(RES_hh_tesh_in!S25=0,0,RES_hh_tesh_in!S25/RES_summary!S$21)</f>
        <v>10.581574425220651</v>
      </c>
      <c r="T25" s="74">
        <f>IF(RES_hh_tesh_in!T25=0,0,RES_hh_tesh_in!T25/RES_summary!T$21)</f>
        <v>10.483518485738607</v>
      </c>
      <c r="U25" s="74">
        <f>IF(RES_hh_tesh_in!U25=0,0,RES_hh_tesh_in!U25/RES_summary!U$21)</f>
        <v>10.718339392382836</v>
      </c>
      <c r="V25" s="74">
        <f>IF(RES_hh_tesh_in!V25=0,0,RES_hh_tesh_in!V25/RES_summary!V$21)</f>
        <v>11.526144695159418</v>
      </c>
      <c r="W25" s="74">
        <f>IF(RES_hh_tesh_in!W25=0,0,RES_hh_tesh_in!W25/RES_summary!W$21)</f>
        <v>11.841909657411373</v>
      </c>
      <c r="X25" s="74">
        <f>IF(RES_hh_tesh_in!X25=0,0,RES_hh_tesh_in!X25/RES_summary!X$21)</f>
        <v>11.901595470989925</v>
      </c>
      <c r="Y25" s="74">
        <f>IF(RES_hh_tesh_in!Y25=0,0,RES_hh_tesh_in!Y25/RES_summary!Y$21)</f>
        <v>12.402041711943117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8.6672828323263591</v>
      </c>
      <c r="M26" s="77">
        <f>IF(RES_hh_tesh_in!M26=0,0,RES_hh_tesh_in!M26/RES_summary!M$21)</f>
        <v>9.0675039371252275</v>
      </c>
      <c r="N26" s="77">
        <f>IF(RES_hh_tesh_in!N26=0,0,RES_hh_tesh_in!N26/RES_summary!N$21)</f>
        <v>7.912761594749087</v>
      </c>
      <c r="O26" s="77">
        <f>IF(RES_hh_tesh_in!O26=0,0,RES_hh_tesh_in!O26/RES_summary!O$21)</f>
        <v>7.378840263227409</v>
      </c>
      <c r="P26" s="77">
        <f>IF(RES_hh_tesh_in!P26=0,0,RES_hh_tesh_in!P26/RES_summary!P$21)</f>
        <v>7.2937012788187907</v>
      </c>
      <c r="Q26" s="77">
        <f>IF(RES_hh_tesh_in!Q26=0,0,RES_hh_tesh_in!Q26/RES_summary!Q$21)</f>
        <v>7.481701552904509</v>
      </c>
      <c r="R26" s="77">
        <f>IF(RES_hh_tesh_in!R26=0,0,RES_hh_tesh_in!R26/RES_summary!R$21)</f>
        <v>7.1528822641361645</v>
      </c>
      <c r="S26" s="77">
        <f>IF(RES_hh_tesh_in!S26=0,0,RES_hh_tesh_in!S26/RES_summary!S$21)</f>
        <v>7.2453004394633185</v>
      </c>
      <c r="T26" s="77">
        <f>IF(RES_hh_tesh_in!T26=0,0,RES_hh_tesh_in!T26/RES_summary!T$21)</f>
        <v>7.5682237350074164</v>
      </c>
      <c r="U26" s="77">
        <f>IF(RES_hh_tesh_in!U26=0,0,RES_hh_tesh_in!U26/RES_summary!U$21)</f>
        <v>7.3893931021949202</v>
      </c>
      <c r="V26" s="77">
        <f>IF(RES_hh_tesh_in!V26=0,0,RES_hh_tesh_in!V26/RES_summary!V$21)</f>
        <v>7.6667439297271391</v>
      </c>
      <c r="W26" s="77">
        <f>IF(RES_hh_tesh_in!W26=0,0,RES_hh_tesh_in!W26/RES_summary!W$21)</f>
        <v>7.9496001092414579</v>
      </c>
      <c r="X26" s="77">
        <f>IF(RES_hh_tesh_in!X26=0,0,RES_hh_tesh_in!X26/RES_summary!X$21)</f>
        <v>8.2523950200301055</v>
      </c>
      <c r="Y26" s="77">
        <f>IF(RES_hh_tesh_in!Y26=0,0,RES_hh_tesh_in!Y26/RES_summary!Y$21)</f>
        <v>8.3914240369236079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6.8368833508036344</v>
      </c>
      <c r="D27" s="69">
        <f>IF(RES_hh_tesh_in!D27=0,0,RES_hh_tesh_in!D27/RES_summary!D$21)</f>
        <v>6.6977501777499722</v>
      </c>
      <c r="E27" s="69">
        <f>IF(RES_hh_tesh_in!E27=0,0,RES_hh_tesh_in!E27/RES_summary!E$21)</f>
        <v>6.9917991200715894</v>
      </c>
      <c r="F27" s="69">
        <f>IF(RES_hh_tesh_in!F27=0,0,RES_hh_tesh_in!F27/RES_summary!F$21)</f>
        <v>7.2774910792911482</v>
      </c>
      <c r="G27" s="69">
        <f>IF(RES_hh_tesh_in!G27=0,0,RES_hh_tesh_in!G27/RES_summary!G$21)</f>
        <v>7.2918317217929811</v>
      </c>
      <c r="H27" s="69">
        <f>IF(RES_hh_tesh_in!H27=0,0,RES_hh_tesh_in!H27/RES_summary!H$21)</f>
        <v>7.4213885351607418</v>
      </c>
      <c r="I27" s="69">
        <f>IF(RES_hh_tesh_in!I27=0,0,RES_hh_tesh_in!I27/RES_summary!I$21)</f>
        <v>7.4808207787708394</v>
      </c>
      <c r="J27" s="69">
        <f>IF(RES_hh_tesh_in!J27=0,0,RES_hh_tesh_in!J27/RES_summary!J$21)</f>
        <v>7.6827970538946504</v>
      </c>
      <c r="K27" s="69">
        <f>IF(RES_hh_tesh_in!K27=0,0,RES_hh_tesh_in!K27/RES_summary!K$21)</f>
        <v>7.8392726546716149</v>
      </c>
      <c r="L27" s="69">
        <f>IF(RES_hh_tesh_in!L27=0,0,RES_hh_tesh_in!L27/RES_summary!L$21)</f>
        <v>7.7088703692366645</v>
      </c>
      <c r="M27" s="69">
        <f>IF(RES_hh_tesh_in!M27=0,0,RES_hh_tesh_in!M27/RES_summary!M$21)</f>
        <v>8.2002013963633313</v>
      </c>
      <c r="N27" s="69">
        <f>IF(RES_hh_tesh_in!N27=0,0,RES_hh_tesh_in!N27/RES_summary!N$21)</f>
        <v>7.0058181603215344</v>
      </c>
      <c r="O27" s="69">
        <f>IF(RES_hh_tesh_in!O27=0,0,RES_hh_tesh_in!O27/RES_summary!O$21)</f>
        <v>6.6958591973351274</v>
      </c>
      <c r="P27" s="69">
        <f>IF(RES_hh_tesh_in!P27=0,0,RES_hh_tesh_in!P27/RES_summary!P$21)</f>
        <v>6.5948337804016859</v>
      </c>
      <c r="Q27" s="69">
        <f>IF(RES_hh_tesh_in!Q27=0,0,RES_hh_tesh_in!Q27/RES_summary!Q$21)</f>
        <v>7.5685308208596549</v>
      </c>
      <c r="R27" s="69">
        <f>IF(RES_hh_tesh_in!R27=0,0,RES_hh_tesh_in!R27/RES_summary!R$21)</f>
        <v>7.3454078181878177</v>
      </c>
      <c r="S27" s="69">
        <f>IF(RES_hh_tesh_in!S27=0,0,RES_hh_tesh_in!S27/RES_summary!S$21)</f>
        <v>7.5516886646489185</v>
      </c>
      <c r="T27" s="69">
        <f>IF(RES_hh_tesh_in!T27=0,0,RES_hh_tesh_in!T27/RES_summary!T$21)</f>
        <v>7.5107380110343902</v>
      </c>
      <c r="U27" s="69">
        <f>IF(RES_hh_tesh_in!U27=0,0,RES_hh_tesh_in!U27/RES_summary!U$21)</f>
        <v>7.3627561641764308</v>
      </c>
      <c r="V27" s="69">
        <f>IF(RES_hh_tesh_in!V27=0,0,RES_hh_tesh_in!V27/RES_summary!V$21)</f>
        <v>7.8198552134006771</v>
      </c>
      <c r="W27" s="69">
        <f>IF(RES_hh_tesh_in!W27=0,0,RES_hh_tesh_in!W27/RES_summary!W$21)</f>
        <v>8.1518950953595564</v>
      </c>
      <c r="X27" s="69">
        <f>IF(RES_hh_tesh_in!X27=0,0,RES_hh_tesh_in!X27/RES_summary!X$21)</f>
        <v>8.2881999630333336</v>
      </c>
      <c r="Y27" s="69">
        <f>IF(RES_hh_tesh_in!Y27=0,0,RES_hh_tesh_in!Y27/RES_summary!Y$21)</f>
        <v>8.2904998481887056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5.3614285726827173</v>
      </c>
      <c r="D28" s="72">
        <f>IF(RES_hh_tesh_in!D28=0,0,RES_hh_tesh_in!D28/RES_summary!D$21)</f>
        <v>7.9548885520830019</v>
      </c>
      <c r="E28" s="72">
        <f>IF(RES_hh_tesh_in!E28=0,0,RES_hh_tesh_in!E28/RES_summary!E$21)</f>
        <v>8.7120431436312398</v>
      </c>
      <c r="F28" s="72">
        <f>IF(RES_hh_tesh_in!F28=0,0,RES_hh_tesh_in!F28/RES_summary!F$21)</f>
        <v>7.6559251510428332</v>
      </c>
      <c r="G28" s="72">
        <f>IF(RES_hh_tesh_in!G28=0,0,RES_hh_tesh_in!G28/RES_summary!G$21)</f>
        <v>6.969619817748308</v>
      </c>
      <c r="H28" s="72">
        <f>IF(RES_hh_tesh_in!H28=0,0,RES_hh_tesh_in!H28/RES_summary!H$21)</f>
        <v>7.6542552050314745</v>
      </c>
      <c r="I28" s="72">
        <f>IF(RES_hh_tesh_in!I28=0,0,RES_hh_tesh_in!I28/RES_summary!I$21)</f>
        <v>7.7847784565272553</v>
      </c>
      <c r="J28" s="72">
        <f>IF(RES_hh_tesh_in!J28=0,0,RES_hh_tesh_in!J28/RES_summary!J$21)</f>
        <v>7.9612686908369135</v>
      </c>
      <c r="K28" s="72">
        <f>IF(RES_hh_tesh_in!K28=0,0,RES_hh_tesh_in!K28/RES_summary!K$21)</f>
        <v>6.3320212348214584</v>
      </c>
      <c r="L28" s="72">
        <f>IF(RES_hh_tesh_in!L28=0,0,RES_hh_tesh_in!L28/RES_summary!L$21)</f>
        <v>8.0226366738078472</v>
      </c>
      <c r="M28" s="72">
        <f>IF(RES_hh_tesh_in!M28=0,0,RES_hh_tesh_in!M28/RES_summary!M$21)</f>
        <v>8.3310237972206735</v>
      </c>
      <c r="N28" s="72">
        <f>IF(RES_hh_tesh_in!N28=0,0,RES_hh_tesh_in!N28/RES_summary!N$21)</f>
        <v>7.6272371636005616</v>
      </c>
      <c r="O28" s="72">
        <f>IF(RES_hh_tesh_in!O28=0,0,RES_hh_tesh_in!O28/RES_summary!O$21)</f>
        <v>7.3348229804175906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6.4095846664955571</v>
      </c>
      <c r="S28" s="72">
        <f>IF(RES_hh_tesh_in!S28=0,0,RES_hh_tesh_in!S28/RES_summary!S$21)</f>
        <v>8.4351180101019203</v>
      </c>
      <c r="T28" s="72">
        <f>IF(RES_hh_tesh_in!T28=0,0,RES_hh_tesh_in!T28/RES_summary!T$21)</f>
        <v>0</v>
      </c>
      <c r="U28" s="72">
        <f>IF(RES_hh_tesh_in!U28=0,0,RES_hh_tesh_in!U28/RES_summary!U$21)</f>
        <v>6.8226791203835946</v>
      </c>
      <c r="V28" s="72">
        <f>IF(RES_hh_tesh_in!V28=0,0,RES_hh_tesh_in!V28/RES_summary!V$21)</f>
        <v>7.5106543231845482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6.7621899168714608</v>
      </c>
      <c r="D29" s="72">
        <f>IF(RES_hh_tesh_in!D29=0,0,RES_hh_tesh_in!D29/RES_summary!D$21)</f>
        <v>6.4747560739122232</v>
      </c>
      <c r="E29" s="72">
        <f>IF(RES_hh_tesh_in!E29=0,0,RES_hh_tesh_in!E29/RES_summary!E$21)</f>
        <v>7.5064311379891855</v>
      </c>
      <c r="F29" s="72">
        <f>IF(RES_hh_tesh_in!F29=0,0,RES_hh_tesh_in!F29/RES_summary!F$21)</f>
        <v>7.7402983144283928</v>
      </c>
      <c r="G29" s="72">
        <f>IF(RES_hh_tesh_in!G29=0,0,RES_hh_tesh_in!G29/RES_summary!G$21)</f>
        <v>7.6151051134051624</v>
      </c>
      <c r="H29" s="72">
        <f>IF(RES_hh_tesh_in!H29=0,0,RES_hh_tesh_in!H29/RES_summary!H$21)</f>
        <v>8.01978264074795</v>
      </c>
      <c r="I29" s="72">
        <f>IF(RES_hh_tesh_in!I29=0,0,RES_hh_tesh_in!I29/RES_summary!I$21)</f>
        <v>7.4369296678657859</v>
      </c>
      <c r="J29" s="72">
        <f>IF(RES_hh_tesh_in!J29=0,0,RES_hh_tesh_in!J29/RES_summary!J$21)</f>
        <v>7.0054828706203862</v>
      </c>
      <c r="K29" s="72">
        <f>IF(RES_hh_tesh_in!K29=0,0,RES_hh_tesh_in!K29/RES_summary!K$21)</f>
        <v>7.8214303424847964</v>
      </c>
      <c r="L29" s="72">
        <f>IF(RES_hh_tesh_in!L29=0,0,RES_hh_tesh_in!L29/RES_summary!L$21)</f>
        <v>6.8601774350289659</v>
      </c>
      <c r="M29" s="72">
        <f>IF(RES_hh_tesh_in!M29=0,0,RES_hh_tesh_in!M29/RES_summary!M$21)</f>
        <v>8.4800729720829722</v>
      </c>
      <c r="N29" s="72">
        <f>IF(RES_hh_tesh_in!N29=0,0,RES_hh_tesh_in!N29/RES_summary!N$21)</f>
        <v>7.0435974274563753</v>
      </c>
      <c r="O29" s="72">
        <f>IF(RES_hh_tesh_in!O29=0,0,RES_hh_tesh_in!O29/RES_summary!O$21)</f>
        <v>6.622049411243947</v>
      </c>
      <c r="P29" s="72">
        <f>IF(RES_hh_tesh_in!P29=0,0,RES_hh_tesh_in!P29/RES_summary!P$21)</f>
        <v>6.169891042571094</v>
      </c>
      <c r="Q29" s="72">
        <f>IF(RES_hh_tesh_in!Q29=0,0,RES_hh_tesh_in!Q29/RES_summary!Q$21)</f>
        <v>9.0131113050532079</v>
      </c>
      <c r="R29" s="72">
        <f>IF(RES_hh_tesh_in!R29=0,0,RES_hh_tesh_in!R29/RES_summary!R$21)</f>
        <v>7.3853378897737567</v>
      </c>
      <c r="S29" s="72">
        <f>IF(RES_hh_tesh_in!S29=0,0,RES_hh_tesh_in!S29/RES_summary!S$21)</f>
        <v>7.2519022054572666</v>
      </c>
      <c r="T29" s="72">
        <f>IF(RES_hh_tesh_in!T29=0,0,RES_hh_tesh_in!T29/RES_summary!T$21)</f>
        <v>7.4386751024767843</v>
      </c>
      <c r="U29" s="72">
        <f>IF(RES_hh_tesh_in!U29=0,0,RES_hh_tesh_in!U29/RES_summary!U$21)</f>
        <v>7.1149148709307397</v>
      </c>
      <c r="V29" s="72">
        <f>IF(RES_hh_tesh_in!V29=0,0,RES_hh_tesh_in!V29/RES_summary!V$21)</f>
        <v>7.8416327656253042</v>
      </c>
      <c r="W29" s="72">
        <f>IF(RES_hh_tesh_in!W29=0,0,RES_hh_tesh_in!W29/RES_summary!W$21)</f>
        <v>8.6664884501460229</v>
      </c>
      <c r="X29" s="72">
        <f>IF(RES_hh_tesh_in!X29=0,0,RES_hh_tesh_in!X29/RES_summary!X$21)</f>
        <v>8.4505655332422425</v>
      </c>
      <c r="Y29" s="72">
        <f>IF(RES_hh_tesh_in!Y29=0,0,RES_hh_tesh_in!Y29/RES_summary!Y$21)</f>
        <v>7.5267538948726571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7.1492066649847894</v>
      </c>
      <c r="D30" s="72">
        <f>IF(RES_hh_tesh_in!D30=0,0,RES_hh_tesh_in!D30/RES_summary!D$21)</f>
        <v>4.5621667877476986</v>
      </c>
      <c r="E30" s="72">
        <f>IF(RES_hh_tesh_in!E30=0,0,RES_hh_tesh_in!E30/RES_summary!E$21)</f>
        <v>4.8740428156847164</v>
      </c>
      <c r="F30" s="72">
        <f>IF(RES_hh_tesh_in!F30=0,0,RES_hh_tesh_in!F30/RES_summary!F$21)</f>
        <v>5.1529066704347084</v>
      </c>
      <c r="G30" s="72">
        <f>IF(RES_hh_tesh_in!G30=0,0,RES_hh_tesh_in!G30/RES_summary!G$21)</f>
        <v>6.757696707399929</v>
      </c>
      <c r="H30" s="72">
        <f>IF(RES_hh_tesh_in!H30=0,0,RES_hh_tesh_in!H30/RES_summary!H$21)</f>
        <v>7.4281116985927556</v>
      </c>
      <c r="I30" s="72">
        <f>IF(RES_hh_tesh_in!I30=0,0,RES_hh_tesh_in!I30/RES_summary!I$21)</f>
        <v>7.8312873512989079</v>
      </c>
      <c r="J30" s="72">
        <f>IF(RES_hh_tesh_in!J30=0,0,RES_hh_tesh_in!J30/RES_summary!J$21)</f>
        <v>7.637934842830914</v>
      </c>
      <c r="K30" s="72">
        <f>IF(RES_hh_tesh_in!K30=0,0,RES_hh_tesh_in!K30/RES_summary!K$21)</f>
        <v>8.7449454900925598</v>
      </c>
      <c r="L30" s="72">
        <f>IF(RES_hh_tesh_in!L30=0,0,RES_hh_tesh_in!L30/RES_summary!L$21)</f>
        <v>7.5549568675041092</v>
      </c>
      <c r="M30" s="72">
        <f>IF(RES_hh_tesh_in!M30=0,0,RES_hh_tesh_in!M30/RES_summary!M$21)</f>
        <v>8.2161272543612771</v>
      </c>
      <c r="N30" s="72">
        <f>IF(RES_hh_tesh_in!N30=0,0,RES_hh_tesh_in!N30/RES_summary!N$21)</f>
        <v>0</v>
      </c>
      <c r="O30" s="72">
        <f>IF(RES_hh_tesh_in!O30=0,0,RES_hh_tesh_in!O30/RES_summary!O$21)</f>
        <v>6.4275922638423317</v>
      </c>
      <c r="P30" s="72">
        <f>IF(RES_hh_tesh_in!P30=0,0,RES_hh_tesh_in!P30/RES_summary!P$21)</f>
        <v>6.5950146326213392</v>
      </c>
      <c r="Q30" s="72">
        <f>IF(RES_hh_tesh_in!Q30=0,0,RES_hh_tesh_in!Q30/RES_summary!Q$21)</f>
        <v>7.1451938971273945</v>
      </c>
      <c r="R30" s="72">
        <f>IF(RES_hh_tesh_in!R30=0,0,RES_hh_tesh_in!R30/RES_summary!R$21)</f>
        <v>7.399731699702051</v>
      </c>
      <c r="S30" s="72">
        <f>IF(RES_hh_tesh_in!S30=0,0,RES_hh_tesh_in!S30/RES_summary!S$21)</f>
        <v>7.1526469757045561</v>
      </c>
      <c r="T30" s="72">
        <f>IF(RES_hh_tesh_in!T30=0,0,RES_hh_tesh_in!T30/RES_summary!T$21)</f>
        <v>7.7084533328081548</v>
      </c>
      <c r="U30" s="72">
        <f>IF(RES_hh_tesh_in!U30=0,0,RES_hh_tesh_in!U30/RES_summary!U$21)</f>
        <v>7.4669912230651025</v>
      </c>
      <c r="V30" s="72">
        <f>IF(RES_hh_tesh_in!V30=0,0,RES_hh_tesh_in!V30/RES_summary!V$21)</f>
        <v>7.978519913672649</v>
      </c>
      <c r="W30" s="72">
        <f>IF(RES_hh_tesh_in!W30=0,0,RES_hh_tesh_in!W30/RES_summary!W$21)</f>
        <v>8.6073453388129604</v>
      </c>
      <c r="X30" s="72">
        <f>IF(RES_hh_tesh_in!X30=0,0,RES_hh_tesh_in!X30/RES_summary!X$21)</f>
        <v>8.2207214423172665</v>
      </c>
      <c r="Y30" s="72">
        <f>IF(RES_hh_tesh_in!Y30=0,0,RES_hh_tesh_in!Y30/RES_summary!Y$21)</f>
        <v>8.061632546051765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6.7039875036097447</v>
      </c>
      <c r="D31" s="72">
        <f>IF(RES_hh_tesh_in!D31=0,0,RES_hh_tesh_in!D31/RES_summary!D$21)</f>
        <v>7.0388814558828807</v>
      </c>
      <c r="E31" s="72">
        <f>IF(RES_hh_tesh_in!E31=0,0,RES_hh_tesh_in!E31/RES_summary!E$21)</f>
        <v>6.6620515434630416</v>
      </c>
      <c r="F31" s="72">
        <f>IF(RES_hh_tesh_in!F31=0,0,RES_hh_tesh_in!F31/RES_summary!F$21)</f>
        <v>7.673608953760759</v>
      </c>
      <c r="G31" s="72">
        <f>IF(RES_hh_tesh_in!G31=0,0,RES_hh_tesh_in!G31/RES_summary!G$21)</f>
        <v>7.2860213652112336</v>
      </c>
      <c r="H31" s="72">
        <f>IF(RES_hh_tesh_in!H31=0,0,RES_hh_tesh_in!H31/RES_summary!H$21)</f>
        <v>7.3087793549605129</v>
      </c>
      <c r="I31" s="72">
        <f>IF(RES_hh_tesh_in!I31=0,0,RES_hh_tesh_in!I31/RES_summary!I$21)</f>
        <v>7.5539844275158314</v>
      </c>
      <c r="J31" s="72">
        <f>IF(RES_hh_tesh_in!J31=0,0,RES_hh_tesh_in!J31/RES_summary!J$21)</f>
        <v>7.7528487022043944</v>
      </c>
      <c r="K31" s="72">
        <f>IF(RES_hh_tesh_in!K31=0,0,RES_hh_tesh_in!K31/RES_summary!K$21)</f>
        <v>7.9150132609552477</v>
      </c>
      <c r="L31" s="72">
        <f>IF(RES_hh_tesh_in!L31=0,0,RES_hh_tesh_in!L31/RES_summary!L$21)</f>
        <v>7.7787182124662424</v>
      </c>
      <c r="M31" s="72">
        <f>IF(RES_hh_tesh_in!M31=0,0,RES_hh_tesh_in!M31/RES_summary!M$21)</f>
        <v>7.8963733826301556</v>
      </c>
      <c r="N31" s="72">
        <f>IF(RES_hh_tesh_in!N31=0,0,RES_hh_tesh_in!N31/RES_summary!N$21)</f>
        <v>7.1356023293488287</v>
      </c>
      <c r="O31" s="72">
        <f>IF(RES_hh_tesh_in!O31=0,0,RES_hh_tesh_in!O31/RES_summary!O$21)</f>
        <v>6.548832316820187</v>
      </c>
      <c r="P31" s="72">
        <f>IF(RES_hh_tesh_in!P31=0,0,RES_hh_tesh_in!P31/RES_summary!P$21)</f>
        <v>5.8646401454742536</v>
      </c>
      <c r="Q31" s="72">
        <f>IF(RES_hh_tesh_in!Q31=0,0,RES_hh_tesh_in!Q31/RES_summary!Q$21)</f>
        <v>8.1165613714038347</v>
      </c>
      <c r="R31" s="72">
        <f>IF(RES_hh_tesh_in!R31=0,0,RES_hh_tesh_in!R31/RES_summary!R$21)</f>
        <v>7.7639530129262715</v>
      </c>
      <c r="S31" s="72">
        <f>IF(RES_hh_tesh_in!S31=0,0,RES_hh_tesh_in!S31/RES_summary!S$21)</f>
        <v>7.5961200060627556</v>
      </c>
      <c r="T31" s="72">
        <f>IF(RES_hh_tesh_in!T31=0,0,RES_hh_tesh_in!T31/RES_summary!T$21)</f>
        <v>7.4258178511363599</v>
      </c>
      <c r="U31" s="72">
        <f>IF(RES_hh_tesh_in!U31=0,0,RES_hh_tesh_in!U31/RES_summary!U$21)</f>
        <v>7.1449310927236214</v>
      </c>
      <c r="V31" s="72">
        <f>IF(RES_hh_tesh_in!V31=0,0,RES_hh_tesh_in!V31/RES_summary!V$21)</f>
        <v>8.9602269654015121</v>
      </c>
      <c r="W31" s="72">
        <f>IF(RES_hh_tesh_in!W31=0,0,RES_hh_tesh_in!W31/RES_summary!W$21)</f>
        <v>8.1907586309705103</v>
      </c>
      <c r="X31" s="72">
        <f>IF(RES_hh_tesh_in!X31=0,0,RES_hh_tesh_in!X31/RES_summary!X$21)</f>
        <v>8.1284886693271243</v>
      </c>
      <c r="Y31" s="72">
        <f>IF(RES_hh_tesh_in!Y31=0,0,RES_hh_tesh_in!Y31/RES_summary!Y$21)</f>
        <v>8.0393697436672387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6.8625436094442911</v>
      </c>
      <c r="D32" s="77">
        <f>IF(RES_hh_tesh_in!D32=0,0,RES_hh_tesh_in!D32/RES_summary!D$21)</f>
        <v>6.7150514195927835</v>
      </c>
      <c r="E32" s="77">
        <f>IF(RES_hh_tesh_in!E32=0,0,RES_hh_tesh_in!E32/RES_summary!E$21)</f>
        <v>6.8634349721013939</v>
      </c>
      <c r="F32" s="77">
        <f>IF(RES_hh_tesh_in!F32=0,0,RES_hh_tesh_in!F32/RES_summary!F$21)</f>
        <v>7.227120235002416</v>
      </c>
      <c r="G32" s="77">
        <f>IF(RES_hh_tesh_in!G32=0,0,RES_hh_tesh_in!G32/RES_summary!G$21)</f>
        <v>7.2882925370510137</v>
      </c>
      <c r="H32" s="77">
        <f>IF(RES_hh_tesh_in!H32=0,0,RES_hh_tesh_in!H32/RES_summary!H$21)</f>
        <v>7.3667172469247344</v>
      </c>
      <c r="I32" s="77">
        <f>IF(RES_hh_tesh_in!I32=0,0,RES_hh_tesh_in!I32/RES_summary!I$21)</f>
        <v>7.4696557563544603</v>
      </c>
      <c r="J32" s="77">
        <f>IF(RES_hh_tesh_in!J32=0,0,RES_hh_tesh_in!J32/RES_summary!J$21)</f>
        <v>7.7890074808297838</v>
      </c>
      <c r="K32" s="77">
        <f>IF(RES_hh_tesh_in!K32=0,0,RES_hh_tesh_in!K32/RES_summary!K$21)</f>
        <v>7.8305581260687527</v>
      </c>
      <c r="L32" s="77">
        <f>IF(RES_hh_tesh_in!L32=0,0,RES_hh_tesh_in!L32/RES_summary!L$21)</f>
        <v>7.8403500344494885</v>
      </c>
      <c r="M32" s="77">
        <f>IF(RES_hh_tesh_in!M32=0,0,RES_hh_tesh_in!M32/RES_summary!M$21)</f>
        <v>8.1571110004720548</v>
      </c>
      <c r="N32" s="77">
        <f>IF(RES_hh_tesh_in!N32=0,0,RES_hh_tesh_in!N32/RES_summary!N$21)</f>
        <v>6.9767432542859291</v>
      </c>
      <c r="O32" s="77">
        <f>IF(RES_hh_tesh_in!O32=0,0,RES_hh_tesh_in!O32/RES_summary!O$21)</f>
        <v>6.7126248763435932</v>
      </c>
      <c r="P32" s="77">
        <f>IF(RES_hh_tesh_in!P32=0,0,RES_hh_tesh_in!P32/RES_summary!P$21)</f>
        <v>6.7181871136760067</v>
      </c>
      <c r="Q32" s="77">
        <f>IF(RES_hh_tesh_in!Q32=0,0,RES_hh_tesh_in!Q32/RES_summary!Q$21)</f>
        <v>7.3580257178137689</v>
      </c>
      <c r="R32" s="77">
        <f>IF(RES_hh_tesh_in!R32=0,0,RES_hh_tesh_in!R32/RES_summary!R$21)</f>
        <v>7.3007993800617639</v>
      </c>
      <c r="S32" s="77">
        <f>IF(RES_hh_tesh_in!S32=0,0,RES_hh_tesh_in!S32/RES_summary!S$21)</f>
        <v>7.5841526915752535</v>
      </c>
      <c r="T32" s="77">
        <f>IF(RES_hh_tesh_in!T32=0,0,RES_hh_tesh_in!T32/RES_summary!T$21)</f>
        <v>7.5111089018451151</v>
      </c>
      <c r="U32" s="77">
        <f>IF(RES_hh_tesh_in!U32=0,0,RES_hh_tesh_in!U32/RES_summary!U$21)</f>
        <v>7.3871422523777195</v>
      </c>
      <c r="V32" s="77">
        <f>IF(RES_hh_tesh_in!V32=0,0,RES_hh_tesh_in!V32/RES_summary!V$21)</f>
        <v>7.7834158151405886</v>
      </c>
      <c r="W32" s="77">
        <f>IF(RES_hh_tesh_in!W32=0,0,RES_hh_tesh_in!W32/RES_summary!W$21)</f>
        <v>8.1071486744135814</v>
      </c>
      <c r="X32" s="77">
        <f>IF(RES_hh_tesh_in!X32=0,0,RES_hh_tesh_in!X32/RES_summary!X$21)</f>
        <v>8.2841315767597496</v>
      </c>
      <c r="Y32" s="77">
        <f>IF(RES_hh_tesh_in!Y32=0,0,RES_hh_tesh_in!Y32/RES_summary!Y$21)</f>
        <v>8.3171365879546464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3.0903088966432173</v>
      </c>
      <c r="D3" s="65">
        <f>IF(RES_hh_emih_in!D3=0,0,RES_hh_emih_in!D3/RES_summary!D$21)</f>
        <v>7.1661625490848291</v>
      </c>
      <c r="E3" s="65">
        <f>IF(RES_hh_emih_in!E3=0,0,RES_hh_emih_in!E3/RES_summary!E$21)</f>
        <v>9.5187150405143122</v>
      </c>
      <c r="F3" s="65">
        <f>IF(RES_hh_emih_in!F3=0,0,RES_hh_emih_in!F3/RES_summary!F$21)</f>
        <v>6.1237424371616713</v>
      </c>
      <c r="G3" s="65">
        <f>IF(RES_hh_emih_in!G3=0,0,RES_hh_emih_in!G3/RES_summary!G$21)</f>
        <v>5.7430418473837443</v>
      </c>
      <c r="H3" s="65">
        <f>IF(RES_hh_emih_in!H3=0,0,RES_hh_emih_in!H3/RES_summary!H$21)</f>
        <v>3.5872998314618854</v>
      </c>
      <c r="I3" s="65">
        <f>IF(RES_hh_emih_in!I3=0,0,RES_hh_emih_in!I3/RES_summary!I$21)</f>
        <v>1.6299578774646772</v>
      </c>
      <c r="J3" s="65">
        <f>IF(RES_hh_emih_in!J3=0,0,RES_hh_emih_in!J3/RES_summary!J$21)</f>
        <v>1.4278269971078801</v>
      </c>
      <c r="K3" s="65">
        <f>IF(RES_hh_emih_in!K3=0,0,RES_hh_emih_in!K3/RES_summary!K$21)</f>
        <v>2.3227477593873136</v>
      </c>
      <c r="L3" s="65">
        <f>IF(RES_hh_emih_in!L3=0,0,RES_hh_emih_in!L3/RES_summary!L$21)</f>
        <v>5.1292274985369968</v>
      </c>
      <c r="M3" s="65">
        <f>IF(RES_hh_emih_in!M3=0,0,RES_hh_emih_in!M3/RES_summary!M$21)</f>
        <v>7.2681393993086232</v>
      </c>
      <c r="N3" s="65">
        <f>IF(RES_hh_emih_in!N3=0,0,RES_hh_emih_in!N3/RES_summary!N$21)</f>
        <v>3.9766460716176466</v>
      </c>
      <c r="O3" s="65">
        <f>IF(RES_hh_emih_in!O3=0,0,RES_hh_emih_in!O3/RES_summary!O$21)</f>
        <v>2.4349569696472533</v>
      </c>
      <c r="P3" s="65">
        <f>IF(RES_hh_emih_in!P3=0,0,RES_hh_emih_in!P3/RES_summary!P$21)</f>
        <v>0.83565511588198815</v>
      </c>
      <c r="Q3" s="65">
        <f>IF(RES_hh_emih_in!Q3=0,0,RES_hh_emih_in!Q3/RES_summary!Q$21)</f>
        <v>1.2399915118893232</v>
      </c>
      <c r="R3" s="65">
        <f>IF(RES_hh_emih_in!R3=0,0,RES_hh_emih_in!R3/RES_summary!R$21)</f>
        <v>3.9705982995545184</v>
      </c>
      <c r="S3" s="65">
        <f>IF(RES_hh_emih_in!S3=0,0,RES_hh_emih_in!S3/RES_summary!S$21)</f>
        <v>3.4760691152353891</v>
      </c>
      <c r="T3" s="65">
        <f>IF(RES_hh_emih_in!T3=0,0,RES_hh_emih_in!T3/RES_summary!T$21)</f>
        <v>1.5273400643009154</v>
      </c>
      <c r="U3" s="65">
        <f>IF(RES_hh_emih_in!U3=0,0,RES_hh_emih_in!U3/RES_summary!U$21)</f>
        <v>1.608874382721124</v>
      </c>
      <c r="V3" s="65">
        <f>IF(RES_hh_emih_in!V3=0,0,RES_hh_emih_in!V3/RES_summary!V$21)</f>
        <v>1.7674550636955877</v>
      </c>
      <c r="W3" s="65">
        <f>IF(RES_hh_emih_in!W3=0,0,RES_hh_emih_in!W3/RES_summary!W$21)</f>
        <v>1.1814528659611294</v>
      </c>
      <c r="X3" s="65">
        <f>IF(RES_hh_emih_in!X3=0,0,RES_hh_emih_in!X3/RES_summary!X$21)</f>
        <v>0.29418714419126885</v>
      </c>
      <c r="Y3" s="65">
        <f>IF(RES_hh_emih_in!Y3=0,0,RES_hh_emih_in!Y3/RES_summary!Y$21)</f>
        <v>7.6430010228761683E-2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2.6986498183518952</v>
      </c>
      <c r="D4" s="69">
        <f>IF(RES_hh_emih_in!D4=0,0,RES_hh_emih_in!D4/RES_summary!D$21)</f>
        <v>6.3692827460807928</v>
      </c>
      <c r="E4" s="69">
        <f>IF(RES_hh_emih_in!E4=0,0,RES_hh_emih_in!E4/RES_summary!E$21)</f>
        <v>8.7795393778966737</v>
      </c>
      <c r="F4" s="69">
        <f>IF(RES_hh_emih_in!F4=0,0,RES_hh_emih_in!F4/RES_summary!F$21)</f>
        <v>5.5496225908172949</v>
      </c>
      <c r="G4" s="69">
        <f>IF(RES_hh_emih_in!G4=0,0,RES_hh_emih_in!G4/RES_summary!G$21)</f>
        <v>5.1743648526771766</v>
      </c>
      <c r="H4" s="69">
        <f>IF(RES_hh_emih_in!H4=0,0,RES_hh_emih_in!H4/RES_summary!H$21)</f>
        <v>3.0174056811960037</v>
      </c>
      <c r="I4" s="69">
        <f>IF(RES_hh_emih_in!I4=0,0,RES_hh_emih_in!I4/RES_summary!I$21)</f>
        <v>1.1622584858411009</v>
      </c>
      <c r="J4" s="69">
        <f>IF(RES_hh_emih_in!J4=0,0,RES_hh_emih_in!J4/RES_summary!J$21)</f>
        <v>0.86695869548202686</v>
      </c>
      <c r="K4" s="69">
        <f>IF(RES_hh_emih_in!K4=0,0,RES_hh_emih_in!K4/RES_summary!K$21)</f>
        <v>1.6728006866324905</v>
      </c>
      <c r="L4" s="69">
        <f>IF(RES_hh_emih_in!L4=0,0,RES_hh_emih_in!L4/RES_summary!L$21)</f>
        <v>4.4579617063537613</v>
      </c>
      <c r="M4" s="69">
        <f>IF(RES_hh_emih_in!M4=0,0,RES_hh_emih_in!M4/RES_summary!M$21)</f>
        <v>6.5255130929114609</v>
      </c>
      <c r="N4" s="69">
        <f>IF(RES_hh_emih_in!N4=0,0,RES_hh_emih_in!N4/RES_summary!N$21)</f>
        <v>3.5522186896634924</v>
      </c>
      <c r="O4" s="69">
        <f>IF(RES_hh_emih_in!O4=0,0,RES_hh_emih_in!O4/RES_summary!O$21)</f>
        <v>2.048746158061336</v>
      </c>
      <c r="P4" s="69">
        <f>IF(RES_hh_emih_in!P4=0,0,RES_hh_emih_in!P4/RES_summary!P$21)</f>
        <v>0.47565439780486135</v>
      </c>
      <c r="Q4" s="69">
        <f>IF(RES_hh_emih_in!Q4=0,0,RES_hh_emih_in!Q4/RES_summary!Q$21)</f>
        <v>0.74318508451841891</v>
      </c>
      <c r="R4" s="69">
        <f>IF(RES_hh_emih_in!R4=0,0,RES_hh_emih_in!R4/RES_summary!R$21)</f>
        <v>3.39419017144058</v>
      </c>
      <c r="S4" s="69">
        <f>IF(RES_hh_emih_in!S4=0,0,RES_hh_emih_in!S4/RES_summary!S$21)</f>
        <v>3.0511162582153575</v>
      </c>
      <c r="T4" s="69">
        <f>IF(RES_hh_emih_in!T4=0,0,RES_hh_emih_in!T4/RES_summary!T$21)</f>
        <v>1.0883018538354059</v>
      </c>
      <c r="U4" s="69">
        <f>IF(RES_hh_emih_in!U4=0,0,RES_hh_emih_in!U4/RES_summary!U$21)</f>
        <v>1.1461689458416133</v>
      </c>
      <c r="V4" s="69">
        <f>IF(RES_hh_emih_in!V4=0,0,RES_hh_emih_in!V4/RES_summary!V$21)</f>
        <v>1.3487470245726965</v>
      </c>
      <c r="W4" s="69">
        <f>IF(RES_hh_emih_in!W4=0,0,RES_hh_emih_in!W4/RES_summary!W$21)</f>
        <v>0.84818312803380225</v>
      </c>
      <c r="X4" s="69">
        <f>IF(RES_hh_emih_in!X4=0,0,RES_hh_emih_in!X4/RES_summary!X$21)</f>
        <v>0.14200118169536116</v>
      </c>
      <c r="Y4" s="69">
        <f>IF(RES_hh_emih_in!Y4=0,0,RES_hh_emih_in!Y4/RES_summary!Y$21)</f>
        <v>7.8793691281324671E-3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16.658590249960746</v>
      </c>
      <c r="D5" s="72">
        <f>IF(RES_hh_emih_in!D5=0,0,RES_hh_emih_in!D5/RES_summary!D$21)</f>
        <v>30.113912913285994</v>
      </c>
      <c r="E5" s="72">
        <f>IF(RES_hh_emih_in!E5=0,0,RES_hh_emih_in!E5/RES_summary!E$21)</f>
        <v>34.978230767546378</v>
      </c>
      <c r="F5" s="72">
        <f>IF(RES_hh_emih_in!F5=0,0,RES_hh_emih_in!F5/RES_summary!F$21)</f>
        <v>25.689991190323727</v>
      </c>
      <c r="G5" s="72">
        <f>IF(RES_hh_emih_in!G5=0,0,RES_hh_emih_in!G5/RES_summary!G$21)</f>
        <v>23.026330377189552</v>
      </c>
      <c r="H5" s="72">
        <f>IF(RES_hh_emih_in!H5=0,0,RES_hh_emih_in!H5/RES_summary!H$21)</f>
        <v>25.525866328368</v>
      </c>
      <c r="I5" s="72">
        <f>IF(RES_hh_emih_in!I5=0,0,RES_hh_emih_in!I5/RES_summary!I$21)</f>
        <v>22.967893608784056</v>
      </c>
      <c r="J5" s="72">
        <f>IF(RES_hh_emih_in!J5=0,0,RES_hh_emih_in!J5/RES_summary!J$21)</f>
        <v>22.937081450498159</v>
      </c>
      <c r="K5" s="72">
        <f>IF(RES_hh_emih_in!K5=0,0,RES_hh_emih_in!K5/RES_summary!K$21)</f>
        <v>16.783877447730163</v>
      </c>
      <c r="L5" s="72">
        <f>IF(RES_hh_emih_in!L5=0,0,RES_hh_emih_in!L5/RES_summary!L$21)</f>
        <v>22.668582056073962</v>
      </c>
      <c r="M5" s="72">
        <f>IF(RES_hh_emih_in!M5=0,0,RES_hh_emih_in!M5/RES_summary!M$21)</f>
        <v>27.373835191843281</v>
      </c>
      <c r="N5" s="72">
        <f>IF(RES_hh_emih_in!N5=0,0,RES_hh_emih_in!N5/RES_summary!N$21)</f>
        <v>25.935958604798209</v>
      </c>
      <c r="O5" s="72">
        <f>IF(RES_hh_emih_in!O5=0,0,RES_hh_emih_in!O5/RES_summary!O$21)</f>
        <v>21.550674631660183</v>
      </c>
      <c r="P5" s="72">
        <f>IF(RES_hh_emih_in!P5=0,0,RES_hh_emih_in!P5/RES_summary!P$21)</f>
        <v>0</v>
      </c>
      <c r="Q5" s="72">
        <f>IF(RES_hh_emih_in!Q5=0,0,RES_hh_emih_in!Q5/RES_summary!Q$21)</f>
        <v>16.027649678615539</v>
      </c>
      <c r="R5" s="72">
        <f>IF(RES_hh_emih_in!R5=0,0,RES_hh_emih_in!R5/RES_summary!R$21)</f>
        <v>17.078022464407603</v>
      </c>
      <c r="S5" s="72">
        <f>IF(RES_hh_emih_in!S5=0,0,RES_hh_emih_in!S5/RES_summary!S$21)</f>
        <v>16.935512009280142</v>
      </c>
      <c r="T5" s="72">
        <f>IF(RES_hh_emih_in!T5=0,0,RES_hh_emih_in!T5/RES_summary!T$21)</f>
        <v>0</v>
      </c>
      <c r="U5" s="72">
        <f>IF(RES_hh_emih_in!U5=0,0,RES_hh_emih_in!U5/RES_summary!U$21)</f>
        <v>11.170498899438932</v>
      </c>
      <c r="V5" s="72">
        <f>IF(RES_hh_emih_in!V5=0,0,RES_hh_emih_in!V5/RES_summary!V$21)</f>
        <v>10.331624612144021</v>
      </c>
      <c r="W5" s="72">
        <f>IF(RES_hh_emih_in!W5=0,0,RES_hh_emih_in!W5/RES_summary!W$21)</f>
        <v>0</v>
      </c>
      <c r="X5" s="72">
        <f>IF(RES_hh_emih_in!X5=0,0,RES_hh_emih_in!X5/RES_summary!X$21)</f>
        <v>6.0896629603412098</v>
      </c>
      <c r="Y5" s="72">
        <f>IF(RES_hh_emih_in!Y5=0,0,RES_hh_emih_in!Y5/RES_summary!Y$21)</f>
        <v>3.4631223985639785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19.200287555726366</v>
      </c>
      <c r="D6" s="72">
        <f>IF(RES_hh_emih_in!D6=0,0,RES_hh_emih_in!D6/RES_summary!D$21)</f>
        <v>0</v>
      </c>
      <c r="E6" s="72">
        <f>IF(RES_hh_emih_in!E6=0,0,RES_hh_emih_in!E6/RES_summary!E$21)</f>
        <v>19.890184228924127</v>
      </c>
      <c r="F6" s="72">
        <f>IF(RES_hh_emih_in!F6=0,0,RES_hh_emih_in!F6/RES_summary!F$21)</f>
        <v>19.324657788415475</v>
      </c>
      <c r="G6" s="72">
        <f>IF(RES_hh_emih_in!G6=0,0,RES_hh_emih_in!G6/RES_summary!G$21)</f>
        <v>18.895201443408954</v>
      </c>
      <c r="H6" s="72">
        <f>IF(RES_hh_emih_in!H6=0,0,RES_hh_emih_in!H6/RES_summary!H$21)</f>
        <v>17.761507363447045</v>
      </c>
      <c r="I6" s="72">
        <f>IF(RES_hh_emih_in!I6=0,0,RES_hh_emih_in!I6/RES_summary!I$21)</f>
        <v>17.107198824799205</v>
      </c>
      <c r="J6" s="72">
        <f>IF(RES_hh_emih_in!J6=0,0,RES_hh_emih_in!J6/RES_summary!J$21)</f>
        <v>15.846121289370512</v>
      </c>
      <c r="K6" s="72">
        <f>IF(RES_hh_emih_in!K6=0,0,RES_hh_emih_in!K6/RES_summary!K$21)</f>
        <v>9.6154017768826812</v>
      </c>
      <c r="L6" s="72">
        <f>IF(RES_hh_emih_in!L6=0,0,RES_hh_emih_in!L6/RES_summary!L$21)</f>
        <v>5.9382228528476162</v>
      </c>
      <c r="M6" s="72">
        <f>IF(RES_hh_emih_in!M6=0,0,RES_hh_emih_in!M6/RES_summary!M$21)</f>
        <v>25.847374119230533</v>
      </c>
      <c r="N6" s="72">
        <f>IF(RES_hh_emih_in!N6=0,0,RES_hh_emih_in!N6/RES_summary!N$21)</f>
        <v>15.675235340988182</v>
      </c>
      <c r="O6" s="72">
        <f>IF(RES_hh_emih_in!O6=0,0,RES_hh_emih_in!O6/RES_summary!O$21)</f>
        <v>11.89554865714199</v>
      </c>
      <c r="P6" s="72">
        <f>IF(RES_hh_emih_in!P6=0,0,RES_hh_emih_in!P6/RES_summary!P$21)</f>
        <v>7.5565421133393516</v>
      </c>
      <c r="Q6" s="72">
        <f>IF(RES_hh_emih_in!Q6=0,0,RES_hh_emih_in!Q6/RES_summary!Q$21)</f>
        <v>22.1322802237517</v>
      </c>
      <c r="R6" s="72">
        <f>IF(RES_hh_emih_in!R6=0,0,RES_hh_emih_in!R6/RES_summary!R$21)</f>
        <v>0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X6" s="72">
        <f>IF(RES_hh_emih_in!X6=0,0,RES_hh_emih_in!X6/RES_summary!X$21)</f>
        <v>6.1006824556187134</v>
      </c>
      <c r="Y6" s="72">
        <f>IF(RES_hh_emih_in!Y6=0,0,RES_hh_emih_in!Y6/RES_summary!Y$21)</f>
        <v>0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27.17567928689887</v>
      </c>
      <c r="L7" s="72">
        <f>IF(RES_hh_emih_in!L7=0,0,RES_hh_emih_in!L7/RES_summary!L$21)</f>
        <v>28.207103602756685</v>
      </c>
      <c r="M7" s="72">
        <f>IF(RES_hh_emih_in!M7=0,0,RES_hh_emih_in!M7/RES_summary!M$21)</f>
        <v>15.807658227119109</v>
      </c>
      <c r="N7" s="72">
        <f>IF(RES_hh_emih_in!N7=0,0,RES_hh_emih_in!N7/RES_summary!N$21)</f>
        <v>17.626011982251317</v>
      </c>
      <c r="O7" s="72">
        <f>IF(RES_hh_emih_in!O7=0,0,RES_hh_emih_in!O7/RES_summary!O$21)</f>
        <v>19.712083474443329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X7" s="72">
        <f>IF(RES_hh_emih_in!X7=0,0,RES_hh_emih_in!X7/RES_summary!X$21)</f>
        <v>0</v>
      </c>
      <c r="Y7" s="72">
        <f>IF(RES_hh_emih_in!Y7=0,0,RES_hh_emih_in!Y7/RES_summary!Y$21)</f>
        <v>0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16.887170148257184</v>
      </c>
      <c r="D8" s="72">
        <f>IF(RES_hh_emih_in!D8=0,0,RES_hh_emih_in!D8/RES_summary!D$21)</f>
        <v>11.921924772259132</v>
      </c>
      <c r="E8" s="72">
        <f>IF(RES_hh_emih_in!E8=0,0,RES_hh_emih_in!E8/RES_summary!E$21)</f>
        <v>13.303056716852282</v>
      </c>
      <c r="F8" s="72">
        <f>IF(RES_hh_emih_in!F8=0,0,RES_hh_emih_in!F8/RES_summary!F$21)</f>
        <v>11.748712861798184</v>
      </c>
      <c r="G8" s="72">
        <f>IF(RES_hh_emih_in!G8=0,0,RES_hh_emih_in!G8/RES_summary!G$21)</f>
        <v>15.118533471422605</v>
      </c>
      <c r="H8" s="72">
        <f>IF(RES_hh_emih_in!H8=0,0,RES_hh_emih_in!H8/RES_summary!H$21)</f>
        <v>16.747531978134358</v>
      </c>
      <c r="I8" s="72">
        <f>IF(RES_hh_emih_in!I8=0,0,RES_hh_emih_in!I8/RES_summary!I$21)</f>
        <v>15.449972934994536</v>
      </c>
      <c r="J8" s="72">
        <f>IF(RES_hh_emih_in!J8=0,0,RES_hh_emih_in!J8/RES_summary!J$21)</f>
        <v>14.734313738645636</v>
      </c>
      <c r="K8" s="72">
        <f>IF(RES_hh_emih_in!K8=0,0,RES_hh_emih_in!K8/RES_summary!K$21)</f>
        <v>16.127862341872756</v>
      </c>
      <c r="L8" s="72">
        <f>IF(RES_hh_emih_in!L8=0,0,RES_hh_emih_in!L8/RES_summary!L$21)</f>
        <v>15.078477351194527</v>
      </c>
      <c r="M8" s="72">
        <f>IF(RES_hh_emih_in!M8=0,0,RES_hh_emih_in!M8/RES_summary!M$21)</f>
        <v>16.287884802662663</v>
      </c>
      <c r="N8" s="72">
        <f>IF(RES_hh_emih_in!N8=0,0,RES_hh_emih_in!N8/RES_summary!N$21)</f>
        <v>0</v>
      </c>
      <c r="O8" s="72">
        <f>IF(RES_hh_emih_in!O8=0,0,RES_hh_emih_in!O8/RES_summary!O$21)</f>
        <v>11.253799228662126</v>
      </c>
      <c r="P8" s="72">
        <f>IF(RES_hh_emih_in!P8=0,0,RES_hh_emih_in!P8/RES_summary!P$21)</f>
        <v>9.9223064154275207</v>
      </c>
      <c r="Q8" s="72">
        <f>IF(RES_hh_emih_in!Q8=0,0,RES_hh_emih_in!Q8/RES_summary!Q$21)</f>
        <v>9.3207433876001584</v>
      </c>
      <c r="R8" s="72">
        <f>IF(RES_hh_emih_in!R8=0,0,RES_hh_emih_in!R8/RES_summary!R$21)</f>
        <v>9.0022332189238767</v>
      </c>
      <c r="S8" s="72">
        <f>IF(RES_hh_emih_in!S8=0,0,RES_hh_emih_in!S8/RES_summary!S$21)</f>
        <v>9.0245737977867098</v>
      </c>
      <c r="T8" s="72">
        <f>IF(RES_hh_emih_in!T8=0,0,RES_hh_emih_in!T8/RES_summary!T$21)</f>
        <v>8.5575550164588172</v>
      </c>
      <c r="U8" s="72">
        <f>IF(RES_hh_emih_in!U8=0,0,RES_hh_emih_in!U8/RES_summary!U$21)</f>
        <v>7.3775939914392161</v>
      </c>
      <c r="V8" s="72">
        <f>IF(RES_hh_emih_in!V8=0,0,RES_hh_emih_in!V8/RES_summary!V$21)</f>
        <v>7.8599504810487719</v>
      </c>
      <c r="W8" s="72">
        <f>IF(RES_hh_emih_in!W8=0,0,RES_hh_emih_in!W8/RES_summary!W$21)</f>
        <v>7.8346003582733657</v>
      </c>
      <c r="X8" s="72">
        <f>IF(RES_hh_emih_in!X8=0,0,RES_hh_emih_in!X8/RES_summary!X$21)</f>
        <v>5.1365604189708156</v>
      </c>
      <c r="Y8" s="72">
        <f>IF(RES_hh_emih_in!Y8=0,0,RES_hh_emih_in!Y8/RES_summary!Y$21)</f>
        <v>3.5473279180604451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2.8823569698123431E-2</v>
      </c>
      <c r="D17" s="69">
        <f>IF(RES_hh_emih_in!D17=0,0,RES_hh_emih_in!D17/RES_summary!D$21)</f>
        <v>4.3921132438651644E-2</v>
      </c>
      <c r="E17" s="69">
        <f>IF(RES_hh_emih_in!E17=0,0,RES_hh_emih_in!E17/RES_summary!E$21)</f>
        <v>6.5179472475136072E-2</v>
      </c>
      <c r="F17" s="69">
        <f>IF(RES_hh_emih_in!F17=0,0,RES_hh_emih_in!F17/RES_summary!F$21)</f>
        <v>6.9611987149340596E-2</v>
      </c>
      <c r="G17" s="69">
        <f>IF(RES_hh_emih_in!G17=0,0,RES_hh_emih_in!G17/RES_summary!G$21)</f>
        <v>0.14374235139837566</v>
      </c>
      <c r="H17" s="69">
        <f>IF(RES_hh_emih_in!H17=0,0,RES_hh_emih_in!H17/RES_summary!H$21)</f>
        <v>0.17931957749847291</v>
      </c>
      <c r="I17" s="69">
        <f>IF(RES_hh_emih_in!I17=0,0,RES_hh_emih_in!I17/RES_summary!I$21)</f>
        <v>0.14486742172563088</v>
      </c>
      <c r="J17" s="69">
        <f>IF(RES_hh_emih_in!J17=0,0,RES_hh_emih_in!J17/RES_summary!J$21)</f>
        <v>0.12293582051752416</v>
      </c>
      <c r="K17" s="69">
        <f>IF(RES_hh_emih_in!K17=0,0,RES_hh_emih_in!K17/RES_summary!K$21)</f>
        <v>0.11382120044185796</v>
      </c>
      <c r="L17" s="69">
        <f>IF(RES_hh_emih_in!L17=0,0,RES_hh_emih_in!L17/RES_summary!L$21)</f>
        <v>5.6654412058571649E-2</v>
      </c>
      <c r="M17" s="69">
        <f>IF(RES_hh_emih_in!M17=0,0,RES_hh_emih_in!M17/RES_summary!M$21)</f>
        <v>6.4675518283327071E-2</v>
      </c>
      <c r="N17" s="69">
        <f>IF(RES_hh_emih_in!N17=0,0,RES_hh_emih_in!N17/RES_summary!N$21)</f>
        <v>4.8348711987133808E-2</v>
      </c>
      <c r="O17" s="69">
        <f>IF(RES_hh_emih_in!O17=0,0,RES_hh_emih_in!O17/RES_summary!O$21)</f>
        <v>4.5682563585899505E-2</v>
      </c>
      <c r="P17" s="69">
        <f>IF(RES_hh_emih_in!P17=0,0,RES_hh_emih_in!P17/RES_summary!P$21)</f>
        <v>5.5214125358174299E-2</v>
      </c>
      <c r="Q17" s="69">
        <f>IF(RES_hh_emih_in!Q17=0,0,RES_hh_emih_in!Q17/RES_summary!Q$21)</f>
        <v>0.13096238609906682</v>
      </c>
      <c r="R17" s="69">
        <f>IF(RES_hh_emih_in!R17=0,0,RES_hh_emih_in!R17/RES_summary!R$21)</f>
        <v>0.21897781715167572</v>
      </c>
      <c r="S17" s="69">
        <f>IF(RES_hh_emih_in!S17=0,0,RES_hh_emih_in!S17/RES_summary!S$21)</f>
        <v>0.17985529158072908</v>
      </c>
      <c r="T17" s="69">
        <f>IF(RES_hh_emih_in!T17=0,0,RES_hh_emih_in!T17/RES_summary!T$21)</f>
        <v>0.20435961900007923</v>
      </c>
      <c r="U17" s="69">
        <f>IF(RES_hh_emih_in!U17=0,0,RES_hh_emih_in!U17/RES_summary!U$21)</f>
        <v>0.20686289281310399</v>
      </c>
      <c r="V17" s="69">
        <f>IF(RES_hh_emih_in!V17=0,0,RES_hh_emih_in!V17/RES_summary!V$21)</f>
        <v>0.16067565420812444</v>
      </c>
      <c r="W17" s="69">
        <f>IF(RES_hh_emih_in!W17=0,0,RES_hh_emih_in!W17/RES_summary!W$21)</f>
        <v>8.7827686850004638E-2</v>
      </c>
      <c r="X17" s="69">
        <f>IF(RES_hh_emih_in!X17=0,0,RES_hh_emih_in!X17/RES_summary!X$21)</f>
        <v>1.5688422064111595E-2</v>
      </c>
      <c r="Y17" s="69">
        <f>IF(RES_hh_emih_in!Y17=0,0,RES_hh_emih_in!Y17/RES_summary!Y$21)</f>
        <v>2.700494049708247E-3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5.3900768153381025</v>
      </c>
      <c r="D18" s="72">
        <f>IF(RES_hh_emih_in!D18=0,0,RES_hh_emih_in!D18/RES_summary!D$21)</f>
        <v>6.7942602791636588</v>
      </c>
      <c r="E18" s="72">
        <f>IF(RES_hh_emih_in!E18=0,0,RES_hh_emih_in!E18/RES_summary!E$21)</f>
        <v>7.1793472769233597</v>
      </c>
      <c r="F18" s="72">
        <f>IF(RES_hh_emih_in!F18=0,0,RES_hh_emih_in!F18/RES_summary!F$21)</f>
        <v>6.2908336243755407</v>
      </c>
      <c r="G18" s="72">
        <f>IF(RES_hh_emih_in!G18=0,0,RES_hh_emih_in!G18/RES_summary!G$21)</f>
        <v>6.4684124973749997</v>
      </c>
      <c r="H18" s="72">
        <f>IF(RES_hh_emih_in!H18=0,0,RES_hh_emih_in!H18/RES_summary!H$21)</f>
        <v>6.8896907317862635</v>
      </c>
      <c r="I18" s="72">
        <f>IF(RES_hh_emih_in!I18=0,0,RES_hh_emih_in!I18/RES_summary!I$21)</f>
        <v>6.8495198902192742</v>
      </c>
      <c r="J18" s="72">
        <f>IF(RES_hh_emih_in!J18=0,0,RES_hh_emih_in!J18/RES_summary!J$21)</f>
        <v>7.4606458209516227</v>
      </c>
      <c r="K18" s="72">
        <f>IF(RES_hh_emih_in!K18=0,0,RES_hh_emih_in!K18/RES_summary!K$21)</f>
        <v>5.7377738050666522</v>
      </c>
      <c r="L18" s="72">
        <f>IF(RES_hh_emih_in!L18=0,0,RES_hh_emih_in!L18/RES_summary!L$21)</f>
        <v>7.5639071270351996</v>
      </c>
      <c r="M18" s="72">
        <f>IF(RES_hh_emih_in!M18=0,0,RES_hh_emih_in!M18/RES_summary!M$21)</f>
        <v>9.1987212078094878</v>
      </c>
      <c r="N18" s="72">
        <f>IF(RES_hh_emih_in!N18=0,0,RES_hh_emih_in!N18/RES_summary!N$21)</f>
        <v>8.2401931039202783</v>
      </c>
      <c r="O18" s="72">
        <f>IF(RES_hh_emih_in!O18=0,0,RES_hh_emih_in!O18/RES_summary!O$21)</f>
        <v>6.7609085625684857</v>
      </c>
      <c r="P18" s="72">
        <f>IF(RES_hh_emih_in!P18=0,0,RES_hh_emih_in!P18/RES_summary!P$21)</f>
        <v>0</v>
      </c>
      <c r="Q18" s="72">
        <f>IF(RES_hh_emih_in!Q18=0,0,RES_hh_emih_in!Q18/RES_summary!Q$21)</f>
        <v>6.0622934019711252</v>
      </c>
      <c r="R18" s="72">
        <f>IF(RES_hh_emih_in!R18=0,0,RES_hh_emih_in!R18/RES_summary!R$21)</f>
        <v>6.3516059835446947</v>
      </c>
      <c r="S18" s="72">
        <f>IF(RES_hh_emih_in!S18=0,0,RES_hh_emih_in!S18/RES_summary!S$21)</f>
        <v>6.5198067121616248</v>
      </c>
      <c r="T18" s="72">
        <f>IF(RES_hh_emih_in!T18=0,0,RES_hh_emih_in!T18/RES_summary!T$21)</f>
        <v>0</v>
      </c>
      <c r="U18" s="72">
        <f>IF(RES_hh_emih_in!U18=0,0,RES_hh_emih_in!U18/RES_summary!U$21)</f>
        <v>4.8358212976241184</v>
      </c>
      <c r="V18" s="72">
        <f>IF(RES_hh_emih_in!V18=0,0,RES_hh_emih_in!V18/RES_summary!V$21)</f>
        <v>4.8350208367003216</v>
      </c>
      <c r="W18" s="72">
        <f>IF(RES_hh_emih_in!W18=0,0,RES_hh_emih_in!W18/RES_summary!W$21)</f>
        <v>0</v>
      </c>
      <c r="X18" s="72">
        <f>IF(RES_hh_emih_in!X18=0,0,RES_hh_emih_in!X18/RES_summary!X$21)</f>
        <v>4.4721180859015117</v>
      </c>
      <c r="Y18" s="72">
        <f>IF(RES_hh_emih_in!Y18=0,0,RES_hh_emih_in!Y18/RES_summary!Y$21)</f>
        <v>3.6341901999453721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4.7376319136284843</v>
      </c>
      <c r="D19" s="72">
        <f>IF(RES_hh_emih_in!D19=0,0,RES_hh_emih_in!D19/RES_summary!D$21)</f>
        <v>4.462667713257443</v>
      </c>
      <c r="E19" s="72">
        <f>IF(RES_hh_emih_in!E19=0,0,RES_hh_emih_in!E19/RES_summary!E$21)</f>
        <v>4.6197315667472489</v>
      </c>
      <c r="F19" s="72">
        <f>IF(RES_hh_emih_in!F19=0,0,RES_hh_emih_in!F19/RES_summary!F$21)</f>
        <v>4.6676526512795871</v>
      </c>
      <c r="G19" s="72">
        <f>IF(RES_hh_emih_in!G19=0,0,RES_hh_emih_in!G19/RES_summary!G$21)</f>
        <v>4.76252191959329</v>
      </c>
      <c r="H19" s="72">
        <f>IF(RES_hh_emih_in!H19=0,0,RES_hh_emih_in!H19/RES_summary!H$21)</f>
        <v>4.8663862093470902</v>
      </c>
      <c r="I19" s="72">
        <f>IF(RES_hh_emih_in!I19=0,0,RES_hh_emih_in!I19/RES_summary!I$21)</f>
        <v>4.8613279731629992</v>
      </c>
      <c r="J19" s="72">
        <f>IF(RES_hh_emih_in!J19=0,0,RES_hh_emih_in!J19/RES_summary!J$21)</f>
        <v>5.1300661868840178</v>
      </c>
      <c r="K19" s="72">
        <f>IF(RES_hh_emih_in!K19=0,0,RES_hh_emih_in!K19/RES_summary!K$21)</f>
        <v>5.3342642993203748</v>
      </c>
      <c r="L19" s="72">
        <f>IF(RES_hh_emih_in!L19=0,0,RES_hh_emih_in!L19/RES_summary!L$21)</f>
        <v>5.4631682242657407</v>
      </c>
      <c r="M19" s="72">
        <f>IF(RES_hh_emih_in!M19=0,0,RES_hh_emih_in!M19/RES_summary!M$21)</f>
        <v>5.5369649978992115</v>
      </c>
      <c r="N19" s="72">
        <f>IF(RES_hh_emih_in!N19=0,0,RES_hh_emih_in!N19/RES_summary!N$21)</f>
        <v>4.7615313612253019</v>
      </c>
      <c r="O19" s="72">
        <f>IF(RES_hh_emih_in!O19=0,0,RES_hh_emih_in!O19/RES_summary!O$21)</f>
        <v>4.3353527494922401</v>
      </c>
      <c r="P19" s="72">
        <f>IF(RES_hh_emih_in!P19=0,0,RES_hh_emih_in!P19/RES_summary!P$21)</f>
        <v>4.2308985194706574</v>
      </c>
      <c r="Q19" s="72">
        <f>IF(RES_hh_emih_in!Q19=0,0,RES_hh_emih_in!Q19/RES_summary!Q$21)</f>
        <v>4.1481762728193177</v>
      </c>
      <c r="R19" s="72">
        <f>IF(RES_hh_emih_in!R19=0,0,RES_hh_emih_in!R19/RES_summary!R$21)</f>
        <v>3.6844518463228804</v>
      </c>
      <c r="S19" s="72">
        <f>IF(RES_hh_emih_in!S19=0,0,RES_hh_emih_in!S19/RES_summary!S$21)</f>
        <v>3.7383706237190566</v>
      </c>
      <c r="T19" s="72">
        <f>IF(RES_hh_emih_in!T19=0,0,RES_hh_emih_in!T19/RES_summary!T$21)</f>
        <v>3.8181596739358472</v>
      </c>
      <c r="U19" s="72">
        <f>IF(RES_hh_emih_in!U19=0,0,RES_hh_emih_in!U19/RES_summary!U$21)</f>
        <v>3.6360002448217696</v>
      </c>
      <c r="V19" s="72">
        <f>IF(RES_hh_emih_in!V19=0,0,RES_hh_emih_in!V19/RES_summary!V$21)</f>
        <v>3.9632851761840344</v>
      </c>
      <c r="W19" s="72">
        <f>IF(RES_hh_emih_in!W19=0,0,RES_hh_emih_in!W19/RES_summary!W$21)</f>
        <v>4.3376655650596057</v>
      </c>
      <c r="X19" s="72">
        <f>IF(RES_hh_emih_in!X19=0,0,RES_hh_emih_in!X19/RES_summary!X$21)</f>
        <v>3.9644634250019406</v>
      </c>
      <c r="Y19" s="72">
        <f>IF(RES_hh_emih_in!Y19=0,0,RES_hh_emih_in!Y19/RES_summary!Y$21)</f>
        <v>3.7649900644072143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X20" s="72">
        <f>IF(RES_hh_emih_in!X20=0,0,RES_hh_emih_in!X20/RES_summary!X$21)</f>
        <v>0</v>
      </c>
      <c r="Y20" s="72">
        <f>IF(RES_hh_emih_in!Y20=0,0,RES_hh_emih_in!Y20/RES_summary!Y$21)</f>
        <v>0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4.6444469754671669</v>
      </c>
      <c r="D21" s="72">
        <f>IF(RES_hh_emih_in!D21=0,0,RES_hh_emih_in!D21/RES_summary!D$21)</f>
        <v>2.7531206072835475</v>
      </c>
      <c r="E21" s="72">
        <f>IF(RES_hh_emih_in!E21=0,0,RES_hh_emih_in!E21/RES_summary!E$21)</f>
        <v>2.8287306660316767</v>
      </c>
      <c r="F21" s="72">
        <f>IF(RES_hh_emih_in!F21=0,0,RES_hh_emih_in!F21/RES_summary!F$21)</f>
        <v>2.8261191258358225</v>
      </c>
      <c r="G21" s="72">
        <f>IF(RES_hh_emih_in!G21=0,0,RES_hh_emih_in!G21/RES_summary!G$21)</f>
        <v>3.9153101897318408</v>
      </c>
      <c r="H21" s="72">
        <f>IF(RES_hh_emih_in!H21=0,0,RES_hh_emih_in!H21/RES_summary!H$21)</f>
        <v>4.1547343512854811</v>
      </c>
      <c r="I21" s="72">
        <f>IF(RES_hh_emih_in!I21=0,0,RES_hh_emih_in!I21/RES_summary!I$21)</f>
        <v>4.1891101639857382</v>
      </c>
      <c r="J21" s="72">
        <f>IF(RES_hh_emih_in!J21=0,0,RES_hh_emih_in!J21/RES_summary!J$21)</f>
        <v>4.3341219013640053</v>
      </c>
      <c r="K21" s="72">
        <f>IF(RES_hh_emih_in!K21=0,0,RES_hh_emih_in!K21/RES_summary!K$21)</f>
        <v>5.1309080737674551</v>
      </c>
      <c r="L21" s="72">
        <f>IF(RES_hh_emih_in!L21=0,0,RES_hh_emih_in!L21/RES_summary!L$21)</f>
        <v>4.4592788503883911</v>
      </c>
      <c r="M21" s="72">
        <f>IF(RES_hh_emih_in!M21=0,0,RES_hh_emih_in!M21/RES_summary!M$21)</f>
        <v>4.628783723906901</v>
      </c>
      <c r="N21" s="72">
        <f>IF(RES_hh_emih_in!N21=0,0,RES_hh_emih_in!N21/RES_summary!N$21)</f>
        <v>0</v>
      </c>
      <c r="O21" s="72">
        <f>IF(RES_hh_emih_in!O21=0,0,RES_hh_emih_in!O21/RES_summary!O$21)</f>
        <v>3.1060122915742445</v>
      </c>
      <c r="P21" s="72">
        <f>IF(RES_hh_emih_in!P21=0,0,RES_hh_emih_in!P21/RES_summary!P$21)</f>
        <v>2.6906368225401112</v>
      </c>
      <c r="Q21" s="72">
        <f>IF(RES_hh_emih_in!Q21=0,0,RES_hh_emih_in!Q21/RES_summary!Q$21)</f>
        <v>3.4922200019242302</v>
      </c>
      <c r="R21" s="72">
        <f>IF(RES_hh_emih_in!R21=0,0,RES_hh_emih_in!R21/RES_summary!R$21)</f>
        <v>3.2717808626122329</v>
      </c>
      <c r="S21" s="72">
        <f>IF(RES_hh_emih_in!S21=0,0,RES_hh_emih_in!S21/RES_summary!S$21)</f>
        <v>3.0176455749664597</v>
      </c>
      <c r="T21" s="72">
        <f>IF(RES_hh_emih_in!T21=0,0,RES_hh_emih_in!T21/RES_summary!T$21)</f>
        <v>3.2264351644030485</v>
      </c>
      <c r="U21" s="72">
        <f>IF(RES_hh_emih_in!U21=0,0,RES_hh_emih_in!U21/RES_summary!U$21)</f>
        <v>3.0856400278494407</v>
      </c>
      <c r="V21" s="72">
        <f>IF(RES_hh_emih_in!V21=0,0,RES_hh_emih_in!V21/RES_summary!V$21)</f>
        <v>3.2539355757510093</v>
      </c>
      <c r="W21" s="72">
        <f>IF(RES_hh_emih_in!W21=0,0,RES_hh_emih_in!W21/RES_summary!W$21)</f>
        <v>3.5001622605205389</v>
      </c>
      <c r="X21" s="72">
        <f>IF(RES_hh_emih_in!X21=0,0,RES_hh_emih_in!X21/RES_summary!X$21)</f>
        <v>3.3602382696704023</v>
      </c>
      <c r="Y21" s="72">
        <f>IF(RES_hh_emih_in!Y21=0,0,RES_hh_emih_in!Y21/RES_summary!Y$21)</f>
        <v>3.326839196534654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0.36283550859319841</v>
      </c>
      <c r="D27" s="69">
        <f>IF(RES_hh_emih_in!D27=0,0,RES_hh_emih_in!D27/RES_summary!D$21)</f>
        <v>0.75295867056538446</v>
      </c>
      <c r="E27" s="69">
        <f>IF(RES_hh_emih_in!E27=0,0,RES_hh_emih_in!E27/RES_summary!E$21)</f>
        <v>0.673996190142505</v>
      </c>
      <c r="F27" s="69">
        <f>IF(RES_hh_emih_in!F27=0,0,RES_hh_emih_in!F27/RES_summary!F$21)</f>
        <v>0.5045078591950366</v>
      </c>
      <c r="G27" s="69">
        <f>IF(RES_hh_emih_in!G27=0,0,RES_hh_emih_in!G27/RES_summary!G$21)</f>
        <v>0.42493464330819275</v>
      </c>
      <c r="H27" s="69">
        <f>IF(RES_hh_emih_in!H27=0,0,RES_hh_emih_in!H27/RES_summary!H$21)</f>
        <v>0.39057457276740892</v>
      </c>
      <c r="I27" s="69">
        <f>IF(RES_hh_emih_in!I27=0,0,RES_hh_emih_in!I27/RES_summary!I$21)</f>
        <v>0.32283196989794555</v>
      </c>
      <c r="J27" s="69">
        <f>IF(RES_hh_emih_in!J27=0,0,RES_hh_emih_in!J27/RES_summary!J$21)</f>
        <v>0.43793248110832889</v>
      </c>
      <c r="K27" s="69">
        <f>IF(RES_hh_emih_in!K27=0,0,RES_hh_emih_in!K27/RES_summary!K$21)</f>
        <v>0.5361258723129646</v>
      </c>
      <c r="L27" s="69">
        <f>IF(RES_hh_emih_in!L27=0,0,RES_hh_emih_in!L27/RES_summary!L$21)</f>
        <v>0.61461138012466365</v>
      </c>
      <c r="M27" s="69">
        <f>IF(RES_hh_emih_in!M27=0,0,RES_hh_emih_in!M27/RES_summary!M$21)</f>
        <v>0.6779507881138358</v>
      </c>
      <c r="N27" s="69">
        <f>IF(RES_hh_emih_in!N27=0,0,RES_hh_emih_in!N27/RES_summary!N$21)</f>
        <v>0.37607866996702033</v>
      </c>
      <c r="O27" s="69">
        <f>IF(RES_hh_emih_in!O27=0,0,RES_hh_emih_in!O27/RES_summary!O$21)</f>
        <v>0.34052824800001746</v>
      </c>
      <c r="P27" s="69">
        <f>IF(RES_hh_emih_in!P27=0,0,RES_hh_emih_in!P27/RES_summary!P$21)</f>
        <v>0.30478659271895259</v>
      </c>
      <c r="Q27" s="69">
        <f>IF(RES_hh_emih_in!Q27=0,0,RES_hh_emih_in!Q27/RES_summary!Q$21)</f>
        <v>0.36584404127183762</v>
      </c>
      <c r="R27" s="69">
        <f>IF(RES_hh_emih_in!R27=0,0,RES_hh_emih_in!R27/RES_summary!R$21)</f>
        <v>0.3574303109622623</v>
      </c>
      <c r="S27" s="69">
        <f>IF(RES_hh_emih_in!S27=0,0,RES_hh_emih_in!S27/RES_summary!S$21)</f>
        <v>0.24509756543930186</v>
      </c>
      <c r="T27" s="69">
        <f>IF(RES_hh_emih_in!T27=0,0,RES_hh_emih_in!T27/RES_summary!T$21)</f>
        <v>0.23467859146542988</v>
      </c>
      <c r="U27" s="69">
        <f>IF(RES_hh_emih_in!U27=0,0,RES_hh_emih_in!U27/RES_summary!U$21)</f>
        <v>0.25584254406640666</v>
      </c>
      <c r="V27" s="69">
        <f>IF(RES_hh_emih_in!V27=0,0,RES_hh_emih_in!V27/RES_summary!V$21)</f>
        <v>0.25803238491476671</v>
      </c>
      <c r="W27" s="69">
        <f>IF(RES_hh_emih_in!W27=0,0,RES_hh_emih_in!W27/RES_summary!W$21)</f>
        <v>0.2454420510773225</v>
      </c>
      <c r="X27" s="69">
        <f>IF(RES_hh_emih_in!X27=0,0,RES_hh_emih_in!X27/RES_summary!X$21)</f>
        <v>0.1364975404317961</v>
      </c>
      <c r="Y27" s="69">
        <f>IF(RES_hh_emih_in!Y27=0,0,RES_hh_emih_in!Y27/RES_summary!Y$21)</f>
        <v>6.585014705092096E-2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3.3469151846396792</v>
      </c>
      <c r="D28" s="72">
        <f>IF(RES_hh_emih_in!D28=0,0,RES_hh_emih_in!D28/RES_summary!D$21)</f>
        <v>4.9436588983448937</v>
      </c>
      <c r="E28" s="72">
        <f>IF(RES_hh_emih_in!E28=0,0,RES_hh_emih_in!E28/RES_summary!E$21)</f>
        <v>5.4035208172494533</v>
      </c>
      <c r="F28" s="72">
        <f>IF(RES_hh_emih_in!F28=0,0,RES_hh_emih_in!F28/RES_summary!F$21)</f>
        <v>4.7510077180188039</v>
      </c>
      <c r="G28" s="72">
        <f>IF(RES_hh_emih_in!G28=0,0,RES_hh_emih_in!G28/RES_summary!G$21)</f>
        <v>4.3222233383700663</v>
      </c>
      <c r="H28" s="72">
        <f>IF(RES_hh_emih_in!H28=0,0,RES_hh_emih_in!H28/RES_summary!H$21)</f>
        <v>4.7486575100811272</v>
      </c>
      <c r="I28" s="72">
        <f>IF(RES_hh_emih_in!I28=0,0,RES_hh_emih_in!I28/RES_summary!I$21)</f>
        <v>4.8680878382212818</v>
      </c>
      <c r="J28" s="72">
        <f>IF(RES_hh_emih_in!J28=0,0,RES_hh_emih_in!J28/RES_summary!J$21)</f>
        <v>4.9518467212477102</v>
      </c>
      <c r="K28" s="72">
        <f>IF(RES_hh_emih_in!K28=0,0,RES_hh_emih_in!K28/RES_summary!K$21)</f>
        <v>3.9461853577739849</v>
      </c>
      <c r="L28" s="72">
        <f>IF(RES_hh_emih_in!L28=0,0,RES_hh_emih_in!L28/RES_summary!L$21)</f>
        <v>4.9133314965906933</v>
      </c>
      <c r="M28" s="72">
        <f>IF(RES_hh_emih_in!M28=0,0,RES_hh_emih_in!M28/RES_summary!M$21)</f>
        <v>5.1226155306583951</v>
      </c>
      <c r="N28" s="72">
        <f>IF(RES_hh_emih_in!N28=0,0,RES_hh_emih_in!N28/RES_summary!N$21)</f>
        <v>4.7413624145242235</v>
      </c>
      <c r="O28" s="72">
        <f>IF(RES_hh_emih_in!O28=0,0,RES_hh_emih_in!O28/RES_summary!O$21)</f>
        <v>4.5083621283437285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3.8361050360718552</v>
      </c>
      <c r="S28" s="72">
        <f>IF(RES_hh_emih_in!S28=0,0,RES_hh_emih_in!S28/RES_summary!S$21)</f>
        <v>4.8996234579233828</v>
      </c>
      <c r="T28" s="72">
        <f>IF(RES_hh_emih_in!T28=0,0,RES_hh_emih_in!T28/RES_summary!T$21)</f>
        <v>0</v>
      </c>
      <c r="U28" s="72">
        <f>IF(RES_hh_emih_in!U28=0,0,RES_hh_emih_in!U28/RES_summary!U$21)</f>
        <v>3.8528997655127286</v>
      </c>
      <c r="V28" s="72">
        <f>IF(RES_hh_emih_in!V28=0,0,RES_hh_emih_in!V28/RES_summary!V$21)</f>
        <v>4.0761300463592622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2.7091598793921836</v>
      </c>
      <c r="D29" s="72">
        <f>IF(RES_hh_emih_in!D29=0,0,RES_hh_emih_in!D29/RES_summary!D$21)</f>
        <v>2.5913325272554801</v>
      </c>
      <c r="E29" s="72">
        <f>IF(RES_hh_emih_in!E29=0,0,RES_hh_emih_in!E29/RES_summary!E$21)</f>
        <v>3.0011390876560964</v>
      </c>
      <c r="F29" s="72">
        <f>IF(RES_hh_emih_in!F29=0,0,RES_hh_emih_in!F29/RES_summary!F$21)</f>
        <v>3.0914601686897352</v>
      </c>
      <c r="G29" s="72">
        <f>IF(RES_hh_emih_in!G29=0,0,RES_hh_emih_in!G29/RES_summary!G$21)</f>
        <v>3.0383347354922536</v>
      </c>
      <c r="H29" s="72">
        <f>IF(RES_hh_emih_in!H29=0,0,RES_hh_emih_in!H29/RES_summary!H$21)</f>
        <v>3.1965131761397343</v>
      </c>
      <c r="I29" s="72">
        <f>IF(RES_hh_emih_in!I29=0,0,RES_hh_emih_in!I29/RES_summary!I$21)</f>
        <v>2.9611620622632167</v>
      </c>
      <c r="J29" s="72">
        <f>IF(RES_hh_emih_in!J29=0,0,RES_hh_emih_in!J29/RES_summary!J$21)</f>
        <v>2.7865161397598577</v>
      </c>
      <c r="K29" s="72">
        <f>IF(RES_hh_emih_in!K29=0,0,RES_hh_emih_in!K29/RES_summary!K$21)</f>
        <v>3.1078855012682594</v>
      </c>
      <c r="L29" s="72">
        <f>IF(RES_hh_emih_in!L29=0,0,RES_hh_emih_in!L29/RES_summary!L$21)</f>
        <v>2.7231393559111399</v>
      </c>
      <c r="M29" s="72">
        <f>IF(RES_hh_emih_in!M29=0,0,RES_hh_emih_in!M29/RES_summary!M$21)</f>
        <v>3.3635429880479149</v>
      </c>
      <c r="N29" s="72">
        <f>IF(RES_hh_emih_in!N29=0,0,RES_hh_emih_in!N29/RES_summary!N$21)</f>
        <v>2.7925669656180694</v>
      </c>
      <c r="O29" s="72">
        <f>IF(RES_hh_emih_in!O29=0,0,RES_hh_emih_in!O29/RES_summary!O$21)</f>
        <v>2.6247562003555016</v>
      </c>
      <c r="P29" s="72">
        <f>IF(RES_hh_emih_in!P29=0,0,RES_hh_emih_in!P29/RES_summary!P$21)</f>
        <v>2.443769513706759</v>
      </c>
      <c r="Q29" s="72">
        <f>IF(RES_hh_emih_in!Q29=0,0,RES_hh_emih_in!Q29/RES_summary!Q$21)</f>
        <v>3.5594472044817675</v>
      </c>
      <c r="R29" s="72">
        <f>IF(RES_hh_emih_in!R29=0,0,RES_hh_emih_in!R29/RES_summary!R$21)</f>
        <v>2.8943229979961567</v>
      </c>
      <c r="S29" s="72">
        <f>IF(RES_hh_emih_in!S29=0,0,RES_hh_emih_in!S29/RES_summary!S$21)</f>
        <v>2.8117231454959559</v>
      </c>
      <c r="T29" s="72">
        <f>IF(RES_hh_emih_in!T29=0,0,RES_hh_emih_in!T29/RES_summary!T$21)</f>
        <v>2.8507848050410773</v>
      </c>
      <c r="U29" s="72">
        <f>IF(RES_hh_emih_in!U29=0,0,RES_hh_emih_in!U29/RES_summary!U$21)</f>
        <v>2.69825298553959</v>
      </c>
      <c r="V29" s="72">
        <f>IF(RES_hh_emih_in!V29=0,0,RES_hh_emih_in!V29/RES_summary!V$21)</f>
        <v>2.9519945300808392</v>
      </c>
      <c r="W29" s="72">
        <f>IF(RES_hh_emih_in!W29=0,0,RES_hh_emih_in!W29/RES_summary!W$21)</f>
        <v>3.2510283536731071</v>
      </c>
      <c r="X29" s="72">
        <f>IF(RES_hh_emih_in!X29=0,0,RES_hh_emih_in!X29/RES_summary!X$21)</f>
        <v>3.1679354492112588</v>
      </c>
      <c r="Y29" s="72">
        <f>IF(RES_hh_emih_in!Y29=0,0,RES_hh_emih_in!Y29/RES_summary!Y$21)</f>
        <v>2.8214318954156465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2.5503674155077802</v>
      </c>
      <c r="D30" s="72">
        <f>IF(RES_hh_emih_in!D30=0,0,RES_hh_emih_in!D30/RES_summary!D$21)</f>
        <v>1.625759083963902</v>
      </c>
      <c r="E30" s="72">
        <f>IF(RES_hh_emih_in!E30=0,0,RES_hh_emih_in!E30/RES_summary!E$21)</f>
        <v>1.7350617951477749</v>
      </c>
      <c r="F30" s="72">
        <f>IF(RES_hh_emih_in!F30=0,0,RES_hh_emih_in!F30/RES_summary!F$21)</f>
        <v>1.8323943329001924</v>
      </c>
      <c r="G30" s="72">
        <f>IF(RES_hh_emih_in!G30=0,0,RES_hh_emih_in!G30/RES_summary!G$21)</f>
        <v>2.4005284773783591</v>
      </c>
      <c r="H30" s="72">
        <f>IF(RES_hh_emih_in!H30=0,0,RES_hh_emih_in!H30/RES_summary!H$21)</f>
        <v>2.6358976568329671</v>
      </c>
      <c r="I30" s="72">
        <f>IF(RES_hh_emih_in!I30=0,0,RES_hh_emih_in!I30/RES_summary!I$21)</f>
        <v>2.7760396888722285</v>
      </c>
      <c r="J30" s="72">
        <f>IF(RES_hh_emih_in!J30=0,0,RES_hh_emih_in!J30/RES_summary!J$21)</f>
        <v>2.7046511711027845</v>
      </c>
      <c r="K30" s="72">
        <f>IF(RES_hh_emih_in!K30=0,0,RES_hh_emih_in!K30/RES_summary!K$21)</f>
        <v>3.0933965499774998</v>
      </c>
      <c r="L30" s="72">
        <f>IF(RES_hh_emih_in!L30=0,0,RES_hh_emih_in!L30/RES_summary!L$21)</f>
        <v>2.6696481629173729</v>
      </c>
      <c r="M30" s="72">
        <f>IF(RES_hh_emih_in!M30=0,0,RES_hh_emih_in!M30/RES_summary!M$21)</f>
        <v>2.9009675364870526</v>
      </c>
      <c r="N30" s="72">
        <f>IF(RES_hh_emih_in!N30=0,0,RES_hh_emih_in!N30/RES_summary!N$21)</f>
        <v>0</v>
      </c>
      <c r="O30" s="72">
        <f>IF(RES_hh_emih_in!O30=0,0,RES_hh_emih_in!O30/RES_summary!O$21)</f>
        <v>2.2678534409047182</v>
      </c>
      <c r="P30" s="72">
        <f>IF(RES_hh_emih_in!P30=0,0,RES_hh_emih_in!P30/RES_summary!P$21)</f>
        <v>2.3251986927155754</v>
      </c>
      <c r="Q30" s="72">
        <f>IF(RES_hh_emih_in!Q30=0,0,RES_hh_emih_in!Q30/RES_summary!Q$21)</f>
        <v>2.5115898087442758</v>
      </c>
      <c r="R30" s="72">
        <f>IF(RES_hh_emih_in!R30=0,0,RES_hh_emih_in!R30/RES_summary!R$21)</f>
        <v>2.5806513388749481</v>
      </c>
      <c r="S30" s="72">
        <f>IF(RES_hh_emih_in!S30=0,0,RES_hh_emih_in!S30/RES_summary!S$21)</f>
        <v>2.4671714949083872</v>
      </c>
      <c r="T30" s="72">
        <f>IF(RES_hh_emih_in!T30=0,0,RES_hh_emih_in!T30/RES_summary!T$21)</f>
        <v>2.627327169581458</v>
      </c>
      <c r="U30" s="72">
        <f>IF(RES_hh_emih_in!U30=0,0,RES_hh_emih_in!U30/RES_summary!U$21)</f>
        <v>2.5177772246517716</v>
      </c>
      <c r="V30" s="72">
        <f>IF(RES_hh_emih_in!V30=0,0,RES_hh_emih_in!V30/RES_summary!V$21)</f>
        <v>2.6699732380351118</v>
      </c>
      <c r="W30" s="72">
        <f>IF(RES_hh_emih_in!W30=0,0,RES_hh_emih_in!W30/RES_summary!W$21)</f>
        <v>2.8700060565333771</v>
      </c>
      <c r="X30" s="72">
        <f>IF(RES_hh_emih_in!X30=0,0,RES_hh_emih_in!X30/RES_summary!X$21)</f>
        <v>2.7392802919227712</v>
      </c>
      <c r="Y30" s="72">
        <f>IF(RES_hh_emih_in!Y30=0,0,RES_hh_emih_in!Y30/RES_summary!Y$21)</f>
        <v>2.6860917642455138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318.09541226415718</v>
      </c>
      <c r="C3" s="19">
        <f t="shared" ref="C3:V3" si="0">SUM(C4,C9,C12)</f>
        <v>325.71038626797952</v>
      </c>
      <c r="D3" s="19">
        <f t="shared" si="0"/>
        <v>324.27232367233046</v>
      </c>
      <c r="E3" s="19">
        <f t="shared" si="0"/>
        <v>330.93788412317213</v>
      </c>
      <c r="F3" s="19">
        <f t="shared" si="0"/>
        <v>339.07858380420311</v>
      </c>
      <c r="G3" s="19">
        <f t="shared" si="0"/>
        <v>354.73652528830831</v>
      </c>
      <c r="H3" s="19">
        <f t="shared" si="0"/>
        <v>367.74992495005921</v>
      </c>
      <c r="I3" s="19">
        <f t="shared" si="0"/>
        <v>384.56178540141116</v>
      </c>
      <c r="J3" s="19">
        <f t="shared" si="0"/>
        <v>391.72875596165835</v>
      </c>
      <c r="K3" s="19">
        <f t="shared" si="0"/>
        <v>402.97269858165521</v>
      </c>
      <c r="L3" s="19">
        <f t="shared" si="0"/>
        <v>408.48996688865964</v>
      </c>
      <c r="M3" s="19">
        <f t="shared" si="0"/>
        <v>412.04266372817989</v>
      </c>
      <c r="N3" s="19">
        <f t="shared" si="0"/>
        <v>424.54906155404046</v>
      </c>
      <c r="O3" s="19">
        <f t="shared" si="0"/>
        <v>430.0094099976975</v>
      </c>
      <c r="P3" s="19">
        <f t="shared" si="0"/>
        <v>429.66580508553739</v>
      </c>
      <c r="Q3" s="19">
        <f t="shared" si="0"/>
        <v>439.26982420941994</v>
      </c>
      <c r="R3" s="19">
        <f t="shared" si="0"/>
        <v>442.94282029234733</v>
      </c>
      <c r="S3" s="19">
        <f t="shared" si="0"/>
        <v>459.63774242858494</v>
      </c>
      <c r="T3" s="19">
        <f t="shared" si="0"/>
        <v>452.47222222222217</v>
      </c>
      <c r="U3" s="19">
        <f t="shared" si="0"/>
        <v>447.51925097926807</v>
      </c>
      <c r="V3" s="19">
        <f t="shared" si="0"/>
        <v>468.66095824973735</v>
      </c>
      <c r="W3" s="19">
        <f t="shared" ref="W3:Y3" si="1">SUM(W4,W9,W12)</f>
        <v>493.30335817330661</v>
      </c>
      <c r="X3" s="19">
        <f t="shared" si="1"/>
        <v>493.97979363714535</v>
      </c>
      <c r="Y3" s="19">
        <f t="shared" si="1"/>
        <v>491.08774287809155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179.66764411359</v>
      </c>
      <c r="C4" s="22">
        <f t="shared" ref="C4:V4" si="2">SUM(C5:C8)</f>
        <v>179.42328290621631</v>
      </c>
      <c r="D4" s="22">
        <f t="shared" si="2"/>
        <v>174.72795480227327</v>
      </c>
      <c r="E4" s="22">
        <f t="shared" si="2"/>
        <v>173.59792118331998</v>
      </c>
      <c r="F4" s="22">
        <f t="shared" si="2"/>
        <v>172.24078390853344</v>
      </c>
      <c r="G4" s="22">
        <f t="shared" si="2"/>
        <v>170.67572460943512</v>
      </c>
      <c r="H4" s="22">
        <f t="shared" si="2"/>
        <v>168.39675350860145</v>
      </c>
      <c r="I4" s="22">
        <f t="shared" si="2"/>
        <v>167.64187032478108</v>
      </c>
      <c r="J4" s="22">
        <f t="shared" si="2"/>
        <v>164.544802019743</v>
      </c>
      <c r="K4" s="22">
        <f t="shared" si="2"/>
        <v>163.3276312615771</v>
      </c>
      <c r="L4" s="22">
        <f t="shared" si="2"/>
        <v>159.55305482393891</v>
      </c>
      <c r="M4" s="22">
        <f t="shared" si="2"/>
        <v>156.89838137361753</v>
      </c>
      <c r="N4" s="22">
        <f t="shared" si="2"/>
        <v>158.21094438842974</v>
      </c>
      <c r="O4" s="22">
        <f t="shared" si="2"/>
        <v>157.42495281242705</v>
      </c>
      <c r="P4" s="22">
        <f t="shared" si="2"/>
        <v>154.55729108052668</v>
      </c>
      <c r="Q4" s="22">
        <f t="shared" si="2"/>
        <v>154.16766880833771</v>
      </c>
      <c r="R4" s="22">
        <f t="shared" si="2"/>
        <v>149.27621311172939</v>
      </c>
      <c r="S4" s="22">
        <f t="shared" si="2"/>
        <v>144.91085932149051</v>
      </c>
      <c r="T4" s="22">
        <f t="shared" si="2"/>
        <v>141.12511983160084</v>
      </c>
      <c r="U4" s="22">
        <f t="shared" si="2"/>
        <v>136.14570238079639</v>
      </c>
      <c r="V4" s="22">
        <f t="shared" si="2"/>
        <v>136.06884572459106</v>
      </c>
      <c r="W4" s="22">
        <f t="shared" ref="W4:Y4" si="3">SUM(W5:W8)</f>
        <v>135.13674186925056</v>
      </c>
      <c r="X4" s="22">
        <f t="shared" si="3"/>
        <v>132.92948776617052</v>
      </c>
      <c r="Y4" s="22">
        <f t="shared" si="3"/>
        <v>135.68261432099234</v>
      </c>
      <c r="DA4" s="57"/>
    </row>
    <row r="5" spans="1:105" ht="12" customHeight="1" x14ac:dyDescent="0.25">
      <c r="A5" s="28" t="s">
        <v>32</v>
      </c>
      <c r="B5" s="29">
        <f>B18*B70/11630</f>
        <v>121.51475798424475</v>
      </c>
      <c r="C5" s="29">
        <f t="shared" ref="C5:V5" si="4">C18*C70/11630</f>
        <v>120.90724773108902</v>
      </c>
      <c r="D5" s="29">
        <f t="shared" si="4"/>
        <v>117.18776788911967</v>
      </c>
      <c r="E5" s="29">
        <f t="shared" si="4"/>
        <v>115.88714982677988</v>
      </c>
      <c r="F5" s="29">
        <f t="shared" si="4"/>
        <v>114.46458162428347</v>
      </c>
      <c r="G5" s="29">
        <f t="shared" si="4"/>
        <v>112.92680935866177</v>
      </c>
      <c r="H5" s="29">
        <f t="shared" si="4"/>
        <v>110.90191240397954</v>
      </c>
      <c r="I5" s="29">
        <f t="shared" si="4"/>
        <v>110.00380829447742</v>
      </c>
      <c r="J5" s="29">
        <f t="shared" si="4"/>
        <v>107.64487483660186</v>
      </c>
      <c r="K5" s="29">
        <f t="shared" si="4"/>
        <v>105.45316366819672</v>
      </c>
      <c r="L5" s="29">
        <f t="shared" si="4"/>
        <v>103.17853893679849</v>
      </c>
      <c r="M5" s="29">
        <f t="shared" si="4"/>
        <v>100.65551037597949</v>
      </c>
      <c r="N5" s="29">
        <f t="shared" si="4"/>
        <v>100.36190512406795</v>
      </c>
      <c r="O5" s="29">
        <f t="shared" si="4"/>
        <v>99.44150454784193</v>
      </c>
      <c r="P5" s="29">
        <f t="shared" si="4"/>
        <v>97.558893355246539</v>
      </c>
      <c r="Q5" s="29">
        <f t="shared" si="4"/>
        <v>97.441796060236555</v>
      </c>
      <c r="R5" s="29">
        <f t="shared" si="4"/>
        <v>94.429414248334524</v>
      </c>
      <c r="S5" s="29">
        <f t="shared" si="4"/>
        <v>90.428955705769795</v>
      </c>
      <c r="T5" s="29">
        <f t="shared" si="4"/>
        <v>86.776640098497836</v>
      </c>
      <c r="U5" s="29">
        <f t="shared" si="4"/>
        <v>83.883849204841084</v>
      </c>
      <c r="V5" s="29">
        <f t="shared" si="4"/>
        <v>83.26833604898485</v>
      </c>
      <c r="W5" s="29">
        <f t="shared" ref="W5:Y5" si="5">W18*W70/11630</f>
        <v>81.343609802782026</v>
      </c>
      <c r="X5" s="29">
        <f t="shared" si="5"/>
        <v>79.664156366916345</v>
      </c>
      <c r="Y5" s="29">
        <f t="shared" si="5"/>
        <v>79.036251255291248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56.643256253542908</v>
      </c>
      <c r="C6" s="29">
        <f t="shared" ref="C6:V6" si="6">C19*C71/11630</f>
        <v>56.727012033803831</v>
      </c>
      <c r="D6" s="29">
        <f t="shared" si="6"/>
        <v>55.556635517423061</v>
      </c>
      <c r="E6" s="29">
        <f t="shared" si="6"/>
        <v>55.47885752735337</v>
      </c>
      <c r="F6" s="29">
        <f t="shared" si="6"/>
        <v>55.294136488199285</v>
      </c>
      <c r="G6" s="29">
        <f t="shared" si="6"/>
        <v>55.022062533591161</v>
      </c>
      <c r="H6" s="29">
        <f t="shared" si="6"/>
        <v>54.533741055573017</v>
      </c>
      <c r="I6" s="29">
        <f t="shared" si="6"/>
        <v>54.344471194135991</v>
      </c>
      <c r="J6" s="29">
        <f t="shared" si="6"/>
        <v>53.323290139450606</v>
      </c>
      <c r="K6" s="29">
        <f t="shared" si="6"/>
        <v>53.617024643770598</v>
      </c>
      <c r="L6" s="29">
        <f t="shared" si="6"/>
        <v>51.916931954754382</v>
      </c>
      <c r="M6" s="29">
        <f t="shared" si="6"/>
        <v>51.376770620501595</v>
      </c>
      <c r="N6" s="29">
        <f t="shared" si="6"/>
        <v>50.661901103098117</v>
      </c>
      <c r="O6" s="29">
        <f t="shared" si="6"/>
        <v>49.887703092415279</v>
      </c>
      <c r="P6" s="29">
        <f t="shared" si="6"/>
        <v>48.51650384685216</v>
      </c>
      <c r="Q6" s="29">
        <f t="shared" si="6"/>
        <v>48.091750540414097</v>
      </c>
      <c r="R6" s="29">
        <f t="shared" si="6"/>
        <v>46.323867743030796</v>
      </c>
      <c r="S6" s="29">
        <f t="shared" si="6"/>
        <v>45.418901851747059</v>
      </c>
      <c r="T6" s="29">
        <f t="shared" si="6"/>
        <v>43.462896151726966</v>
      </c>
      <c r="U6" s="29">
        <f t="shared" si="6"/>
        <v>41.082171512561359</v>
      </c>
      <c r="V6" s="29">
        <f t="shared" si="6"/>
        <v>40.662021219106826</v>
      </c>
      <c r="W6" s="29">
        <f t="shared" ref="W6:Y6" si="7">W19*W71/11630</f>
        <v>39.890106972585151</v>
      </c>
      <c r="X6" s="29">
        <f t="shared" si="7"/>
        <v>38.857514481257674</v>
      </c>
      <c r="Y6" s="29">
        <f t="shared" si="7"/>
        <v>38.992564747335905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0.67881407681948425</v>
      </c>
      <c r="C7" s="29">
        <f t="shared" ref="C7:V7" si="8">C20*C72/11630</f>
        <v>0.6865700454674083</v>
      </c>
      <c r="D7" s="29">
        <f t="shared" si="8"/>
        <v>0.661497823219791</v>
      </c>
      <c r="E7" s="29">
        <f t="shared" si="8"/>
        <v>0.67357822265290224</v>
      </c>
      <c r="F7" s="29">
        <f t="shared" si="8"/>
        <v>0.69707783427026482</v>
      </c>
      <c r="G7" s="29">
        <f t="shared" si="8"/>
        <v>0.71819133236038557</v>
      </c>
      <c r="H7" s="29">
        <f t="shared" si="8"/>
        <v>0.74073534715898059</v>
      </c>
      <c r="I7" s="29">
        <f t="shared" si="8"/>
        <v>0.8314975028008128</v>
      </c>
      <c r="J7" s="29">
        <f t="shared" si="8"/>
        <v>0.9052220327461844</v>
      </c>
      <c r="K7" s="29">
        <f t="shared" si="8"/>
        <v>1.005876450006117</v>
      </c>
      <c r="L7" s="29">
        <f t="shared" si="8"/>
        <v>1.1075310388596005</v>
      </c>
      <c r="M7" s="29">
        <f t="shared" si="8"/>
        <v>1.371586933677466</v>
      </c>
      <c r="N7" s="29">
        <f t="shared" si="8"/>
        <v>1.5932195600994672</v>
      </c>
      <c r="O7" s="29">
        <f t="shared" si="8"/>
        <v>1.73240633901881</v>
      </c>
      <c r="P7" s="29">
        <f t="shared" si="8"/>
        <v>1.9503263921129241</v>
      </c>
      <c r="Q7" s="29">
        <f t="shared" si="8"/>
        <v>2.1231138439142296</v>
      </c>
      <c r="R7" s="29">
        <f t="shared" si="8"/>
        <v>2.3245729220519427</v>
      </c>
      <c r="S7" s="29">
        <f t="shared" si="8"/>
        <v>2.4799915591869928</v>
      </c>
      <c r="T7" s="29">
        <f t="shared" si="8"/>
        <v>2.6122033776728268</v>
      </c>
      <c r="U7" s="29">
        <f t="shared" si="8"/>
        <v>2.6641271177230523</v>
      </c>
      <c r="V7" s="29">
        <f t="shared" si="8"/>
        <v>2.7801198061383992</v>
      </c>
      <c r="W7" s="29">
        <f t="shared" ref="W7:Y7" si="9">W20*W72/11630</f>
        <v>2.9842450406918162</v>
      </c>
      <c r="X7" s="29">
        <f t="shared" si="9"/>
        <v>3.1352525386340808</v>
      </c>
      <c r="Y7" s="29">
        <f t="shared" si="9"/>
        <v>3.3193083669365899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0.83081579898286695</v>
      </c>
      <c r="C8" s="29">
        <f t="shared" ref="C8:V8" si="10">C21*C73/11630</f>
        <v>1.1024530958560628</v>
      </c>
      <c r="D8" s="29">
        <f t="shared" si="10"/>
        <v>1.3220535725107168</v>
      </c>
      <c r="E8" s="29">
        <f t="shared" si="10"/>
        <v>1.5583356065338385</v>
      </c>
      <c r="F8" s="29">
        <f t="shared" si="10"/>
        <v>1.7849879617804056</v>
      </c>
      <c r="G8" s="29">
        <f t="shared" si="10"/>
        <v>2.0086613848218038</v>
      </c>
      <c r="H8" s="29">
        <f t="shared" si="10"/>
        <v>2.2203647018899195</v>
      </c>
      <c r="I8" s="29">
        <f t="shared" si="10"/>
        <v>2.4620933333668713</v>
      </c>
      <c r="J8" s="29">
        <f t="shared" si="10"/>
        <v>2.6714150109443517</v>
      </c>
      <c r="K8" s="29">
        <f t="shared" si="10"/>
        <v>3.2515664996036429</v>
      </c>
      <c r="L8" s="29">
        <f t="shared" si="10"/>
        <v>3.3500528935264331</v>
      </c>
      <c r="M8" s="29">
        <f t="shared" si="10"/>
        <v>3.4945134434589824</v>
      </c>
      <c r="N8" s="29">
        <f t="shared" si="10"/>
        <v>5.593918601164213</v>
      </c>
      <c r="O8" s="29">
        <f t="shared" si="10"/>
        <v>6.363338833151043</v>
      </c>
      <c r="P8" s="29">
        <f t="shared" si="10"/>
        <v>6.5315674863150601</v>
      </c>
      <c r="Q8" s="29">
        <f t="shared" si="10"/>
        <v>6.5110083637728193</v>
      </c>
      <c r="R8" s="29">
        <f t="shared" si="10"/>
        <v>6.1983581983121194</v>
      </c>
      <c r="S8" s="29">
        <f t="shared" si="10"/>
        <v>6.5830102047866532</v>
      </c>
      <c r="T8" s="29">
        <f t="shared" si="10"/>
        <v>8.2733802037032369</v>
      </c>
      <c r="U8" s="29">
        <f t="shared" si="10"/>
        <v>8.5155545456708914</v>
      </c>
      <c r="V8" s="29">
        <f t="shared" si="10"/>
        <v>9.3583686503609798</v>
      </c>
      <c r="W8" s="29">
        <f t="shared" ref="W8:Y8" si="11">W21*W73/11630</f>
        <v>10.918780053191549</v>
      </c>
      <c r="X8" s="29">
        <f t="shared" si="11"/>
        <v>11.272564379362432</v>
      </c>
      <c r="Y8" s="29">
        <f t="shared" si="11"/>
        <v>14.334489951428608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44.213624715487924</v>
      </c>
      <c r="C9" s="22">
        <f t="shared" ref="C9:V9" si="12">SUM(C10:C11)</f>
        <v>49.668733304052083</v>
      </c>
      <c r="D9" s="22">
        <f t="shared" si="12"/>
        <v>53.422261189907438</v>
      </c>
      <c r="E9" s="22">
        <f t="shared" si="12"/>
        <v>59.383999909049223</v>
      </c>
      <c r="F9" s="22">
        <f t="shared" si="12"/>
        <v>67.029837139139346</v>
      </c>
      <c r="G9" s="22">
        <f t="shared" si="12"/>
        <v>82.097854402229274</v>
      </c>
      <c r="H9" s="22">
        <f t="shared" si="12"/>
        <v>95.219089707440659</v>
      </c>
      <c r="I9" s="22">
        <f t="shared" si="12"/>
        <v>109.08843927232981</v>
      </c>
      <c r="J9" s="22">
        <f t="shared" si="12"/>
        <v>118.3174593646347</v>
      </c>
      <c r="K9" s="22">
        <f t="shared" si="12"/>
        <v>127.38829169476232</v>
      </c>
      <c r="L9" s="22">
        <f t="shared" si="12"/>
        <v>133.72673192073128</v>
      </c>
      <c r="M9" s="22">
        <f t="shared" si="12"/>
        <v>140.90852138299576</v>
      </c>
      <c r="N9" s="22">
        <f t="shared" si="12"/>
        <v>149.48122533770862</v>
      </c>
      <c r="O9" s="22">
        <f t="shared" si="12"/>
        <v>153.29367286767592</v>
      </c>
      <c r="P9" s="22">
        <f t="shared" si="12"/>
        <v>155.89829795233737</v>
      </c>
      <c r="Q9" s="22">
        <f t="shared" si="12"/>
        <v>166.96157790485381</v>
      </c>
      <c r="R9" s="22">
        <f t="shared" si="12"/>
        <v>175.44911486269916</v>
      </c>
      <c r="S9" s="22">
        <f t="shared" si="12"/>
        <v>192.35204350602811</v>
      </c>
      <c r="T9" s="22">
        <f t="shared" si="12"/>
        <v>194.60060225913813</v>
      </c>
      <c r="U9" s="22">
        <f t="shared" si="12"/>
        <v>198.65449668378392</v>
      </c>
      <c r="V9" s="22">
        <f t="shared" si="12"/>
        <v>215.56220630730053</v>
      </c>
      <c r="W9" s="22">
        <f t="shared" ref="W9:Y9" si="13">SUM(W10:W11)</f>
        <v>234.69586732326809</v>
      </c>
      <c r="X9" s="22">
        <f t="shared" si="13"/>
        <v>238.93463117075913</v>
      </c>
      <c r="Y9" s="22">
        <f t="shared" si="13"/>
        <v>237.87972708981877</v>
      </c>
      <c r="DA9" s="57"/>
    </row>
    <row r="10" spans="1:105" ht="12" customHeight="1" x14ac:dyDescent="0.25">
      <c r="A10" s="28" t="s">
        <v>28</v>
      </c>
      <c r="B10" s="29">
        <f>B23*B75/11630</f>
        <v>39.874598996768789</v>
      </c>
      <c r="C10" s="29">
        <f t="shared" ref="C10:V10" si="14">C23*C75/11630</f>
        <v>44.32492417182479</v>
      </c>
      <c r="D10" s="29">
        <f t="shared" si="14"/>
        <v>47.194090003400071</v>
      </c>
      <c r="E10" s="29">
        <f t="shared" si="14"/>
        <v>51.84085722568436</v>
      </c>
      <c r="F10" s="29">
        <f t="shared" si="14"/>
        <v>57.794712070862246</v>
      </c>
      <c r="G10" s="29">
        <f t="shared" si="14"/>
        <v>70.009096248337315</v>
      </c>
      <c r="H10" s="29">
        <f t="shared" si="14"/>
        <v>80.742387613456842</v>
      </c>
      <c r="I10" s="29">
        <f t="shared" si="14"/>
        <v>90.551579167404753</v>
      </c>
      <c r="J10" s="29">
        <f t="shared" si="14"/>
        <v>97.710962882709822</v>
      </c>
      <c r="K10" s="29">
        <f t="shared" si="14"/>
        <v>105.00014658460539</v>
      </c>
      <c r="L10" s="29">
        <f t="shared" si="14"/>
        <v>110.24320156447088</v>
      </c>
      <c r="M10" s="29">
        <f t="shared" si="14"/>
        <v>116.56783755175391</v>
      </c>
      <c r="N10" s="29">
        <f t="shared" si="14"/>
        <v>123.71595483316108</v>
      </c>
      <c r="O10" s="29">
        <f t="shared" si="14"/>
        <v>125.93568311198101</v>
      </c>
      <c r="P10" s="29">
        <f t="shared" si="14"/>
        <v>126.1484940063698</v>
      </c>
      <c r="Q10" s="29">
        <f t="shared" si="14"/>
        <v>131.9555960982114</v>
      </c>
      <c r="R10" s="29">
        <f t="shared" si="14"/>
        <v>135.58090215860071</v>
      </c>
      <c r="S10" s="29">
        <f t="shared" si="14"/>
        <v>145.30858516751672</v>
      </c>
      <c r="T10" s="29">
        <f t="shared" si="14"/>
        <v>143.73205795483648</v>
      </c>
      <c r="U10" s="29">
        <f t="shared" si="14"/>
        <v>143.19990383004412</v>
      </c>
      <c r="V10" s="29">
        <f t="shared" si="14"/>
        <v>151.33362672601714</v>
      </c>
      <c r="W10" s="29">
        <f t="shared" ref="W10:Y10" si="15">W23*W75/11630</f>
        <v>161.47012493023209</v>
      </c>
      <c r="X10" s="29">
        <f t="shared" si="15"/>
        <v>161.62252671729371</v>
      </c>
      <c r="Y10" s="29">
        <f t="shared" si="15"/>
        <v>158.77487627782961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4.3390257187191361</v>
      </c>
      <c r="C11" s="29">
        <f t="shared" ref="C11:V11" si="16">C24*C76/11630</f>
        <v>5.3438091322272898</v>
      </c>
      <c r="D11" s="29">
        <f t="shared" si="16"/>
        <v>6.2281711865073692</v>
      </c>
      <c r="E11" s="29">
        <f t="shared" si="16"/>
        <v>7.5431426833648665</v>
      </c>
      <c r="F11" s="29">
        <f t="shared" si="16"/>
        <v>9.2351250682771031</v>
      </c>
      <c r="G11" s="29">
        <f t="shared" si="16"/>
        <v>12.088758153891952</v>
      </c>
      <c r="H11" s="29">
        <f t="shared" si="16"/>
        <v>14.476702093983818</v>
      </c>
      <c r="I11" s="29">
        <f t="shared" si="16"/>
        <v>18.536860104925054</v>
      </c>
      <c r="J11" s="29">
        <f t="shared" si="16"/>
        <v>20.606496481924882</v>
      </c>
      <c r="K11" s="29">
        <f t="shared" si="16"/>
        <v>22.388145110156927</v>
      </c>
      <c r="L11" s="29">
        <f t="shared" si="16"/>
        <v>23.483530356260403</v>
      </c>
      <c r="M11" s="29">
        <f t="shared" si="16"/>
        <v>24.340683831241847</v>
      </c>
      <c r="N11" s="29">
        <f t="shared" si="16"/>
        <v>25.765270504547541</v>
      </c>
      <c r="O11" s="29">
        <f t="shared" si="16"/>
        <v>27.357989755694902</v>
      </c>
      <c r="P11" s="29">
        <f t="shared" si="16"/>
        <v>29.749803945967567</v>
      </c>
      <c r="Q11" s="29">
        <f t="shared" si="16"/>
        <v>35.005981806642424</v>
      </c>
      <c r="R11" s="29">
        <f t="shared" si="16"/>
        <v>39.868212704098447</v>
      </c>
      <c r="S11" s="29">
        <f t="shared" si="16"/>
        <v>47.043458338511392</v>
      </c>
      <c r="T11" s="29">
        <f t="shared" si="16"/>
        <v>50.868544304301651</v>
      </c>
      <c r="U11" s="29">
        <f t="shared" si="16"/>
        <v>55.454592853739804</v>
      </c>
      <c r="V11" s="29">
        <f t="shared" si="16"/>
        <v>64.228579581283398</v>
      </c>
      <c r="W11" s="29">
        <f t="shared" ref="W11:Y11" si="17">W24*W76/11630</f>
        <v>73.225742393035986</v>
      </c>
      <c r="X11" s="29">
        <f t="shared" si="17"/>
        <v>77.312104453465437</v>
      </c>
      <c r="Y11" s="29">
        <f t="shared" si="17"/>
        <v>79.104850811989166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94.214143435079265</v>
      </c>
      <c r="C12" s="22">
        <f t="shared" ref="C12:V12" si="18">SUM(C13:C14)</f>
        <v>96.618370057711076</v>
      </c>
      <c r="D12" s="22">
        <f t="shared" si="18"/>
        <v>96.122107680149753</v>
      </c>
      <c r="E12" s="22">
        <f t="shared" si="18"/>
        <v>97.955963030802906</v>
      </c>
      <c r="F12" s="22">
        <f t="shared" si="18"/>
        <v>99.807962756530316</v>
      </c>
      <c r="G12" s="22">
        <f t="shared" si="18"/>
        <v>101.96294627664392</v>
      </c>
      <c r="H12" s="22">
        <f t="shared" si="18"/>
        <v>104.13408173401712</v>
      </c>
      <c r="I12" s="22">
        <f t="shared" si="18"/>
        <v>107.83147580430031</v>
      </c>
      <c r="J12" s="22">
        <f t="shared" si="18"/>
        <v>108.86649457728066</v>
      </c>
      <c r="K12" s="22">
        <f t="shared" si="18"/>
        <v>112.25677562531578</v>
      </c>
      <c r="L12" s="22">
        <f t="shared" si="18"/>
        <v>115.21018014398943</v>
      </c>
      <c r="M12" s="22">
        <f t="shared" si="18"/>
        <v>114.23576097156661</v>
      </c>
      <c r="N12" s="22">
        <f t="shared" si="18"/>
        <v>116.85689182790216</v>
      </c>
      <c r="O12" s="22">
        <f t="shared" si="18"/>
        <v>119.29078431759459</v>
      </c>
      <c r="P12" s="22">
        <f t="shared" si="18"/>
        <v>119.2102160526733</v>
      </c>
      <c r="Q12" s="22">
        <f t="shared" si="18"/>
        <v>118.14057749622843</v>
      </c>
      <c r="R12" s="22">
        <f t="shared" si="18"/>
        <v>118.21749231791883</v>
      </c>
      <c r="S12" s="22">
        <f t="shared" si="18"/>
        <v>122.37483960106638</v>
      </c>
      <c r="T12" s="22">
        <f t="shared" si="18"/>
        <v>116.7465001314832</v>
      </c>
      <c r="U12" s="22">
        <f t="shared" si="18"/>
        <v>112.71905191468778</v>
      </c>
      <c r="V12" s="22">
        <f t="shared" si="18"/>
        <v>117.02990621784572</v>
      </c>
      <c r="W12" s="22">
        <f t="shared" ref="W12:Y12" si="19">SUM(W13:W14)</f>
        <v>123.47074898078797</v>
      </c>
      <c r="X12" s="22">
        <f t="shared" si="19"/>
        <v>122.11567470021569</v>
      </c>
      <c r="Y12" s="22">
        <f t="shared" si="19"/>
        <v>117.52540146728046</v>
      </c>
      <c r="DA12" s="57"/>
    </row>
    <row r="13" spans="1:105" ht="12" customHeight="1" x14ac:dyDescent="0.25">
      <c r="A13" s="30" t="s">
        <v>44</v>
      </c>
      <c r="B13" s="31">
        <f>B26*B78/11630</f>
        <v>83.098189775913085</v>
      </c>
      <c r="C13" s="31">
        <f t="shared" ref="C13:V13" si="20">C26*C78/11630</f>
        <v>85.068542452213791</v>
      </c>
      <c r="D13" s="31">
        <f t="shared" si="20"/>
        <v>84.087251249046219</v>
      </c>
      <c r="E13" s="31">
        <f t="shared" si="20"/>
        <v>85.026860028458856</v>
      </c>
      <c r="F13" s="31">
        <f t="shared" si="20"/>
        <v>85.821556164972179</v>
      </c>
      <c r="G13" s="31">
        <f t="shared" si="20"/>
        <v>86.697648625536885</v>
      </c>
      <c r="H13" s="31">
        <f t="shared" si="20"/>
        <v>87.430293346685744</v>
      </c>
      <c r="I13" s="31">
        <f t="shared" si="20"/>
        <v>89.004978668776047</v>
      </c>
      <c r="J13" s="31">
        <f t="shared" si="20"/>
        <v>88.220444066078116</v>
      </c>
      <c r="K13" s="31">
        <f t="shared" si="20"/>
        <v>88.691272219022224</v>
      </c>
      <c r="L13" s="31">
        <f t="shared" si="20"/>
        <v>88.415171632144009</v>
      </c>
      <c r="M13" s="31">
        <f t="shared" si="20"/>
        <v>84.761381635203406</v>
      </c>
      <c r="N13" s="31">
        <f t="shared" si="20"/>
        <v>85.089395150545329</v>
      </c>
      <c r="O13" s="31">
        <f t="shared" si="20"/>
        <v>85.407573706422056</v>
      </c>
      <c r="P13" s="31">
        <f t="shared" si="20"/>
        <v>83.971946511024498</v>
      </c>
      <c r="Q13" s="31">
        <f t="shared" si="20"/>
        <v>81.170222400055081</v>
      </c>
      <c r="R13" s="31">
        <f t="shared" si="20"/>
        <v>78.552259622023286</v>
      </c>
      <c r="S13" s="31">
        <f t="shared" si="20"/>
        <v>78.146392250132124</v>
      </c>
      <c r="T13" s="31">
        <f t="shared" si="20"/>
        <v>71.832500275637813</v>
      </c>
      <c r="U13" s="31">
        <f t="shared" si="20"/>
        <v>66.648131287433017</v>
      </c>
      <c r="V13" s="31">
        <f t="shared" si="20"/>
        <v>66.372618395162377</v>
      </c>
      <c r="W13" s="31">
        <f t="shared" ref="W13:Y13" si="21">W26*W78/11630</f>
        <v>67.853920478043747</v>
      </c>
      <c r="X13" s="31">
        <f t="shared" si="21"/>
        <v>64.972374153772492</v>
      </c>
      <c r="Y13" s="31">
        <f t="shared" si="21"/>
        <v>60.162527071361197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11.115953659166179</v>
      </c>
      <c r="C14" s="33">
        <f t="shared" ref="C14:V14" si="22">C27*C79/11630</f>
        <v>11.54982760549729</v>
      </c>
      <c r="D14" s="33">
        <f t="shared" si="22"/>
        <v>12.034856431103533</v>
      </c>
      <c r="E14" s="33">
        <f t="shared" si="22"/>
        <v>12.929103002344055</v>
      </c>
      <c r="F14" s="33">
        <f t="shared" si="22"/>
        <v>13.986406591558135</v>
      </c>
      <c r="G14" s="33">
        <f t="shared" si="22"/>
        <v>15.265297651107039</v>
      </c>
      <c r="H14" s="33">
        <f t="shared" si="22"/>
        <v>16.703788387331379</v>
      </c>
      <c r="I14" s="33">
        <f t="shared" si="22"/>
        <v>18.82649713552426</v>
      </c>
      <c r="J14" s="33">
        <f t="shared" si="22"/>
        <v>20.646050511202553</v>
      </c>
      <c r="K14" s="33">
        <f t="shared" si="22"/>
        <v>23.565503406293566</v>
      </c>
      <c r="L14" s="33">
        <f t="shared" si="22"/>
        <v>26.79500851184542</v>
      </c>
      <c r="M14" s="33">
        <f t="shared" si="22"/>
        <v>29.474379336363207</v>
      </c>
      <c r="N14" s="33">
        <f t="shared" si="22"/>
        <v>31.767496677356839</v>
      </c>
      <c r="O14" s="33">
        <f t="shared" si="22"/>
        <v>33.88321061117253</v>
      </c>
      <c r="P14" s="33">
        <f t="shared" si="22"/>
        <v>35.238269541648798</v>
      </c>
      <c r="Q14" s="33">
        <f t="shared" si="22"/>
        <v>36.97035509617335</v>
      </c>
      <c r="R14" s="33">
        <f t="shared" si="22"/>
        <v>39.66523269589554</v>
      </c>
      <c r="S14" s="33">
        <f t="shared" si="22"/>
        <v>44.22844735093426</v>
      </c>
      <c r="T14" s="33">
        <f t="shared" si="22"/>
        <v>44.913999855845397</v>
      </c>
      <c r="U14" s="33">
        <f t="shared" si="22"/>
        <v>46.070920627254772</v>
      </c>
      <c r="V14" s="33">
        <f t="shared" si="22"/>
        <v>50.657287822683344</v>
      </c>
      <c r="W14" s="33">
        <f t="shared" ref="W14:Y14" si="23">W27*W79/11630</f>
        <v>55.616828502744227</v>
      </c>
      <c r="X14" s="33">
        <f t="shared" si="23"/>
        <v>57.1433005464432</v>
      </c>
      <c r="Y14" s="33">
        <f t="shared" si="23"/>
        <v>57.362874395919263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8734.7854384223538</v>
      </c>
      <c r="C16" s="19">
        <f t="shared" ref="C16:Q16" si="24">SUM(C17,C22,C25)</f>
        <v>8921.7301198134355</v>
      </c>
      <c r="D16" s="19">
        <f t="shared" si="24"/>
        <v>8991.1290188019393</v>
      </c>
      <c r="E16" s="19">
        <f t="shared" si="24"/>
        <v>9324.041811541525</v>
      </c>
      <c r="F16" s="19">
        <f t="shared" si="24"/>
        <v>9726.5147136792475</v>
      </c>
      <c r="G16" s="19">
        <f t="shared" si="24"/>
        <v>10282.24702032984</v>
      </c>
      <c r="H16" s="19">
        <f t="shared" si="24"/>
        <v>10854.002969343637</v>
      </c>
      <c r="I16" s="19">
        <f t="shared" si="24"/>
        <v>11746.929428982443</v>
      </c>
      <c r="J16" s="19">
        <f t="shared" si="24"/>
        <v>12389.144242777416</v>
      </c>
      <c r="K16" s="19">
        <f t="shared" si="24"/>
        <v>13543.489731599919</v>
      </c>
      <c r="L16" s="19">
        <f t="shared" si="24"/>
        <v>14661.109065875926</v>
      </c>
      <c r="M16" s="19">
        <f t="shared" si="24"/>
        <v>15425.98911488136</v>
      </c>
      <c r="N16" s="19">
        <f t="shared" si="24"/>
        <v>16304.004017835738</v>
      </c>
      <c r="O16" s="19">
        <f t="shared" si="24"/>
        <v>17001.559493829107</v>
      </c>
      <c r="P16" s="19">
        <f t="shared" si="24"/>
        <v>17361.257193847883</v>
      </c>
      <c r="Q16" s="19">
        <f t="shared" si="24"/>
        <v>17949.381172034533</v>
      </c>
      <c r="R16" s="19">
        <f t="shared" ref="R16" si="25">SUM(R17,R22,R25)</f>
        <v>18516.286051855488</v>
      </c>
      <c r="S16" s="19">
        <f t="shared" ref="S16" si="26">SUM(S17,S22,S25)</f>
        <v>18921.864093268767</v>
      </c>
      <c r="T16" s="19">
        <f t="shared" ref="T16" si="27">SUM(T17,T22,T25)</f>
        <v>19338.509800410146</v>
      </c>
      <c r="U16" s="19">
        <f t="shared" ref="U16" si="28">SUM(U17,U22,U25)</f>
        <v>19733.21111878577</v>
      </c>
      <c r="V16" s="19">
        <f t="shared" ref="V16:W16" si="29">SUM(V17,V22,V25)</f>
        <v>20100.413414288025</v>
      </c>
      <c r="W16" s="19">
        <f t="shared" si="29"/>
        <v>20250.729435008561</v>
      </c>
      <c r="X16" s="19">
        <f t="shared" ref="X16:Y16" si="30">SUM(X17,X22,X25)</f>
        <v>20514.02134746909</v>
      </c>
      <c r="Y16" s="19">
        <f t="shared" si="30"/>
        <v>21187.817732569256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1904.2580375991474</v>
      </c>
      <c r="C17" s="22">
        <f t="shared" ref="C17:Q17" si="31">SUM(C18:C21)</f>
        <v>1923.7132664280819</v>
      </c>
      <c r="D17" s="22">
        <f t="shared" si="31"/>
        <v>1886.7925197833981</v>
      </c>
      <c r="E17" s="22">
        <f t="shared" si="31"/>
        <v>1884.1635207207316</v>
      </c>
      <c r="F17" s="22">
        <f t="shared" si="31"/>
        <v>1879.2581486177489</v>
      </c>
      <c r="G17" s="22">
        <f t="shared" si="31"/>
        <v>1871.8989647846579</v>
      </c>
      <c r="H17" s="22">
        <f t="shared" si="31"/>
        <v>1856.4687485993147</v>
      </c>
      <c r="I17" s="22">
        <f t="shared" si="31"/>
        <v>1863.325716349455</v>
      </c>
      <c r="J17" s="22">
        <f t="shared" si="31"/>
        <v>1844.6437765383519</v>
      </c>
      <c r="K17" s="22">
        <f t="shared" si="31"/>
        <v>1876.2754020697105</v>
      </c>
      <c r="L17" s="22">
        <f t="shared" si="31"/>
        <v>1834.4392387243599</v>
      </c>
      <c r="M17" s="22">
        <f t="shared" si="31"/>
        <v>1832.6805257355657</v>
      </c>
      <c r="N17" s="22">
        <f t="shared" si="31"/>
        <v>1881.952224146997</v>
      </c>
      <c r="O17" s="22">
        <f t="shared" si="31"/>
        <v>1888.7126046782107</v>
      </c>
      <c r="P17" s="22">
        <f t="shared" si="31"/>
        <v>1873.7772030296551</v>
      </c>
      <c r="Q17" s="22">
        <f t="shared" si="31"/>
        <v>1876.8609733053411</v>
      </c>
      <c r="R17" s="22">
        <f t="shared" ref="R17" si="32">SUM(R18:R21)</f>
        <v>1822.5530799952471</v>
      </c>
      <c r="S17" s="22">
        <f t="shared" ref="S17" si="33">SUM(S18:S21)</f>
        <v>1810.1988832679526</v>
      </c>
      <c r="T17" s="22">
        <f t="shared" ref="T17" si="34">SUM(T18:T21)</f>
        <v>1810.5890144568843</v>
      </c>
      <c r="U17" s="22">
        <f t="shared" ref="U17" si="35">SUM(U18:U21)</f>
        <v>1784.7446483534304</v>
      </c>
      <c r="V17" s="22">
        <f t="shared" ref="V17:W17" si="36">SUM(V18:V21)</f>
        <v>1800.036543837341</v>
      </c>
      <c r="W17" s="22">
        <f t="shared" si="36"/>
        <v>1804.4779312651544</v>
      </c>
      <c r="X17" s="22">
        <f t="shared" ref="X17:Y17" si="37">SUM(X18:X21)</f>
        <v>1807.1460344690274</v>
      </c>
      <c r="Y17" s="22">
        <f t="shared" si="37"/>
        <v>1909.9070738111118</v>
      </c>
      <c r="DA17" s="57"/>
    </row>
    <row r="18" spans="1:105" ht="12" customHeight="1" x14ac:dyDescent="0.25">
      <c r="A18" s="28" t="s">
        <v>32</v>
      </c>
      <c r="B18" s="29">
        <f>B31*B83/1000000</f>
        <v>161.3260999265716</v>
      </c>
      <c r="C18" s="29">
        <f t="shared" ref="C18:Q18" si="38">C31*C83/1000000</f>
        <v>160.51955377997331</v>
      </c>
      <c r="D18" s="29">
        <f t="shared" si="38"/>
        <v>155.58147723178806</v>
      </c>
      <c r="E18" s="29">
        <f t="shared" si="38"/>
        <v>153.85474343441211</v>
      </c>
      <c r="F18" s="29">
        <f t="shared" si="38"/>
        <v>151.96610551260477</v>
      </c>
      <c r="G18" s="29">
        <f t="shared" si="38"/>
        <v>149.9245197307348</v>
      </c>
      <c r="H18" s="29">
        <f t="shared" si="38"/>
        <v>147.23621475551175</v>
      </c>
      <c r="I18" s="29">
        <f t="shared" si="38"/>
        <v>146.04386877451745</v>
      </c>
      <c r="J18" s="29">
        <f t="shared" si="38"/>
        <v>142.91208839608228</v>
      </c>
      <c r="K18" s="29">
        <f t="shared" si="38"/>
        <v>140.00231660515163</v>
      </c>
      <c r="L18" s="29">
        <f t="shared" si="38"/>
        <v>136.98246664782729</v>
      </c>
      <c r="M18" s="29">
        <f t="shared" si="38"/>
        <v>133.63282941468518</v>
      </c>
      <c r="N18" s="29">
        <f t="shared" si="38"/>
        <v>133.24303157453318</v>
      </c>
      <c r="O18" s="29">
        <f t="shared" si="38"/>
        <v>132.02108423417835</v>
      </c>
      <c r="P18" s="29">
        <f t="shared" si="38"/>
        <v>129.52168147505918</v>
      </c>
      <c r="Q18" s="29">
        <f t="shared" si="38"/>
        <v>129.36622011193512</v>
      </c>
      <c r="R18" s="29">
        <f t="shared" ref="R18:V18" si="39">R31*R83/1000000</f>
        <v>125.36690498951275</v>
      </c>
      <c r="S18" s="29">
        <f t="shared" si="39"/>
        <v>120.05579393357338</v>
      </c>
      <c r="T18" s="29">
        <f t="shared" si="39"/>
        <v>115.20688634081399</v>
      </c>
      <c r="U18" s="29">
        <f t="shared" si="39"/>
        <v>111.36634317948659</v>
      </c>
      <c r="V18" s="29">
        <f t="shared" si="39"/>
        <v>110.54917217462264</v>
      </c>
      <c r="W18" s="29">
        <f t="shared" ref="W18:Y18" si="40">W31*W83/1000000</f>
        <v>107.99385639341958</v>
      </c>
      <c r="X18" s="29">
        <f t="shared" si="40"/>
        <v>105.76417106703627</v>
      </c>
      <c r="Y18" s="29">
        <f t="shared" si="40"/>
        <v>104.93054818482167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1692.0542108997336</v>
      </c>
      <c r="C19" s="29">
        <f t="shared" ref="C19:Q19" si="41">C32*C84/1000000</f>
        <v>1704.8121529075647</v>
      </c>
      <c r="D19" s="29">
        <f t="shared" si="41"/>
        <v>1667.9637020521479</v>
      </c>
      <c r="E19" s="29">
        <f t="shared" si="41"/>
        <v>1660.4366714699097</v>
      </c>
      <c r="F19" s="29">
        <f t="shared" si="41"/>
        <v>1650.2157458447227</v>
      </c>
      <c r="G19" s="29">
        <f t="shared" si="41"/>
        <v>1637.8802268793397</v>
      </c>
      <c r="H19" s="29">
        <f t="shared" si="41"/>
        <v>1618.2442678247428</v>
      </c>
      <c r="I19" s="29">
        <f t="shared" si="41"/>
        <v>1615.2394457358794</v>
      </c>
      <c r="J19" s="29">
        <f t="shared" si="41"/>
        <v>1590.0554703945247</v>
      </c>
      <c r="K19" s="29">
        <f t="shared" si="41"/>
        <v>1603.6218306869434</v>
      </c>
      <c r="L19" s="29">
        <f t="shared" si="41"/>
        <v>1556.2328717808284</v>
      </c>
      <c r="M19" s="29">
        <f t="shared" si="41"/>
        <v>1540.8200747497169</v>
      </c>
      <c r="N19" s="29">
        <f t="shared" si="41"/>
        <v>1525.1111388899471</v>
      </c>
      <c r="O19" s="29">
        <f t="shared" si="41"/>
        <v>1507.1960500967166</v>
      </c>
      <c r="P19" s="29">
        <f t="shared" si="41"/>
        <v>1479.6642683372243</v>
      </c>
      <c r="Q19" s="29">
        <f t="shared" si="41"/>
        <v>1473.9330572988281</v>
      </c>
      <c r="R19" s="29">
        <f t="shared" ref="R19:V19" si="42">R32*R84/1000000</f>
        <v>1421.8021688197671</v>
      </c>
      <c r="S19" s="29">
        <f t="shared" si="42"/>
        <v>1398.371499038293</v>
      </c>
      <c r="T19" s="29">
        <f t="shared" si="42"/>
        <v>1353.1777824276344</v>
      </c>
      <c r="U19" s="29">
        <f t="shared" si="42"/>
        <v>1316.1442597150174</v>
      </c>
      <c r="V19" s="29">
        <f t="shared" si="42"/>
        <v>1310.8211804149337</v>
      </c>
      <c r="W19" s="29">
        <f t="shared" ref="W19:Y19" si="43">W32*W84/1000000</f>
        <v>1284.649578525125</v>
      </c>
      <c r="X19" s="29">
        <f t="shared" si="43"/>
        <v>1257.0236735160672</v>
      </c>
      <c r="Y19" s="29">
        <f t="shared" si="43"/>
        <v>1264.2355886957994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29.475368951228305</v>
      </c>
      <c r="C20" s="29">
        <f t="shared" ref="C20:Q20" si="45">C33*C85/1000000</f>
        <v>30.00939271827373</v>
      </c>
      <c r="D20" s="29">
        <f t="shared" si="45"/>
        <v>29.212638728722716</v>
      </c>
      <c r="E20" s="29">
        <f t="shared" si="45"/>
        <v>29.78791157986009</v>
      </c>
      <c r="F20" s="29">
        <f t="shared" si="45"/>
        <v>31.201081854439806</v>
      </c>
      <c r="G20" s="29">
        <f t="shared" si="45"/>
        <v>32.552391120251301</v>
      </c>
      <c r="H20" s="29">
        <f t="shared" si="45"/>
        <v>34.090151140846785</v>
      </c>
      <c r="I20" s="29">
        <f t="shared" si="45"/>
        <v>38.914244806237924</v>
      </c>
      <c r="J20" s="29">
        <f t="shared" si="45"/>
        <v>43.028951868225775</v>
      </c>
      <c r="K20" s="29">
        <f t="shared" si="45"/>
        <v>48.664709224356606</v>
      </c>
      <c r="L20" s="29">
        <f t="shared" si="45"/>
        <v>54.545798356991689</v>
      </c>
      <c r="M20" s="29">
        <f t="shared" si="45"/>
        <v>67.988725934006553</v>
      </c>
      <c r="N20" s="29">
        <f t="shared" si="45"/>
        <v>79.121662665905973</v>
      </c>
      <c r="O20" s="29">
        <f t="shared" si="45"/>
        <v>85.504887400961394</v>
      </c>
      <c r="P20" s="29">
        <f t="shared" si="45"/>
        <v>95.991025985240398</v>
      </c>
      <c r="Q20" s="29">
        <f t="shared" si="45"/>
        <v>105.33056219402623</v>
      </c>
      <c r="R20" s="29">
        <f t="shared" ref="R20:V20" si="46">R33*R85/1000000</f>
        <v>114.42344846344533</v>
      </c>
      <c r="S20" s="29">
        <f t="shared" si="46"/>
        <v>121.81580903280721</v>
      </c>
      <c r="T20" s="29">
        <f t="shared" si="46"/>
        <v>129.424885963002</v>
      </c>
      <c r="U20" s="29">
        <f t="shared" si="46"/>
        <v>135.01252419545293</v>
      </c>
      <c r="V20" s="29">
        <f t="shared" si="46"/>
        <v>142.68423130785933</v>
      </c>
      <c r="W20" s="29">
        <f t="shared" ref="W20:Y20" si="47">W33*W85/1000000</f>
        <v>152.61579845245117</v>
      </c>
      <c r="X20" s="29">
        <f t="shared" si="47"/>
        <v>164.25679865730822</v>
      </c>
      <c r="Y20" s="29">
        <f t="shared" si="47"/>
        <v>176.0507291100904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21.40235782161411</v>
      </c>
      <c r="C21" s="29">
        <f t="shared" ref="C21:Q21" si="49">C34*C86/1000000</f>
        <v>28.37216702227003</v>
      </c>
      <c r="D21" s="29">
        <f t="shared" si="49"/>
        <v>34.034701770739289</v>
      </c>
      <c r="E21" s="29">
        <f t="shared" si="49"/>
        <v>40.084194236549756</v>
      </c>
      <c r="F21" s="29">
        <f t="shared" si="49"/>
        <v>45.87521540598155</v>
      </c>
      <c r="G21" s="29">
        <f t="shared" si="49"/>
        <v>51.541827054332018</v>
      </c>
      <c r="H21" s="29">
        <f t="shared" si="49"/>
        <v>56.898114878213441</v>
      </c>
      <c r="I21" s="29">
        <f t="shared" si="49"/>
        <v>63.128157032820191</v>
      </c>
      <c r="J21" s="29">
        <f t="shared" si="49"/>
        <v>68.647265879519225</v>
      </c>
      <c r="K21" s="29">
        <f t="shared" si="49"/>
        <v>83.986545553258864</v>
      </c>
      <c r="L21" s="29">
        <f t="shared" si="49"/>
        <v>86.678101938712473</v>
      </c>
      <c r="M21" s="29">
        <f t="shared" si="49"/>
        <v>90.238895637156915</v>
      </c>
      <c r="N21" s="29">
        <f t="shared" si="49"/>
        <v>144.47639101661076</v>
      </c>
      <c r="O21" s="29">
        <f t="shared" si="49"/>
        <v>163.99058294635446</v>
      </c>
      <c r="P21" s="29">
        <f t="shared" si="49"/>
        <v>168.60022723213103</v>
      </c>
      <c r="Q21" s="29">
        <f t="shared" si="49"/>
        <v>168.23113370055162</v>
      </c>
      <c r="R21" s="29">
        <f t="shared" ref="R21:V21" si="50">R34*R86/1000000</f>
        <v>160.960557722522</v>
      </c>
      <c r="S21" s="29">
        <f t="shared" si="50"/>
        <v>169.95578126327911</v>
      </c>
      <c r="T21" s="29">
        <f t="shared" si="50"/>
        <v>212.77945972543395</v>
      </c>
      <c r="U21" s="29">
        <f t="shared" si="50"/>
        <v>222.22152126347351</v>
      </c>
      <c r="V21" s="29">
        <f t="shared" si="50"/>
        <v>235.98195993992539</v>
      </c>
      <c r="W21" s="29">
        <f t="shared" ref="W21:Y21" si="51">W34*W86/1000000</f>
        <v>259.21869789415894</v>
      </c>
      <c r="X21" s="29">
        <f t="shared" si="51"/>
        <v>280.10139122861574</v>
      </c>
      <c r="Y21" s="29">
        <f t="shared" si="51"/>
        <v>364.6902078204003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452.21697871407412</v>
      </c>
      <c r="C22" s="22">
        <f t="shared" ref="C22:Q22" si="52">SUM(C23:C24)</f>
        <v>502.07451007782527</v>
      </c>
      <c r="D22" s="22">
        <f t="shared" si="52"/>
        <v>534.89207094624123</v>
      </c>
      <c r="E22" s="22">
        <f t="shared" si="52"/>
        <v>591.13539665539599</v>
      </c>
      <c r="F22" s="22">
        <f t="shared" si="52"/>
        <v>664.49067982066981</v>
      </c>
      <c r="G22" s="22">
        <f t="shared" si="52"/>
        <v>810.43302555922912</v>
      </c>
      <c r="H22" s="22">
        <f t="shared" si="52"/>
        <v>930.10810974179253</v>
      </c>
      <c r="I22" s="22">
        <f t="shared" si="52"/>
        <v>1071.6450475770519</v>
      </c>
      <c r="J22" s="22">
        <f t="shared" si="52"/>
        <v>1155.8439963994758</v>
      </c>
      <c r="K22" s="22">
        <f t="shared" si="52"/>
        <v>1242.2371732621723</v>
      </c>
      <c r="L22" s="22">
        <f t="shared" si="52"/>
        <v>1297.2465405527753</v>
      </c>
      <c r="M22" s="22">
        <f t="shared" si="52"/>
        <v>1356.1759493291004</v>
      </c>
      <c r="N22" s="22">
        <f t="shared" si="52"/>
        <v>1436.4372051412743</v>
      </c>
      <c r="O22" s="22">
        <f t="shared" si="52"/>
        <v>1474.3154115469522</v>
      </c>
      <c r="P22" s="22">
        <f t="shared" si="52"/>
        <v>1509.2969163365344</v>
      </c>
      <c r="Q22" s="22">
        <f t="shared" si="52"/>
        <v>1626.9246848455409</v>
      </c>
      <c r="R22" s="22">
        <f t="shared" ref="R22" si="53">SUM(R23:R24)</f>
        <v>1695.7760029129186</v>
      </c>
      <c r="S22" s="22">
        <f t="shared" ref="S22" si="54">SUM(S23:S24)</f>
        <v>1752.749289813969</v>
      </c>
      <c r="T22" s="22">
        <f t="shared" ref="T22" si="55">SUM(T23:T24)</f>
        <v>1828.3985365693602</v>
      </c>
      <c r="U22" s="22">
        <f t="shared" ref="U22" si="56">SUM(U23:U24)</f>
        <v>1891.916920141399</v>
      </c>
      <c r="V22" s="22">
        <f t="shared" ref="V22:W22" si="57">SUM(V23:V24)</f>
        <v>1937.3340982020839</v>
      </c>
      <c r="W22" s="22">
        <f t="shared" si="57"/>
        <v>1965.6433364056741</v>
      </c>
      <c r="X22" s="22">
        <f t="shared" ref="X22:Y22" si="58">SUM(X23:X24)</f>
        <v>1999.8407669018261</v>
      </c>
      <c r="Y22" s="22">
        <f t="shared" si="58"/>
        <v>2066.9865077451759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354.41775119651714</v>
      </c>
      <c r="C23" s="29">
        <f t="shared" ref="C23:Q23" si="60">C36*C88/1000000</f>
        <v>385.98319961781903</v>
      </c>
      <c r="D23" s="29">
        <f t="shared" si="60"/>
        <v>404.03107409781359</v>
      </c>
      <c r="E23" s="29">
        <f t="shared" si="60"/>
        <v>437.46771384881322</v>
      </c>
      <c r="F23" s="29">
        <f t="shared" si="60"/>
        <v>481.70619308743807</v>
      </c>
      <c r="G23" s="29">
        <f t="shared" si="60"/>
        <v>577.51002570486719</v>
      </c>
      <c r="H23" s="29">
        <f t="shared" si="60"/>
        <v>660.02273292045072</v>
      </c>
      <c r="I23" s="29">
        <f t="shared" si="60"/>
        <v>735.69867093431458</v>
      </c>
      <c r="J23" s="29">
        <f t="shared" si="60"/>
        <v>790.2181438238382</v>
      </c>
      <c r="K23" s="29">
        <f t="shared" si="60"/>
        <v>849.1501664442211</v>
      </c>
      <c r="L23" s="29">
        <f t="shared" si="60"/>
        <v>890.02761860424744</v>
      </c>
      <c r="M23" s="29">
        <f t="shared" si="60"/>
        <v>937.16331376398534</v>
      </c>
      <c r="N23" s="29">
        <f t="shared" si="60"/>
        <v>996.04199501833648</v>
      </c>
      <c r="O23" s="29">
        <f t="shared" si="60"/>
        <v>1013.6491590988825</v>
      </c>
      <c r="P23" s="29">
        <f t="shared" si="60"/>
        <v>1018.7705708471035</v>
      </c>
      <c r="Q23" s="29">
        <f t="shared" si="60"/>
        <v>1066.75312013393</v>
      </c>
      <c r="R23" s="29">
        <f t="shared" ref="R23:V23" si="61">R36*R88/1000000</f>
        <v>1075.4767363046235</v>
      </c>
      <c r="S23" s="29">
        <f t="shared" si="61"/>
        <v>1075.7510077313054</v>
      </c>
      <c r="T23" s="29">
        <f t="shared" si="61"/>
        <v>1086.6228041792938</v>
      </c>
      <c r="U23" s="29">
        <f t="shared" si="61"/>
        <v>1085.4942936610978</v>
      </c>
      <c r="V23" s="29">
        <f t="shared" si="61"/>
        <v>1070.236665427617</v>
      </c>
      <c r="W23" s="29">
        <f t="shared" ref="W23:Y23" si="62">W36*W88/1000000</f>
        <v>1051.3993489759046</v>
      </c>
      <c r="X23" s="29">
        <f t="shared" si="62"/>
        <v>1049.0679636008738</v>
      </c>
      <c r="Y23" s="29">
        <f t="shared" si="62"/>
        <v>1066.6730890603772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97.799227517556986</v>
      </c>
      <c r="C24" s="29">
        <f t="shared" ref="C24:Q24" si="64">C37*C89/1000000</f>
        <v>116.09131046000624</v>
      </c>
      <c r="D24" s="29">
        <f t="shared" si="64"/>
        <v>130.86099684842762</v>
      </c>
      <c r="E24" s="29">
        <f t="shared" si="64"/>
        <v>153.6676828065828</v>
      </c>
      <c r="F24" s="29">
        <f t="shared" si="64"/>
        <v>182.78448673323177</v>
      </c>
      <c r="G24" s="29">
        <f t="shared" si="64"/>
        <v>232.9229998543619</v>
      </c>
      <c r="H24" s="29">
        <f t="shared" si="64"/>
        <v>270.08537682134187</v>
      </c>
      <c r="I24" s="29">
        <f t="shared" si="64"/>
        <v>335.94637664273722</v>
      </c>
      <c r="J24" s="29">
        <f t="shared" si="64"/>
        <v>365.62585257563768</v>
      </c>
      <c r="K24" s="29">
        <f t="shared" si="64"/>
        <v>393.08700681795125</v>
      </c>
      <c r="L24" s="29">
        <f t="shared" si="64"/>
        <v>407.21892194852791</v>
      </c>
      <c r="M24" s="29">
        <f t="shared" si="64"/>
        <v>419.01263556511503</v>
      </c>
      <c r="N24" s="29">
        <f t="shared" si="64"/>
        <v>440.39521012293778</v>
      </c>
      <c r="O24" s="29">
        <f t="shared" si="64"/>
        <v>460.66625244806971</v>
      </c>
      <c r="P24" s="29">
        <f t="shared" si="64"/>
        <v>490.52634548943098</v>
      </c>
      <c r="Q24" s="29">
        <f t="shared" si="64"/>
        <v>560.17156471161104</v>
      </c>
      <c r="R24" s="29">
        <f t="shared" ref="R24:V24" si="65">R37*R89/1000000</f>
        <v>620.29926660829517</v>
      </c>
      <c r="S24" s="29">
        <f t="shared" si="65"/>
        <v>676.99828208266342</v>
      </c>
      <c r="T24" s="29">
        <f t="shared" si="65"/>
        <v>741.77573239006642</v>
      </c>
      <c r="U24" s="29">
        <f t="shared" si="65"/>
        <v>806.42262648030123</v>
      </c>
      <c r="V24" s="29">
        <f t="shared" si="65"/>
        <v>867.09743277446682</v>
      </c>
      <c r="W24" s="29">
        <f t="shared" ref="W24:Y24" si="66">W37*W89/1000000</f>
        <v>914.2439874297695</v>
      </c>
      <c r="X24" s="29">
        <f t="shared" si="66"/>
        <v>950.77280330095243</v>
      </c>
      <c r="Y24" s="29">
        <f t="shared" si="66"/>
        <v>1000.3134186847988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6378.3104221091326</v>
      </c>
      <c r="C25" s="22">
        <f t="shared" ref="C25:Q25" si="67">SUM(C26:C27)</f>
        <v>6495.9423433075281</v>
      </c>
      <c r="D25" s="22">
        <f t="shared" si="67"/>
        <v>6569.4444280723001</v>
      </c>
      <c r="E25" s="22">
        <f t="shared" si="67"/>
        <v>6848.742894165398</v>
      </c>
      <c r="F25" s="22">
        <f t="shared" si="67"/>
        <v>7182.7658852408285</v>
      </c>
      <c r="G25" s="22">
        <f t="shared" si="67"/>
        <v>7599.9150299859539</v>
      </c>
      <c r="H25" s="22">
        <f t="shared" si="67"/>
        <v>8067.4261110025309</v>
      </c>
      <c r="I25" s="22">
        <f t="shared" si="67"/>
        <v>8811.9586650559359</v>
      </c>
      <c r="J25" s="22">
        <f t="shared" si="67"/>
        <v>9388.6564698395887</v>
      </c>
      <c r="K25" s="22">
        <f t="shared" si="67"/>
        <v>10424.977156268036</v>
      </c>
      <c r="L25" s="22">
        <f t="shared" si="67"/>
        <v>11529.423286598791</v>
      </c>
      <c r="M25" s="22">
        <f t="shared" si="67"/>
        <v>12237.132639816695</v>
      </c>
      <c r="N25" s="22">
        <f t="shared" si="67"/>
        <v>12985.614588547465</v>
      </c>
      <c r="O25" s="22">
        <f t="shared" si="67"/>
        <v>13638.531477603945</v>
      </c>
      <c r="P25" s="22">
        <f t="shared" si="67"/>
        <v>13978.183074481694</v>
      </c>
      <c r="Q25" s="22">
        <f t="shared" si="67"/>
        <v>14445.595513883653</v>
      </c>
      <c r="R25" s="22">
        <f t="shared" ref="R25" si="68">SUM(R26:R27)</f>
        <v>14997.956968947323</v>
      </c>
      <c r="S25" s="22">
        <f t="shared" ref="S25" si="69">SUM(S26:S27)</f>
        <v>15358.915920186846</v>
      </c>
      <c r="T25" s="22">
        <f t="shared" ref="T25" si="70">SUM(T26:T27)</f>
        <v>15699.522249383899</v>
      </c>
      <c r="U25" s="22">
        <f t="shared" ref="U25" si="71">SUM(U26:U27)</f>
        <v>16056.549550290942</v>
      </c>
      <c r="V25" s="22">
        <f t="shared" ref="V25:W25" si="72">SUM(V26:V27)</f>
        <v>16363.0427722486</v>
      </c>
      <c r="W25" s="22">
        <f t="shared" si="72"/>
        <v>16480.608167337734</v>
      </c>
      <c r="X25" s="22">
        <f t="shared" ref="X25:Y25" si="73">SUM(X26:X27)</f>
        <v>16707.034546098235</v>
      </c>
      <c r="Y25" s="22">
        <f t="shared" si="73"/>
        <v>17210.924151012969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2150.6666680607373</v>
      </c>
      <c r="C26" s="31">
        <f t="shared" ref="C26:Q26" si="75">C39*C91/1000000</f>
        <v>2180.3839932550377</v>
      </c>
      <c r="D26" s="31">
        <f t="shared" si="75"/>
        <v>2137.3940441259888</v>
      </c>
      <c r="E26" s="31">
        <f t="shared" si="75"/>
        <v>2145.0418716906429</v>
      </c>
      <c r="F26" s="31">
        <f t="shared" si="75"/>
        <v>2148.9669298998424</v>
      </c>
      <c r="G26" s="31">
        <f t="shared" si="75"/>
        <v>2155.7535978531819</v>
      </c>
      <c r="H26" s="31">
        <f t="shared" si="75"/>
        <v>2158.6265392380005</v>
      </c>
      <c r="I26" s="31">
        <f t="shared" si="75"/>
        <v>2186.4834180740404</v>
      </c>
      <c r="J26" s="31">
        <f t="shared" si="75"/>
        <v>2155.784394053188</v>
      </c>
      <c r="K26" s="31">
        <f t="shared" si="75"/>
        <v>2165.0818484474603</v>
      </c>
      <c r="L26" s="31">
        <f t="shared" si="75"/>
        <v>2150.4849901673415</v>
      </c>
      <c r="M26" s="31">
        <f t="shared" si="75"/>
        <v>2045.9202039465017</v>
      </c>
      <c r="N26" s="31">
        <f t="shared" si="75"/>
        <v>2052.2774398999431</v>
      </c>
      <c r="O26" s="31">
        <f t="shared" si="75"/>
        <v>2053.0694026068136</v>
      </c>
      <c r="P26" s="31">
        <f t="shared" si="75"/>
        <v>2010.1787531630084</v>
      </c>
      <c r="Q26" s="31">
        <f t="shared" si="75"/>
        <v>1939.2253964354654</v>
      </c>
      <c r="R26" s="31">
        <f t="shared" ref="R26:V26" si="76">R39*R91/1000000</f>
        <v>1857.8851215953964</v>
      </c>
      <c r="S26" s="31">
        <f t="shared" si="76"/>
        <v>1740.9575055397622</v>
      </c>
      <c r="T26" s="31">
        <f t="shared" si="76"/>
        <v>1632.4835371893923</v>
      </c>
      <c r="U26" s="31">
        <f t="shared" si="76"/>
        <v>1517.6684481360903</v>
      </c>
      <c r="V26" s="31">
        <f t="shared" si="76"/>
        <v>1410.5382596884742</v>
      </c>
      <c r="W26" s="31">
        <f t="shared" ref="W26:Y26" si="77">W39*W91/1000000</f>
        <v>1337.0315098522144</v>
      </c>
      <c r="X26" s="31">
        <f t="shared" si="77"/>
        <v>1272.8841370650136</v>
      </c>
      <c r="Y26" s="31">
        <f t="shared" si="77"/>
        <v>1218.1742357282967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4227.6437540483948</v>
      </c>
      <c r="C27" s="33">
        <f t="shared" ref="C27:Q27" si="79">C40*C92/1000000</f>
        <v>4315.5583500524899</v>
      </c>
      <c r="D27" s="33">
        <f t="shared" si="79"/>
        <v>4432.0503839463117</v>
      </c>
      <c r="E27" s="33">
        <f t="shared" si="79"/>
        <v>4703.7010224747555</v>
      </c>
      <c r="F27" s="33">
        <f t="shared" si="79"/>
        <v>5033.7989553409861</v>
      </c>
      <c r="G27" s="33">
        <f t="shared" si="79"/>
        <v>5444.1614321327725</v>
      </c>
      <c r="H27" s="33">
        <f t="shared" si="79"/>
        <v>5908.7995717645299</v>
      </c>
      <c r="I27" s="33">
        <f t="shared" si="79"/>
        <v>6625.475246981895</v>
      </c>
      <c r="J27" s="33">
        <f t="shared" si="79"/>
        <v>7232.8720757864003</v>
      </c>
      <c r="K27" s="33">
        <f t="shared" si="79"/>
        <v>8259.8953078205759</v>
      </c>
      <c r="L27" s="33">
        <f t="shared" si="79"/>
        <v>9378.9382964314482</v>
      </c>
      <c r="M27" s="33">
        <f t="shared" si="79"/>
        <v>10191.212435870193</v>
      </c>
      <c r="N27" s="33">
        <f t="shared" si="79"/>
        <v>10933.337148647523</v>
      </c>
      <c r="O27" s="33">
        <f t="shared" si="79"/>
        <v>11585.462074997131</v>
      </c>
      <c r="P27" s="33">
        <f t="shared" si="79"/>
        <v>11968.004321318685</v>
      </c>
      <c r="Q27" s="33">
        <f t="shared" si="79"/>
        <v>12506.370117448187</v>
      </c>
      <c r="R27" s="33">
        <f t="shared" ref="R27:V27" si="80">R40*R92/1000000</f>
        <v>13140.071847351926</v>
      </c>
      <c r="S27" s="33">
        <f t="shared" si="80"/>
        <v>13617.958414647084</v>
      </c>
      <c r="T27" s="33">
        <f t="shared" si="80"/>
        <v>14067.038712194508</v>
      </c>
      <c r="U27" s="33">
        <f t="shared" si="80"/>
        <v>14538.881102154852</v>
      </c>
      <c r="V27" s="33">
        <f t="shared" si="80"/>
        <v>14952.504512560126</v>
      </c>
      <c r="W27" s="33">
        <f t="shared" ref="W27:Y27" si="81">W40*W92/1000000</f>
        <v>15143.576657485519</v>
      </c>
      <c r="X27" s="33">
        <f t="shared" si="81"/>
        <v>15434.150409033222</v>
      </c>
      <c r="Y27" s="33">
        <f t="shared" si="81"/>
        <v>15992.74991528467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2766555</v>
      </c>
      <c r="C31" s="34">
        <v>2781273</v>
      </c>
      <c r="D31" s="34">
        <v>2712710</v>
      </c>
      <c r="E31" s="34">
        <v>2718034</v>
      </c>
      <c r="F31" s="34">
        <v>2724370</v>
      </c>
      <c r="G31" s="34">
        <v>2732211</v>
      </c>
      <c r="H31" s="34">
        <v>2729873</v>
      </c>
      <c r="I31" s="34">
        <v>2772101</v>
      </c>
      <c r="J31" s="34">
        <v>2771275</v>
      </c>
      <c r="K31" s="34">
        <v>2784509</v>
      </c>
      <c r="L31" s="34">
        <v>2804707</v>
      </c>
      <c r="M31" s="34">
        <v>2822405</v>
      </c>
      <c r="N31" s="34">
        <v>2939623</v>
      </c>
      <c r="O31" s="34">
        <v>3042139</v>
      </c>
      <c r="P31" s="34">
        <v>3112319</v>
      </c>
      <c r="Q31" s="34">
        <v>3282045</v>
      </c>
      <c r="R31" s="34">
        <v>3319624</v>
      </c>
      <c r="S31" s="34">
        <v>3312550</v>
      </c>
      <c r="T31" s="34">
        <v>3327147</v>
      </c>
      <c r="U31" s="34">
        <v>3316850</v>
      </c>
      <c r="V31" s="34">
        <v>3347831</v>
      </c>
      <c r="W31" s="34">
        <v>3370056</v>
      </c>
      <c r="X31" s="34">
        <v>3406337</v>
      </c>
      <c r="Y31" s="34">
        <v>3504819</v>
      </c>
      <c r="DA31" s="58" t="s">
        <v>985</v>
      </c>
    </row>
    <row r="32" spans="1:105" ht="12" customHeight="1" x14ac:dyDescent="0.25">
      <c r="A32" s="28" t="s">
        <v>47</v>
      </c>
      <c r="B32" s="34">
        <v>1776471</v>
      </c>
      <c r="C32" s="34">
        <v>1814286</v>
      </c>
      <c r="D32" s="34">
        <v>1796814</v>
      </c>
      <c r="E32" s="34">
        <v>1827360</v>
      </c>
      <c r="F32" s="34">
        <v>1858474</v>
      </c>
      <c r="G32" s="34">
        <v>1890608</v>
      </c>
      <c r="H32" s="34">
        <v>1915793</v>
      </c>
      <c r="I32" s="34">
        <v>1973104</v>
      </c>
      <c r="J32" s="34">
        <v>2001951</v>
      </c>
      <c r="K32" s="34">
        <v>2112546</v>
      </c>
      <c r="L32" s="34">
        <v>2125728</v>
      </c>
      <c r="M32" s="34">
        <v>2214438</v>
      </c>
      <c r="N32" s="34">
        <v>2310193</v>
      </c>
      <c r="O32" s="34">
        <v>2408059</v>
      </c>
      <c r="P32" s="34">
        <v>2491109</v>
      </c>
      <c r="Q32" s="34">
        <v>2625065</v>
      </c>
      <c r="R32" s="34">
        <v>2623398</v>
      </c>
      <c r="S32" s="34">
        <v>2632686</v>
      </c>
      <c r="T32" s="34">
        <v>2615135</v>
      </c>
      <c r="U32" s="34">
        <v>2613954</v>
      </c>
      <c r="V32" s="34">
        <v>2687814</v>
      </c>
      <c r="W32" s="34">
        <v>2703915</v>
      </c>
      <c r="X32" s="34">
        <v>2729021</v>
      </c>
      <c r="Y32" s="34">
        <v>2818338</v>
      </c>
      <c r="DA32" s="58" t="s">
        <v>986</v>
      </c>
    </row>
    <row r="33" spans="1:105" ht="12" customHeight="1" x14ac:dyDescent="0.25">
      <c r="A33" s="28" t="s">
        <v>46</v>
      </c>
      <c r="B33" s="34">
        <v>14077</v>
      </c>
      <c r="C33" s="34">
        <v>14363</v>
      </c>
      <c r="D33" s="34">
        <v>14010</v>
      </c>
      <c r="E33" s="34">
        <v>14357</v>
      </c>
      <c r="F33" s="34">
        <v>15146</v>
      </c>
      <c r="G33" s="34">
        <v>15907</v>
      </c>
      <c r="H33" s="34">
        <v>16770</v>
      </c>
      <c r="I33" s="34">
        <v>19373</v>
      </c>
      <c r="J33" s="34">
        <v>21670</v>
      </c>
      <c r="K33" s="34">
        <v>24903</v>
      </c>
      <c r="L33" s="34">
        <v>28426</v>
      </c>
      <c r="M33" s="34">
        <v>36712</v>
      </c>
      <c r="N33" s="34">
        <v>44158</v>
      </c>
      <c r="O33" s="34">
        <v>49060</v>
      </c>
      <c r="P33" s="34">
        <v>57603</v>
      </c>
      <c r="Q33" s="34">
        <v>66950</v>
      </c>
      <c r="R33" s="34">
        <v>77081</v>
      </c>
      <c r="S33" s="34">
        <v>85916</v>
      </c>
      <c r="T33" s="34">
        <v>95277</v>
      </c>
      <c r="U33" s="34">
        <v>104498</v>
      </c>
      <c r="V33" s="34">
        <v>115634</v>
      </c>
      <c r="W33" s="34">
        <v>129944</v>
      </c>
      <c r="X33" s="34">
        <v>146261</v>
      </c>
      <c r="Y33" s="34">
        <v>166222</v>
      </c>
      <c r="DA33" s="58" t="s">
        <v>987</v>
      </c>
    </row>
    <row r="34" spans="1:105" ht="12" customHeight="1" x14ac:dyDescent="0.25">
      <c r="A34" s="28" t="s">
        <v>45</v>
      </c>
      <c r="B34" s="34">
        <v>26222</v>
      </c>
      <c r="C34" s="34">
        <v>35507</v>
      </c>
      <c r="D34" s="34">
        <v>43344</v>
      </c>
      <c r="E34" s="34">
        <v>52053</v>
      </c>
      <c r="F34" s="34">
        <v>60756</v>
      </c>
      <c r="G34" s="34">
        <v>69510</v>
      </c>
      <c r="H34" s="34">
        <v>78051</v>
      </c>
      <c r="I34" s="34">
        <v>88138</v>
      </c>
      <c r="J34" s="34">
        <v>97463</v>
      </c>
      <c r="K34" s="34">
        <v>122883</v>
      </c>
      <c r="L34" s="34">
        <v>127961</v>
      </c>
      <c r="M34" s="34">
        <v>134679</v>
      </c>
      <c r="N34" s="34">
        <v>227803</v>
      </c>
      <c r="O34" s="34">
        <v>262157</v>
      </c>
      <c r="P34" s="34">
        <v>271011</v>
      </c>
      <c r="Q34" s="34">
        <v>271361</v>
      </c>
      <c r="R34" s="34">
        <v>262055</v>
      </c>
      <c r="S34" s="34">
        <v>280555</v>
      </c>
      <c r="T34" s="34">
        <v>359829</v>
      </c>
      <c r="U34" s="34">
        <v>379445</v>
      </c>
      <c r="V34" s="34">
        <v>407245</v>
      </c>
      <c r="W34" s="34">
        <v>452526</v>
      </c>
      <c r="X34" s="34">
        <v>493877</v>
      </c>
      <c r="Y34" s="34">
        <v>654619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779899.58480705076</v>
      </c>
      <c r="C36" s="34">
        <v>859794.47350828547</v>
      </c>
      <c r="D36" s="34">
        <v>911840.54705405596</v>
      </c>
      <c r="E36" s="34">
        <v>1005734.640521345</v>
      </c>
      <c r="F36" s="34">
        <v>1132097.6274311256</v>
      </c>
      <c r="G36" s="34">
        <v>1400987.8974816964</v>
      </c>
      <c r="H36" s="34">
        <v>1652092.5497458836</v>
      </c>
      <c r="I36" s="34">
        <v>1905066.2450000166</v>
      </c>
      <c r="J36" s="34">
        <v>2118130.1223178012</v>
      </c>
      <c r="K36" s="34">
        <v>2370418.9984104866</v>
      </c>
      <c r="L36" s="34">
        <v>2567166.6368042785</v>
      </c>
      <c r="M36" s="34">
        <v>2839877.376105743</v>
      </c>
      <c r="N36" s="34">
        <v>3203030.5427405252</v>
      </c>
      <c r="O36" s="34">
        <v>3541282.0644183573</v>
      </c>
      <c r="P36" s="34">
        <v>3862907.5281922133</v>
      </c>
      <c r="Q36" s="34">
        <v>4482838.4127165759</v>
      </c>
      <c r="R36" s="34">
        <v>4894836.3522742633</v>
      </c>
      <c r="S36" s="34">
        <v>5283846.4189279722</v>
      </c>
      <c r="T36" s="34">
        <v>5650440.6100580851</v>
      </c>
      <c r="U36" s="34">
        <v>5994171.4511455838</v>
      </c>
      <c r="V36" s="34">
        <v>6293022.8524496006</v>
      </c>
      <c r="W36" s="34">
        <v>6554005.7939612512</v>
      </c>
      <c r="X36" s="34">
        <v>6821101.668291497</v>
      </c>
      <c r="Y36" s="34">
        <v>7230712.2033162834</v>
      </c>
      <c r="DA36" s="58" t="s">
        <v>989</v>
      </c>
    </row>
    <row r="37" spans="1:105" ht="12" customHeight="1" x14ac:dyDescent="0.25">
      <c r="A37" s="28" t="s">
        <v>27</v>
      </c>
      <c r="B37" s="34">
        <v>240557.55696467852</v>
      </c>
      <c r="C37" s="34">
        <v>292933.64239901688</v>
      </c>
      <c r="D37" s="34">
        <v>338965.6674158494</v>
      </c>
      <c r="E37" s="34">
        <v>411070.17472030234</v>
      </c>
      <c r="F37" s="34">
        <v>506640.22408702143</v>
      </c>
      <c r="G37" s="34">
        <v>674036.80699896044</v>
      </c>
      <c r="H37" s="34">
        <v>813729.71970213321</v>
      </c>
      <c r="I37" s="34">
        <v>1056560.1088848871</v>
      </c>
      <c r="J37" s="34">
        <v>1195558.0243466562</v>
      </c>
      <c r="K37" s="34">
        <v>1345389.9832474384</v>
      </c>
      <c r="L37" s="34">
        <v>1482022.0854257366</v>
      </c>
      <c r="M37" s="34">
        <v>1618855.4035102408</v>
      </c>
      <c r="N37" s="34">
        <v>1836895.1179990652</v>
      </c>
      <c r="O37" s="34">
        <v>2032407.9005819096</v>
      </c>
      <c r="P37" s="34">
        <v>2288995.322112109</v>
      </c>
      <c r="Q37" s="34">
        <v>2767691.2719694632</v>
      </c>
      <c r="R37" s="34">
        <v>3181024.5546167172</v>
      </c>
      <c r="S37" s="34">
        <v>3593169.1866399474</v>
      </c>
      <c r="T37" s="34">
        <v>4000690.127853401</v>
      </c>
      <c r="U37" s="34">
        <v>4400058.7694060067</v>
      </c>
      <c r="V37" s="34">
        <v>4774925.4542159447</v>
      </c>
      <c r="W37" s="34">
        <v>5080194.5680496702</v>
      </c>
      <c r="X37" s="34">
        <v>5340478.7784145605</v>
      </c>
      <c r="Y37" s="34">
        <v>5673265.0973952282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28481047.553164952</v>
      </c>
      <c r="C39" s="35">
        <v>29006432.671173707</v>
      </c>
      <c r="D39" s="35">
        <v>28557322.645304516</v>
      </c>
      <c r="E39" s="35">
        <v>28821951.49410947</v>
      </c>
      <c r="F39" s="35">
        <v>29072181.654619321</v>
      </c>
      <c r="G39" s="35">
        <v>29341510.895861611</v>
      </c>
      <c r="H39" s="35">
        <v>29580810.606723312</v>
      </c>
      <c r="I39" s="35">
        <v>30279371.816078048</v>
      </c>
      <c r="J39" s="35">
        <v>30160299.655163843</v>
      </c>
      <c r="K39" s="35">
        <v>30876312.60242106</v>
      </c>
      <c r="L39" s="35">
        <v>31629579.26781084</v>
      </c>
      <c r="M39" s="35">
        <v>31616888.456025735</v>
      </c>
      <c r="N39" s="35">
        <v>33397995.471765749</v>
      </c>
      <c r="O39" s="35">
        <v>35233346.118364617</v>
      </c>
      <c r="P39" s="35">
        <v>36411287.335428648</v>
      </c>
      <c r="Q39" s="35">
        <v>37961684.487624578</v>
      </c>
      <c r="R39" s="35">
        <v>39495401.98867473</v>
      </c>
      <c r="S39" s="35">
        <v>39549940.778633676</v>
      </c>
      <c r="T39" s="35">
        <v>40683707.305870064</v>
      </c>
      <c r="U39" s="35">
        <v>41705056.307848588</v>
      </c>
      <c r="V39" s="35">
        <v>42296000.507629208</v>
      </c>
      <c r="W39" s="35">
        <v>43840315.887268409</v>
      </c>
      <c r="X39" s="35">
        <v>45327158.968739331</v>
      </c>
      <c r="Y39" s="35">
        <v>47722869.387307271</v>
      </c>
      <c r="DA39" s="59" t="s">
        <v>991</v>
      </c>
    </row>
    <row r="40" spans="1:105" ht="12" customHeight="1" x14ac:dyDescent="0.25">
      <c r="A40" s="32" t="s">
        <v>25</v>
      </c>
      <c r="B40" s="36">
        <v>364075.83305522235</v>
      </c>
      <c r="C40" s="36">
        <v>375134.28346085653</v>
      </c>
      <c r="D40" s="36">
        <v>388892.35791240598</v>
      </c>
      <c r="E40" s="36">
        <v>416998.76832133834</v>
      </c>
      <c r="F40" s="36">
        <v>450549.38580458547</v>
      </c>
      <c r="G40" s="36">
        <v>491558.30741939304</v>
      </c>
      <c r="H40" s="36">
        <v>537685.49835263239</v>
      </c>
      <c r="I40" s="36">
        <v>607287.58806962054</v>
      </c>
      <c r="J40" s="36">
        <v>668831.55257925845</v>
      </c>
      <c r="K40" s="36">
        <v>770157.89988382137</v>
      </c>
      <c r="L40" s="36">
        <v>889179.00565769058</v>
      </c>
      <c r="M40" s="36">
        <v>984797.92988030543</v>
      </c>
      <c r="N40" s="36">
        <v>1083585.8824693377</v>
      </c>
      <c r="O40" s="36">
        <v>1181317.1496960346</v>
      </c>
      <c r="P40" s="36">
        <v>1258345.8457342568</v>
      </c>
      <c r="Q40" s="36">
        <v>1367607.663408987</v>
      </c>
      <c r="R40" s="36">
        <v>1487068.7595660195</v>
      </c>
      <c r="S40" s="36">
        <v>1602715.7647846693</v>
      </c>
      <c r="T40" s="36">
        <v>1715966.8747173178</v>
      </c>
      <c r="U40" s="36">
        <v>1827216.9426562386</v>
      </c>
      <c r="V40" s="36">
        <v>1926395.1120468604</v>
      </c>
      <c r="W40" s="36">
        <v>1990145.1125021575</v>
      </c>
      <c r="X40" s="36">
        <v>2056246.254857871</v>
      </c>
      <c r="Y40" s="36">
        <v>2165509.4736367534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160182.78897556197</v>
      </c>
      <c r="D44" s="37">
        <v>77837.456392178312</v>
      </c>
      <c r="E44" s="37">
        <v>152666.14226536267</v>
      </c>
      <c r="F44" s="37">
        <v>154625.88530739443</v>
      </c>
      <c r="G44" s="37">
        <v>157084.72447956167</v>
      </c>
      <c r="H44" s="37">
        <v>147865.69899376202</v>
      </c>
      <c r="I44" s="37">
        <v>193397.84831411298</v>
      </c>
      <c r="J44" s="37">
        <v>151316.21215857659</v>
      </c>
      <c r="K44" s="37">
        <v>166354.83050059155</v>
      </c>
      <c r="L44" s="37">
        <v>174303.74357071426</v>
      </c>
      <c r="M44" s="37">
        <v>172794.99185827607</v>
      </c>
      <c r="N44" s="37">
        <v>273312.61611304665</v>
      </c>
      <c r="O44" s="37">
        <v>259614.65734690707</v>
      </c>
      <c r="P44" s="37">
        <v>228289.1568355388</v>
      </c>
      <c r="Q44" s="37">
        <v>328852.15612011869</v>
      </c>
      <c r="R44" s="37">
        <v>197728.69700902794</v>
      </c>
      <c r="S44" s="37">
        <v>154105.82157956995</v>
      </c>
      <c r="T44" s="37">
        <v>176813.57217969932</v>
      </c>
      <c r="U44" s="37">
        <v>149885.78897556197</v>
      </c>
      <c r="V44" s="37">
        <v>108818.45639217831</v>
      </c>
      <c r="W44" s="37">
        <v>174891.14226536267</v>
      </c>
      <c r="X44" s="37">
        <v>190906.88530739443</v>
      </c>
      <c r="Y44" s="37">
        <v>255566.72447956167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145909.18500512326</v>
      </c>
      <c r="D45" s="37">
        <v>92017.742634494556</v>
      </c>
      <c r="E45" s="37">
        <v>141449.3177094555</v>
      </c>
      <c r="F45" s="37">
        <v>143449.14284551353</v>
      </c>
      <c r="G45" s="37">
        <v>145919.45366137405</v>
      </c>
      <c r="H45" s="37">
        <v>140439.48881771555</v>
      </c>
      <c r="I45" s="37">
        <v>174053.49005646165</v>
      </c>
      <c r="J45" s="37">
        <v>147096.70224056183</v>
      </c>
      <c r="K45" s="37">
        <v>230371.37339428649</v>
      </c>
      <c r="L45" s="37">
        <v>134504.75474404101</v>
      </c>
      <c r="M45" s="37">
        <v>211599.10075970646</v>
      </c>
      <c r="N45" s="37">
        <v>220230.66919651628</v>
      </c>
      <c r="O45" s="37">
        <v>223948.7211374701</v>
      </c>
      <c r="P45" s="37">
        <v>210760.52103629848</v>
      </c>
      <c r="Q45" s="37">
        <v>263315.33676098101</v>
      </c>
      <c r="R45" s="37">
        <v>144242.18500512326</v>
      </c>
      <c r="S45" s="37">
        <v>101305.74263449479</v>
      </c>
      <c r="T45" s="37">
        <v>123898.31770945527</v>
      </c>
      <c r="U45" s="37">
        <v>142268.1428455133</v>
      </c>
      <c r="V45" s="37">
        <v>219779.45366137382</v>
      </c>
      <c r="W45" s="37">
        <v>156540.48881771555</v>
      </c>
      <c r="X45" s="37">
        <v>199159.49005646165</v>
      </c>
      <c r="Y45" s="37">
        <v>236413.70224056207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1192.9561218324379</v>
      </c>
      <c r="D46" s="37">
        <v>595.34919345278649</v>
      </c>
      <c r="E46" s="37">
        <v>1338.6314263422664</v>
      </c>
      <c r="F46" s="37">
        <v>1825.8890409759733</v>
      </c>
      <c r="G46" s="37">
        <v>1845.21219289291</v>
      </c>
      <c r="H46" s="37">
        <v>1996.6951522905456</v>
      </c>
      <c r="I46" s="37">
        <v>3788.4364918159827</v>
      </c>
      <c r="J46" s="37">
        <v>3536.5392829278317</v>
      </c>
      <c r="K46" s="37">
        <v>4529.1113012199676</v>
      </c>
      <c r="L46" s="37">
        <v>4878.2652411161398</v>
      </c>
      <c r="M46" s="37">
        <v>9703.1189403631834</v>
      </c>
      <c r="N46" s="37">
        <v>8927.7956147699806</v>
      </c>
      <c r="O46" s="37">
        <v>6094.9561218324379</v>
      </c>
      <c r="P46" s="37">
        <v>9138.3491934527847</v>
      </c>
      <c r="Q46" s="37">
        <v>10685.631426342268</v>
      </c>
      <c r="R46" s="37">
        <v>11956.889040975977</v>
      </c>
      <c r="S46" s="37">
        <v>10680.212192892912</v>
      </c>
      <c r="T46" s="37">
        <v>11357.695152290544</v>
      </c>
      <c r="U46" s="37">
        <v>13009.436491815984</v>
      </c>
      <c r="V46" s="37">
        <v>14672.539282927828</v>
      </c>
      <c r="W46" s="37">
        <v>18839.111301219964</v>
      </c>
      <c r="X46" s="37">
        <v>21195.26524111614</v>
      </c>
      <c r="Y46" s="37">
        <v>29664.118940363172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10483.47436912332</v>
      </c>
      <c r="D47" s="37">
        <v>9097.6008546833982</v>
      </c>
      <c r="E47" s="37">
        <v>10034.947851509707</v>
      </c>
      <c r="F47" s="37">
        <v>10097.682304387905</v>
      </c>
      <c r="G47" s="37">
        <v>10220.979812183446</v>
      </c>
      <c r="H47" s="37">
        <v>10084.025076451551</v>
      </c>
      <c r="I47" s="37">
        <v>11710.012373302248</v>
      </c>
      <c r="J47" s="37">
        <v>11032.146049725838</v>
      </c>
      <c r="K47" s="37">
        <v>27215.641045647048</v>
      </c>
      <c r="L47" s="37">
        <v>6966.7234430412209</v>
      </c>
      <c r="M47" s="37">
        <v>8704.6310435157502</v>
      </c>
      <c r="N47" s="37">
        <v>95213.613975831977</v>
      </c>
      <c r="O47" s="37">
        <v>36551.935334920068</v>
      </c>
      <c r="P47" s="37">
        <v>11165.87185401874</v>
      </c>
      <c r="Q47" s="37">
        <v>2781.7146116577787</v>
      </c>
      <c r="R47" s="37">
        <v>1177.4743691233161</v>
      </c>
      <c r="S47" s="37">
        <v>27597.600854683405</v>
      </c>
      <c r="T47" s="37">
        <v>89308.947851509729</v>
      </c>
      <c r="U47" s="37">
        <v>29713.682304387912</v>
      </c>
      <c r="V47" s="37">
        <v>38020.979812183417</v>
      </c>
      <c r="W47" s="37">
        <v>55365.025076451537</v>
      </c>
      <c r="X47" s="37">
        <v>53061.012373302248</v>
      </c>
      <c r="Y47" s="37">
        <v>171774.14604972582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153957.42320574983</v>
      </c>
      <c r="D49" s="37">
        <v>131827.52032987576</v>
      </c>
      <c r="E49" s="37">
        <v>179836.05175359361</v>
      </c>
      <c r="F49" s="37">
        <v>218941.15504042455</v>
      </c>
      <c r="G49" s="37">
        <v>368617.07853070251</v>
      </c>
      <c r="H49" s="37">
        <v>358532.10012206784</v>
      </c>
      <c r="I49" s="37">
        <v>368696.4054174379</v>
      </c>
      <c r="J49" s="37">
        <v>337722.38791794912</v>
      </c>
      <c r="K49" s="37">
        <v>406246.29929843522</v>
      </c>
      <c r="L49" s="37">
        <v>328575.15872366773</v>
      </c>
      <c r="M49" s="37">
        <v>452546.79105505813</v>
      </c>
      <c r="N49" s="37">
        <v>582094.321675207</v>
      </c>
      <c r="O49" s="37">
        <v>706868.60020853439</v>
      </c>
      <c r="P49" s="37">
        <v>680157.56389592355</v>
      </c>
      <c r="Q49" s="37">
        <v>988627.28994180076</v>
      </c>
      <c r="R49" s="37">
        <v>749720.32747563627</v>
      </c>
      <c r="S49" s="37">
        <v>795256.36595214438</v>
      </c>
      <c r="T49" s="37">
        <v>695169.34985378105</v>
      </c>
      <c r="U49" s="37">
        <v>796277.63214255683</v>
      </c>
      <c r="V49" s="37">
        <v>880945.72297922429</v>
      </c>
      <c r="W49" s="37">
        <v>967851.54172018543</v>
      </c>
      <c r="X49" s="37">
        <v>947253.43822616991</v>
      </c>
      <c r="Y49" s="37">
        <v>1398237.8249665871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97254.699204787379</v>
      </c>
      <c r="D50" s="37">
        <v>92471.827462965302</v>
      </c>
      <c r="E50" s="37">
        <v>120159.80736935651</v>
      </c>
      <c r="F50" s="37">
        <v>145297.04523425264</v>
      </c>
      <c r="G50" s="37">
        <v>218853.42772759864</v>
      </c>
      <c r="H50" s="37">
        <v>236947.61190796015</v>
      </c>
      <c r="I50" s="37">
        <v>335302.21664571913</v>
      </c>
      <c r="J50" s="37">
        <v>259157.7228311256</v>
      </c>
      <c r="K50" s="37">
        <v>295129.00413503498</v>
      </c>
      <c r="L50" s="37">
        <v>355485.52990589687</v>
      </c>
      <c r="M50" s="37">
        <v>373780.92999246437</v>
      </c>
      <c r="N50" s="37">
        <v>553341.93113454338</v>
      </c>
      <c r="O50" s="37">
        <v>454670.50541396998</v>
      </c>
      <c r="P50" s="37">
        <v>551716.42566523445</v>
      </c>
      <c r="Q50" s="37">
        <v>834181.47976325103</v>
      </c>
      <c r="R50" s="37">
        <v>787114.21263971832</v>
      </c>
      <c r="S50" s="37">
        <v>965486.56315777358</v>
      </c>
      <c r="T50" s="37">
        <v>862191.44662742363</v>
      </c>
      <c r="U50" s="37">
        <v>951085.06721783988</v>
      </c>
      <c r="V50" s="37">
        <v>1209048.1645731889</v>
      </c>
      <c r="W50" s="37">
        <v>1092383.3264734438</v>
      </c>
      <c r="X50" s="37">
        <v>1225770.7735226639</v>
      </c>
      <c r="Y50" s="37">
        <v>1194977.7656080909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7381159.4641019776</v>
      </c>
      <c r="D52" s="38">
        <v>6471750.7374502756</v>
      </c>
      <c r="E52" s="38">
        <v>7324100.3584026396</v>
      </c>
      <c r="F52" s="38">
        <v>7248957.4570307285</v>
      </c>
      <c r="G52" s="38">
        <v>7180891.3390720859</v>
      </c>
      <c r="H52" s="38">
        <v>6874333.1006347351</v>
      </c>
      <c r="I52" s="38">
        <v>7730108.3039489873</v>
      </c>
      <c r="J52" s="38">
        <v>7094715.3767177574</v>
      </c>
      <c r="K52" s="38">
        <v>7886016.7763888389</v>
      </c>
      <c r="L52" s="38">
        <v>7900462.696072638</v>
      </c>
      <c r="M52" s="38">
        <v>7144960.2188630998</v>
      </c>
      <c r="N52" s="38">
        <v>8159034.493563734</v>
      </c>
      <c r="O52" s="38">
        <v>6627864.2646031119</v>
      </c>
      <c r="P52" s="38">
        <v>6117188.2008518055</v>
      </c>
      <c r="Q52" s="38">
        <v>7353615.8576965705</v>
      </c>
      <c r="R52" s="38">
        <v>6275462.3536772765</v>
      </c>
      <c r="S52" s="38">
        <v>3859774.0716840997</v>
      </c>
      <c r="T52" s="38">
        <v>4875267.5592492446</v>
      </c>
      <c r="U52" s="38">
        <v>4446400.5014701933</v>
      </c>
      <c r="V52" s="38">
        <v>3576787.5932810381</v>
      </c>
      <c r="W52" s="38">
        <v>4076373.9559117705</v>
      </c>
      <c r="X52" s="38">
        <v>3816926.8238078579</v>
      </c>
      <c r="Y52" s="38">
        <v>4780734.9671594501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53891.552022118587</v>
      </c>
      <c r="D53" s="39">
        <v>57329.822976315976</v>
      </c>
      <c r="E53" s="39">
        <v>72429.543636689428</v>
      </c>
      <c r="F53" s="39">
        <v>78638.092869020184</v>
      </c>
      <c r="G53" s="39">
        <v>86873.920061930199</v>
      </c>
      <c r="H53" s="39">
        <v>92783.120646667841</v>
      </c>
      <c r="I53" s="39">
        <v>117062.59012306499</v>
      </c>
      <c r="J53" s="39">
        <v>109822.91024345125</v>
      </c>
      <c r="K53" s="39">
        <v>155217.89932668151</v>
      </c>
      <c r="L53" s="39">
        <v>176350.92875018518</v>
      </c>
      <c r="M53" s="39">
        <v>168048.46785930428</v>
      </c>
      <c r="N53" s="39">
        <v>177426.04545805242</v>
      </c>
      <c r="O53" s="39">
        <v>184605.18728862714</v>
      </c>
      <c r="P53" s="39">
        <v>169811.81668489007</v>
      </c>
      <c r="Q53" s="39">
        <v>226324.40779779525</v>
      </c>
      <c r="R53" s="39">
        <v>229284.00640048389</v>
      </c>
      <c r="S53" s="39">
        <v>270864.90454533114</v>
      </c>
      <c r="T53" s="39">
        <v>289602.03868283355</v>
      </c>
      <c r="U53" s="39">
        <v>279298.53579822509</v>
      </c>
      <c r="V53" s="39">
        <v>276604.21484867414</v>
      </c>
      <c r="W53" s="39">
        <v>248355.18774392433</v>
      </c>
      <c r="X53" s="39">
        <v>235912.9590406036</v>
      </c>
      <c r="Y53" s="39">
        <v>335587.62657667766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145464.78897556197</v>
      </c>
      <c r="D57" s="37">
        <v>146400.45639217831</v>
      </c>
      <c r="E57" s="37">
        <v>147342.14226536267</v>
      </c>
      <c r="F57" s="37">
        <v>148289.88530739443</v>
      </c>
      <c r="G57" s="37">
        <v>149243.72447956167</v>
      </c>
      <c r="H57" s="37">
        <v>150203.69899376202</v>
      </c>
      <c r="I57" s="37">
        <v>151169.84831411298</v>
      </c>
      <c r="J57" s="37">
        <v>152142.21215857659</v>
      </c>
      <c r="K57" s="37">
        <v>153120.83050059155</v>
      </c>
      <c r="L57" s="37">
        <v>154105.74357071426</v>
      </c>
      <c r="M57" s="37">
        <v>155096.99185827607</v>
      </c>
      <c r="N57" s="37">
        <v>156094.61611304665</v>
      </c>
      <c r="O57" s="37">
        <v>157098.65734690707</v>
      </c>
      <c r="P57" s="37">
        <v>158109.1568355388</v>
      </c>
      <c r="Q57" s="37">
        <v>159126.15612011869</v>
      </c>
      <c r="R57" s="37">
        <v>160149.69700902794</v>
      </c>
      <c r="S57" s="37">
        <v>161179.82157956995</v>
      </c>
      <c r="T57" s="37">
        <v>162216.57217969932</v>
      </c>
      <c r="U57" s="37">
        <v>160182.78897556197</v>
      </c>
      <c r="V57" s="37">
        <v>77837.456392178312</v>
      </c>
      <c r="W57" s="37">
        <v>152666.14226536267</v>
      </c>
      <c r="X57" s="37">
        <v>154625.88530739443</v>
      </c>
      <c r="Y57" s="37">
        <v>157084.72447956167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108094.18500512326</v>
      </c>
      <c r="D58" s="37">
        <v>109489.74263449456</v>
      </c>
      <c r="E58" s="37">
        <v>110903.3177094555</v>
      </c>
      <c r="F58" s="37">
        <v>112335.14284551353</v>
      </c>
      <c r="G58" s="37">
        <v>113785.45366137405</v>
      </c>
      <c r="H58" s="37">
        <v>115254.48881771555</v>
      </c>
      <c r="I58" s="37">
        <v>116742.49005646165</v>
      </c>
      <c r="J58" s="37">
        <v>118249.70224056207</v>
      </c>
      <c r="K58" s="37">
        <v>119776.37339428626</v>
      </c>
      <c r="L58" s="37">
        <v>121322.75474404078</v>
      </c>
      <c r="M58" s="37">
        <v>122889.10075970646</v>
      </c>
      <c r="N58" s="37">
        <v>124475.66919651628</v>
      </c>
      <c r="O58" s="37">
        <v>126082.7211374701</v>
      </c>
      <c r="P58" s="37">
        <v>127710.52103629848</v>
      </c>
      <c r="Q58" s="37">
        <v>129359.33676098101</v>
      </c>
      <c r="R58" s="37">
        <v>145909.18500512326</v>
      </c>
      <c r="S58" s="37">
        <v>92017.742634494789</v>
      </c>
      <c r="T58" s="37">
        <v>141449.31770945527</v>
      </c>
      <c r="U58" s="37">
        <v>143449.1428455133</v>
      </c>
      <c r="V58" s="37">
        <v>145919.45366137382</v>
      </c>
      <c r="W58" s="37">
        <v>140439.48881771555</v>
      </c>
      <c r="X58" s="37">
        <v>174053.49005646165</v>
      </c>
      <c r="Y58" s="37">
        <v>147096.70224056207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906.95612183243793</v>
      </c>
      <c r="D59" s="37">
        <v>948.34919345278649</v>
      </c>
      <c r="E59" s="37">
        <v>991.63142634226642</v>
      </c>
      <c r="F59" s="37">
        <v>1036.8890409759733</v>
      </c>
      <c r="G59" s="37">
        <v>1084.2121928929118</v>
      </c>
      <c r="H59" s="37">
        <v>1133.6951522905438</v>
      </c>
      <c r="I59" s="37">
        <v>1185.4364918159845</v>
      </c>
      <c r="J59" s="37">
        <v>1239.5392829278317</v>
      </c>
      <c r="K59" s="37">
        <v>1296.1113012199676</v>
      </c>
      <c r="L59" s="37">
        <v>1355.2652411161398</v>
      </c>
      <c r="M59" s="37">
        <v>1417.118940363187</v>
      </c>
      <c r="N59" s="37">
        <v>1481.7956147699806</v>
      </c>
      <c r="O59" s="37">
        <v>1192.9561218324379</v>
      </c>
      <c r="P59" s="37">
        <v>595.34919345278468</v>
      </c>
      <c r="Q59" s="37">
        <v>1338.6314263422682</v>
      </c>
      <c r="R59" s="37">
        <v>1825.889040975977</v>
      </c>
      <c r="S59" s="37">
        <v>1845.2121928929118</v>
      </c>
      <c r="T59" s="37">
        <v>1996.6951522905438</v>
      </c>
      <c r="U59" s="37">
        <v>3788.4364918159845</v>
      </c>
      <c r="V59" s="37">
        <v>3536.539282927828</v>
      </c>
      <c r="W59" s="37">
        <v>4529.1113012199639</v>
      </c>
      <c r="X59" s="37">
        <v>4878.2652411161398</v>
      </c>
      <c r="Y59" s="37">
        <v>9703.1189403631724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1198.4743691233161</v>
      </c>
      <c r="D60" s="37">
        <v>1260.6008546833982</v>
      </c>
      <c r="E60" s="37">
        <v>1325.9478515097071</v>
      </c>
      <c r="F60" s="37">
        <v>1394.6823043879049</v>
      </c>
      <c r="G60" s="37">
        <v>1466.9798121834465</v>
      </c>
      <c r="H60" s="37">
        <v>1543.0250764515513</v>
      </c>
      <c r="I60" s="37">
        <v>1623.0123733022483</v>
      </c>
      <c r="J60" s="37">
        <v>1707.1460497258377</v>
      </c>
      <c r="K60" s="37">
        <v>1795.6410456470476</v>
      </c>
      <c r="L60" s="37">
        <v>1888.7234430412209</v>
      </c>
      <c r="M60" s="37">
        <v>1986.6310435157502</v>
      </c>
      <c r="N60" s="37">
        <v>2089.6139758319769</v>
      </c>
      <c r="O60" s="37">
        <v>2197.9353349200683</v>
      </c>
      <c r="P60" s="37">
        <v>2311.8718540187692</v>
      </c>
      <c r="Q60" s="37">
        <v>2431.7146116577787</v>
      </c>
      <c r="R60" s="37">
        <v>10483.474369123345</v>
      </c>
      <c r="S60" s="37">
        <v>9097.6008546834346</v>
      </c>
      <c r="T60" s="37">
        <v>10034.947851509729</v>
      </c>
      <c r="U60" s="37">
        <v>10097.682304387912</v>
      </c>
      <c r="V60" s="37">
        <v>10220.979812183417</v>
      </c>
      <c r="W60" s="37">
        <v>10084.025076451537</v>
      </c>
      <c r="X60" s="37">
        <v>11710.012373302248</v>
      </c>
      <c r="Y60" s="37">
        <v>11032.146049725823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74062.534504515119</v>
      </c>
      <c r="D62" s="37">
        <v>79781.446784105268</v>
      </c>
      <c r="E62" s="37">
        <v>85941.958286304725</v>
      </c>
      <c r="F62" s="37">
        <v>92578.168130643899</v>
      </c>
      <c r="G62" s="37">
        <v>99726.808480131673</v>
      </c>
      <c r="H62" s="37">
        <v>107427.44785788073</v>
      </c>
      <c r="I62" s="37">
        <v>115722.71016330482</v>
      </c>
      <c r="J62" s="37">
        <v>124658.51060016453</v>
      </c>
      <c r="K62" s="37">
        <v>153957.42320575006</v>
      </c>
      <c r="L62" s="37">
        <v>131827.52032987587</v>
      </c>
      <c r="M62" s="37">
        <v>179836.05175359361</v>
      </c>
      <c r="N62" s="37">
        <v>218941.15504042478</v>
      </c>
      <c r="O62" s="37">
        <v>368617.07853070227</v>
      </c>
      <c r="P62" s="37">
        <v>358532.10012206761</v>
      </c>
      <c r="Q62" s="37">
        <v>368696.40541743767</v>
      </c>
      <c r="R62" s="37">
        <v>337722.38791794889</v>
      </c>
      <c r="S62" s="37">
        <v>406246.29929843545</v>
      </c>
      <c r="T62" s="37">
        <v>328575.1587236682</v>
      </c>
      <c r="U62" s="37">
        <v>452546.79105505813</v>
      </c>
      <c r="V62" s="37">
        <v>582094.32167520747</v>
      </c>
      <c r="W62" s="37">
        <v>706868.60020853486</v>
      </c>
      <c r="X62" s="37">
        <v>680157.56389592402</v>
      </c>
      <c r="Y62" s="37">
        <v>988627.28994180076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44878.61377044901</v>
      </c>
      <c r="D63" s="37">
        <v>46439.802446132759</v>
      </c>
      <c r="E63" s="37">
        <v>48055.300064903568</v>
      </c>
      <c r="F63" s="37">
        <v>49726.995867533493</v>
      </c>
      <c r="G63" s="37">
        <v>51456.84481565957</v>
      </c>
      <c r="H63" s="37">
        <v>97254.699204787379</v>
      </c>
      <c r="I63" s="37">
        <v>92471.82746296539</v>
      </c>
      <c r="J63" s="37">
        <v>120159.80736935651</v>
      </c>
      <c r="K63" s="37">
        <v>145297.0452342527</v>
      </c>
      <c r="L63" s="37">
        <v>218853.4277275987</v>
      </c>
      <c r="M63" s="37">
        <v>236947.61190796015</v>
      </c>
      <c r="N63" s="37">
        <v>335302.21664571902</v>
      </c>
      <c r="O63" s="37">
        <v>259157.7228311256</v>
      </c>
      <c r="P63" s="37">
        <v>295129.00413503498</v>
      </c>
      <c r="Q63" s="37">
        <v>355485.5299058971</v>
      </c>
      <c r="R63" s="37">
        <v>373780.92999246437</v>
      </c>
      <c r="S63" s="37">
        <v>553341.93113454338</v>
      </c>
      <c r="T63" s="37">
        <v>454670.50541396998</v>
      </c>
      <c r="U63" s="37">
        <v>551716.42566523422</v>
      </c>
      <c r="V63" s="37">
        <v>834181.4797632508</v>
      </c>
      <c r="W63" s="37">
        <v>787114.21263971832</v>
      </c>
      <c r="X63" s="37">
        <v>965486.56315777358</v>
      </c>
      <c r="Y63" s="37">
        <v>862191.44662742317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6855774.3460932225</v>
      </c>
      <c r="D65" s="38">
        <v>6920860.7633194625</v>
      </c>
      <c r="E65" s="38">
        <v>7059471.5095976852</v>
      </c>
      <c r="F65" s="38">
        <v>6998727.2965208739</v>
      </c>
      <c r="G65" s="38">
        <v>6911562.0978297964</v>
      </c>
      <c r="H65" s="38">
        <v>6635033.3897730373</v>
      </c>
      <c r="I65" s="38">
        <v>7031547.0945942514</v>
      </c>
      <c r="J65" s="38">
        <v>7213787.5376319624</v>
      </c>
      <c r="K65" s="38">
        <v>7170003.8291316181</v>
      </c>
      <c r="L65" s="38">
        <v>7147196.0306828581</v>
      </c>
      <c r="M65" s="38">
        <v>7157651.0306482017</v>
      </c>
      <c r="N65" s="38">
        <v>6377927.4778237194</v>
      </c>
      <c r="O65" s="38">
        <v>4792513.6180042475</v>
      </c>
      <c r="P65" s="38">
        <v>4939246.983787775</v>
      </c>
      <c r="Q65" s="38">
        <v>5803218.70550064</v>
      </c>
      <c r="R65" s="38">
        <v>4741744.8526271284</v>
      </c>
      <c r="S65" s="38">
        <v>3805235.2817251533</v>
      </c>
      <c r="T65" s="38">
        <v>3741501.0320128575</v>
      </c>
      <c r="U65" s="38">
        <v>3425051.4994916692</v>
      </c>
      <c r="V65" s="38">
        <v>2985843.3935004175</v>
      </c>
      <c r="W65" s="38">
        <v>2532058.5762725696</v>
      </c>
      <c r="X65" s="38">
        <v>2330083.7423369363</v>
      </c>
      <c r="Y65" s="38">
        <v>2385024.5485915095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42833.101616484404</v>
      </c>
      <c r="D66" s="39">
        <v>43571.748524766532</v>
      </c>
      <c r="E66" s="39">
        <v>44323.133227757062</v>
      </c>
      <c r="F66" s="39">
        <v>45087.475385773054</v>
      </c>
      <c r="G66" s="39">
        <v>45864.998447122693</v>
      </c>
      <c r="H66" s="39">
        <v>46655.929713428486</v>
      </c>
      <c r="I66" s="39">
        <v>47460.500406076899</v>
      </c>
      <c r="J66" s="39">
        <v>48278.945733813336</v>
      </c>
      <c r="K66" s="39">
        <v>53891.552022118587</v>
      </c>
      <c r="L66" s="39">
        <v>57329.822976315976</v>
      </c>
      <c r="M66" s="39">
        <v>72429.543636689428</v>
      </c>
      <c r="N66" s="39">
        <v>78638.0928690203</v>
      </c>
      <c r="O66" s="39">
        <v>86873.920061930316</v>
      </c>
      <c r="P66" s="39">
        <v>92783.1206466679</v>
      </c>
      <c r="Q66" s="39">
        <v>117062.59012306505</v>
      </c>
      <c r="R66" s="39">
        <v>109822.91024345136</v>
      </c>
      <c r="S66" s="39">
        <v>155217.89932668139</v>
      </c>
      <c r="T66" s="39">
        <v>176350.92875018506</v>
      </c>
      <c r="U66" s="39">
        <v>168048.46785930428</v>
      </c>
      <c r="V66" s="39">
        <v>177426.04545805207</v>
      </c>
      <c r="W66" s="39">
        <v>184605.18728862726</v>
      </c>
      <c r="X66" s="39">
        <v>169811.81668489031</v>
      </c>
      <c r="Y66" s="39">
        <v>226324.40779779525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8759.9999999999945</v>
      </c>
      <c r="D70" s="40">
        <v>8759.9999999999891</v>
      </c>
      <c r="E70" s="40">
        <v>8759.9999999999982</v>
      </c>
      <c r="F70" s="40">
        <v>8759.9999999999927</v>
      </c>
      <c r="G70" s="40">
        <v>8759.9999999999964</v>
      </c>
      <c r="H70" s="40">
        <v>8759.9999999999927</v>
      </c>
      <c r="I70" s="40">
        <v>8759.9999999999964</v>
      </c>
      <c r="J70" s="40">
        <v>8759.9999999999909</v>
      </c>
      <c r="K70" s="40">
        <v>8759.9999999999964</v>
      </c>
      <c r="L70" s="40">
        <v>8759.9999999999945</v>
      </c>
      <c r="M70" s="40">
        <v>8759.9999999999945</v>
      </c>
      <c r="N70" s="40">
        <v>8759.9999999999964</v>
      </c>
      <c r="O70" s="40">
        <v>8759.9999999999945</v>
      </c>
      <c r="P70" s="40">
        <v>8759.9999999999909</v>
      </c>
      <c r="Q70" s="40">
        <v>8759.9999999999964</v>
      </c>
      <c r="R70" s="40">
        <v>8759.9999999999909</v>
      </c>
      <c r="S70" s="40">
        <v>8759.9999999999982</v>
      </c>
      <c r="T70" s="40">
        <v>8759.9999999999927</v>
      </c>
      <c r="U70" s="40">
        <v>8759.9999999999945</v>
      </c>
      <c r="V70" s="40">
        <v>8759.9999999999945</v>
      </c>
      <c r="W70" s="40">
        <v>8759.9999999999945</v>
      </c>
      <c r="X70" s="40">
        <v>8759.9999999999945</v>
      </c>
      <c r="Y70" s="40">
        <v>8759.9999999999945</v>
      </c>
      <c r="DA70" s="58" t="s">
        <v>1009</v>
      </c>
    </row>
    <row r="71" spans="1:105" ht="12" customHeight="1" x14ac:dyDescent="0.25">
      <c r="A71" s="28" t="s">
        <v>47</v>
      </c>
      <c r="B71" s="40">
        <v>389.32622015603988</v>
      </c>
      <c r="C71" s="40">
        <v>386.98407260175691</v>
      </c>
      <c r="D71" s="40">
        <v>387.37274094914898</v>
      </c>
      <c r="E71" s="40">
        <v>388.58399367434851</v>
      </c>
      <c r="F71" s="40">
        <v>389.68892944878468</v>
      </c>
      <c r="G71" s="40">
        <v>390.69193019374927</v>
      </c>
      <c r="H71" s="40">
        <v>391.92316085188293</v>
      </c>
      <c r="I71" s="40">
        <v>391.28947826051871</v>
      </c>
      <c r="J71" s="40">
        <v>390.01775464345212</v>
      </c>
      <c r="K71" s="40">
        <v>388.84853316067364</v>
      </c>
      <c r="L71" s="40">
        <v>387.98429822579192</v>
      </c>
      <c r="M71" s="40">
        <v>387.7881993544836</v>
      </c>
      <c r="N71" s="40">
        <v>386.33113010890412</v>
      </c>
      <c r="O71" s="40">
        <v>384.94924859148796</v>
      </c>
      <c r="P71" s="40">
        <v>381.33443634005181</v>
      </c>
      <c r="Q71" s="40">
        <v>379.465713191899</v>
      </c>
      <c r="R71" s="40">
        <v>378.9181038446859</v>
      </c>
      <c r="S71" s="40">
        <v>377.74069973472297</v>
      </c>
      <c r="T71" s="40">
        <v>373.54550806897868</v>
      </c>
      <c r="U71" s="40">
        <v>363.01921401423181</v>
      </c>
      <c r="V71" s="40">
        <v>360.76568935857335</v>
      </c>
      <c r="W71" s="40">
        <v>361.12723021618302</v>
      </c>
      <c r="X71" s="40">
        <v>359.51024864389746</v>
      </c>
      <c r="Y71" s="40">
        <v>358.70175785775467</v>
      </c>
      <c r="DA71" s="58" t="s">
        <v>1010</v>
      </c>
    </row>
    <row r="72" spans="1:105" ht="12" customHeight="1" x14ac:dyDescent="0.25">
      <c r="A72" s="28" t="s">
        <v>46</v>
      </c>
      <c r="B72" s="40">
        <v>267.83745188986398</v>
      </c>
      <c r="C72" s="40">
        <v>266.07701474491148</v>
      </c>
      <c r="D72" s="40">
        <v>263.35243986302311</v>
      </c>
      <c r="E72" s="40">
        <v>262.98301270471433</v>
      </c>
      <c r="F72" s="40">
        <v>259.8312215705937</v>
      </c>
      <c r="G72" s="40">
        <v>256.58837670314904</v>
      </c>
      <c r="H72" s="40">
        <v>252.7050130070194</v>
      </c>
      <c r="I72" s="40">
        <v>248.50324105540162</v>
      </c>
      <c r="J72" s="40">
        <v>244.66624874058817</v>
      </c>
      <c r="K72" s="40">
        <v>240.38658198159212</v>
      </c>
      <c r="L72" s="40">
        <v>236.14258787883551</v>
      </c>
      <c r="M72" s="40">
        <v>234.62060539496434</v>
      </c>
      <c r="N72" s="40">
        <v>234.18546652889196</v>
      </c>
      <c r="O72" s="40">
        <v>235.63431676494113</v>
      </c>
      <c r="P72" s="40">
        <v>236.29600483446174</v>
      </c>
      <c r="Q72" s="40">
        <v>234.42212298495522</v>
      </c>
      <c r="R72" s="40">
        <v>236.26960598116264</v>
      </c>
      <c r="S72" s="40">
        <v>236.76977612632339</v>
      </c>
      <c r="T72" s="40">
        <v>234.73016843931794</v>
      </c>
      <c r="U72" s="40">
        <v>229.48832757370664</v>
      </c>
      <c r="V72" s="40">
        <v>226.60383035338697</v>
      </c>
      <c r="W72" s="40">
        <v>227.41269367377473</v>
      </c>
      <c r="X72" s="40">
        <v>221.98768831716802</v>
      </c>
      <c r="Y72" s="40">
        <v>219.27518563886466</v>
      </c>
      <c r="DA72" s="58" t="s">
        <v>1011</v>
      </c>
    </row>
    <row r="73" spans="1:105" ht="12" customHeight="1" x14ac:dyDescent="0.25">
      <c r="A73" s="28" t="s">
        <v>45</v>
      </c>
      <c r="B73" s="40">
        <v>451.46370426592699</v>
      </c>
      <c r="C73" s="40">
        <v>451.90518915041162</v>
      </c>
      <c r="D73" s="40">
        <v>451.75900620108928</v>
      </c>
      <c r="E73" s="40">
        <v>452.13439983441504</v>
      </c>
      <c r="F73" s="40">
        <v>452.51907400960891</v>
      </c>
      <c r="G73" s="40">
        <v>453.23833555322409</v>
      </c>
      <c r="H73" s="40">
        <v>453.84353309862388</v>
      </c>
      <c r="I73" s="40">
        <v>453.58754021869959</v>
      </c>
      <c r="J73" s="40">
        <v>452.58257818760489</v>
      </c>
      <c r="K73" s="40">
        <v>450.25924261178318</v>
      </c>
      <c r="L73" s="40">
        <v>449.49202024821301</v>
      </c>
      <c r="M73" s="40">
        <v>450.37332361471721</v>
      </c>
      <c r="N73" s="40">
        <v>450.29691615192701</v>
      </c>
      <c r="O73" s="40">
        <v>451.27975826365457</v>
      </c>
      <c r="P73" s="40">
        <v>450.54583325832937</v>
      </c>
      <c r="Q73" s="40">
        <v>450.11304153405706</v>
      </c>
      <c r="R73" s="40">
        <v>447.8544735825264</v>
      </c>
      <c r="S73" s="40">
        <v>450.47251769016771</v>
      </c>
      <c r="T73" s="40">
        <v>452.20253822069162</v>
      </c>
      <c r="U73" s="40">
        <v>445.66295290874223</v>
      </c>
      <c r="V73" s="40">
        <v>461.21249027427922</v>
      </c>
      <c r="W73" s="40">
        <v>489.87751674636866</v>
      </c>
      <c r="X73" s="40">
        <v>468.04452900765045</v>
      </c>
      <c r="Y73" s="40">
        <v>457.12803513829135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1308.4603826044993</v>
      </c>
      <c r="C75" s="40">
        <v>1335.5474244183247</v>
      </c>
      <c r="D75" s="40">
        <v>1358.4778546183436</v>
      </c>
      <c r="E75" s="40">
        <v>1378.1798072144625</v>
      </c>
      <c r="F75" s="40">
        <v>1395.3578156760805</v>
      </c>
      <c r="G75" s="40">
        <v>1409.8556789112049</v>
      </c>
      <c r="H75" s="40">
        <v>1422.7297350645651</v>
      </c>
      <c r="I75" s="40">
        <v>1431.4486451083212</v>
      </c>
      <c r="J75" s="40">
        <v>1438.0567027061909</v>
      </c>
      <c r="K75" s="40">
        <v>1438.0868697140809</v>
      </c>
      <c r="L75" s="40">
        <v>1440.5490429672802</v>
      </c>
      <c r="M75" s="40">
        <v>1446.582394782381</v>
      </c>
      <c r="N75" s="40">
        <v>1444.5340275870353</v>
      </c>
      <c r="O75" s="40">
        <v>1444.9101855856843</v>
      </c>
      <c r="P75" s="40">
        <v>1440.0759378769524</v>
      </c>
      <c r="Q75" s="40">
        <v>1438.6117590446095</v>
      </c>
      <c r="R75" s="40">
        <v>1466.1459786870776</v>
      </c>
      <c r="S75" s="40">
        <v>1570.9386589952628</v>
      </c>
      <c r="T75" s="40">
        <v>1538.3478310831879</v>
      </c>
      <c r="U75" s="40">
        <v>1534.2456347019474</v>
      </c>
      <c r="V75" s="40">
        <v>1644.505496473867</v>
      </c>
      <c r="W75" s="40">
        <v>1786.0935093480221</v>
      </c>
      <c r="X75" s="40">
        <v>1791.7523467881451</v>
      </c>
      <c r="Y75" s="40">
        <v>1731.1318997817498</v>
      </c>
      <c r="DA75" s="58" t="s">
        <v>1013</v>
      </c>
    </row>
    <row r="76" spans="1:105" ht="12" customHeight="1" x14ac:dyDescent="0.25">
      <c r="A76" s="28" t="s">
        <v>27</v>
      </c>
      <c r="B76" s="40">
        <v>515.9843322856965</v>
      </c>
      <c r="C76" s="40">
        <v>535.34153384558181</v>
      </c>
      <c r="D76" s="40">
        <v>553.51581176611705</v>
      </c>
      <c r="E76" s="40">
        <v>570.88613432111549</v>
      </c>
      <c r="F76" s="40">
        <v>587.60186087792124</v>
      </c>
      <c r="G76" s="40">
        <v>603.59971929637913</v>
      </c>
      <c r="H76" s="40">
        <v>623.37342115490594</v>
      </c>
      <c r="I76" s="40">
        <v>641.7205185384131</v>
      </c>
      <c r="J76" s="40">
        <v>655.46118360218748</v>
      </c>
      <c r="K76" s="40">
        <v>662.38294096480035</v>
      </c>
      <c r="L76" s="40">
        <v>670.67968437338413</v>
      </c>
      <c r="M76" s="40">
        <v>675.59335669091388</v>
      </c>
      <c r="N76" s="40">
        <v>680.41179622330492</v>
      </c>
      <c r="O76" s="40">
        <v>690.68098469965298</v>
      </c>
      <c r="P76" s="40">
        <v>705.34482617113099</v>
      </c>
      <c r="Q76" s="40">
        <v>726.77656999752526</v>
      </c>
      <c r="R76" s="40">
        <v>747.48970167888376</v>
      </c>
      <c r="S76" s="40">
        <v>808.14890518449363</v>
      </c>
      <c r="T76" s="40">
        <v>797.54721599321863</v>
      </c>
      <c r="U76" s="40">
        <v>799.75052002679399</v>
      </c>
      <c r="V76" s="40">
        <v>861.46994823892646</v>
      </c>
      <c r="W76" s="40">
        <v>931.49683863403914</v>
      </c>
      <c r="X76" s="40">
        <v>945.69362067584757</v>
      </c>
      <c r="Y76" s="40">
        <v>919.70116341438882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449.36389327375576</v>
      </c>
      <c r="C78" s="41">
        <v>453.74904226951151</v>
      </c>
      <c r="D78" s="41">
        <v>457.53600498419053</v>
      </c>
      <c r="E78" s="41">
        <v>460.99910457766106</v>
      </c>
      <c r="F78" s="41">
        <v>464.45791431752997</v>
      </c>
      <c r="G78" s="41">
        <v>467.72212488435986</v>
      </c>
      <c r="H78" s="41">
        <v>471.04688705480874</v>
      </c>
      <c r="I78" s="41">
        <v>473.42133645342523</v>
      </c>
      <c r="J78" s="41">
        <v>475.93060202066511</v>
      </c>
      <c r="K78" s="41">
        <v>476.41593625981534</v>
      </c>
      <c r="L78" s="41">
        <v>478.15653249540674</v>
      </c>
      <c r="M78" s="41">
        <v>481.82469018874423</v>
      </c>
      <c r="N78" s="41">
        <v>482.19097786753855</v>
      </c>
      <c r="O78" s="41">
        <v>483.80735738621064</v>
      </c>
      <c r="P78" s="41">
        <v>485.8243260140664</v>
      </c>
      <c r="Q78" s="41">
        <v>486.79729970938206</v>
      </c>
      <c r="R78" s="41">
        <v>491.72188785259198</v>
      </c>
      <c r="S78" s="41">
        <v>522.03602843669717</v>
      </c>
      <c r="T78" s="41">
        <v>511.74297270034123</v>
      </c>
      <c r="U78" s="41">
        <v>510.72931497310839</v>
      </c>
      <c r="V78" s="41">
        <v>547.24751110701538</v>
      </c>
      <c r="W78" s="41">
        <v>590.2187714685009</v>
      </c>
      <c r="X78" s="41">
        <v>593.63510739530852</v>
      </c>
      <c r="Y78" s="41">
        <v>574.37611904639778</v>
      </c>
      <c r="DA78" s="59" t="s">
        <v>1015</v>
      </c>
    </row>
    <row r="79" spans="1:105" ht="12" customHeight="1" x14ac:dyDescent="0.25">
      <c r="A79" s="32" t="s">
        <v>25</v>
      </c>
      <c r="B79" s="42">
        <v>30.579336523401579</v>
      </c>
      <c r="C79" s="42">
        <v>31.125635237975565</v>
      </c>
      <c r="D79" s="42">
        <v>31.580277336357458</v>
      </c>
      <c r="E79" s="42">
        <v>31.96747990546169</v>
      </c>
      <c r="F79" s="42">
        <v>32.313946207015832</v>
      </c>
      <c r="G79" s="42">
        <v>32.610240143599974</v>
      </c>
      <c r="H79" s="42">
        <v>32.877246314626824</v>
      </c>
      <c r="I79" s="42">
        <v>33.047012255594268</v>
      </c>
      <c r="J79" s="42">
        <v>33.197541022344033</v>
      </c>
      <c r="K79" s="42">
        <v>33.180421107238992</v>
      </c>
      <c r="L79" s="42">
        <v>33.226143423006789</v>
      </c>
      <c r="M79" s="42">
        <v>33.635549630521922</v>
      </c>
      <c r="N79" s="42">
        <v>33.791694277292322</v>
      </c>
      <c r="O79" s="42">
        <v>34.013467642207452</v>
      </c>
      <c r="P79" s="42">
        <v>34.24305872277791</v>
      </c>
      <c r="Q79" s="42">
        <v>34.379698164268518</v>
      </c>
      <c r="R79" s="42">
        <v>35.106859506725655</v>
      </c>
      <c r="S79" s="42">
        <v>37.771949878927266</v>
      </c>
      <c r="T79" s="42">
        <v>37.132891222561618</v>
      </c>
      <c r="U79" s="42">
        <v>36.853235343919266</v>
      </c>
      <c r="V79" s="42">
        <v>39.401041938019496</v>
      </c>
      <c r="W79" s="42">
        <v>42.71274416319531</v>
      </c>
      <c r="X79" s="42">
        <v>43.058838208948281</v>
      </c>
      <c r="Y79" s="42">
        <v>41.714541448994211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58.312992124346565</v>
      </c>
      <c r="C83" s="29">
        <v>57.714418462327608</v>
      </c>
      <c r="D83" s="29">
        <v>57.352786413508291</v>
      </c>
      <c r="E83" s="29">
        <v>56.605157784785668</v>
      </c>
      <c r="F83" s="29">
        <v>55.780274159752445</v>
      </c>
      <c r="G83" s="29">
        <v>54.8729654227784</v>
      </c>
      <c r="H83" s="29">
        <v>53.935188470493593</v>
      </c>
      <c r="I83" s="29">
        <v>52.683458782532618</v>
      </c>
      <c r="J83" s="29">
        <v>51.569075027228365</v>
      </c>
      <c r="K83" s="29">
        <v>50.278995903820608</v>
      </c>
      <c r="L83" s="29">
        <v>48.840205642809501</v>
      </c>
      <c r="M83" s="29">
        <v>47.347148766631712</v>
      </c>
      <c r="N83" s="29">
        <v>45.326571323783078</v>
      </c>
      <c r="O83" s="29">
        <v>43.397452987578262</v>
      </c>
      <c r="P83" s="29">
        <v>41.615811706659628</v>
      </c>
      <c r="Q83" s="29">
        <v>39.416345635704303</v>
      </c>
      <c r="R83" s="29">
        <v>37.765393005205631</v>
      </c>
      <c r="S83" s="29">
        <v>36.242711486188398</v>
      </c>
      <c r="T83" s="29">
        <v>34.626328906060955</v>
      </c>
      <c r="U83" s="29">
        <v>33.575935957154101</v>
      </c>
      <c r="V83" s="29">
        <v>33.0211328393287</v>
      </c>
      <c r="W83" s="29">
        <v>32.04512221560104</v>
      </c>
      <c r="X83" s="29">
        <v>31.049238835451767</v>
      </c>
      <c r="Y83" s="29">
        <v>29.938934987747349</v>
      </c>
      <c r="DA83" s="58" t="s">
        <v>1017</v>
      </c>
    </row>
    <row r="84" spans="1:105" ht="12" customHeight="1" x14ac:dyDescent="0.25">
      <c r="A84" s="28" t="s">
        <v>47</v>
      </c>
      <c r="B84" s="29">
        <v>952.48062642155912</v>
      </c>
      <c r="C84" s="29">
        <v>939.66009378210742</v>
      </c>
      <c r="D84" s="29">
        <v>928.2895736855055</v>
      </c>
      <c r="E84" s="29">
        <v>908.65328751308425</v>
      </c>
      <c r="F84" s="29">
        <v>887.94126032687177</v>
      </c>
      <c r="G84" s="29">
        <v>866.32460397889975</v>
      </c>
      <c r="H84" s="29">
        <v>844.68638721654315</v>
      </c>
      <c r="I84" s="29">
        <v>818.62864082981912</v>
      </c>
      <c r="J84" s="29">
        <v>794.25294145287512</v>
      </c>
      <c r="K84" s="29">
        <v>759.09439637619414</v>
      </c>
      <c r="L84" s="29">
        <v>732.0940740211488</v>
      </c>
      <c r="M84" s="29">
        <v>695.80637378410097</v>
      </c>
      <c r="N84" s="29">
        <v>660.16611551067251</v>
      </c>
      <c r="O84" s="29">
        <v>625.89664542966625</v>
      </c>
      <c r="P84" s="29">
        <v>593.97813116054908</v>
      </c>
      <c r="Q84" s="29">
        <v>561.48440411907063</v>
      </c>
      <c r="R84" s="29">
        <v>541.96967780709099</v>
      </c>
      <c r="S84" s="29">
        <v>531.15772220397457</v>
      </c>
      <c r="T84" s="29">
        <v>517.4408902131762</v>
      </c>
      <c r="U84" s="29">
        <v>503.50704706931236</v>
      </c>
      <c r="V84" s="29">
        <v>487.69043557885095</v>
      </c>
      <c r="W84" s="29">
        <v>475.10723470416968</v>
      </c>
      <c r="X84" s="29">
        <v>460.61341173851986</v>
      </c>
      <c r="Y84" s="29">
        <v>448.57486529145876</v>
      </c>
      <c r="DA84" s="58" t="s">
        <v>1018</v>
      </c>
    </row>
    <row r="85" spans="1:105" ht="12" customHeight="1" x14ac:dyDescent="0.25">
      <c r="A85" s="28" t="s">
        <v>46</v>
      </c>
      <c r="B85" s="29">
        <v>2093.8672267690777</v>
      </c>
      <c r="C85" s="29">
        <v>2089.3540846810365</v>
      </c>
      <c r="D85" s="29">
        <v>2085.1276751408077</v>
      </c>
      <c r="E85" s="29">
        <v>2074.800555816681</v>
      </c>
      <c r="F85" s="29">
        <v>2060.0212501280739</v>
      </c>
      <c r="G85" s="29">
        <v>2046.4192569467091</v>
      </c>
      <c r="H85" s="29">
        <v>2032.8056732764931</v>
      </c>
      <c r="I85" s="29">
        <v>2008.6844993670531</v>
      </c>
      <c r="J85" s="29">
        <v>1985.6461406657027</v>
      </c>
      <c r="K85" s="29">
        <v>1954.170550711023</v>
      </c>
      <c r="L85" s="29">
        <v>1918.8699907476143</v>
      </c>
      <c r="M85" s="29">
        <v>1851.9482984856875</v>
      </c>
      <c r="N85" s="29">
        <v>1791.7854673197601</v>
      </c>
      <c r="O85" s="29">
        <v>1742.8635833869018</v>
      </c>
      <c r="P85" s="29">
        <v>1666.4240748787458</v>
      </c>
      <c r="Q85" s="29">
        <v>1573.2720267965083</v>
      </c>
      <c r="R85" s="29">
        <v>1484.4572393124806</v>
      </c>
      <c r="S85" s="29">
        <v>1417.8477702966527</v>
      </c>
      <c r="T85" s="29">
        <v>1358.4063935997356</v>
      </c>
      <c r="U85" s="29">
        <v>1292.0106049441417</v>
      </c>
      <c r="V85" s="29">
        <v>1233.9297378613498</v>
      </c>
      <c r="W85" s="29">
        <v>1174.4736074959303</v>
      </c>
      <c r="X85" s="29">
        <v>1123.0389417364042</v>
      </c>
      <c r="Y85" s="29">
        <v>1059.1301338576748</v>
      </c>
      <c r="DA85" s="58" t="s">
        <v>1019</v>
      </c>
    </row>
    <row r="86" spans="1:105" ht="12" customHeight="1" x14ac:dyDescent="0.25">
      <c r="A86" s="28" t="s">
        <v>45</v>
      </c>
      <c r="B86" s="29">
        <v>816.19852877790061</v>
      </c>
      <c r="C86" s="29">
        <v>799.05841164474703</v>
      </c>
      <c r="D86" s="29">
        <v>785.22290907021238</v>
      </c>
      <c r="E86" s="29">
        <v>770.06501520661163</v>
      </c>
      <c r="F86" s="29">
        <v>755.07300358781924</v>
      </c>
      <c r="G86" s="29">
        <v>741.50233138155681</v>
      </c>
      <c r="H86" s="29">
        <v>728.98636632731734</v>
      </c>
      <c r="I86" s="29">
        <v>716.24222279629885</v>
      </c>
      <c r="J86" s="29">
        <v>704.34181052829513</v>
      </c>
      <c r="K86" s="29">
        <v>683.46757121211942</v>
      </c>
      <c r="L86" s="29">
        <v>677.37906032863509</v>
      </c>
      <c r="M86" s="29">
        <v>670.02944510396514</v>
      </c>
      <c r="N86" s="29">
        <v>634.2163668459624</v>
      </c>
      <c r="O86" s="29">
        <v>625.54340699029387</v>
      </c>
      <c r="P86" s="29">
        <v>622.1158079639979</v>
      </c>
      <c r="Q86" s="29">
        <v>619.9532493635844</v>
      </c>
      <c r="R86" s="29">
        <v>614.22433352739688</v>
      </c>
      <c r="S86" s="29">
        <v>605.784182293237</v>
      </c>
      <c r="T86" s="29">
        <v>591.33493888884425</v>
      </c>
      <c r="U86" s="29">
        <v>585.64883254087817</v>
      </c>
      <c r="V86" s="29">
        <v>579.45944072959867</v>
      </c>
      <c r="W86" s="29">
        <v>572.82608710694842</v>
      </c>
      <c r="X86" s="29">
        <v>567.14807781819309</v>
      </c>
      <c r="Y86" s="29">
        <v>557.10299856924451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454.44023576984091</v>
      </c>
      <c r="C88" s="29">
        <v>448.92495998824239</v>
      </c>
      <c r="D88" s="29">
        <v>443.09399861976277</v>
      </c>
      <c r="E88" s="29">
        <v>434.97329834641283</v>
      </c>
      <c r="F88" s="29">
        <v>425.49880983364574</v>
      </c>
      <c r="G88" s="29">
        <v>412.21628448250908</v>
      </c>
      <c r="H88" s="29">
        <v>399.50711781974445</v>
      </c>
      <c r="I88" s="29">
        <v>386.18009891530477</v>
      </c>
      <c r="J88" s="29">
        <v>373.07346489134864</v>
      </c>
      <c r="K88" s="29">
        <v>358.22787744007667</v>
      </c>
      <c r="L88" s="29">
        <v>346.69647300815376</v>
      </c>
      <c r="M88" s="29">
        <v>330.00133091982138</v>
      </c>
      <c r="N88" s="29">
        <v>310.9686222867295</v>
      </c>
      <c r="O88" s="29">
        <v>286.23790499031333</v>
      </c>
      <c r="P88" s="29">
        <v>263.73154506338233</v>
      </c>
      <c r="Q88" s="29">
        <v>237.96376802426019</v>
      </c>
      <c r="R88" s="29">
        <v>219.71658680783685</v>
      </c>
      <c r="S88" s="29">
        <v>203.59240644802128</v>
      </c>
      <c r="T88" s="29">
        <v>192.30762327543934</v>
      </c>
      <c r="U88" s="29">
        <v>181.09163251472265</v>
      </c>
      <c r="V88" s="29">
        <v>170.06718242108724</v>
      </c>
      <c r="W88" s="29">
        <v>160.42087572529243</v>
      </c>
      <c r="X88" s="29">
        <v>153.79743839291535</v>
      </c>
      <c r="Y88" s="29">
        <v>147.51978215522945</v>
      </c>
      <c r="DA88" s="58" t="s">
        <v>1021</v>
      </c>
    </row>
    <row r="89" spans="1:105" ht="12" customHeight="1" x14ac:dyDescent="0.25">
      <c r="A89" s="28" t="s">
        <v>27</v>
      </c>
      <c r="B89" s="29">
        <v>406.55229771857472</v>
      </c>
      <c r="C89" s="29">
        <v>396.30583059447133</v>
      </c>
      <c r="D89" s="29">
        <v>386.05973827987987</v>
      </c>
      <c r="E89" s="29">
        <v>373.8234789501339</v>
      </c>
      <c r="F89" s="29">
        <v>360.7776841300236</v>
      </c>
      <c r="G89" s="29">
        <v>345.56421464788218</v>
      </c>
      <c r="H89" s="29">
        <v>331.91042465575299</v>
      </c>
      <c r="I89" s="29">
        <v>317.96238928356019</v>
      </c>
      <c r="J89" s="29">
        <v>305.82024889627877</v>
      </c>
      <c r="K89" s="29">
        <v>292.17328188302434</v>
      </c>
      <c r="L89" s="29">
        <v>274.77250572250898</v>
      </c>
      <c r="M89" s="29">
        <v>258.8326509313618</v>
      </c>
      <c r="N89" s="29">
        <v>239.74978528042553</v>
      </c>
      <c r="O89" s="29">
        <v>226.66033344791362</v>
      </c>
      <c r="P89" s="29">
        <v>214.2976618391736</v>
      </c>
      <c r="Q89" s="29">
        <v>202.3966944524843</v>
      </c>
      <c r="R89" s="29">
        <v>194.99983604591677</v>
      </c>
      <c r="S89" s="29">
        <v>188.4125814614757</v>
      </c>
      <c r="T89" s="29">
        <v>185.41194361085684</v>
      </c>
      <c r="U89" s="29">
        <v>183.27542170287094</v>
      </c>
      <c r="V89" s="29">
        <v>181.59392038442755</v>
      </c>
      <c r="W89" s="29">
        <v>179.96239616089261</v>
      </c>
      <c r="X89" s="29">
        <v>178.03137934820339</v>
      </c>
      <c r="Y89" s="29">
        <v>176.32058462138031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75.512203827690485</v>
      </c>
      <c r="C91" s="31">
        <v>75.168981238491995</v>
      </c>
      <c r="D91" s="31">
        <v>74.845743442879296</v>
      </c>
      <c r="E91" s="31">
        <v>74.423894306013224</v>
      </c>
      <c r="F91" s="31">
        <v>73.918323551696361</v>
      </c>
      <c r="G91" s="31">
        <v>73.471117608917467</v>
      </c>
      <c r="H91" s="31">
        <v>72.97388053143392</v>
      </c>
      <c r="I91" s="31">
        <v>72.210329572063287</v>
      </c>
      <c r="J91" s="31">
        <v>71.477552235927106</v>
      </c>
      <c r="K91" s="31">
        <v>70.121127361487225</v>
      </c>
      <c r="L91" s="31">
        <v>67.98968054424526</v>
      </c>
      <c r="M91" s="31">
        <v>64.709726473940165</v>
      </c>
      <c r="N91" s="31">
        <v>61.449120251390923</v>
      </c>
      <c r="O91" s="31">
        <v>58.270633612533771</v>
      </c>
      <c r="P91" s="31">
        <v>55.207571614944769</v>
      </c>
      <c r="Q91" s="31">
        <v>51.083755176028831</v>
      </c>
      <c r="R91" s="31">
        <v>47.04054214027606</v>
      </c>
      <c r="S91" s="31">
        <v>44.019219024476797</v>
      </c>
      <c r="T91" s="31">
        <v>40.126223623525306</v>
      </c>
      <c r="U91" s="31">
        <v>36.390514304388461</v>
      </c>
      <c r="V91" s="31">
        <v>33.349211338174776</v>
      </c>
      <c r="W91" s="31">
        <v>30.497761770017249</v>
      </c>
      <c r="X91" s="31">
        <v>28.082151319981921</v>
      </c>
      <c r="Y91" s="31">
        <v>25.526005694290699</v>
      </c>
      <c r="DA91" s="59" t="s">
        <v>1023</v>
      </c>
    </row>
    <row r="92" spans="1:105" ht="12" customHeight="1" x14ac:dyDescent="0.25">
      <c r="A92" s="32" t="s">
        <v>25</v>
      </c>
      <c r="B92" s="33">
        <v>11611.986762678514</v>
      </c>
      <c r="C92" s="33">
        <v>11504.036128712822</v>
      </c>
      <c r="D92" s="33">
        <v>11396.599325679179</v>
      </c>
      <c r="E92" s="33">
        <v>11279.891884117254</v>
      </c>
      <c r="F92" s="33">
        <v>11172.579774693713</v>
      </c>
      <c r="G92" s="33">
        <v>11075.311616059951</v>
      </c>
      <c r="H92" s="33">
        <v>10989.322921797193</v>
      </c>
      <c r="I92" s="33">
        <v>10909.946748693206</v>
      </c>
      <c r="J92" s="33">
        <v>10814.190879443122</v>
      </c>
      <c r="K92" s="33">
        <v>10724.937456418462</v>
      </c>
      <c r="L92" s="33">
        <v>10547.862957576486</v>
      </c>
      <c r="M92" s="33">
        <v>10348.531537945919</v>
      </c>
      <c r="N92" s="33">
        <v>10089.959019890519</v>
      </c>
      <c r="O92" s="33">
        <v>9807.2410766052053</v>
      </c>
      <c r="P92" s="33">
        <v>9510.9022387523692</v>
      </c>
      <c r="Q92" s="33">
        <v>9144.7060820601164</v>
      </c>
      <c r="R92" s="33">
        <v>8836.2234515549062</v>
      </c>
      <c r="S92" s="33">
        <v>8496.8019369777066</v>
      </c>
      <c r="T92" s="33">
        <v>8197.7332543274533</v>
      </c>
      <c r="U92" s="33">
        <v>7956.8445118616155</v>
      </c>
      <c r="V92" s="33">
        <v>7761.9094956447343</v>
      </c>
      <c r="W92" s="33">
        <v>7609.2826409255631</v>
      </c>
      <c r="X92" s="33">
        <v>7505.9834747760015</v>
      </c>
      <c r="Y92" s="33">
        <v>7385.2135536615633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47.919885752984499</v>
      </c>
      <c r="D96" s="29">
        <v>46.237021085060434</v>
      </c>
      <c r="E96" s="29">
        <v>44.968892789571022</v>
      </c>
      <c r="F96" s="29">
        <v>43.709298600341036</v>
      </c>
      <c r="G96" s="29">
        <v>42.405538605897718</v>
      </c>
      <c r="H96" s="29">
        <v>41.054295773518298</v>
      </c>
      <c r="I96" s="29">
        <v>39.415227520031017</v>
      </c>
      <c r="J96" s="29">
        <v>37.934383626607641</v>
      </c>
      <c r="K96" s="29">
        <v>36.182670343932813</v>
      </c>
      <c r="L96" s="29">
        <v>34.230573202868221</v>
      </c>
      <c r="M96" s="29">
        <v>32.955425214348665</v>
      </c>
      <c r="N96" s="29">
        <v>31.877585469004899</v>
      </c>
      <c r="O96" s="29">
        <v>30.579727313517783</v>
      </c>
      <c r="P96" s="29">
        <v>29.438171095704401</v>
      </c>
      <c r="Q96" s="29">
        <v>27.743959574810763</v>
      </c>
      <c r="R96" s="29">
        <v>27.004137379905959</v>
      </c>
      <c r="S96" s="29">
        <v>26.525711803321045</v>
      </c>
      <c r="T96" s="29">
        <v>26.075069047913509</v>
      </c>
      <c r="U96" s="29">
        <v>25.588802061823952</v>
      </c>
      <c r="V96" s="29">
        <v>25.563688364804083</v>
      </c>
      <c r="W96" s="29">
        <v>24.643395583671136</v>
      </c>
      <c r="X96" s="29">
        <v>23.723102802538186</v>
      </c>
      <c r="Y96" s="29">
        <v>22.802810021405239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793.06562537495984</v>
      </c>
      <c r="D97" s="29">
        <v>732.88483139273683</v>
      </c>
      <c r="E97" s="29">
        <v>693.5786791379843</v>
      </c>
      <c r="F97" s="29">
        <v>674.63715489527408</v>
      </c>
      <c r="G97" s="29">
        <v>658.19134327726101</v>
      </c>
      <c r="H97" s="29">
        <v>641.85443432792249</v>
      </c>
      <c r="I97" s="29">
        <v>621.59131618120171</v>
      </c>
      <c r="J97" s="29">
        <v>594.48358658570396</v>
      </c>
      <c r="K97" s="29">
        <v>554.10979920249531</v>
      </c>
      <c r="L97" s="29">
        <v>506.81193138042954</v>
      </c>
      <c r="M97" s="29">
        <v>480.32666620967825</v>
      </c>
      <c r="N97" s="29">
        <v>467.01818545987391</v>
      </c>
      <c r="O97" s="29">
        <v>456.24846571015274</v>
      </c>
      <c r="P97" s="29">
        <v>446.52582397809135</v>
      </c>
      <c r="Q97" s="29">
        <v>446.1610649736736</v>
      </c>
      <c r="R97" s="29">
        <v>440.81882545469671</v>
      </c>
      <c r="S97" s="29">
        <v>434.4051666757498</v>
      </c>
      <c r="T97" s="29">
        <v>427.06402564170276</v>
      </c>
      <c r="U97" s="29">
        <v>419.92956183957062</v>
      </c>
      <c r="V97" s="29">
        <v>412.77671958979954</v>
      </c>
      <c r="W97" s="29">
        <v>408.64895239390154</v>
      </c>
      <c r="X97" s="29">
        <v>404.52118519800354</v>
      </c>
      <c r="Y97" s="29">
        <v>400.39341800210553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2039.5297212865096</v>
      </c>
      <c r="D98" s="29">
        <v>1997.0856082917583</v>
      </c>
      <c r="E98" s="29">
        <v>1980.8420328477678</v>
      </c>
      <c r="F98" s="29">
        <v>1963.0318025017882</v>
      </c>
      <c r="G98" s="29">
        <v>1962.6499636855426</v>
      </c>
      <c r="H98" s="29">
        <v>1959.0207051068448</v>
      </c>
      <c r="I98" s="29">
        <v>1928.5634854389477</v>
      </c>
      <c r="J98" s="29">
        <v>1897.3740162298134</v>
      </c>
      <c r="K98" s="29">
        <v>1843.5498217390407</v>
      </c>
      <c r="L98" s="29">
        <v>1787.2817843321279</v>
      </c>
      <c r="M98" s="29">
        <v>1691.228004473048</v>
      </c>
      <c r="N98" s="29">
        <v>1594.5279910849736</v>
      </c>
      <c r="O98" s="29">
        <v>1446.4901839314282</v>
      </c>
      <c r="P98" s="29">
        <v>1277.5941959841443</v>
      </c>
      <c r="Q98" s="29">
        <v>1122.1754827716509</v>
      </c>
      <c r="R98" s="29">
        <v>1060.2393717337404</v>
      </c>
      <c r="S98" s="29">
        <v>1031.2403924019789</v>
      </c>
      <c r="T98" s="29">
        <v>1014.3470062229143</v>
      </c>
      <c r="U98" s="29">
        <v>991.11737280726902</v>
      </c>
      <c r="V98" s="29">
        <v>980.18785827642148</v>
      </c>
      <c r="W98" s="29">
        <v>970.3859796936573</v>
      </c>
      <c r="X98" s="29">
        <v>960.58410111089302</v>
      </c>
      <c r="Y98" s="29">
        <v>950.78222252812884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758.14581479985543</v>
      </c>
      <c r="D99" s="29">
        <v>735.5164749828848</v>
      </c>
      <c r="E99" s="29">
        <v>710.68920905014761</v>
      </c>
      <c r="F99" s="29">
        <v>686.2326032355603</v>
      </c>
      <c r="G99" s="29">
        <v>671.55581352578417</v>
      </c>
      <c r="H99" s="29">
        <v>656.05773200601675</v>
      </c>
      <c r="I99" s="29">
        <v>645.1523896856404</v>
      </c>
      <c r="J99" s="29">
        <v>626.57609043038792</v>
      </c>
      <c r="K99" s="29">
        <v>617.47137336299465</v>
      </c>
      <c r="L99" s="29">
        <v>607.62131804736634</v>
      </c>
      <c r="M99" s="29">
        <v>595.34735102263551</v>
      </c>
      <c r="N99" s="29">
        <v>587.55290232383845</v>
      </c>
      <c r="O99" s="29">
        <v>582.95527504114398</v>
      </c>
      <c r="P99" s="29">
        <v>581.82565380342294</v>
      </c>
      <c r="Q99" s="29">
        <v>580.81743903288032</v>
      </c>
      <c r="R99" s="29">
        <v>575.32143140162555</v>
      </c>
      <c r="S99" s="29">
        <v>568.40661385002454</v>
      </c>
      <c r="T99" s="29">
        <v>559.35501218380182</v>
      </c>
      <c r="U99" s="29">
        <v>550.97245049320952</v>
      </c>
      <c r="V99" s="29">
        <v>542.44780621472864</v>
      </c>
      <c r="W99" s="29">
        <v>539.19311937744033</v>
      </c>
      <c r="X99" s="29">
        <v>535.93843254015189</v>
      </c>
      <c r="Y99" s="29">
        <v>532.68374570286358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423.63948879608023</v>
      </c>
      <c r="D101" s="29">
        <v>411.93048182000638</v>
      </c>
      <c r="E101" s="29">
        <v>403.10117370946534</v>
      </c>
      <c r="F101" s="29">
        <v>394.21425256991398</v>
      </c>
      <c r="G101" s="29">
        <v>382.84636061418854</v>
      </c>
      <c r="H101" s="29">
        <v>366.30489125954716</v>
      </c>
      <c r="I101" s="29">
        <v>347.8878335121808</v>
      </c>
      <c r="J101" s="29">
        <v>329.17366397512473</v>
      </c>
      <c r="K101" s="29">
        <v>305.6137788775834</v>
      </c>
      <c r="L101" s="29">
        <v>289.67870394212031</v>
      </c>
      <c r="M101" s="29">
        <v>264.34353543418115</v>
      </c>
      <c r="N101" s="29">
        <v>249.42419061496551</v>
      </c>
      <c r="O101" s="29">
        <v>224.55498944136505</v>
      </c>
      <c r="P101" s="29">
        <v>200.62038700987253</v>
      </c>
      <c r="Q101" s="29">
        <v>178.27501302498248</v>
      </c>
      <c r="R101" s="29">
        <v>159.91687515231393</v>
      </c>
      <c r="S101" s="29">
        <v>156.46368069161471</v>
      </c>
      <c r="T101" s="29">
        <v>152.55710367113258</v>
      </c>
      <c r="U101" s="29">
        <v>148.81657275722253</v>
      </c>
      <c r="V101" s="29">
        <v>147.49010458047167</v>
      </c>
      <c r="W101" s="29">
        <v>144.54030248886224</v>
      </c>
      <c r="X101" s="29">
        <v>141.59050039725278</v>
      </c>
      <c r="Y101" s="29">
        <v>138.64069830564335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375.68967657093106</v>
      </c>
      <c r="D102" s="29">
        <v>363.89347655068298</v>
      </c>
      <c r="E102" s="29">
        <v>352.39469456652853</v>
      </c>
      <c r="F102" s="29">
        <v>339.53497316961841</v>
      </c>
      <c r="G102" s="29">
        <v>324.68493800667954</v>
      </c>
      <c r="H102" s="29">
        <v>311.03906413227645</v>
      </c>
      <c r="I102" s="29">
        <v>296.7797099445724</v>
      </c>
      <c r="J102" s="29">
        <v>277.91243788991812</v>
      </c>
      <c r="K102" s="29">
        <v>260.20682996786485</v>
      </c>
      <c r="L102" s="29">
        <v>239.64499136550734</v>
      </c>
      <c r="M102" s="29">
        <v>228.72669580692724</v>
      </c>
      <c r="N102" s="29">
        <v>218.47877841073398</v>
      </c>
      <c r="O102" s="29">
        <v>202.99138777673147</v>
      </c>
      <c r="P102" s="29">
        <v>193.31430183596999</v>
      </c>
      <c r="Q102" s="29">
        <v>185.61374200130322</v>
      </c>
      <c r="R102" s="29">
        <v>185.0066694655855</v>
      </c>
      <c r="S102" s="29">
        <v>183.94091788417637</v>
      </c>
      <c r="T102" s="29">
        <v>182.17722733963473</v>
      </c>
      <c r="U102" s="29">
        <v>180.11172252997946</v>
      </c>
      <c r="V102" s="29">
        <v>178.24794625719895</v>
      </c>
      <c r="W102" s="29">
        <v>176.46546679462696</v>
      </c>
      <c r="X102" s="29">
        <v>174.68298733205498</v>
      </c>
      <c r="Y102" s="29">
        <v>172.90050786948296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74.163409918924415</v>
      </c>
      <c r="D104" s="31">
        <v>74.108197514010158</v>
      </c>
      <c r="E104" s="31">
        <v>73.786348850632692</v>
      </c>
      <c r="F104" s="31">
        <v>73.16011096055017</v>
      </c>
      <c r="G104" s="31">
        <v>72.75848320926174</v>
      </c>
      <c r="H104" s="31">
        <v>71.872327397582552</v>
      </c>
      <c r="I104" s="31">
        <v>70.689176812099106</v>
      </c>
      <c r="J104" s="31">
        <v>70.196020478881991</v>
      </c>
      <c r="K104" s="31">
        <v>67.292811576215712</v>
      </c>
      <c r="L104" s="31">
        <v>63.231238343720499</v>
      </c>
      <c r="M104" s="31">
        <v>56.51545399605871</v>
      </c>
      <c r="N104" s="31">
        <v>55.619039502536133</v>
      </c>
      <c r="O104" s="31">
        <v>49.602008987464224</v>
      </c>
      <c r="P104" s="31">
        <v>46.04506413297841</v>
      </c>
      <c r="Q104" s="31">
        <v>40.779068889102263</v>
      </c>
      <c r="R104" s="31">
        <v>33.131714665226944</v>
      </c>
      <c r="S104" s="31">
        <v>26.21306117036055</v>
      </c>
      <c r="T104" s="31">
        <v>20.470880343316541</v>
      </c>
      <c r="U104" s="31">
        <v>16.291060295470295</v>
      </c>
      <c r="V104" s="31">
        <v>14.441227388249247</v>
      </c>
      <c r="W104" s="31">
        <v>13.574753744954291</v>
      </c>
      <c r="X104" s="31">
        <v>12.708280101659335</v>
      </c>
      <c r="Y104" s="31">
        <v>11.841806458364381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10860.552034926661</v>
      </c>
      <c r="D105" s="33">
        <v>10857.291522552085</v>
      </c>
      <c r="E105" s="33">
        <v>10856.485287189862</v>
      </c>
      <c r="F105" s="33">
        <v>10855.465450189233</v>
      </c>
      <c r="G105" s="33">
        <v>10854.192270336627</v>
      </c>
      <c r="H105" s="33">
        <v>10846.867090158514</v>
      </c>
      <c r="I105" s="33">
        <v>10829.987413998238</v>
      </c>
      <c r="J105" s="33">
        <v>10635.406628657141</v>
      </c>
      <c r="K105" s="33">
        <v>10387.431114629186</v>
      </c>
      <c r="L105" s="33">
        <v>9875.1370460202997</v>
      </c>
      <c r="M105" s="33">
        <v>9512.758043273232</v>
      </c>
      <c r="N105" s="33">
        <v>8994.0448645293636</v>
      </c>
      <c r="O105" s="33">
        <v>8640.4460319188511</v>
      </c>
      <c r="P105" s="33">
        <v>8179.3390548520701</v>
      </c>
      <c r="Q105" s="33">
        <v>7980.3684957655996</v>
      </c>
      <c r="R105" s="33">
        <v>7857.9970132690187</v>
      </c>
      <c r="S105" s="33">
        <v>7716.7686519487788</v>
      </c>
      <c r="T105" s="33">
        <v>7564.0692900906342</v>
      </c>
      <c r="U105" s="33">
        <v>7413.024197679455</v>
      </c>
      <c r="V105" s="33">
        <v>7264.5358079244661</v>
      </c>
      <c r="W105" s="33">
        <v>7191.8904498452212</v>
      </c>
      <c r="X105" s="33">
        <v>7119.2450917659762</v>
      </c>
      <c r="Y105" s="33">
        <v>7046.5997336867322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0.99561957687818914</v>
      </c>
      <c r="C109" s="43">
        <f>C31/RES_summary!C$6</f>
        <v>1.0025408907139437</v>
      </c>
      <c r="D109" s="43">
        <f>D31/RES_summary!D$6</f>
        <v>1.0092058490344926</v>
      </c>
      <c r="E109" s="43">
        <f>E31/RES_summary!E$6</f>
        <v>1.0158565828776114</v>
      </c>
      <c r="F109" s="43">
        <f>F31/RES_summary!F$6</f>
        <v>1.0225927011661002</v>
      </c>
      <c r="G109" s="43">
        <f>G31/RES_summary!G$6</f>
        <v>1.0294776369660938</v>
      </c>
      <c r="H109" s="43">
        <f>H31/RES_summary!H$6</f>
        <v>1.0365784939066853</v>
      </c>
      <c r="I109" s="43">
        <f>I31/RES_summary!I$6</f>
        <v>1.0440212939441815</v>
      </c>
      <c r="J109" s="43">
        <f>J31/RES_summary!J$6</f>
        <v>1.0520582382297716</v>
      </c>
      <c r="K109" s="43">
        <f>K31/RES_summary!K$6</f>
        <v>1.0650103632115362</v>
      </c>
      <c r="L109" s="43">
        <f>L31/RES_summary!L$6</f>
        <v>1.074000013019542</v>
      </c>
      <c r="M109" s="43">
        <f>M31/RES_summary!M$6</f>
        <v>1.0897375507049072</v>
      </c>
      <c r="N109" s="43">
        <f>N31/RES_summary!N$6</f>
        <v>1.0968587012572211</v>
      </c>
      <c r="O109" s="43">
        <f>O31/RES_summary!O$6</f>
        <v>1.1256142124316597</v>
      </c>
      <c r="P109" s="43">
        <f>P31/RES_summary!P$6</f>
        <v>1.1369276583371142</v>
      </c>
      <c r="Q109" s="43">
        <f>Q31/RES_summary!Q$6</f>
        <v>1.1490000126031179</v>
      </c>
      <c r="R109" s="43">
        <f>R31/RES_summary!R$6</f>
        <v>1.165425219498649</v>
      </c>
      <c r="S109" s="43">
        <f>S31/RES_summary!S$6</f>
        <v>1.1689048135920495</v>
      </c>
      <c r="T109" s="43">
        <f>T31/RES_summary!T$6</f>
        <v>1.1743014062405697</v>
      </c>
      <c r="U109" s="43">
        <f>U31/RES_summary!U$6</f>
        <v>1.1800784358930845</v>
      </c>
      <c r="V109" s="43">
        <f>V31/RES_summary!V$6</f>
        <v>1.1920000227872918</v>
      </c>
      <c r="W109" s="43">
        <f>W31/RES_summary!W$6</f>
        <v>1.1990001145613121</v>
      </c>
      <c r="X109" s="43">
        <f>X31/RES_summary!X$6</f>
        <v>1.2069998355864602</v>
      </c>
      <c r="Y109" s="43">
        <f>Y31/RES_summary!Y$6</f>
        <v>1.2099998446424964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0.63931109461274893</v>
      </c>
      <c r="C110" s="43">
        <f>C32/RES_summary!C$6</f>
        <v>0.65397963538632786</v>
      </c>
      <c r="D110" s="43">
        <f>D32/RES_summary!D$6</f>
        <v>0.66846629327390794</v>
      </c>
      <c r="E110" s="43">
        <f>E32/RES_summary!E$6</f>
        <v>0.68297000158468657</v>
      </c>
      <c r="F110" s="43">
        <f>F32/RES_summary!F$6</f>
        <v>0.69757850354649598</v>
      </c>
      <c r="G110" s="43">
        <f>G32/RES_summary!G$6</f>
        <v>0.71236762324329739</v>
      </c>
      <c r="H110" s="43">
        <f>H32/RES_summary!H$6</f>
        <v>0.72745868491939758</v>
      </c>
      <c r="I110" s="43">
        <f>I32/RES_summary!I$6</f>
        <v>0.74310517227418493</v>
      </c>
      <c r="J110" s="43">
        <f>J32/RES_summary!J$6</f>
        <v>0.76000001518518712</v>
      </c>
      <c r="K110" s="43">
        <f>K32/RES_summary!K$6</f>
        <v>0.80800003977759738</v>
      </c>
      <c r="L110" s="43">
        <f>L32/RES_summary!L$6</f>
        <v>0.81400014321496139</v>
      </c>
      <c r="M110" s="43">
        <f>M32/RES_summary!M$6</f>
        <v>0.85499998841692582</v>
      </c>
      <c r="N110" s="43">
        <f>N32/RES_summary!N$6</f>
        <v>0.86200009104348518</v>
      </c>
      <c r="O110" s="43">
        <f>O32/RES_summary!O$6</f>
        <v>0.89099986383724405</v>
      </c>
      <c r="P110" s="43">
        <f>P32/RES_summary!P$6</f>
        <v>0.91000013881369812</v>
      </c>
      <c r="Q110" s="43">
        <f>Q32/RES_summary!Q$6</f>
        <v>0.91900011062736919</v>
      </c>
      <c r="R110" s="43">
        <f>R32/RES_summary!R$6</f>
        <v>0.92100014639679573</v>
      </c>
      <c r="S110" s="43">
        <f>S32/RES_summary!S$6</f>
        <v>0.92900011715337072</v>
      </c>
      <c r="T110" s="43">
        <f>T32/RES_summary!T$6</f>
        <v>0.92300000811774541</v>
      </c>
      <c r="U110" s="43">
        <f>U32/RES_summary!U$6</f>
        <v>0.93000007471440416</v>
      </c>
      <c r="V110" s="43">
        <f>V32/RES_summary!V$6</f>
        <v>0.95700002456754885</v>
      </c>
      <c r="W110" s="43">
        <f>W32/RES_summary!W$6</f>
        <v>0.9620001551202858</v>
      </c>
      <c r="X110" s="43">
        <f>X32/RES_summary!X$6</f>
        <v>0.96700000566943245</v>
      </c>
      <c r="Y110" s="43">
        <f>Y32/RES_summary!Y$6</f>
        <v>0.97299990160691441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5.0659888502900792E-3</v>
      </c>
      <c r="C111" s="43">
        <f>C33/RES_summary!C$6</f>
        <v>5.1773036351787025E-3</v>
      </c>
      <c r="D111" s="43">
        <f>D33/RES_summary!D$6</f>
        <v>5.2121214375931233E-3</v>
      </c>
      <c r="E111" s="43">
        <f>E33/RES_summary!E$6</f>
        <v>5.3658831936516859E-3</v>
      </c>
      <c r="F111" s="43">
        <f>F33/RES_summary!F$6</f>
        <v>5.6850534442317874E-3</v>
      </c>
      <c r="G111" s="43">
        <f>G33/RES_summary!G$6</f>
        <v>5.9936442577896275E-3</v>
      </c>
      <c r="H111" s="43">
        <f>H33/RES_summary!H$6</f>
        <v>6.3678498387342974E-3</v>
      </c>
      <c r="I111" s="43">
        <f>I33/RES_summary!I$6</f>
        <v>7.2962076517344172E-3</v>
      </c>
      <c r="J111" s="43">
        <f>J33/RES_summary!J$6</f>
        <v>8.2265751404819627E-3</v>
      </c>
      <c r="K111" s="43">
        <f>K33/RES_summary!K$6</f>
        <v>9.5248221769284585E-3</v>
      </c>
      <c r="L111" s="43">
        <f>L33/RES_summary!L$6</f>
        <v>1.0885102925223027E-2</v>
      </c>
      <c r="M111" s="43">
        <f>M33/RES_summary!M$6</f>
        <v>1.4174593993944369E-2</v>
      </c>
      <c r="N111" s="43">
        <f>N33/RES_summary!N$6</f>
        <v>1.6476632047754548E-2</v>
      </c>
      <c r="O111" s="43">
        <f>O33/RES_summary!O$6</f>
        <v>1.8152567407964337E-2</v>
      </c>
      <c r="P111" s="43">
        <f>P33/RES_summary!P$6</f>
        <v>2.1042330141348875E-2</v>
      </c>
      <c r="Q111" s="43">
        <f>Q33/RES_summary!Q$6</f>
        <v>2.343829863508232E-2</v>
      </c>
      <c r="R111" s="43">
        <f>R33/RES_summary!R$6</f>
        <v>2.7060938631656886E-2</v>
      </c>
      <c r="S111" s="43">
        <f>S33/RES_summary!S$6</f>
        <v>3.0317316256229947E-2</v>
      </c>
      <c r="T111" s="43">
        <f>T33/RES_summary!T$6</f>
        <v>3.3627583957782078E-2</v>
      </c>
      <c r="U111" s="43">
        <f>U33/RES_summary!U$6</f>
        <v>3.7178599090690122E-2</v>
      </c>
      <c r="V111" s="43">
        <f>V33/RES_summary!V$6</f>
        <v>4.1171651327377545E-2</v>
      </c>
      <c r="W111" s="43">
        <f>W33/RES_summary!W$6</f>
        <v>4.6231537661853429E-2</v>
      </c>
      <c r="X111" s="43">
        <f>X33/RES_summary!X$6</f>
        <v>5.1826053309672902E-2</v>
      </c>
      <c r="Y111" s="43">
        <f>Y33/RES_summary!Y$6</f>
        <v>5.7386299884862831E-2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9.436695292484653E-3</v>
      </c>
      <c r="C112" s="43">
        <f>C34/RES_summary!C$6</f>
        <v>1.2798894393531308E-2</v>
      </c>
      <c r="D112" s="43">
        <f>D34/RES_summary!D$6</f>
        <v>1.6125209963671401E-2</v>
      </c>
      <c r="E112" s="43">
        <f>E34/RES_summary!E$6</f>
        <v>1.9454643580076005E-2</v>
      </c>
      <c r="F112" s="43">
        <f>F34/RES_summary!F$6</f>
        <v>2.2804774003548561E-2</v>
      </c>
      <c r="G112" s="43">
        <f>G34/RES_summary!G$6</f>
        <v>2.6190872720120512E-2</v>
      </c>
      <c r="H112" s="43">
        <f>H34/RES_summary!H$6</f>
        <v>2.9637271780742436E-2</v>
      </c>
      <c r="I112" s="43">
        <f>I34/RES_summary!I$6</f>
        <v>3.3194298766766536E-2</v>
      </c>
      <c r="J112" s="43">
        <f>J34/RES_summary!J$6</f>
        <v>3.6999847388869106E-2</v>
      </c>
      <c r="K112" s="43">
        <f>K34/RES_summary!K$6</f>
        <v>4.6999908588021513E-2</v>
      </c>
      <c r="L112" s="43">
        <f>L34/RES_summary!L$6</f>
        <v>4.8999811982497143E-2</v>
      </c>
      <c r="M112" s="43">
        <f>M34/RES_summary!M$6</f>
        <v>5.1999894980127304E-2</v>
      </c>
      <c r="N112" s="43">
        <f>N34/RES_summary!N$6</f>
        <v>8.4999914180321323E-2</v>
      </c>
      <c r="O112" s="43">
        <f>O34/RES_summary!O$6</f>
        <v>9.7000053281078413E-2</v>
      </c>
      <c r="P112" s="43">
        <f>P34/RES_summary!P$6</f>
        <v>9.9000103014375979E-2</v>
      </c>
      <c r="Q112" s="43">
        <f>Q34/RES_summary!Q$6</f>
        <v>9.4999852963623205E-2</v>
      </c>
      <c r="R112" s="43">
        <f>R34/RES_summary!R$6</f>
        <v>9.2000029490002008E-2</v>
      </c>
      <c r="S112" s="43">
        <f>S34/RES_summary!S$6</f>
        <v>9.8999891315547664E-2</v>
      </c>
      <c r="T112" s="43">
        <f>T34/RES_summary!T$6</f>
        <v>0.12700000952952725</v>
      </c>
      <c r="U112" s="43">
        <f>U34/RES_summary!U$6</f>
        <v>0.13500003379937334</v>
      </c>
      <c r="V112" s="43">
        <f>V34/RES_summary!V$6</f>
        <v>0.14500016556391604</v>
      </c>
      <c r="W112" s="43">
        <f>W34/RES_summary!W$6</f>
        <v>0.16099991390112575</v>
      </c>
      <c r="X112" s="43">
        <f>X34/RES_summary!X$6</f>
        <v>0.17500014173581013</v>
      </c>
      <c r="Y112" s="43">
        <f>Y34/RES_summary!Y$6</f>
        <v>0.22599994130938755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0.28066794068184847</v>
      </c>
      <c r="C114" s="43">
        <f>C36/RES_summary!C$6</f>
        <v>0.30992251292912376</v>
      </c>
      <c r="D114" s="43">
        <f>D36/RES_summary!D$6</f>
        <v>0.33923081106117675</v>
      </c>
      <c r="E114" s="43">
        <f>E36/RES_summary!E$6</f>
        <v>0.37589013058764398</v>
      </c>
      <c r="F114" s="43">
        <f>F36/RES_summary!F$6</f>
        <v>0.42493301967740366</v>
      </c>
      <c r="G114" s="43">
        <f>G36/RES_summary!G$6</f>
        <v>0.52788225730646465</v>
      </c>
      <c r="H114" s="43">
        <f>H36/RES_summary!H$6</f>
        <v>0.62732720789943108</v>
      </c>
      <c r="I114" s="43">
        <f>I36/RES_summary!I$6</f>
        <v>0.71748097423373125</v>
      </c>
      <c r="J114" s="43">
        <f>J36/RES_summary!J$6</f>
        <v>0.8041050580787098</v>
      </c>
      <c r="K114" s="43">
        <f>K36/RES_summary!K$6</f>
        <v>0.90663050414298463</v>
      </c>
      <c r="L114" s="43">
        <f>L36/RES_summary!L$6</f>
        <v>0.9830392270390913</v>
      </c>
      <c r="M114" s="43">
        <f>M36/RES_summary!M$6</f>
        <v>1.0964836783309806</v>
      </c>
      <c r="N114" s="43">
        <f>N36/RES_summary!N$6</f>
        <v>1.1951437042088677</v>
      </c>
      <c r="O114" s="43">
        <f>O36/RES_summary!O$6</f>
        <v>1.3103008843246911</v>
      </c>
      <c r="P114" s="43">
        <f>P36/RES_summary!P$6</f>
        <v>1.4111170514334754</v>
      </c>
      <c r="Q114" s="43">
        <f>Q36/RES_summary!Q$6</f>
        <v>1.5693817094857283</v>
      </c>
      <c r="R114" s="43">
        <f>R36/RES_summary!R$6</f>
        <v>1.7184373080382596</v>
      </c>
      <c r="S114" s="43">
        <f>S36/RES_summary!S$6</f>
        <v>1.864519332045107</v>
      </c>
      <c r="T114" s="43">
        <f>T36/RES_summary!T$6</f>
        <v>1.9942973226821754</v>
      </c>
      <c r="U114" s="43">
        <f>U36/RES_summary!U$6</f>
        <v>2.1326235646902516</v>
      </c>
      <c r="V114" s="43">
        <f>V36/RES_summary!V$6</f>
        <v>2.2406398003725014</v>
      </c>
      <c r="W114" s="43">
        <f>W36/RES_summary!W$6</f>
        <v>2.3317872752841624</v>
      </c>
      <c r="X114" s="43">
        <f>X36/RES_summary!X$6</f>
        <v>2.4169859271547023</v>
      </c>
      <c r="Y114" s="43">
        <f>Y36/RES_summary!Y$6</f>
        <v>2.4963231033235402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8.6571137418205713E-2</v>
      </c>
      <c r="C115" s="43">
        <f>C37/RES_summary!C$6</f>
        <v>0.10559120042181773</v>
      </c>
      <c r="D115" s="43">
        <f>D37/RES_summary!D$6</f>
        <v>0.12610494088124266</v>
      </c>
      <c r="E115" s="43">
        <f>E37/RES_summary!E$6</f>
        <v>0.15363617343060057</v>
      </c>
      <c r="F115" s="43">
        <f>F37/RES_summary!F$6</f>
        <v>0.19016748652662657</v>
      </c>
      <c r="G115" s="43">
        <f>G37/RES_summary!G$6</f>
        <v>0.2539722661600663</v>
      </c>
      <c r="H115" s="43">
        <f>H37/RES_summary!H$6</f>
        <v>0.30898680169222031</v>
      </c>
      <c r="I115" s="43">
        <f>I37/RES_summary!I$6</f>
        <v>0.39791885360879892</v>
      </c>
      <c r="J115" s="43">
        <f>J37/RES_summary!J$6</f>
        <v>0.45386930881836318</v>
      </c>
      <c r="K115" s="43">
        <f>K37/RES_summary!K$6</f>
        <v>0.51458058663826078</v>
      </c>
      <c r="L115" s="43">
        <f>L37/RES_summary!L$6</f>
        <v>0.56750731503949958</v>
      </c>
      <c r="M115" s="43">
        <f>M37/RES_summary!M$6</f>
        <v>0.62504407495262171</v>
      </c>
      <c r="N115" s="43">
        <f>N37/RES_summary!N$6</f>
        <v>0.68539890777633194</v>
      </c>
      <c r="O115" s="43">
        <f>O37/RES_summary!O$6</f>
        <v>0.75200614381965747</v>
      </c>
      <c r="P115" s="43">
        <f>P37/RES_summary!P$6</f>
        <v>0.83616817283624478</v>
      </c>
      <c r="Q115" s="43">
        <f>Q37/RES_summary!Q$6</f>
        <v>0.9689316588817195</v>
      </c>
      <c r="R115" s="43">
        <f>R37/RES_summary!R$6</f>
        <v>1.1167669108895404</v>
      </c>
      <c r="S115" s="43">
        <f>S37/RES_summary!S$6</f>
        <v>1.2679273545498373</v>
      </c>
      <c r="T115" s="43">
        <f>T37/RES_summary!T$6</f>
        <v>1.4120253908441718</v>
      </c>
      <c r="U115" s="43">
        <f>U37/RES_summary!U$6</f>
        <v>1.5654655683670622</v>
      </c>
      <c r="V115" s="43">
        <f>V37/RES_summary!V$6</f>
        <v>1.7001190472974965</v>
      </c>
      <c r="W115" s="43">
        <f>W37/RES_summary!W$6</f>
        <v>1.8074340215964688</v>
      </c>
      <c r="X115" s="43">
        <f>X37/RES_summary!X$6</f>
        <v>1.8923427152097267</v>
      </c>
      <c r="Y115" s="43">
        <f>Y37/RES_summary!Y$6</f>
        <v>1.958631782829277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10.249674600334956</v>
      </c>
      <c r="C117" s="44">
        <f>C39/RES_summary!C$6</f>
        <v>10.455692356195357</v>
      </c>
      <c r="D117" s="44">
        <f>D39/RES_summary!D$6</f>
        <v>10.624142295492879</v>
      </c>
      <c r="E117" s="44">
        <f>E39/RES_summary!E$6</f>
        <v>10.77211291568476</v>
      </c>
      <c r="F117" s="44">
        <f>F39/RES_summary!F$6</f>
        <v>10.912247883726778</v>
      </c>
      <c r="G117" s="44">
        <f>G39/RES_summary!G$6</f>
        <v>11.055672238376358</v>
      </c>
      <c r="H117" s="44">
        <f>H39/RES_summary!H$6</f>
        <v>11.232329162292954</v>
      </c>
      <c r="I117" s="44">
        <f>I39/RES_summary!I$6</f>
        <v>11.40373635132298</v>
      </c>
      <c r="J117" s="44">
        <f>J39/RES_summary!J$6</f>
        <v>11.449744871834683</v>
      </c>
      <c r="K117" s="44">
        <f>K39/RES_summary!K$6</f>
        <v>11.809476248536953</v>
      </c>
      <c r="L117" s="44">
        <f>L39/RES_summary!L$6</f>
        <v>12.111842180103475</v>
      </c>
      <c r="M117" s="44">
        <f>M39/RES_summary!M$6</f>
        <v>12.207358825887759</v>
      </c>
      <c r="N117" s="44">
        <f>N39/RES_summary!N$6</f>
        <v>12.461761912243688</v>
      </c>
      <c r="O117" s="44">
        <f>O39/RES_summary!O$6</f>
        <v>13.036601924617862</v>
      </c>
      <c r="P117" s="44">
        <f>P39/RES_summary!P$6</f>
        <v>13.301014339246302</v>
      </c>
      <c r="Q117" s="44">
        <f>Q39/RES_summary!Q$6</f>
        <v>13.289877486358728</v>
      </c>
      <c r="R117" s="44">
        <f>R39/RES_summary!R$6</f>
        <v>13.865708144006256</v>
      </c>
      <c r="S117" s="44">
        <f>S39/RES_summary!S$6</f>
        <v>13.956050822908452</v>
      </c>
      <c r="T117" s="44">
        <f>T39/RES_summary!T$6</f>
        <v>14.359129518582424</v>
      </c>
      <c r="U117" s="44">
        <f>U39/RES_summary!U$6</f>
        <v>14.837944922622059</v>
      </c>
      <c r="V117" s="44">
        <f>V39/RES_summary!V$6</f>
        <v>15.059551563058385</v>
      </c>
      <c r="W117" s="44">
        <f>W39/RES_summary!W$6</f>
        <v>15.59752828179678</v>
      </c>
      <c r="X117" s="44">
        <f>X39/RES_summary!X$6</f>
        <v>16.061203992109331</v>
      </c>
      <c r="Y117" s="44">
        <f>Y39/RES_summary!Y$6</f>
        <v>16.475790773941807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0.13102252688199392</v>
      </c>
      <c r="C118" s="45">
        <f>C40/RES_summary!C$6</f>
        <v>0.13522133881793846</v>
      </c>
      <c r="D118" s="45">
        <f>D40/RES_summary!D$6</f>
        <v>0.14467910032772227</v>
      </c>
      <c r="E118" s="45">
        <f>E40/RES_summary!E$6</f>
        <v>0.15585196647690483</v>
      </c>
      <c r="F118" s="45">
        <f>F40/RES_summary!F$6</f>
        <v>0.16911378169581903</v>
      </c>
      <c r="G118" s="45">
        <f>G40/RES_summary!G$6</f>
        <v>0.1852156677332642</v>
      </c>
      <c r="H118" s="45">
        <f>H40/RES_summary!H$6</f>
        <v>0.20416818807242582</v>
      </c>
      <c r="I118" s="45">
        <f>I40/RES_summary!I$6</f>
        <v>0.22871503364873297</v>
      </c>
      <c r="J118" s="45">
        <f>J40/RES_summary!J$6</f>
        <v>0.25390830750431392</v>
      </c>
      <c r="K118" s="45">
        <f>K40/RES_summary!K$6</f>
        <v>0.29456760408585586</v>
      </c>
      <c r="L118" s="45">
        <f>L40/RES_summary!L$6</f>
        <v>0.34049127543556706</v>
      </c>
      <c r="M118" s="45">
        <f>M40/RES_summary!M$6</f>
        <v>0.38023291627070782</v>
      </c>
      <c r="N118" s="45">
        <f>N40/RES_summary!N$6</f>
        <v>0.40431735761557769</v>
      </c>
      <c r="O118" s="45">
        <f>O40/RES_summary!O$6</f>
        <v>0.43709619221446322</v>
      </c>
      <c r="P118" s="45">
        <f>P40/RES_summary!P$6</f>
        <v>0.45967273784238827</v>
      </c>
      <c r="Q118" s="45">
        <f>Q40/RES_summary!Q$6</f>
        <v>0.47878113264536193</v>
      </c>
      <c r="R118" s="45">
        <f>R40/RES_summary!R$6</f>
        <v>0.52206738941723874</v>
      </c>
      <c r="S118" s="45">
        <f>S40/RES_summary!S$6</f>
        <v>0.56555287385146269</v>
      </c>
      <c r="T118" s="45">
        <f>T40/RES_summary!T$6</f>
        <v>0.60564270651184993</v>
      </c>
      <c r="U118" s="45">
        <f>U40/RES_summary!U$6</f>
        <v>0.65009250093526016</v>
      </c>
      <c r="V118" s="45">
        <f>V40/RES_summary!V$6</f>
        <v>0.68589573889995792</v>
      </c>
      <c r="W118" s="45">
        <f>W40/RES_summary!W$6</f>
        <v>0.7080547676014054</v>
      </c>
      <c r="X118" s="45">
        <f>X40/RES_summary!X$6</f>
        <v>0.72860932184300176</v>
      </c>
      <c r="Y118" s="45">
        <f>Y40/RES_summary!Y$6</f>
        <v>0.74761810144042418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58.057556545343104</v>
      </c>
      <c r="C122" s="29">
        <f t="shared" si="82"/>
        <v>57.861064492259196</v>
      </c>
      <c r="D122" s="29">
        <f t="shared" si="82"/>
        <v>57.880767506938547</v>
      </c>
      <c r="E122" s="29">
        <f t="shared" si="82"/>
        <v>57.50272216050039</v>
      </c>
      <c r="F122" s="29">
        <f t="shared" si="82"/>
        <v>57.040501224806874</v>
      </c>
      <c r="G122" s="29">
        <f t="shared" si="82"/>
        <v>56.490490776764084</v>
      </c>
      <c r="H122" s="29">
        <f t="shared" si="82"/>
        <v>55.908056433317469</v>
      </c>
      <c r="I122" s="29">
        <f t="shared" si="82"/>
        <v>55.002652807594657</v>
      </c>
      <c r="J122" s="29">
        <f t="shared" si="82"/>
        <v>54.253670220284789</v>
      </c>
      <c r="K122" s="29">
        <f t="shared" si="82"/>
        <v>53.547651689439327</v>
      </c>
      <c r="L122" s="29">
        <f t="shared" si="82"/>
        <v>52.454381496254513</v>
      </c>
      <c r="M122" s="29">
        <f t="shared" si="82"/>
        <v>51.595965929810106</v>
      </c>
      <c r="N122" s="29">
        <f t="shared" si="82"/>
        <v>49.716844154647504</v>
      </c>
      <c r="O122" s="29">
        <f t="shared" si="82"/>
        <v>48.848789866152885</v>
      </c>
      <c r="P122" s="29">
        <f t="shared" si="82"/>
        <v>47.314167353450792</v>
      </c>
      <c r="Q122" s="29">
        <f t="shared" si="82"/>
        <v>45.289381632193098</v>
      </c>
      <c r="R122" s="29">
        <f t="shared" ref="R122:V122" si="83">R83*R109</f>
        <v>44.012741432544516</v>
      </c>
      <c r="S122" s="29">
        <f t="shared" si="83"/>
        <v>42.364279913833478</v>
      </c>
      <c r="T122" s="29">
        <f t="shared" si="83"/>
        <v>40.661746727335867</v>
      </c>
      <c r="U122" s="29">
        <f t="shared" si="83"/>
        <v>39.622237987964787</v>
      </c>
      <c r="V122" s="29">
        <f t="shared" si="83"/>
        <v>39.361191096942001</v>
      </c>
      <c r="W122" s="29">
        <f t="shared" ref="W122:Y122" si="84">W83*W109</f>
        <v>38.422105207636896</v>
      </c>
      <c r="X122" s="29">
        <f t="shared" si="84"/>
        <v>37.476426169475019</v>
      </c>
      <c r="Y122" s="29">
        <f t="shared" si="84"/>
        <v>36.226106683936095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608.9314318750038</v>
      </c>
      <c r="C123" s="29">
        <f t="shared" si="85"/>
        <v>614.51856551870526</v>
      </c>
      <c r="D123" s="29">
        <f t="shared" si="85"/>
        <v>620.53029040636613</v>
      </c>
      <c r="E123" s="29">
        <f t="shared" si="85"/>
        <v>620.58293721274185</v>
      </c>
      <c r="F123" s="29">
        <f t="shared" si="85"/>
        <v>619.40873561600881</v>
      </c>
      <c r="G123" s="29">
        <f t="shared" si="85"/>
        <v>617.14159909363968</v>
      </c>
      <c r="H123" s="29">
        <f t="shared" si="85"/>
        <v>614.47444841386357</v>
      </c>
      <c r="I123" s="29">
        <f t="shared" si="85"/>
        <v>608.32717717242463</v>
      </c>
      <c r="J123" s="29">
        <f t="shared" si="85"/>
        <v>603.63224756506463</v>
      </c>
      <c r="K123" s="29">
        <f t="shared" si="85"/>
        <v>613.34830246691615</v>
      </c>
      <c r="L123" s="29">
        <f t="shared" si="85"/>
        <v>595.92468110003972</v>
      </c>
      <c r="M123" s="29">
        <f t="shared" si="85"/>
        <v>594.91444152582949</v>
      </c>
      <c r="N123" s="29">
        <f t="shared" si="85"/>
        <v>569.06325167402372</v>
      </c>
      <c r="O123" s="29">
        <f t="shared" si="85"/>
        <v>557.67382585402049</v>
      </c>
      <c r="P123" s="29">
        <f t="shared" si="85"/>
        <v>540.52018180840071</v>
      </c>
      <c r="Q123" s="29">
        <f t="shared" si="85"/>
        <v>516.00422950096834</v>
      </c>
      <c r="R123" s="29">
        <f t="shared" ref="R123:V123" si="86">R84*R110</f>
        <v>499.15415260295504</v>
      </c>
      <c r="S123" s="29">
        <f t="shared" si="86"/>
        <v>493.44558615440991</v>
      </c>
      <c r="T123" s="29">
        <f t="shared" si="86"/>
        <v>477.59794586721506</v>
      </c>
      <c r="U123" s="29">
        <f t="shared" si="86"/>
        <v>468.26159139368951</v>
      </c>
      <c r="V123" s="29">
        <f t="shared" si="86"/>
        <v>466.71975883031894</v>
      </c>
      <c r="W123" s="29">
        <f t="shared" ref="W123:Y123" si="87">W84*W110</f>
        <v>457.05323348418125</v>
      </c>
      <c r="X123" s="29">
        <f t="shared" si="87"/>
        <v>445.4131717625653</v>
      </c>
      <c r="Y123" s="29">
        <f t="shared" si="87"/>
        <v>436.46329979192427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10.607508024799957</v>
      </c>
      <c r="C124" s="29">
        <f t="shared" si="88"/>
        <v>10.817220497794601</v>
      </c>
      <c r="D124" s="29">
        <f t="shared" si="88"/>
        <v>10.867938655720113</v>
      </c>
      <c r="E124" s="29">
        <f t="shared" si="88"/>
        <v>11.133137432635905</v>
      </c>
      <c r="F124" s="29">
        <f t="shared" si="88"/>
        <v>11.711330903231278</v>
      </c>
      <c r="G124" s="29">
        <f t="shared" si="88"/>
        <v>12.26550902842876</v>
      </c>
      <c r="H124" s="29">
        <f t="shared" si="88"/>
        <v>12.944601278751881</v>
      </c>
      <c r="I124" s="29">
        <f t="shared" si="88"/>
        <v>14.655779214202211</v>
      </c>
      <c r="J124" s="29">
        <f t="shared" si="88"/>
        <v>16.335067178594421</v>
      </c>
      <c r="K124" s="29">
        <f t="shared" si="88"/>
        <v>18.61312699891285</v>
      </c>
      <c r="L124" s="29">
        <f t="shared" si="88"/>
        <v>20.88709734940954</v>
      </c>
      <c r="M124" s="29">
        <f t="shared" si="88"/>
        <v>26.25061522881072</v>
      </c>
      <c r="N124" s="29">
        <f t="shared" si="88"/>
        <v>29.522589853541618</v>
      </c>
      <c r="O124" s="29">
        <f t="shared" si="88"/>
        <v>31.637448680317011</v>
      </c>
      <c r="P124" s="29">
        <f t="shared" si="88"/>
        <v>35.065445539090447</v>
      </c>
      <c r="Q124" s="29">
        <f t="shared" si="88"/>
        <v>36.874819598277796</v>
      </c>
      <c r="R124" s="29">
        <f t="shared" ref="R124:V124" si="89">R85*R111</f>
        <v>40.170806254353842</v>
      </c>
      <c r="S124" s="29">
        <f t="shared" si="89"/>
        <v>42.985339255274091</v>
      </c>
      <c r="T124" s="29">
        <f t="shared" si="89"/>
        <v>45.679925049563074</v>
      </c>
      <c r="U124" s="29">
        <f t="shared" si="89"/>
        <v>48.035144302138264</v>
      </c>
      <c r="V124" s="29">
        <f t="shared" si="89"/>
        <v>50.802924929709874</v>
      </c>
      <c r="W124" s="29">
        <f t="shared" ref="W124:Y124" si="90">W85*W111</f>
        <v>54.297720817800965</v>
      </c>
      <c r="X124" s="29">
        <f t="shared" si="90"/>
        <v>58.202676063269529</v>
      </c>
      <c r="Y124" s="29">
        <f t="shared" si="90"/>
        <v>60.779559478651436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7.7022168142513143</v>
      </c>
      <c r="C125" s="29">
        <f t="shared" si="91"/>
        <v>10.227064224903986</v>
      </c>
      <c r="D125" s="29">
        <f t="shared" si="91"/>
        <v>12.661884277042031</v>
      </c>
      <c r="E125" s="29">
        <f t="shared" si="91"/>
        <v>14.981340404330439</v>
      </c>
      <c r="F125" s="29">
        <f t="shared" si="91"/>
        <v>17.219269203000831</v>
      </c>
      <c r="G125" s="29">
        <f t="shared" si="91"/>
        <v>19.420593182886975</v>
      </c>
      <c r="H125" s="29">
        <f t="shared" si="91"/>
        <v>21.60516706329857</v>
      </c>
      <c r="I125" s="29">
        <f t="shared" si="91"/>
        <v>23.775158332873307</v>
      </c>
      <c r="J125" s="29">
        <f t="shared" si="91"/>
        <v>26.060539499146678</v>
      </c>
      <c r="K125" s="29">
        <f t="shared" si="91"/>
        <v>32.1229133698467</v>
      </c>
      <c r="L125" s="29">
        <f t="shared" si="91"/>
        <v>33.19144659698371</v>
      </c>
      <c r="M125" s="29">
        <f t="shared" si="91"/>
        <v>34.841460778999156</v>
      </c>
      <c r="N125" s="29">
        <f t="shared" si="91"/>
        <v>53.908336753661992</v>
      </c>
      <c r="O125" s="29">
        <f t="shared" si="91"/>
        <v>60.677743807685822</v>
      </c>
      <c r="P125" s="29">
        <f t="shared" si="91"/>
        <v>61.589529075307539</v>
      </c>
      <c r="Q125" s="29">
        <f t="shared" si="91"/>
        <v>58.895467533860952</v>
      </c>
      <c r="R125" s="29">
        <f t="shared" ref="R125:V125" si="92">R86*R112</f>
        <v>56.50865679799734</v>
      </c>
      <c r="S125" s="29">
        <f t="shared" si="92"/>
        <v>59.972568207708377</v>
      </c>
      <c r="T125" s="29">
        <f t="shared" si="92"/>
        <v>75.09954287402563</v>
      </c>
      <c r="U125" s="29">
        <f t="shared" si="92"/>
        <v>79.06261218758209</v>
      </c>
      <c r="V125" s="29">
        <f t="shared" si="92"/>
        <v>84.021714843365999</v>
      </c>
      <c r="W125" s="29">
        <f t="shared" ref="W125:Y125" si="93">W86*W112</f>
        <v>92.224950704537463</v>
      </c>
      <c r="X125" s="29">
        <f t="shared" si="93"/>
        <v>99.250994003376064</v>
      </c>
      <c r="Y125" s="29">
        <f t="shared" si="93"/>
        <v>125.90524497993307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127.54680513649494</v>
      </c>
      <c r="C127" s="29">
        <f t="shared" si="94"/>
        <v>139.13195171616243</v>
      </c>
      <c r="D127" s="29">
        <f t="shared" si="94"/>
        <v>150.31113652812206</v>
      </c>
      <c r="E127" s="29">
        <f t="shared" si="94"/>
        <v>163.50216991757134</v>
      </c>
      <c r="F127" s="29">
        <f t="shared" si="94"/>
        <v>180.80849413175241</v>
      </c>
      <c r="G127" s="29">
        <f t="shared" si="94"/>
        <v>217.60166275111069</v>
      </c>
      <c r="H127" s="29">
        <f t="shared" si="94"/>
        <v>250.62168475780933</v>
      </c>
      <c r="I127" s="29">
        <f t="shared" si="94"/>
        <v>277.07687359943156</v>
      </c>
      <c r="J127" s="29">
        <f t="shared" si="94"/>
        <v>299.99026015408339</v>
      </c>
      <c r="K127" s="29">
        <f t="shared" si="94"/>
        <v>324.78032112156802</v>
      </c>
      <c r="L127" s="29">
        <f t="shared" si="94"/>
        <v>340.81623284311468</v>
      </c>
      <c r="M127" s="29">
        <f t="shared" si="94"/>
        <v>361.84107318108494</v>
      </c>
      <c r="N127" s="29">
        <f t="shared" si="94"/>
        <v>371.65219113249015</v>
      </c>
      <c r="O127" s="29">
        <f t="shared" si="94"/>
        <v>375.05778003605445</v>
      </c>
      <c r="P127" s="29">
        <f t="shared" si="94"/>
        <v>372.15608023983481</v>
      </c>
      <c r="Q127" s="29">
        <f t="shared" si="94"/>
        <v>373.45598505757874</v>
      </c>
      <c r="R127" s="29">
        <f t="shared" ref="R127:V127" si="95">R88*R114</f>
        <v>377.56917996541375</v>
      </c>
      <c r="S127" s="29">
        <f t="shared" si="95"/>
        <v>379.60197767992059</v>
      </c>
      <c r="T127" s="29">
        <f t="shared" si="95"/>
        <v>383.51857822958107</v>
      </c>
      <c r="U127" s="29">
        <f t="shared" si="95"/>
        <v>386.20028286912486</v>
      </c>
      <c r="V127" s="29">
        <f t="shared" si="95"/>
        <v>381.05929766989868</v>
      </c>
      <c r="W127" s="29">
        <f t="shared" ref="W127:Y127" si="96">W88*W114</f>
        <v>374.06735670617888</v>
      </c>
      <c r="X127" s="29">
        <f t="shared" si="96"/>
        <v>371.72624422811873</v>
      </c>
      <c r="Y127" s="29">
        <f t="shared" si="96"/>
        <v>368.25704039135502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35.195694833482015</v>
      </c>
      <c r="C128" s="29">
        <f t="shared" si="97"/>
        <v>41.846408386635765</v>
      </c>
      <c r="D128" s="29">
        <f t="shared" si="97"/>
        <v>48.684040472412264</v>
      </c>
      <c r="E128" s="29">
        <f t="shared" si="97"/>
        <v>57.432808844413231</v>
      </c>
      <c r="F128" s="29">
        <f t="shared" si="97"/>
        <v>68.608185385903795</v>
      </c>
      <c r="G128" s="29">
        <f t="shared" si="97"/>
        <v>87.763726697946211</v>
      </c>
      <c r="H128" s="29">
        <f t="shared" si="97"/>
        <v>102.55594056268778</v>
      </c>
      <c r="I128" s="29">
        <f t="shared" si="97"/>
        <v>126.52322943442891</v>
      </c>
      <c r="J128" s="29">
        <f t="shared" si="97"/>
        <v>138.80242498921385</v>
      </c>
      <c r="K128" s="29">
        <f t="shared" si="97"/>
        <v>150.34669879139261</v>
      </c>
      <c r="L128" s="29">
        <f t="shared" si="97"/>
        <v>155.9354069692566</v>
      </c>
      <c r="M128" s="29">
        <f t="shared" si="97"/>
        <v>161.78181486892788</v>
      </c>
      <c r="N128" s="29">
        <f t="shared" si="97"/>
        <v>164.32424097081378</v>
      </c>
      <c r="O128" s="29">
        <f t="shared" si="97"/>
        <v>170.44996331304324</v>
      </c>
      <c r="P128" s="29">
        <f t="shared" si="97"/>
        <v>179.18888434314124</v>
      </c>
      <c r="Q128" s="29">
        <f t="shared" si="97"/>
        <v>196.10856490802212</v>
      </c>
      <c r="R128" s="29">
        <f t="shared" ref="R128:V128" si="98">R89*R115</f>
        <v>217.76936452496531</v>
      </c>
      <c r="S128" s="29">
        <f t="shared" si="98"/>
        <v>238.89346597635461</v>
      </c>
      <c r="T128" s="29">
        <f t="shared" si="98"/>
        <v>261.80637214429765</v>
      </c>
      <c r="U128" s="29">
        <f t="shared" si="98"/>
        <v>286.91136220379786</v>
      </c>
      <c r="V128" s="29">
        <f t="shared" si="98"/>
        <v>308.73128291899042</v>
      </c>
      <c r="W128" s="29">
        <f t="shared" ref="W128:Y128" si="99">W89*W115</f>
        <v>325.27015742921907</v>
      </c>
      <c r="X128" s="29">
        <f t="shared" si="99"/>
        <v>336.89638378831205</v>
      </c>
      <c r="Y128" s="29">
        <f t="shared" si="99"/>
        <v>345.34710100647453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773.97551758799523</v>
      </c>
      <c r="C130" s="31">
        <f t="shared" si="100"/>
        <v>785.94374255829291</v>
      </c>
      <c r="D130" s="31">
        <f t="shared" si="100"/>
        <v>795.17182854910277</v>
      </c>
      <c r="E130" s="31">
        <f t="shared" si="100"/>
        <v>801.70259308936249</v>
      </c>
      <c r="F130" s="31">
        <f t="shared" si="100"/>
        <v>806.61506974562985</v>
      </c>
      <c r="G130" s="31">
        <f t="shared" si="100"/>
        <v>812.27259527139324</v>
      </c>
      <c r="H130" s="31">
        <f t="shared" si="100"/>
        <v>819.66664637890733</v>
      </c>
      <c r="I130" s="31">
        <f t="shared" si="100"/>
        <v>823.46756028195091</v>
      </c>
      <c r="J130" s="31">
        <f t="shared" si="100"/>
        <v>818.39973716460213</v>
      </c>
      <c r="K130" s="31">
        <f t="shared" si="100"/>
        <v>828.09378809611803</v>
      </c>
      <c r="L130" s="31">
        <f t="shared" si="100"/>
        <v>823.48028062755031</v>
      </c>
      <c r="M130" s="31">
        <f t="shared" si="100"/>
        <v>789.93485059243631</v>
      </c>
      <c r="N130" s="31">
        <f t="shared" si="100"/>
        <v>765.76430628966568</v>
      </c>
      <c r="O130" s="31">
        <f t="shared" si="100"/>
        <v>759.65105430186009</v>
      </c>
      <c r="P130" s="31">
        <f t="shared" si="100"/>
        <v>734.31670168534754</v>
      </c>
      <c r="Q130" s="31">
        <f t="shared" si="100"/>
        <v>678.89684783256666</v>
      </c>
      <c r="R130" s="31">
        <f t="shared" ref="R130:V130" si="101">R91*R117</f>
        <v>652.25042825289518</v>
      </c>
      <c r="S130" s="31">
        <f t="shared" si="101"/>
        <v>614.33445789033681</v>
      </c>
      <c r="T130" s="31">
        <f t="shared" si="101"/>
        <v>576.17764210180167</v>
      </c>
      <c r="U130" s="31">
        <f t="shared" si="101"/>
        <v>539.96044695440617</v>
      </c>
      <c r="V130" s="31">
        <f t="shared" si="101"/>
        <v>502.22416773457434</v>
      </c>
      <c r="W130" s="31">
        <f t="shared" ref="W130:Y130" si="102">W91*W117</f>
        <v>475.68970173934468</v>
      </c>
      <c r="X130" s="31">
        <f t="shared" si="102"/>
        <v>451.03316088751194</v>
      </c>
      <c r="Y130" s="31">
        <f t="shared" si="102"/>
        <v>420.56112911358071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1521.4318477664033</v>
      </c>
      <c r="C131" s="33">
        <f t="shared" si="103"/>
        <v>1555.5911671344816</v>
      </c>
      <c r="D131" s="33">
        <f t="shared" si="103"/>
        <v>1648.8497372347899</v>
      </c>
      <c r="E131" s="33">
        <f t="shared" si="103"/>
        <v>1757.9933317865532</v>
      </c>
      <c r="F131" s="33">
        <f t="shared" si="103"/>
        <v>1889.4372169966757</v>
      </c>
      <c r="G131" s="33">
        <f t="shared" si="103"/>
        <v>2051.3212363225211</v>
      </c>
      <c r="H131" s="33">
        <f t="shared" si="103"/>
        <v>2243.6701490861092</v>
      </c>
      <c r="I131" s="33">
        <f t="shared" si="103"/>
        <v>2495.2688377332515</v>
      </c>
      <c r="J131" s="33">
        <f t="shared" si="103"/>
        <v>2745.8129032279912</v>
      </c>
      <c r="K131" s="33">
        <f t="shared" si="103"/>
        <v>3159.2191305078395</v>
      </c>
      <c r="L131" s="33">
        <f t="shared" si="103"/>
        <v>3591.4553115447902</v>
      </c>
      <c r="M131" s="33">
        <f t="shared" si="103"/>
        <v>3934.8523257925699</v>
      </c>
      <c r="N131" s="33">
        <f t="shared" si="103"/>
        <v>4079.5455693715985</v>
      </c>
      <c r="O131" s="33">
        <f t="shared" si="103"/>
        <v>4286.7077307134077</v>
      </c>
      <c r="P131" s="33">
        <f t="shared" si="103"/>
        <v>4371.9024714386014</v>
      </c>
      <c r="Q131" s="33">
        <f t="shared" si="103"/>
        <v>4378.3127356776722</v>
      </c>
      <c r="R131" s="33">
        <f t="shared" ref="R131:V131" si="104">R92*R118</f>
        <v>4613.1041096606523</v>
      </c>
      <c r="S131" s="33">
        <f t="shared" si="104"/>
        <v>4805.3907540044165</v>
      </c>
      <c r="T131" s="33">
        <f t="shared" si="104"/>
        <v>4964.8973554130744</v>
      </c>
      <c r="U131" s="33">
        <f t="shared" si="104"/>
        <v>5172.6849482691168</v>
      </c>
      <c r="V131" s="33">
        <f t="shared" si="104"/>
        <v>5323.8606487898451</v>
      </c>
      <c r="W131" s="33">
        <f t="shared" ref="W131:Y131" si="105">W92*W118</f>
        <v>5387.7888519339576</v>
      </c>
      <c r="X131" s="33">
        <f t="shared" si="105"/>
        <v>5468.9295293213199</v>
      </c>
      <c r="Y131" s="33">
        <f t="shared" si="105"/>
        <v>5521.3193357205464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1331.3469241966368</v>
      </c>
      <c r="C133" s="19">
        <f t="shared" ref="C133:Q133" si="107">SUM(C134,C139,C142)</f>
        <v>1365.4311231885388</v>
      </c>
      <c r="D133" s="19">
        <f t="shared" si="107"/>
        <v>1403.0268713726566</v>
      </c>
      <c r="E133" s="19">
        <f t="shared" si="107"/>
        <v>1438.4796249497281</v>
      </c>
      <c r="F133" s="19">
        <f t="shared" si="107"/>
        <v>1480.1873033466902</v>
      </c>
      <c r="G133" s="19">
        <f t="shared" si="107"/>
        <v>1554.4913292811868</v>
      </c>
      <c r="H133" s="19">
        <f t="shared" si="107"/>
        <v>1624.0225624536042</v>
      </c>
      <c r="I133" s="19">
        <f t="shared" si="107"/>
        <v>1684.4035470643291</v>
      </c>
      <c r="J133" s="19">
        <f t="shared" si="107"/>
        <v>1729.5189529487302</v>
      </c>
      <c r="K133" s="19">
        <f t="shared" si="107"/>
        <v>1792.5057034972729</v>
      </c>
      <c r="L133" s="19">
        <f t="shared" si="107"/>
        <v>1819.1893171269821</v>
      </c>
      <c r="M133" s="19">
        <f t="shared" si="107"/>
        <v>1850.2247422027501</v>
      </c>
      <c r="N133" s="19">
        <f t="shared" si="107"/>
        <v>1842.3267080069354</v>
      </c>
      <c r="O133" s="19">
        <f t="shared" si="107"/>
        <v>1850.4109444786086</v>
      </c>
      <c r="P133" s="19">
        <f t="shared" si="107"/>
        <v>1825.4049937660957</v>
      </c>
      <c r="Q133" s="19">
        <f t="shared" si="107"/>
        <v>1788.4902919426704</v>
      </c>
      <c r="R133" s="19">
        <f t="shared" ref="R133:V133" si="108">SUM(R134,R139,R142)</f>
        <v>1808.5182572953524</v>
      </c>
      <c r="S133" s="19">
        <f t="shared" si="108"/>
        <v>1886.3058099759776</v>
      </c>
      <c r="T133" s="19">
        <f t="shared" si="108"/>
        <v>1857.2878981160986</v>
      </c>
      <c r="U133" s="19">
        <f t="shared" si="108"/>
        <v>1851.7249559590209</v>
      </c>
      <c r="V133" s="19">
        <f t="shared" si="108"/>
        <v>1940.6679255854092</v>
      </c>
      <c r="W133" s="19">
        <f t="shared" ref="W133:Y133" si="109">SUM(W134,W139,W142)</f>
        <v>2041.1545700910856</v>
      </c>
      <c r="X133" s="19">
        <f t="shared" si="109"/>
        <v>2035.6752577465709</v>
      </c>
      <c r="Y133" s="19">
        <f t="shared" si="109"/>
        <v>1971.7803278292604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751.97552729759059</v>
      </c>
      <c r="C134" s="22">
        <f t="shared" ref="C134:Q134" si="111">SUM(C135:C138)</f>
        <v>752.17169925690769</v>
      </c>
      <c r="D134" s="22">
        <f t="shared" si="111"/>
        <v>755.99426121636168</v>
      </c>
      <c r="E134" s="22">
        <f t="shared" si="111"/>
        <v>754.57384764958522</v>
      </c>
      <c r="F134" s="22">
        <f t="shared" si="111"/>
        <v>751.88653497240375</v>
      </c>
      <c r="G134" s="22">
        <f t="shared" si="111"/>
        <v>747.91828613791461</v>
      </c>
      <c r="H134" s="22">
        <f t="shared" si="111"/>
        <v>743.65787342865053</v>
      </c>
      <c r="I134" s="22">
        <f t="shared" si="111"/>
        <v>734.28138658346097</v>
      </c>
      <c r="J134" s="22">
        <f t="shared" si="111"/>
        <v>726.4806307203969</v>
      </c>
      <c r="K134" s="22">
        <f t="shared" si="111"/>
        <v>726.51500115398676</v>
      </c>
      <c r="L134" s="22">
        <f t="shared" si="111"/>
        <v>710.56142470642249</v>
      </c>
      <c r="M134" s="22">
        <f t="shared" si="111"/>
        <v>704.53206132201956</v>
      </c>
      <c r="N134" s="22">
        <f t="shared" si="111"/>
        <v>686.55492319043162</v>
      </c>
      <c r="O134" s="22">
        <f t="shared" si="111"/>
        <v>677.42902561063329</v>
      </c>
      <c r="P134" s="22">
        <f t="shared" si="111"/>
        <v>656.62579526240734</v>
      </c>
      <c r="Q134" s="22">
        <f t="shared" si="111"/>
        <v>627.69478757478464</v>
      </c>
      <c r="R134" s="22">
        <f t="shared" ref="R134:V134" si="112">SUM(R135:R138)</f>
        <v>609.48895528838682</v>
      </c>
      <c r="S134" s="22">
        <f t="shared" si="112"/>
        <v>594.69919598521562</v>
      </c>
      <c r="T134" s="22">
        <f t="shared" si="112"/>
        <v>579.28412908115888</v>
      </c>
      <c r="U134" s="22">
        <f t="shared" si="112"/>
        <v>563.33754177821777</v>
      </c>
      <c r="V134" s="22">
        <f t="shared" si="112"/>
        <v>563.44451126315084</v>
      </c>
      <c r="W134" s="22">
        <f t="shared" ref="W134:Y134" si="113">SUM(W135:W138)</f>
        <v>559.15893067310947</v>
      </c>
      <c r="X134" s="22">
        <f t="shared" si="113"/>
        <v>547.79825562923725</v>
      </c>
      <c r="Y134" s="22">
        <f t="shared" si="113"/>
        <v>544.78311386605105</v>
      </c>
      <c r="DA134" s="57"/>
    </row>
    <row r="135" spans="1:105" ht="12" customHeight="1" x14ac:dyDescent="0.25">
      <c r="A135" s="28" t="s">
        <v>32</v>
      </c>
      <c r="B135" s="29">
        <f>B5*1000*11630/RES_summary!B$6</f>
        <v>508.5841953372053</v>
      </c>
      <c r="C135" s="29">
        <f>C5*1000*11630/RES_summary!C$6</f>
        <v>506.86292495219033</v>
      </c>
      <c r="D135" s="29">
        <f>D5*1000*11630/RES_summary!D$6</f>
        <v>507.03552336078104</v>
      </c>
      <c r="E135" s="29">
        <f>E5*1000*11630/RES_summary!E$6</f>
        <v>503.72384612598336</v>
      </c>
      <c r="F135" s="29">
        <f>F5*1000*11630/RES_summary!F$6</f>
        <v>499.67479072930786</v>
      </c>
      <c r="G135" s="29">
        <f>G5*1000*11630/RES_summary!G$6</f>
        <v>494.85669920445321</v>
      </c>
      <c r="H135" s="29">
        <f>H5*1000*11630/RES_summary!H$6</f>
        <v>489.75457435586071</v>
      </c>
      <c r="I135" s="29">
        <f>I5*1000*11630/RES_summary!I$6</f>
        <v>481.82323859452907</v>
      </c>
      <c r="J135" s="29">
        <f>J5*1000*11630/RES_summary!J$6</f>
        <v>475.26215112969419</v>
      </c>
      <c r="K135" s="29">
        <f>K5*1000*11630/RES_summary!K$6</f>
        <v>469.0774287994883</v>
      </c>
      <c r="L135" s="29">
        <f>L5*1000*11630/RES_summary!L$6</f>
        <v>459.50038190718919</v>
      </c>
      <c r="M135" s="29">
        <f>M5*1000*11630/RES_summary!M$6</f>
        <v>451.98066154513634</v>
      </c>
      <c r="N135" s="29">
        <f>N5*1000*11630/RES_summary!N$6</f>
        <v>435.51955479471189</v>
      </c>
      <c r="O135" s="29">
        <f>O5*1000*11630/RES_summary!O$6</f>
        <v>427.91539922749899</v>
      </c>
      <c r="P135" s="29">
        <f>P5*1000*11630/RES_summary!P$6</f>
        <v>414.47210601622851</v>
      </c>
      <c r="Q135" s="29">
        <f>Q5*1000*11630/RES_summary!Q$6</f>
        <v>396.7349830980113</v>
      </c>
      <c r="R135" s="29">
        <f>R5*1000*11630/RES_summary!R$6</f>
        <v>385.55161494908953</v>
      </c>
      <c r="S135" s="29">
        <f>S5*1000*11630/RES_summary!S$6</f>
        <v>371.11109204518124</v>
      </c>
      <c r="T135" s="29">
        <f>T5*1000*11630/RES_summary!T$6</f>
        <v>356.19690133146196</v>
      </c>
      <c r="U135" s="29">
        <f>U5*1000*11630/RES_summary!U$6</f>
        <v>347.09080477457127</v>
      </c>
      <c r="V135" s="29">
        <f>V5*1000*11630/RES_summary!V$6</f>
        <v>344.8040340092117</v>
      </c>
      <c r="W135" s="29">
        <f>W5*1000*11630/RES_summary!W$6</f>
        <v>336.57764161889895</v>
      </c>
      <c r="X135" s="29">
        <f>X5*1000*11630/RES_summary!X$6</f>
        <v>328.29349324460094</v>
      </c>
      <c r="Y135" s="29">
        <f>Y5*1000*11630/RES_summary!Y$6</f>
        <v>317.34069455127997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237.07297270610036</v>
      </c>
      <c r="C136" s="29">
        <f>C6*1000*11630/RES_summary!C$6</f>
        <v>237.8088971738182</v>
      </c>
      <c r="D136" s="29">
        <f>D6*1000*11630/RES_summary!D$6</f>
        <v>240.37651943668544</v>
      </c>
      <c r="E136" s="29">
        <f>E6*1000*11630/RES_summary!E$6</f>
        <v>241.14859614828467</v>
      </c>
      <c r="F136" s="29">
        <f>F6*1000*11630/RES_summary!F$6</f>
        <v>241.37672707342776</v>
      </c>
      <c r="G136" s="29">
        <f>G6*1000*11630/RES_summary!G$6</f>
        <v>241.11224255275107</v>
      </c>
      <c r="H136" s="29">
        <f>H6*1000*11630/RES_summary!H$6</f>
        <v>240.82676808507864</v>
      </c>
      <c r="I136" s="29">
        <f>I6*1000*11630/RES_summary!I$6</f>
        <v>238.03202376749209</v>
      </c>
      <c r="J136" s="29">
        <f>J6*1000*11630/RES_summary!J$6</f>
        <v>235.4272938257069</v>
      </c>
      <c r="K136" s="29">
        <f>K6*1000*11630/RES_summary!K$6</f>
        <v>238.4995877308495</v>
      </c>
      <c r="L136" s="29">
        <f>L6*1000*11630/RES_summary!L$6</f>
        <v>231.2094191920277</v>
      </c>
      <c r="M136" s="29">
        <f>M6*1000*11630/RES_summary!M$6</f>
        <v>230.70080004927962</v>
      </c>
      <c r="N136" s="29">
        <f>N6*1000*11630/RES_summary!N$6</f>
        <v>219.84684912267329</v>
      </c>
      <c r="O136" s="29">
        <f>O6*1000*11630/RES_summary!O$6</f>
        <v>214.6761202216455</v>
      </c>
      <c r="P136" s="29">
        <f>P6*1000*11630/RES_summary!P$6</f>
        <v>206.1189588603288</v>
      </c>
      <c r="Q136" s="29">
        <f>Q6*1000*11630/RES_summary!Q$6</f>
        <v>195.8059129576213</v>
      </c>
      <c r="R136" s="29">
        <f>R6*1000*11630/RES_summary!R$6</f>
        <v>189.13854503051274</v>
      </c>
      <c r="S136" s="29">
        <f>S6*1000*11630/RES_summary!S$6</f>
        <v>186.39448099497736</v>
      </c>
      <c r="T136" s="29">
        <f>T6*1000*11630/RES_summary!T$6</f>
        <v>178.40456734166941</v>
      </c>
      <c r="U136" s="29">
        <f>U6*1000*11630/RES_summary!U$6</f>
        <v>169.98795486079058</v>
      </c>
      <c r="V136" s="29">
        <f>V6*1000*11630/RES_summary!V$6</f>
        <v>168.37647553168713</v>
      </c>
      <c r="W136" s="29">
        <f>W6*1000*11630/RES_summary!W$6</f>
        <v>165.05436826949278</v>
      </c>
      <c r="X136" s="29">
        <f>X6*1000*11630/RES_summary!X$6</f>
        <v>160.13060012962688</v>
      </c>
      <c r="Y136" s="29">
        <f>Y6*1000*11630/RES_summary!Y$6</f>
        <v>156.56015287575943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2.8410879202637043</v>
      </c>
      <c r="C137" s="29">
        <f>C7*1000*11630/RES_summary!C$6</f>
        <v>2.8782137378906527</v>
      </c>
      <c r="D137" s="29">
        <f>D7*1000*11630/RES_summary!D$6</f>
        <v>2.8620981612655556</v>
      </c>
      <c r="E137" s="29">
        <f>E7*1000*11630/RES_summary!E$6</f>
        <v>2.9278260228902186</v>
      </c>
      <c r="F137" s="29">
        <f>F7*1000*11630/RES_summary!F$6</f>
        <v>3.0429694148040274</v>
      </c>
      <c r="G137" s="29">
        <f>G7*1000*11630/RES_summary!G$6</f>
        <v>3.1471870510423536</v>
      </c>
      <c r="H137" s="29">
        <f>H7*1000*11630/RES_summary!H$6</f>
        <v>3.2711656345176738</v>
      </c>
      <c r="I137" s="29">
        <f>I7*1000*11630/RES_summary!I$6</f>
        <v>3.6420086349216363</v>
      </c>
      <c r="J137" s="29">
        <f>J7*1000*11630/RES_summary!J$6</f>
        <v>3.9966396095121999</v>
      </c>
      <c r="K137" s="29">
        <f>K7*1000*11630/RES_summary!K$6</f>
        <v>4.474345979257949</v>
      </c>
      <c r="L137" s="29">
        <f>L7*1000*11630/RES_summary!L$6</f>
        <v>4.9323332213667346</v>
      </c>
      <c r="M137" s="29">
        <f>M7*1000*11630/RES_summary!M$6</f>
        <v>6.158935236973841</v>
      </c>
      <c r="N137" s="29">
        <f>N7*1000*11630/RES_summary!N$6</f>
        <v>6.9137614779927761</v>
      </c>
      <c r="O137" s="29">
        <f>O7*1000*11630/RES_summary!O$6</f>
        <v>7.4548686039723862</v>
      </c>
      <c r="P137" s="29">
        <f>P7*1000*11630/RES_summary!P$6</f>
        <v>8.2858246886274713</v>
      </c>
      <c r="Q137" s="29">
        <f>Q7*1000*11630/RES_summary!Q$6</f>
        <v>8.6442734949155131</v>
      </c>
      <c r="R137" s="29">
        <f>R7*1000*11630/RES_summary!R$6</f>
        <v>9.4911405656618033</v>
      </c>
      <c r="S137" s="29">
        <f>S7*1000*11630/RES_summary!S$6</f>
        <v>10.177629152185308</v>
      </c>
      <c r="T137" s="29">
        <f>T7*1000*11630/RES_summary!T$6</f>
        <v>10.722456501179359</v>
      </c>
      <c r="U137" s="29">
        <f>U7*1000*11630/RES_summary!U$6</f>
        <v>11.023504930659376</v>
      </c>
      <c r="V137" s="29">
        <f>V7*1000*11630/RES_summary!V$6</f>
        <v>11.512137382227831</v>
      </c>
      <c r="W137" s="29">
        <f>W7*1000*11630/RES_summary!W$6</f>
        <v>12.347990951522712</v>
      </c>
      <c r="X137" s="29">
        <f>X7*1000*11630/RES_summary!X$6</f>
        <v>12.920277513158171</v>
      </c>
      <c r="Y137" s="29">
        <f>Y7*1000*11630/RES_summary!Y$6</f>
        <v>13.327449187729707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3.4772713340212054</v>
      </c>
      <c r="C138" s="29">
        <f>C8*1000*11630/RES_summary!C$6</f>
        <v>4.6216633930086441</v>
      </c>
      <c r="D138" s="29">
        <f>D8*1000*11630/RES_summary!D$6</f>
        <v>5.7201202576297074</v>
      </c>
      <c r="E138" s="29">
        <f>E8*1000*11630/RES_summary!E$6</f>
        <v>6.7735793524270163</v>
      </c>
      <c r="F138" s="29">
        <f>F8*1000*11630/RES_summary!F$6</f>
        <v>7.7920477548641136</v>
      </c>
      <c r="G138" s="29">
        <f>G8*1000*11630/RES_summary!G$6</f>
        <v>8.8021573296679829</v>
      </c>
      <c r="H138" s="29">
        <f>H8*1000*11630/RES_summary!H$6</f>
        <v>9.8053653531934426</v>
      </c>
      <c r="I138" s="29">
        <f>I8*1000*11630/RES_summary!I$6</f>
        <v>10.784115586518121</v>
      </c>
      <c r="J138" s="29">
        <f>J8*1000*11630/RES_summary!J$6</f>
        <v>11.794546155483715</v>
      </c>
      <c r="K138" s="29">
        <f>K8*1000*11630/RES_summary!K$6</f>
        <v>14.463638644391096</v>
      </c>
      <c r="L138" s="29">
        <f>L8*1000*11630/RES_summary!L$6</f>
        <v>14.919290385838881</v>
      </c>
      <c r="M138" s="29">
        <f>M8*1000*11630/RES_summary!M$6</f>
        <v>15.691664490629666</v>
      </c>
      <c r="N138" s="29">
        <f>N8*1000*11630/RES_summary!N$6</f>
        <v>24.274757795053578</v>
      </c>
      <c r="O138" s="29">
        <f>O8*1000*11630/RES_summary!O$6</f>
        <v>27.382637557516418</v>
      </c>
      <c r="P138" s="29">
        <f>P8*1000*11630/RES_summary!P$6</f>
        <v>27.748905697222536</v>
      </c>
      <c r="Q138" s="29">
        <f>Q8*1000*11630/RES_summary!Q$6</f>
        <v>26.50961802423646</v>
      </c>
      <c r="R138" s="29">
        <f>R8*1000*11630/RES_summary!R$6</f>
        <v>25.307654743122757</v>
      </c>
      <c r="S138" s="29">
        <f>S8*1000*11630/RES_summary!S$6</f>
        <v>27.015993792871701</v>
      </c>
      <c r="T138" s="29">
        <f>T8*1000*11630/RES_summary!T$6</f>
        <v>33.960203906848037</v>
      </c>
      <c r="U138" s="29">
        <f>U8*1000*11630/RES_summary!U$6</f>
        <v>35.235277212196543</v>
      </c>
      <c r="V138" s="29">
        <f>V8*1000*11630/RES_summary!V$6</f>
        <v>38.751864340024206</v>
      </c>
      <c r="W138" s="29">
        <f>W8*1000*11630/RES_summary!W$6</f>
        <v>45.17892983319507</v>
      </c>
      <c r="X138" s="29">
        <f>X8*1000*11630/RES_summary!X$6</f>
        <v>46.453884741851283</v>
      </c>
      <c r="Y138" s="29">
        <f>Y8*1000*11630/RES_summary!Y$6</f>
        <v>57.554817251282024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185.050368546865</v>
      </c>
      <c r="C139" s="22">
        <f t="shared" ref="C139:Q139" si="115">SUM(C140:C141)</f>
        <v>208.21944022044568</v>
      </c>
      <c r="D139" s="22">
        <f t="shared" si="115"/>
        <v>231.14173645810996</v>
      </c>
      <c r="E139" s="22">
        <f t="shared" si="115"/>
        <v>258.1229832405354</v>
      </c>
      <c r="F139" s="22">
        <f t="shared" si="115"/>
        <v>292.60684283157798</v>
      </c>
      <c r="G139" s="22">
        <f t="shared" si="115"/>
        <v>359.76110076945866</v>
      </c>
      <c r="H139" s="22">
        <f t="shared" si="115"/>
        <v>420.4975706852349</v>
      </c>
      <c r="I139" s="22">
        <f t="shared" si="115"/>
        <v>477.8138677045722</v>
      </c>
      <c r="J139" s="22">
        <f t="shared" si="115"/>
        <v>522.38260613143746</v>
      </c>
      <c r="K139" s="22">
        <f t="shared" si="115"/>
        <v>566.64940385624141</v>
      </c>
      <c r="L139" s="22">
        <f t="shared" si="115"/>
        <v>595.54520757863895</v>
      </c>
      <c r="M139" s="22">
        <f t="shared" si="115"/>
        <v>632.73164553176753</v>
      </c>
      <c r="N139" s="22">
        <f t="shared" si="115"/>
        <v>648.67238848014506</v>
      </c>
      <c r="O139" s="22">
        <f t="shared" si="115"/>
        <v>659.65135506032254</v>
      </c>
      <c r="P139" s="22">
        <f t="shared" si="115"/>
        <v>662.32296876680232</v>
      </c>
      <c r="Q139" s="22">
        <f t="shared" si="115"/>
        <v>679.78528174041003</v>
      </c>
      <c r="R139" s="22">
        <f t="shared" ref="R139:V139" si="116">SUM(R140:R141)</f>
        <v>716.35189220603513</v>
      </c>
      <c r="S139" s="22">
        <f t="shared" si="116"/>
        <v>789.39291475296409</v>
      </c>
      <c r="T139" s="22">
        <f t="shared" si="116"/>
        <v>798.78791623255313</v>
      </c>
      <c r="U139" s="22">
        <f t="shared" si="116"/>
        <v>821.98360923669532</v>
      </c>
      <c r="V139" s="22">
        <f t="shared" si="116"/>
        <v>892.61683181657986</v>
      </c>
      <c r="W139" s="22">
        <f t="shared" ref="W139:Y139" si="117">SUM(W140:W141)</f>
        <v>971.10740121919139</v>
      </c>
      <c r="X139" s="22">
        <f t="shared" si="117"/>
        <v>984.64213143584357</v>
      </c>
      <c r="Y139" s="22">
        <f t="shared" si="117"/>
        <v>955.11764051813191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166.88994144887965</v>
      </c>
      <c r="C140" s="29">
        <f>C10*1000*11630/RES_summary!C$6</f>
        <v>185.81731976881545</v>
      </c>
      <c r="D140" s="29">
        <f>D10*1000*11630/RES_summary!D$6</f>
        <v>204.19435027596819</v>
      </c>
      <c r="E140" s="29">
        <f>E10*1000*11630/RES_summary!E$6</f>
        <v>225.33538901614477</v>
      </c>
      <c r="F140" s="29">
        <f>F10*1000*11630/RES_summary!F$6</f>
        <v>252.29254542736354</v>
      </c>
      <c r="G140" s="29">
        <f>G10*1000*11630/RES_summary!G$6</f>
        <v>306.78693997017422</v>
      </c>
      <c r="H140" s="29">
        <f>H10*1000*11630/RES_summary!H$6</f>
        <v>356.56692315691305</v>
      </c>
      <c r="I140" s="29">
        <f>I10*1000*11630/RES_summary!I$6</f>
        <v>396.62131530475585</v>
      </c>
      <c r="J140" s="29">
        <f>J10*1000*11630/RES_summary!J$6</f>
        <v>431.40300436115353</v>
      </c>
      <c r="K140" s="29">
        <f>K10*1000*11630/RES_summary!K$6</f>
        <v>467.06231534644974</v>
      </c>
      <c r="L140" s="29">
        <f>L10*1000*11630/RES_summary!L$6</f>
        <v>490.96249804986269</v>
      </c>
      <c r="M140" s="29">
        <f>M10*1000*11630/RES_summary!M$6</f>
        <v>523.43292617292059</v>
      </c>
      <c r="N140" s="29">
        <f>N10*1000*11630/RES_summary!N$6</f>
        <v>536.86423651816244</v>
      </c>
      <c r="O140" s="29">
        <f>O10*1000*11630/RES_summary!O$6</f>
        <v>541.92480655725012</v>
      </c>
      <c r="P140" s="29">
        <f>P10*1000*11630/RES_summary!P$6</f>
        <v>535.93301628799043</v>
      </c>
      <c r="Q140" s="29">
        <f>Q10*1000*11630/RES_summary!Q$6</f>
        <v>537.25817158942073</v>
      </c>
      <c r="R140" s="29">
        <f>R10*1000*11630/RES_summary!R$6</f>
        <v>553.57153488246877</v>
      </c>
      <c r="S140" s="29">
        <f>S10*1000*11630/RES_summary!S$6</f>
        <v>596.3314217684441</v>
      </c>
      <c r="T140" s="29">
        <f>T10*1000*11630/RES_summary!T$6</f>
        <v>589.98497299958399</v>
      </c>
      <c r="U140" s="29">
        <f>U10*1000*11630/RES_summary!U$6</f>
        <v>592.52609811261209</v>
      </c>
      <c r="V140" s="29">
        <f>V10*1000*11630/RES_summary!V$6</f>
        <v>626.65410950061982</v>
      </c>
      <c r="W140" s="29">
        <f>W10*1000*11630/RES_summary!W$6</f>
        <v>668.11927787187756</v>
      </c>
      <c r="X140" s="29">
        <f>X10*1000*11630/RES_summary!X$6</f>
        <v>666.04137045847494</v>
      </c>
      <c r="Y140" s="29">
        <f>Y10*1000*11630/RES_summary!Y$6</f>
        <v>637.50150994069088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18.160427097985355</v>
      </c>
      <c r="C141" s="29">
        <f>C11*1000*11630/RES_summary!C$6</f>
        <v>22.402120451630214</v>
      </c>
      <c r="D141" s="29">
        <f>D11*1000*11630/RES_summary!D$6</f>
        <v>26.947386182141774</v>
      </c>
      <c r="E141" s="29">
        <f>E11*1000*11630/RES_summary!E$6</f>
        <v>32.787594224390638</v>
      </c>
      <c r="F141" s="29">
        <f>F11*1000*11630/RES_summary!F$6</f>
        <v>40.314297404214471</v>
      </c>
      <c r="G141" s="29">
        <f>G11*1000*11630/RES_summary!G$6</f>
        <v>52.974160799284462</v>
      </c>
      <c r="H141" s="29">
        <f>H11*1000*11630/RES_summary!H$6</f>
        <v>63.930647528321863</v>
      </c>
      <c r="I141" s="29">
        <f>I11*1000*11630/RES_summary!I$6</f>
        <v>81.19255239981635</v>
      </c>
      <c r="J141" s="29">
        <f>J11*1000*11630/RES_summary!J$6</f>
        <v>90.979601770283949</v>
      </c>
      <c r="K141" s="29">
        <f>K11*1000*11630/RES_summary!K$6</f>
        <v>99.587088509791613</v>
      </c>
      <c r="L141" s="29">
        <f>L11*1000*11630/RES_summary!L$6</f>
        <v>104.58270952877625</v>
      </c>
      <c r="M141" s="29">
        <f>M11*1000*11630/RES_summary!M$6</f>
        <v>109.29871935884699</v>
      </c>
      <c r="N141" s="29">
        <f>N11*1000*11630/RES_summary!N$6</f>
        <v>111.80815196198259</v>
      </c>
      <c r="O141" s="29">
        <f>O11*1000*11630/RES_summary!O$6</f>
        <v>117.72654850307245</v>
      </c>
      <c r="P141" s="29">
        <f>P11*1000*11630/RES_summary!P$6</f>
        <v>126.38995247881185</v>
      </c>
      <c r="Q141" s="29">
        <f>Q11*1000*11630/RES_summary!Q$6</f>
        <v>142.52711015098936</v>
      </c>
      <c r="R141" s="29">
        <f>R11*1000*11630/RES_summary!R$6</f>
        <v>162.78035732356639</v>
      </c>
      <c r="S141" s="29">
        <f>S11*1000*11630/RES_summary!S$6</f>
        <v>193.06149298452004</v>
      </c>
      <c r="T141" s="29">
        <f>T11*1000*11630/RES_summary!T$6</f>
        <v>208.80294323296914</v>
      </c>
      <c r="U141" s="29">
        <f>U11*1000*11630/RES_summary!U$6</f>
        <v>229.4575111240832</v>
      </c>
      <c r="V141" s="29">
        <f>V11*1000*11630/RES_summary!V$6</f>
        <v>265.96272231595998</v>
      </c>
      <c r="W141" s="29">
        <f>W11*1000*11630/RES_summary!W$6</f>
        <v>302.98812334731377</v>
      </c>
      <c r="X141" s="29">
        <f>X11*1000*11630/RES_summary!X$6</f>
        <v>318.60076097736868</v>
      </c>
      <c r="Y141" s="29">
        <f>Y11*1000*11630/RES_summary!Y$6</f>
        <v>317.61613057744103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394.32102835218132</v>
      </c>
      <c r="C142" s="22">
        <f t="shared" ref="C142:Q142" si="119">SUM(C143:C144)</f>
        <v>405.03998371118547</v>
      </c>
      <c r="D142" s="22">
        <f t="shared" si="119"/>
        <v>415.89087369818498</v>
      </c>
      <c r="E142" s="22">
        <f t="shared" si="119"/>
        <v>425.78279405960734</v>
      </c>
      <c r="F142" s="22">
        <f t="shared" si="119"/>
        <v>435.69392554270848</v>
      </c>
      <c r="G142" s="22">
        <f t="shared" si="119"/>
        <v>446.81194237381345</v>
      </c>
      <c r="H142" s="22">
        <f t="shared" si="119"/>
        <v>459.86711833971862</v>
      </c>
      <c r="I142" s="22">
        <f t="shared" si="119"/>
        <v>472.30829277629596</v>
      </c>
      <c r="J142" s="22">
        <f t="shared" si="119"/>
        <v>480.65571609689596</v>
      </c>
      <c r="K142" s="22">
        <f t="shared" si="119"/>
        <v>499.34129848704481</v>
      </c>
      <c r="L142" s="22">
        <f t="shared" si="119"/>
        <v>513.08268484192058</v>
      </c>
      <c r="M142" s="22">
        <f t="shared" si="119"/>
        <v>512.96103534896315</v>
      </c>
      <c r="N142" s="22">
        <f t="shared" si="119"/>
        <v>507.09939633635878</v>
      </c>
      <c r="O142" s="22">
        <f t="shared" si="119"/>
        <v>513.33056380765277</v>
      </c>
      <c r="P142" s="22">
        <f t="shared" si="119"/>
        <v>506.45622973688603</v>
      </c>
      <c r="Q142" s="22">
        <f t="shared" si="119"/>
        <v>481.01022262747586</v>
      </c>
      <c r="R142" s="22">
        <f t="shared" ref="R142:V142" si="120">SUM(R143:R144)</f>
        <v>482.67740980093049</v>
      </c>
      <c r="S142" s="22">
        <f t="shared" si="120"/>
        <v>502.21369923779804</v>
      </c>
      <c r="T142" s="22">
        <f t="shared" si="120"/>
        <v>479.21585280238679</v>
      </c>
      <c r="U142" s="22">
        <f t="shared" si="120"/>
        <v>466.40380494410795</v>
      </c>
      <c r="V142" s="22">
        <f t="shared" si="120"/>
        <v>484.60658250567843</v>
      </c>
      <c r="W142" s="22">
        <f t="shared" ref="W142:Y142" si="121">SUM(W143:W144)</f>
        <v>510.88823819878451</v>
      </c>
      <c r="X142" s="22">
        <f t="shared" si="121"/>
        <v>503.23487068149007</v>
      </c>
      <c r="Y142" s="22">
        <f t="shared" si="121"/>
        <v>471.87957344507743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347.79665188191177</v>
      </c>
      <c r="C143" s="31">
        <f>C13*1000*11630/RES_summary!C$6</f>
        <v>356.62122046354091</v>
      </c>
      <c r="D143" s="31">
        <f>D13*1000*11630/RES_summary!D$6</f>
        <v>363.81974171033016</v>
      </c>
      <c r="E143" s="31">
        <f>E13*1000*11630/RES_summary!E$6</f>
        <v>369.58417755178505</v>
      </c>
      <c r="F143" s="31">
        <f>F13*1000*11630/RES_summary!F$6</f>
        <v>374.63875295114423</v>
      </c>
      <c r="G143" s="31">
        <f>G13*1000*11630/RES_summary!G$6</f>
        <v>379.91786424566965</v>
      </c>
      <c r="H143" s="31">
        <f>H13*1000*11630/RES_summary!H$6</f>
        <v>386.10142219943913</v>
      </c>
      <c r="I143" s="31">
        <f>I13*1000*11630/RES_summary!I$6</f>
        <v>389.84711291472274</v>
      </c>
      <c r="J143" s="31">
        <f>J13*1000*11630/RES_summary!J$6</f>
        <v>389.50147960230316</v>
      </c>
      <c r="K143" s="31">
        <f>K13*1000*11630/RES_summary!K$6</f>
        <v>394.51707736674922</v>
      </c>
      <c r="L143" s="31">
        <f>L13*1000*11630/RES_summary!L$6</f>
        <v>393.75247556321381</v>
      </c>
      <c r="M143" s="31">
        <f>M13*1000*11630/RES_summary!M$6</f>
        <v>380.61011465599256</v>
      </c>
      <c r="N143" s="31">
        <f>N13*1000*11630/RES_summary!N$6</f>
        <v>369.24463966587126</v>
      </c>
      <c r="O143" s="31">
        <f>O13*1000*11630/RES_summary!O$6</f>
        <v>367.52476911743173</v>
      </c>
      <c r="P143" s="31">
        <f>P13*1000*11630/RES_summary!P$6</f>
        <v>356.74891667715616</v>
      </c>
      <c r="Q143" s="31">
        <f>Q13*1000*11630/RES_summary!Q$6</f>
        <v>330.48515230610474</v>
      </c>
      <c r="R143" s="31">
        <f>R13*1000*11630/RES_summary!R$6</f>
        <v>320.72581193317518</v>
      </c>
      <c r="S143" s="31">
        <f>S13*1000*11630/RES_summary!S$6</f>
        <v>320.70472052888272</v>
      </c>
      <c r="T143" s="31">
        <f>T13*1000*11630/RES_summary!T$6</f>
        <v>294.85485937264923</v>
      </c>
      <c r="U143" s="31">
        <f>U13*1000*11630/RES_summary!U$6</f>
        <v>275.77362918559731</v>
      </c>
      <c r="V143" s="31">
        <f>V13*1000*11630/RES_summary!V$6</f>
        <v>274.84092581053812</v>
      </c>
      <c r="W143" s="31">
        <f>W13*1000*11630/RES_summary!W$6</f>
        <v>280.76099136081359</v>
      </c>
      <c r="X143" s="31">
        <f>X13*1000*11630/RES_summary!X$6</f>
        <v>267.74911890230368</v>
      </c>
      <c r="Y143" s="31">
        <f>Y13*1000*11630/RES_summary!Y$6</f>
        <v>241.5602691620295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46.52437647026953</v>
      </c>
      <c r="C144" s="33">
        <f>C14*1000*11630/RES_summary!C$6</f>
        <v>48.418763247644563</v>
      </c>
      <c r="D144" s="33">
        <f>D14*1000*11630/RES_summary!D$6</f>
        <v>52.071131987854791</v>
      </c>
      <c r="E144" s="33">
        <f>E14*1000*11630/RES_summary!E$6</f>
        <v>56.19861650782228</v>
      </c>
      <c r="F144" s="33">
        <f>F14*1000*11630/RES_summary!F$6</f>
        <v>61.055172591564265</v>
      </c>
      <c r="G144" s="33">
        <f>G14*1000*11630/RES_summary!G$6</f>
        <v>66.894078128143818</v>
      </c>
      <c r="H144" s="33">
        <f>H14*1000*11630/RES_summary!H$6</f>
        <v>73.765696140279502</v>
      </c>
      <c r="I144" s="33">
        <f>I14*1000*11630/RES_summary!I$6</f>
        <v>82.461179861573228</v>
      </c>
      <c r="J144" s="33">
        <f>J14*1000*11630/RES_summary!J$6</f>
        <v>91.154236494592809</v>
      </c>
      <c r="K144" s="33">
        <f>K14*1000*11630/RES_summary!K$6</f>
        <v>104.82422112029556</v>
      </c>
      <c r="L144" s="33">
        <f>L14*1000*11630/RES_summary!L$6</f>
        <v>119.33020927870673</v>
      </c>
      <c r="M144" s="33">
        <f>M14*1000*11630/RES_summary!M$6</f>
        <v>132.35092069297056</v>
      </c>
      <c r="N144" s="33">
        <f>N14*1000*11630/RES_summary!N$6</f>
        <v>137.85475667048752</v>
      </c>
      <c r="O144" s="33">
        <f>O14*1000*11630/RES_summary!O$6</f>
        <v>145.80579469022103</v>
      </c>
      <c r="P144" s="33">
        <f>P14*1000*11630/RES_summary!P$6</f>
        <v>149.7073130597299</v>
      </c>
      <c r="Q144" s="33">
        <f>Q14*1000*11630/RES_summary!Q$6</f>
        <v>150.52507032137112</v>
      </c>
      <c r="R144" s="33">
        <f>R14*1000*11630/RES_summary!R$6</f>
        <v>161.95159786775528</v>
      </c>
      <c r="S144" s="33">
        <f>S14*1000*11630/RES_summary!S$6</f>
        <v>181.50897870891532</v>
      </c>
      <c r="T144" s="33">
        <f>T14*1000*11630/RES_summary!T$6</f>
        <v>184.36099342973756</v>
      </c>
      <c r="U144" s="33">
        <f>U14*1000*11630/RES_summary!U$6</f>
        <v>190.6301757585106</v>
      </c>
      <c r="V144" s="33">
        <f>V14*1000*11630/RES_summary!V$6</f>
        <v>209.76565669514031</v>
      </c>
      <c r="W144" s="33">
        <f>W14*1000*11630/RES_summary!W$6</f>
        <v>230.12724683797094</v>
      </c>
      <c r="X144" s="33">
        <f>X14*1000*11630/RES_summary!X$6</f>
        <v>235.48575177918636</v>
      </c>
      <c r="Y144" s="33">
        <f>Y14*1000*11630/RES_summary!Y$6</f>
        <v>230.31930428304793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121.51475798424475</v>
      </c>
      <c r="C3" s="49">
        <f t="shared" ref="C3:W3" si="0">C5*C11/11630</f>
        <v>120.90724773108902</v>
      </c>
      <c r="D3" s="49">
        <f t="shared" si="0"/>
        <v>117.18776788911967</v>
      </c>
      <c r="E3" s="49">
        <f t="shared" si="0"/>
        <v>115.88714982677988</v>
      </c>
      <c r="F3" s="49">
        <f t="shared" si="0"/>
        <v>114.46458162428347</v>
      </c>
      <c r="G3" s="49">
        <f t="shared" si="0"/>
        <v>112.92680935866177</v>
      </c>
      <c r="H3" s="49">
        <f t="shared" si="0"/>
        <v>110.90191240397954</v>
      </c>
      <c r="I3" s="49">
        <f t="shared" si="0"/>
        <v>110.00380829447742</v>
      </c>
      <c r="J3" s="49">
        <f t="shared" si="0"/>
        <v>107.64487483660186</v>
      </c>
      <c r="K3" s="49">
        <f t="shared" si="0"/>
        <v>105.45316366819672</v>
      </c>
      <c r="L3" s="49">
        <f t="shared" si="0"/>
        <v>103.17853893679849</v>
      </c>
      <c r="M3" s="49">
        <f t="shared" si="0"/>
        <v>100.65551037597949</v>
      </c>
      <c r="N3" s="49">
        <f t="shared" si="0"/>
        <v>100.36190512406795</v>
      </c>
      <c r="O3" s="49">
        <f t="shared" si="0"/>
        <v>99.44150454784193</v>
      </c>
      <c r="P3" s="49">
        <f t="shared" si="0"/>
        <v>97.558893355246539</v>
      </c>
      <c r="Q3" s="49">
        <f t="shared" si="0"/>
        <v>97.441796060236555</v>
      </c>
      <c r="R3" s="49">
        <f t="shared" si="0"/>
        <v>94.429414248334524</v>
      </c>
      <c r="S3" s="49">
        <f t="shared" si="0"/>
        <v>90.428955705769795</v>
      </c>
      <c r="T3" s="49">
        <f t="shared" si="0"/>
        <v>86.776640098497836</v>
      </c>
      <c r="U3" s="49">
        <f t="shared" si="0"/>
        <v>83.883849204841084</v>
      </c>
      <c r="V3" s="49">
        <f t="shared" si="0"/>
        <v>83.26833604898485</v>
      </c>
      <c r="W3" s="49">
        <f t="shared" si="0"/>
        <v>81.343609802782026</v>
      </c>
      <c r="X3" s="49">
        <f t="shared" ref="X3:Y3" si="1">X5*X11/11630</f>
        <v>79.664156366916345</v>
      </c>
      <c r="Y3" s="49">
        <f t="shared" si="1"/>
        <v>79.036251255291248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161.3260999265716</v>
      </c>
      <c r="C5" s="49">
        <f t="shared" ref="C5:W5" si="2">C7*C13/1000000</f>
        <v>160.51955377997331</v>
      </c>
      <c r="D5" s="49">
        <f t="shared" si="2"/>
        <v>155.58147723178806</v>
      </c>
      <c r="E5" s="49">
        <f t="shared" si="2"/>
        <v>153.85474343441211</v>
      </c>
      <c r="F5" s="49">
        <f t="shared" si="2"/>
        <v>151.96610551260477</v>
      </c>
      <c r="G5" s="49">
        <f t="shared" si="2"/>
        <v>149.9245197307348</v>
      </c>
      <c r="H5" s="49">
        <f t="shared" si="2"/>
        <v>147.23621475551175</v>
      </c>
      <c r="I5" s="49">
        <f t="shared" si="2"/>
        <v>146.04386877451745</v>
      </c>
      <c r="J5" s="49">
        <f t="shared" si="2"/>
        <v>142.91208839608228</v>
      </c>
      <c r="K5" s="49">
        <f t="shared" si="2"/>
        <v>140.00231660515163</v>
      </c>
      <c r="L5" s="49">
        <f t="shared" si="2"/>
        <v>136.98246664782729</v>
      </c>
      <c r="M5" s="49">
        <f t="shared" si="2"/>
        <v>133.63282941468518</v>
      </c>
      <c r="N5" s="49">
        <f t="shared" si="2"/>
        <v>133.24303157453318</v>
      </c>
      <c r="O5" s="49">
        <f t="shared" si="2"/>
        <v>132.02108423417835</v>
      </c>
      <c r="P5" s="49">
        <f t="shared" si="2"/>
        <v>129.52168147505918</v>
      </c>
      <c r="Q5" s="49">
        <f t="shared" si="2"/>
        <v>129.36622011193512</v>
      </c>
      <c r="R5" s="49">
        <f t="shared" si="2"/>
        <v>125.36690498951275</v>
      </c>
      <c r="S5" s="49">
        <f t="shared" si="2"/>
        <v>120.05579393357338</v>
      </c>
      <c r="T5" s="49">
        <f t="shared" si="2"/>
        <v>115.20688634081399</v>
      </c>
      <c r="U5" s="49">
        <f t="shared" si="2"/>
        <v>111.36634317948659</v>
      </c>
      <c r="V5" s="49">
        <f t="shared" si="2"/>
        <v>110.54917217462264</v>
      </c>
      <c r="W5" s="49">
        <f t="shared" si="2"/>
        <v>107.99385639341958</v>
      </c>
      <c r="X5" s="49">
        <f t="shared" ref="X5:Y5" si="3">X7*X13/1000000</f>
        <v>105.76417106703627</v>
      </c>
      <c r="Y5" s="49">
        <f t="shared" si="3"/>
        <v>104.93054818482167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2766555</v>
      </c>
      <c r="C7" s="35">
        <v>2781273</v>
      </c>
      <c r="D7" s="35">
        <v>2712710</v>
      </c>
      <c r="E7" s="35">
        <v>2718034</v>
      </c>
      <c r="F7" s="35">
        <v>2724370</v>
      </c>
      <c r="G7" s="35">
        <v>2732211</v>
      </c>
      <c r="H7" s="35">
        <v>2729873</v>
      </c>
      <c r="I7" s="35">
        <v>2772101</v>
      </c>
      <c r="J7" s="35">
        <v>2771275</v>
      </c>
      <c r="K7" s="35">
        <v>2784509</v>
      </c>
      <c r="L7" s="35">
        <v>2804707</v>
      </c>
      <c r="M7" s="35">
        <v>2822405</v>
      </c>
      <c r="N7" s="35">
        <v>2939623</v>
      </c>
      <c r="O7" s="35">
        <v>3042139</v>
      </c>
      <c r="P7" s="35">
        <v>3112319</v>
      </c>
      <c r="Q7" s="35">
        <v>3282045</v>
      </c>
      <c r="R7" s="35">
        <v>3319624</v>
      </c>
      <c r="S7" s="35">
        <v>3312550</v>
      </c>
      <c r="T7" s="35">
        <v>3327147</v>
      </c>
      <c r="U7" s="35">
        <v>3316850</v>
      </c>
      <c r="V7" s="35">
        <v>3347831</v>
      </c>
      <c r="W7" s="35">
        <v>3370056</v>
      </c>
      <c r="X7" s="35">
        <v>3406337</v>
      </c>
      <c r="Y7" s="35">
        <v>3504819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160182.78897556197</v>
      </c>
      <c r="D8" s="52">
        <v>77837.456392178312</v>
      </c>
      <c r="E8" s="52">
        <v>152666.14226536267</v>
      </c>
      <c r="F8" s="52">
        <v>154625.88530739443</v>
      </c>
      <c r="G8" s="52">
        <v>157084.72447956167</v>
      </c>
      <c r="H8" s="52">
        <v>147865.69899376202</v>
      </c>
      <c r="I8" s="52">
        <v>193397.84831411298</v>
      </c>
      <c r="J8" s="52">
        <v>151316.21215857659</v>
      </c>
      <c r="K8" s="52">
        <v>166354.83050059155</v>
      </c>
      <c r="L8" s="52">
        <v>174303.74357071426</v>
      </c>
      <c r="M8" s="52">
        <v>172794.99185827607</v>
      </c>
      <c r="N8" s="52">
        <v>273312.61611304665</v>
      </c>
      <c r="O8" s="52">
        <v>259614.65734690707</v>
      </c>
      <c r="P8" s="52">
        <v>228289.1568355388</v>
      </c>
      <c r="Q8" s="52">
        <v>328852.15612011869</v>
      </c>
      <c r="R8" s="52">
        <v>197728.69700902794</v>
      </c>
      <c r="S8" s="52">
        <v>154105.82157956995</v>
      </c>
      <c r="T8" s="52">
        <v>176813.57217969932</v>
      </c>
      <c r="U8" s="52">
        <v>149885.78897556197</v>
      </c>
      <c r="V8" s="52">
        <v>108818.45639217831</v>
      </c>
      <c r="W8" s="52">
        <v>174891.14226536267</v>
      </c>
      <c r="X8" s="52">
        <v>190906.88530739443</v>
      </c>
      <c r="Y8" s="52">
        <v>255566.72447956167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145464.78897556197</v>
      </c>
      <c r="D9" s="36">
        <v>146400.45639217831</v>
      </c>
      <c r="E9" s="36">
        <v>147342.14226536267</v>
      </c>
      <c r="F9" s="36">
        <v>148289.88530739443</v>
      </c>
      <c r="G9" s="36">
        <v>149243.72447956167</v>
      </c>
      <c r="H9" s="36">
        <v>150203.69899376202</v>
      </c>
      <c r="I9" s="36">
        <v>151169.84831411298</v>
      </c>
      <c r="J9" s="36">
        <v>152142.21215857659</v>
      </c>
      <c r="K9" s="36">
        <v>153120.83050059155</v>
      </c>
      <c r="L9" s="36">
        <v>154105.74357071426</v>
      </c>
      <c r="M9" s="36">
        <v>155096.99185827607</v>
      </c>
      <c r="N9" s="36">
        <v>156094.61611304665</v>
      </c>
      <c r="O9" s="36">
        <v>157098.65734690707</v>
      </c>
      <c r="P9" s="36">
        <v>158109.1568355388</v>
      </c>
      <c r="Q9" s="36">
        <v>159126.15612011869</v>
      </c>
      <c r="R9" s="36">
        <v>160149.69700902794</v>
      </c>
      <c r="S9" s="36">
        <v>161179.82157956995</v>
      </c>
      <c r="T9" s="36">
        <v>162216.57217969932</v>
      </c>
      <c r="U9" s="36">
        <v>160182.78897556197</v>
      </c>
      <c r="V9" s="36">
        <v>77837.456392178312</v>
      </c>
      <c r="W9" s="36">
        <v>152666.14226536267</v>
      </c>
      <c r="X9" s="36">
        <v>154625.88530739443</v>
      </c>
      <c r="Y9" s="36">
        <v>157084.72447956167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8759.9999999999945</v>
      </c>
      <c r="D11" s="54">
        <v>8759.9999999999891</v>
      </c>
      <c r="E11" s="54">
        <v>8759.9999999999982</v>
      </c>
      <c r="F11" s="54">
        <v>8759.9999999999927</v>
      </c>
      <c r="G11" s="54">
        <v>8759.9999999999964</v>
      </c>
      <c r="H11" s="54">
        <v>8759.9999999999927</v>
      </c>
      <c r="I11" s="54">
        <v>8759.9999999999964</v>
      </c>
      <c r="J11" s="54">
        <v>8759.9999999999909</v>
      </c>
      <c r="K11" s="54">
        <v>8759.9999999999964</v>
      </c>
      <c r="L11" s="54">
        <v>8759.9999999999945</v>
      </c>
      <c r="M11" s="54">
        <v>8759.9999999999945</v>
      </c>
      <c r="N11" s="54">
        <v>8759.9999999999964</v>
      </c>
      <c r="O11" s="54">
        <v>8759.9999999999945</v>
      </c>
      <c r="P11" s="54">
        <v>8759.9999999999909</v>
      </c>
      <c r="Q11" s="54">
        <v>8759.9999999999964</v>
      </c>
      <c r="R11" s="54">
        <v>8759.9999999999909</v>
      </c>
      <c r="S11" s="54">
        <v>8759.9999999999982</v>
      </c>
      <c r="T11" s="54">
        <v>8759.9999999999927</v>
      </c>
      <c r="U11" s="54">
        <v>8759.9999999999945</v>
      </c>
      <c r="V11" s="54">
        <v>8759.9999999999945</v>
      </c>
      <c r="W11" s="54">
        <v>8759.9999999999945</v>
      </c>
      <c r="X11" s="54">
        <v>8759.9999999999945</v>
      </c>
      <c r="Y11" s="54">
        <v>8759.9999999999945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58.312992124346565</v>
      </c>
      <c r="C13" s="35">
        <v>57.714418462327608</v>
      </c>
      <c r="D13" s="35">
        <v>57.352786413508291</v>
      </c>
      <c r="E13" s="35">
        <v>56.605157784785668</v>
      </c>
      <c r="F13" s="35">
        <v>55.780274159752445</v>
      </c>
      <c r="G13" s="35">
        <v>54.8729654227784</v>
      </c>
      <c r="H13" s="35">
        <v>53.935188470493593</v>
      </c>
      <c r="I13" s="35">
        <v>52.683458782532618</v>
      </c>
      <c r="J13" s="35">
        <v>51.569075027228365</v>
      </c>
      <c r="K13" s="35">
        <v>50.278995903820608</v>
      </c>
      <c r="L13" s="35">
        <v>48.840205642809501</v>
      </c>
      <c r="M13" s="35">
        <v>47.347148766631712</v>
      </c>
      <c r="N13" s="35">
        <v>45.326571323783078</v>
      </c>
      <c r="O13" s="35">
        <v>43.397452987578262</v>
      </c>
      <c r="P13" s="35">
        <v>41.615811706659628</v>
      </c>
      <c r="Q13" s="35">
        <v>39.416345635704303</v>
      </c>
      <c r="R13" s="35">
        <v>37.765393005205631</v>
      </c>
      <c r="S13" s="35">
        <v>36.242711486188398</v>
      </c>
      <c r="T13" s="35">
        <v>34.626328906060955</v>
      </c>
      <c r="U13" s="35">
        <v>33.575935957154101</v>
      </c>
      <c r="V13" s="35">
        <v>33.0211328393287</v>
      </c>
      <c r="W13" s="35">
        <v>32.04512221560104</v>
      </c>
      <c r="X13" s="35">
        <v>31.049238835451767</v>
      </c>
      <c r="Y13" s="35">
        <v>29.938934987747349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47.919885752984499</v>
      </c>
      <c r="D14" s="36">
        <v>46.237021085060434</v>
      </c>
      <c r="E14" s="36">
        <v>44.968892789571022</v>
      </c>
      <c r="F14" s="36">
        <v>43.709298600341036</v>
      </c>
      <c r="G14" s="36">
        <v>42.405538605897718</v>
      </c>
      <c r="H14" s="36">
        <v>41.054295773518298</v>
      </c>
      <c r="I14" s="36">
        <v>39.415227520031017</v>
      </c>
      <c r="J14" s="36">
        <v>37.934383626607641</v>
      </c>
      <c r="K14" s="36">
        <v>36.182670343932813</v>
      </c>
      <c r="L14" s="36">
        <v>34.230573202868221</v>
      </c>
      <c r="M14" s="36">
        <v>32.955425214348665</v>
      </c>
      <c r="N14" s="36">
        <v>31.877585469004899</v>
      </c>
      <c r="O14" s="36">
        <v>30.579727313517783</v>
      </c>
      <c r="P14" s="36">
        <v>29.438171095704401</v>
      </c>
      <c r="Q14" s="36">
        <v>27.743959574810763</v>
      </c>
      <c r="R14" s="36">
        <v>27.004137379905959</v>
      </c>
      <c r="S14" s="36">
        <v>26.525711803321045</v>
      </c>
      <c r="T14" s="36">
        <v>26.075069047913509</v>
      </c>
      <c r="U14" s="36">
        <v>25.588802061823952</v>
      </c>
      <c r="V14" s="36">
        <v>25.563688364804083</v>
      </c>
      <c r="W14" s="36">
        <v>24.643395583671136</v>
      </c>
      <c r="X14" s="36">
        <v>23.723102802538186</v>
      </c>
      <c r="Y14" s="36">
        <v>22.802810021405239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0.99561957687818914</v>
      </c>
      <c r="C16" s="44">
        <f>C7/RES_summary!C$6</f>
        <v>1.0025408907139437</v>
      </c>
      <c r="D16" s="44">
        <f>D7/RES_summary!D$6</f>
        <v>1.0092058490344926</v>
      </c>
      <c r="E16" s="44">
        <f>E7/RES_summary!E$6</f>
        <v>1.0158565828776114</v>
      </c>
      <c r="F16" s="44">
        <f>F7/RES_summary!F$6</f>
        <v>1.0225927011661002</v>
      </c>
      <c r="G16" s="44">
        <f>G7/RES_summary!G$6</f>
        <v>1.0294776369660938</v>
      </c>
      <c r="H16" s="44">
        <f>H7/RES_summary!H$6</f>
        <v>1.0365784939066853</v>
      </c>
      <c r="I16" s="44">
        <f>I7/RES_summary!I$6</f>
        <v>1.0440212939441815</v>
      </c>
      <c r="J16" s="44">
        <f>J7/RES_summary!J$6</f>
        <v>1.0520582382297716</v>
      </c>
      <c r="K16" s="44">
        <f>K7/RES_summary!K$6</f>
        <v>1.0650103632115362</v>
      </c>
      <c r="L16" s="44">
        <f>L7/RES_summary!L$6</f>
        <v>1.074000013019542</v>
      </c>
      <c r="M16" s="44">
        <f>M7/RES_summary!M$6</f>
        <v>1.0897375507049072</v>
      </c>
      <c r="N16" s="44">
        <f>N7/RES_summary!N$6</f>
        <v>1.0968587012572211</v>
      </c>
      <c r="O16" s="44">
        <f>O7/RES_summary!O$6</f>
        <v>1.1256142124316597</v>
      </c>
      <c r="P16" s="44">
        <f>P7/RES_summary!P$6</f>
        <v>1.1369276583371142</v>
      </c>
      <c r="Q16" s="44">
        <f>Q7/RES_summary!Q$6</f>
        <v>1.1490000126031179</v>
      </c>
      <c r="R16" s="44">
        <f>R7/RES_summary!R$6</f>
        <v>1.165425219498649</v>
      </c>
      <c r="S16" s="44">
        <f>S7/RES_summary!S$6</f>
        <v>1.1689048135920495</v>
      </c>
      <c r="T16" s="44">
        <f>T7/RES_summary!T$6</f>
        <v>1.1743014062405697</v>
      </c>
      <c r="U16" s="44">
        <f>U7/RES_summary!U$6</f>
        <v>1.1800784358930845</v>
      </c>
      <c r="V16" s="44">
        <f>V7/RES_summary!V$6</f>
        <v>1.1920000227872918</v>
      </c>
      <c r="W16" s="44">
        <f>W7/RES_summary!W$6</f>
        <v>1.1990001145613121</v>
      </c>
      <c r="X16" s="44">
        <f>X7/RES_summary!X$6</f>
        <v>1.2069998355864602</v>
      </c>
      <c r="Y16" s="44">
        <f>Y7/RES_summary!Y$6</f>
        <v>1.2099998446424964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58.057556545343104</v>
      </c>
      <c r="C17" s="52">
        <f t="shared" si="4"/>
        <v>57.861064492259196</v>
      </c>
      <c r="D17" s="52">
        <f t="shared" si="4"/>
        <v>57.880767506938547</v>
      </c>
      <c r="E17" s="52">
        <f t="shared" si="4"/>
        <v>57.50272216050039</v>
      </c>
      <c r="F17" s="52">
        <f t="shared" si="4"/>
        <v>57.040501224806874</v>
      </c>
      <c r="G17" s="52">
        <f t="shared" si="4"/>
        <v>56.490490776764084</v>
      </c>
      <c r="H17" s="52">
        <f t="shared" si="4"/>
        <v>55.908056433317469</v>
      </c>
      <c r="I17" s="52">
        <f t="shared" si="4"/>
        <v>55.002652807594657</v>
      </c>
      <c r="J17" s="52">
        <f t="shared" si="4"/>
        <v>54.253670220284789</v>
      </c>
      <c r="K17" s="52">
        <f t="shared" si="4"/>
        <v>53.547651689439327</v>
      </c>
      <c r="L17" s="52">
        <f t="shared" si="4"/>
        <v>52.454381496254513</v>
      </c>
      <c r="M17" s="52">
        <f t="shared" si="4"/>
        <v>51.595965929810106</v>
      </c>
      <c r="N17" s="52">
        <f t="shared" si="4"/>
        <v>49.716844154647504</v>
      </c>
      <c r="O17" s="52">
        <f t="shared" si="4"/>
        <v>48.848789866152885</v>
      </c>
      <c r="P17" s="52">
        <f t="shared" si="4"/>
        <v>47.314167353450792</v>
      </c>
      <c r="Q17" s="52">
        <f t="shared" si="4"/>
        <v>45.289381632193098</v>
      </c>
      <c r="R17" s="52">
        <f t="shared" ref="R17:V17" si="5">R13*R16</f>
        <v>44.012741432544516</v>
      </c>
      <c r="S17" s="52">
        <f t="shared" si="5"/>
        <v>42.364279913833478</v>
      </c>
      <c r="T17" s="52">
        <f t="shared" si="5"/>
        <v>40.661746727335867</v>
      </c>
      <c r="U17" s="52">
        <f t="shared" si="5"/>
        <v>39.622237987964787</v>
      </c>
      <c r="V17" s="52">
        <f t="shared" si="5"/>
        <v>39.361191096942001</v>
      </c>
      <c r="W17" s="52">
        <f t="shared" ref="W17:Y17" si="6">W13*W16</f>
        <v>38.422105207636896</v>
      </c>
      <c r="X17" s="52">
        <f t="shared" si="6"/>
        <v>37.476426169475019</v>
      </c>
      <c r="Y17" s="52">
        <f t="shared" si="6"/>
        <v>36.226106683936095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508.5841953372053</v>
      </c>
      <c r="C18" s="36">
        <f>C3*11630*1000/RES_summary!C$6</f>
        <v>506.86292495219033</v>
      </c>
      <c r="D18" s="36">
        <f>D3*11630*1000/RES_summary!D$6</f>
        <v>507.03552336078104</v>
      </c>
      <c r="E18" s="36">
        <f>E3*11630*1000/RES_summary!E$6</f>
        <v>503.72384612598336</v>
      </c>
      <c r="F18" s="36">
        <f>F3*11630*1000/RES_summary!F$6</f>
        <v>499.67479072930786</v>
      </c>
      <c r="G18" s="36">
        <f>G3*11630*1000/RES_summary!G$6</f>
        <v>494.85669920445321</v>
      </c>
      <c r="H18" s="36">
        <f>H3*11630*1000/RES_summary!H$6</f>
        <v>489.75457435586065</v>
      </c>
      <c r="I18" s="36">
        <f>I3*11630*1000/RES_summary!I$6</f>
        <v>481.82323859452907</v>
      </c>
      <c r="J18" s="36">
        <f>J3*11630*1000/RES_summary!J$6</f>
        <v>475.26215112969419</v>
      </c>
      <c r="K18" s="36">
        <f>K3*11630*1000/RES_summary!K$6</f>
        <v>469.07742879948842</v>
      </c>
      <c r="L18" s="36">
        <f>L3*11630*1000/RES_summary!L$6</f>
        <v>459.50038190718919</v>
      </c>
      <c r="M18" s="36">
        <f>M3*11630*1000/RES_summary!M$6</f>
        <v>451.98066154513634</v>
      </c>
      <c r="N18" s="36">
        <f>N3*11630*1000/RES_summary!N$6</f>
        <v>435.51955479471195</v>
      </c>
      <c r="O18" s="36">
        <f>O3*11630*1000/RES_summary!O$6</f>
        <v>427.91539922749894</v>
      </c>
      <c r="P18" s="36">
        <f>P3*11630*1000/RES_summary!P$6</f>
        <v>414.47210601622851</v>
      </c>
      <c r="Q18" s="36">
        <f>Q3*11630*1000/RES_summary!Q$6</f>
        <v>396.7349830980113</v>
      </c>
      <c r="R18" s="36">
        <f>R3*11630*1000/RES_summary!R$6</f>
        <v>385.55161494908953</v>
      </c>
      <c r="S18" s="36">
        <f>S3*11630*1000/RES_summary!S$6</f>
        <v>371.11109204518124</v>
      </c>
      <c r="T18" s="36">
        <f>T3*11630*1000/RES_summary!T$6</f>
        <v>356.19690133146196</v>
      </c>
      <c r="U18" s="36">
        <f>U3*11630*1000/RES_summary!U$6</f>
        <v>347.09080477457127</v>
      </c>
      <c r="V18" s="36">
        <f>V3*11630*1000/RES_summary!V$6</f>
        <v>344.80403400921165</v>
      </c>
      <c r="W18" s="36">
        <f>W3*11630*1000/RES_summary!W$6</f>
        <v>336.57764161889901</v>
      </c>
      <c r="X18" s="36">
        <f>X3*11630*1000/RES_summary!X$6</f>
        <v>328.29349324460094</v>
      </c>
      <c r="Y18" s="36">
        <f>Y3*11630*1000/RES_summary!Y$6</f>
        <v>317.34069455127997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56.643256253542908</v>
      </c>
      <c r="C3" s="49">
        <f t="shared" ref="C3:W3" si="0">C5*C11/11630</f>
        <v>56.727012033803831</v>
      </c>
      <c r="D3" s="49">
        <f t="shared" si="0"/>
        <v>55.556635517423061</v>
      </c>
      <c r="E3" s="49">
        <f t="shared" si="0"/>
        <v>55.47885752735337</v>
      </c>
      <c r="F3" s="49">
        <f t="shared" si="0"/>
        <v>55.294136488199285</v>
      </c>
      <c r="G3" s="49">
        <f t="shared" si="0"/>
        <v>55.022062533591161</v>
      </c>
      <c r="H3" s="49">
        <f t="shared" si="0"/>
        <v>54.533741055573017</v>
      </c>
      <c r="I3" s="49">
        <f t="shared" si="0"/>
        <v>54.344471194135991</v>
      </c>
      <c r="J3" s="49">
        <f t="shared" si="0"/>
        <v>53.323290139450606</v>
      </c>
      <c r="K3" s="49">
        <f t="shared" si="0"/>
        <v>53.617024643770598</v>
      </c>
      <c r="L3" s="49">
        <f t="shared" si="0"/>
        <v>51.916931954754382</v>
      </c>
      <c r="M3" s="49">
        <f t="shared" si="0"/>
        <v>51.376770620501595</v>
      </c>
      <c r="N3" s="49">
        <f t="shared" si="0"/>
        <v>50.661901103098117</v>
      </c>
      <c r="O3" s="49">
        <f t="shared" si="0"/>
        <v>49.887703092415279</v>
      </c>
      <c r="P3" s="49">
        <f t="shared" si="0"/>
        <v>48.51650384685216</v>
      </c>
      <c r="Q3" s="49">
        <f t="shared" si="0"/>
        <v>48.091750540414097</v>
      </c>
      <c r="R3" s="49">
        <f t="shared" si="0"/>
        <v>46.323867743030796</v>
      </c>
      <c r="S3" s="49">
        <f t="shared" si="0"/>
        <v>45.418901851747059</v>
      </c>
      <c r="T3" s="49">
        <f t="shared" si="0"/>
        <v>43.462896151726966</v>
      </c>
      <c r="U3" s="49">
        <f t="shared" si="0"/>
        <v>41.082171512561359</v>
      </c>
      <c r="V3" s="49">
        <f t="shared" si="0"/>
        <v>40.662021219106826</v>
      </c>
      <c r="W3" s="49">
        <f t="shared" si="0"/>
        <v>39.890106972585151</v>
      </c>
      <c r="X3" s="49">
        <f t="shared" ref="X3:Y3" si="1">X5*X11/11630</f>
        <v>38.857514481257674</v>
      </c>
      <c r="Y3" s="49">
        <f t="shared" si="1"/>
        <v>38.992564747335905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1692.0542108997336</v>
      </c>
      <c r="C5" s="49">
        <f t="shared" ref="C5:W5" si="2">C7*C13/1000000</f>
        <v>1704.8121529075647</v>
      </c>
      <c r="D5" s="49">
        <f t="shared" si="2"/>
        <v>1667.9637020521479</v>
      </c>
      <c r="E5" s="49">
        <f t="shared" si="2"/>
        <v>1660.4366714699097</v>
      </c>
      <c r="F5" s="49">
        <f t="shared" si="2"/>
        <v>1650.2157458447227</v>
      </c>
      <c r="G5" s="49">
        <f t="shared" si="2"/>
        <v>1637.8802268793397</v>
      </c>
      <c r="H5" s="49">
        <f t="shared" si="2"/>
        <v>1618.2442678247428</v>
      </c>
      <c r="I5" s="49">
        <f t="shared" si="2"/>
        <v>1615.2394457358794</v>
      </c>
      <c r="J5" s="49">
        <f t="shared" si="2"/>
        <v>1590.0554703945247</v>
      </c>
      <c r="K5" s="49">
        <f t="shared" si="2"/>
        <v>1603.6218306869434</v>
      </c>
      <c r="L5" s="49">
        <f t="shared" si="2"/>
        <v>1556.2328717808284</v>
      </c>
      <c r="M5" s="49">
        <f t="shared" si="2"/>
        <v>1540.8200747497169</v>
      </c>
      <c r="N5" s="49">
        <f t="shared" si="2"/>
        <v>1525.1111388899471</v>
      </c>
      <c r="O5" s="49">
        <f t="shared" si="2"/>
        <v>1507.1960500967166</v>
      </c>
      <c r="P5" s="49">
        <f t="shared" si="2"/>
        <v>1479.6642683372243</v>
      </c>
      <c r="Q5" s="49">
        <f t="shared" si="2"/>
        <v>1473.9330572988281</v>
      </c>
      <c r="R5" s="49">
        <f t="shared" si="2"/>
        <v>1421.8021688197671</v>
      </c>
      <c r="S5" s="49">
        <f t="shared" si="2"/>
        <v>1398.371499038293</v>
      </c>
      <c r="T5" s="49">
        <f t="shared" si="2"/>
        <v>1353.1777824276344</v>
      </c>
      <c r="U5" s="49">
        <f t="shared" si="2"/>
        <v>1316.1442597150174</v>
      </c>
      <c r="V5" s="49">
        <f t="shared" si="2"/>
        <v>1310.8211804149337</v>
      </c>
      <c r="W5" s="49">
        <f t="shared" si="2"/>
        <v>1284.649578525125</v>
      </c>
      <c r="X5" s="49">
        <f t="shared" ref="X5:Y5" si="3">X7*X13/1000000</f>
        <v>1257.0236735160672</v>
      </c>
      <c r="Y5" s="49">
        <f t="shared" si="3"/>
        <v>1264.2355886957994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1776471</v>
      </c>
      <c r="C7" s="35">
        <v>1814286</v>
      </c>
      <c r="D7" s="35">
        <v>1796814</v>
      </c>
      <c r="E7" s="35">
        <v>1827360</v>
      </c>
      <c r="F7" s="35">
        <v>1858474</v>
      </c>
      <c r="G7" s="35">
        <v>1890608</v>
      </c>
      <c r="H7" s="35">
        <v>1915793</v>
      </c>
      <c r="I7" s="35">
        <v>1973104</v>
      </c>
      <c r="J7" s="35">
        <v>2001951</v>
      </c>
      <c r="K7" s="35">
        <v>2112546</v>
      </c>
      <c r="L7" s="35">
        <v>2125728</v>
      </c>
      <c r="M7" s="35">
        <v>2214438</v>
      </c>
      <c r="N7" s="35">
        <v>2310193</v>
      </c>
      <c r="O7" s="35">
        <v>2408059</v>
      </c>
      <c r="P7" s="35">
        <v>2491109</v>
      </c>
      <c r="Q7" s="35">
        <v>2625065</v>
      </c>
      <c r="R7" s="35">
        <v>2623398</v>
      </c>
      <c r="S7" s="35">
        <v>2632686</v>
      </c>
      <c r="T7" s="35">
        <v>2615135</v>
      </c>
      <c r="U7" s="35">
        <v>2613954</v>
      </c>
      <c r="V7" s="35">
        <v>2687814</v>
      </c>
      <c r="W7" s="35">
        <v>2703915</v>
      </c>
      <c r="X7" s="35">
        <v>2729021</v>
      </c>
      <c r="Y7" s="35">
        <v>2818338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145909.18500512326</v>
      </c>
      <c r="D8" s="52">
        <v>92017.742634494556</v>
      </c>
      <c r="E8" s="52">
        <v>141449.3177094555</v>
      </c>
      <c r="F8" s="52">
        <v>143449.14284551353</v>
      </c>
      <c r="G8" s="52">
        <v>145919.45366137405</v>
      </c>
      <c r="H8" s="52">
        <v>140439.48881771555</v>
      </c>
      <c r="I8" s="52">
        <v>174053.49005646165</v>
      </c>
      <c r="J8" s="52">
        <v>147096.70224056183</v>
      </c>
      <c r="K8" s="52">
        <v>230371.37339428649</v>
      </c>
      <c r="L8" s="52">
        <v>134504.75474404101</v>
      </c>
      <c r="M8" s="52">
        <v>211599.10075970646</v>
      </c>
      <c r="N8" s="52">
        <v>220230.66919651628</v>
      </c>
      <c r="O8" s="52">
        <v>223948.7211374701</v>
      </c>
      <c r="P8" s="52">
        <v>210760.52103629848</v>
      </c>
      <c r="Q8" s="52">
        <v>263315.33676098101</v>
      </c>
      <c r="R8" s="52">
        <v>144242.18500512326</v>
      </c>
      <c r="S8" s="52">
        <v>101305.74263449479</v>
      </c>
      <c r="T8" s="52">
        <v>123898.31770945527</v>
      </c>
      <c r="U8" s="52">
        <v>142268.1428455133</v>
      </c>
      <c r="V8" s="52">
        <v>219779.45366137382</v>
      </c>
      <c r="W8" s="52">
        <v>156540.48881771555</v>
      </c>
      <c r="X8" s="52">
        <v>199159.49005646165</v>
      </c>
      <c r="Y8" s="52">
        <v>236413.70224056207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108094.18500512326</v>
      </c>
      <c r="D9" s="36">
        <v>109489.74263449456</v>
      </c>
      <c r="E9" s="36">
        <v>110903.3177094555</v>
      </c>
      <c r="F9" s="36">
        <v>112335.14284551353</v>
      </c>
      <c r="G9" s="36">
        <v>113785.45366137405</v>
      </c>
      <c r="H9" s="36">
        <v>115254.48881771555</v>
      </c>
      <c r="I9" s="36">
        <v>116742.49005646165</v>
      </c>
      <c r="J9" s="36">
        <v>118249.70224056207</v>
      </c>
      <c r="K9" s="36">
        <v>119776.37339428626</v>
      </c>
      <c r="L9" s="36">
        <v>121322.75474404078</v>
      </c>
      <c r="M9" s="36">
        <v>122889.10075970646</v>
      </c>
      <c r="N9" s="36">
        <v>124475.66919651628</v>
      </c>
      <c r="O9" s="36">
        <v>126082.7211374701</v>
      </c>
      <c r="P9" s="36">
        <v>127710.52103629848</v>
      </c>
      <c r="Q9" s="36">
        <v>129359.33676098101</v>
      </c>
      <c r="R9" s="36">
        <v>145909.18500512326</v>
      </c>
      <c r="S9" s="36">
        <v>92017.742634494789</v>
      </c>
      <c r="T9" s="36">
        <v>141449.31770945527</v>
      </c>
      <c r="U9" s="36">
        <v>143449.1428455133</v>
      </c>
      <c r="V9" s="36">
        <v>145919.45366137382</v>
      </c>
      <c r="W9" s="36">
        <v>140439.48881771555</v>
      </c>
      <c r="X9" s="36">
        <v>174053.49005646165</v>
      </c>
      <c r="Y9" s="36">
        <v>147096.70224056207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389.32622015603988</v>
      </c>
      <c r="C11" s="54">
        <v>386.98407260175691</v>
      </c>
      <c r="D11" s="54">
        <v>387.37274094914898</v>
      </c>
      <c r="E11" s="54">
        <v>388.58399367434851</v>
      </c>
      <c r="F11" s="54">
        <v>389.68892944878468</v>
      </c>
      <c r="G11" s="54">
        <v>390.69193019374927</v>
      </c>
      <c r="H11" s="54">
        <v>391.92316085188293</v>
      </c>
      <c r="I11" s="54">
        <v>391.28947826051871</v>
      </c>
      <c r="J11" s="54">
        <v>390.01775464345212</v>
      </c>
      <c r="K11" s="54">
        <v>388.84853316067364</v>
      </c>
      <c r="L11" s="54">
        <v>387.98429822579192</v>
      </c>
      <c r="M11" s="54">
        <v>387.7881993544836</v>
      </c>
      <c r="N11" s="54">
        <v>386.33113010890412</v>
      </c>
      <c r="O11" s="54">
        <v>384.94924859148796</v>
      </c>
      <c r="P11" s="54">
        <v>381.33443634005181</v>
      </c>
      <c r="Q11" s="54">
        <v>379.465713191899</v>
      </c>
      <c r="R11" s="54">
        <v>378.9181038446859</v>
      </c>
      <c r="S11" s="54">
        <v>377.74069973472297</v>
      </c>
      <c r="T11" s="54">
        <v>373.54550806897868</v>
      </c>
      <c r="U11" s="54">
        <v>363.01921401423181</v>
      </c>
      <c r="V11" s="54">
        <v>360.76568935857335</v>
      </c>
      <c r="W11" s="54">
        <v>361.12723021618302</v>
      </c>
      <c r="X11" s="54">
        <v>359.51024864389746</v>
      </c>
      <c r="Y11" s="54">
        <v>358.70175785775467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952.48062642155912</v>
      </c>
      <c r="C13" s="35">
        <v>939.66009378210742</v>
      </c>
      <c r="D13" s="35">
        <v>928.2895736855055</v>
      </c>
      <c r="E13" s="35">
        <v>908.65328751308425</v>
      </c>
      <c r="F13" s="35">
        <v>887.94126032687177</v>
      </c>
      <c r="G13" s="35">
        <v>866.32460397889975</v>
      </c>
      <c r="H13" s="35">
        <v>844.68638721654315</v>
      </c>
      <c r="I13" s="35">
        <v>818.62864082981912</v>
      </c>
      <c r="J13" s="35">
        <v>794.25294145287512</v>
      </c>
      <c r="K13" s="35">
        <v>759.09439637619414</v>
      </c>
      <c r="L13" s="35">
        <v>732.0940740211488</v>
      </c>
      <c r="M13" s="35">
        <v>695.80637378410097</v>
      </c>
      <c r="N13" s="35">
        <v>660.16611551067251</v>
      </c>
      <c r="O13" s="35">
        <v>625.89664542966625</v>
      </c>
      <c r="P13" s="35">
        <v>593.97813116054908</v>
      </c>
      <c r="Q13" s="35">
        <v>561.48440411907063</v>
      </c>
      <c r="R13" s="35">
        <v>541.96967780709099</v>
      </c>
      <c r="S13" s="35">
        <v>531.15772220397457</v>
      </c>
      <c r="T13" s="35">
        <v>517.4408902131762</v>
      </c>
      <c r="U13" s="35">
        <v>503.50704706931236</v>
      </c>
      <c r="V13" s="35">
        <v>487.69043557885095</v>
      </c>
      <c r="W13" s="35">
        <v>475.10723470416968</v>
      </c>
      <c r="X13" s="35">
        <v>460.61341173851986</v>
      </c>
      <c r="Y13" s="35">
        <v>448.57486529145876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793.06562537495984</v>
      </c>
      <c r="D14" s="36">
        <v>732.88483139273683</v>
      </c>
      <c r="E14" s="36">
        <v>693.5786791379843</v>
      </c>
      <c r="F14" s="36">
        <v>674.63715489527408</v>
      </c>
      <c r="G14" s="36">
        <v>658.19134327726101</v>
      </c>
      <c r="H14" s="36">
        <v>641.85443432792249</v>
      </c>
      <c r="I14" s="36">
        <v>621.59131618120171</v>
      </c>
      <c r="J14" s="36">
        <v>594.48358658570396</v>
      </c>
      <c r="K14" s="36">
        <v>554.10979920249531</v>
      </c>
      <c r="L14" s="36">
        <v>506.81193138042954</v>
      </c>
      <c r="M14" s="36">
        <v>480.32666620967825</v>
      </c>
      <c r="N14" s="36">
        <v>467.01818545987391</v>
      </c>
      <c r="O14" s="36">
        <v>456.24846571015274</v>
      </c>
      <c r="P14" s="36">
        <v>446.52582397809135</v>
      </c>
      <c r="Q14" s="36">
        <v>446.1610649736736</v>
      </c>
      <c r="R14" s="36">
        <v>440.81882545469671</v>
      </c>
      <c r="S14" s="36">
        <v>434.4051666757498</v>
      </c>
      <c r="T14" s="36">
        <v>427.06402564170276</v>
      </c>
      <c r="U14" s="36">
        <v>419.92956183957062</v>
      </c>
      <c r="V14" s="36">
        <v>412.77671958979954</v>
      </c>
      <c r="W14" s="36">
        <v>408.64895239390154</v>
      </c>
      <c r="X14" s="36">
        <v>404.52118519800354</v>
      </c>
      <c r="Y14" s="36">
        <v>400.39341800210553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0.63931109461274893</v>
      </c>
      <c r="C16" s="44">
        <f>C7/RES_summary!C$6</f>
        <v>0.65397963538632786</v>
      </c>
      <c r="D16" s="44">
        <f>D7/RES_summary!D$6</f>
        <v>0.66846629327390794</v>
      </c>
      <c r="E16" s="44">
        <f>E7/RES_summary!E$6</f>
        <v>0.68297000158468657</v>
      </c>
      <c r="F16" s="44">
        <f>F7/RES_summary!F$6</f>
        <v>0.69757850354649598</v>
      </c>
      <c r="G16" s="44">
        <f>G7/RES_summary!G$6</f>
        <v>0.71236762324329739</v>
      </c>
      <c r="H16" s="44">
        <f>H7/RES_summary!H$6</f>
        <v>0.72745868491939758</v>
      </c>
      <c r="I16" s="44">
        <f>I7/RES_summary!I$6</f>
        <v>0.74310517227418493</v>
      </c>
      <c r="J16" s="44">
        <f>J7/RES_summary!J$6</f>
        <v>0.76000001518518712</v>
      </c>
      <c r="K16" s="44">
        <f>K7/RES_summary!K$6</f>
        <v>0.80800003977759738</v>
      </c>
      <c r="L16" s="44">
        <f>L7/RES_summary!L$6</f>
        <v>0.81400014321496139</v>
      </c>
      <c r="M16" s="44">
        <f>M7/RES_summary!M$6</f>
        <v>0.85499998841692582</v>
      </c>
      <c r="N16" s="44">
        <f>N7/RES_summary!N$6</f>
        <v>0.86200009104348518</v>
      </c>
      <c r="O16" s="44">
        <f>O7/RES_summary!O$6</f>
        <v>0.89099986383724405</v>
      </c>
      <c r="P16" s="44">
        <f>P7/RES_summary!P$6</f>
        <v>0.91000013881369812</v>
      </c>
      <c r="Q16" s="44">
        <f>Q7/RES_summary!Q$6</f>
        <v>0.91900011062736919</v>
      </c>
      <c r="R16" s="44">
        <f>R7/RES_summary!R$6</f>
        <v>0.92100014639679573</v>
      </c>
      <c r="S16" s="44">
        <f>S7/RES_summary!S$6</f>
        <v>0.92900011715337072</v>
      </c>
      <c r="T16" s="44">
        <f>T7/RES_summary!T$6</f>
        <v>0.92300000811774541</v>
      </c>
      <c r="U16" s="44">
        <f>U7/RES_summary!U$6</f>
        <v>0.93000007471440416</v>
      </c>
      <c r="V16" s="44">
        <f>V7/RES_summary!V$6</f>
        <v>0.95700002456754885</v>
      </c>
      <c r="W16" s="44">
        <f>W7/RES_summary!W$6</f>
        <v>0.9620001551202858</v>
      </c>
      <c r="X16" s="44">
        <f>X7/RES_summary!X$6</f>
        <v>0.96700000566943245</v>
      </c>
      <c r="Y16" s="44">
        <f>Y7/RES_summary!Y$6</f>
        <v>0.97299990160691441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608.9314318750038</v>
      </c>
      <c r="C17" s="52">
        <f t="shared" si="4"/>
        <v>614.51856551870526</v>
      </c>
      <c r="D17" s="52">
        <f t="shared" si="4"/>
        <v>620.53029040636613</v>
      </c>
      <c r="E17" s="52">
        <f t="shared" si="4"/>
        <v>620.58293721274185</v>
      </c>
      <c r="F17" s="52">
        <f t="shared" si="4"/>
        <v>619.40873561600881</v>
      </c>
      <c r="G17" s="52">
        <f t="shared" si="4"/>
        <v>617.14159909363968</v>
      </c>
      <c r="H17" s="52">
        <f t="shared" si="4"/>
        <v>614.47444841386357</v>
      </c>
      <c r="I17" s="52">
        <f t="shared" si="4"/>
        <v>608.32717717242463</v>
      </c>
      <c r="J17" s="52">
        <f t="shared" si="4"/>
        <v>603.63224756506463</v>
      </c>
      <c r="K17" s="52">
        <f t="shared" si="4"/>
        <v>613.34830246691615</v>
      </c>
      <c r="L17" s="52">
        <f t="shared" si="4"/>
        <v>595.92468110003972</v>
      </c>
      <c r="M17" s="52">
        <f t="shared" si="4"/>
        <v>594.91444152582949</v>
      </c>
      <c r="N17" s="52">
        <f t="shared" si="4"/>
        <v>569.06325167402372</v>
      </c>
      <c r="O17" s="52">
        <f t="shared" si="4"/>
        <v>557.67382585402049</v>
      </c>
      <c r="P17" s="52">
        <f t="shared" si="4"/>
        <v>540.52018180840071</v>
      </c>
      <c r="Q17" s="52">
        <f t="shared" si="4"/>
        <v>516.00422950096834</v>
      </c>
      <c r="R17" s="52">
        <f t="shared" ref="R17:V17" si="5">R13*R16</f>
        <v>499.15415260295504</v>
      </c>
      <c r="S17" s="52">
        <f t="shared" si="5"/>
        <v>493.44558615440991</v>
      </c>
      <c r="T17" s="52">
        <f t="shared" si="5"/>
        <v>477.59794586721506</v>
      </c>
      <c r="U17" s="52">
        <f t="shared" si="5"/>
        <v>468.26159139368951</v>
      </c>
      <c r="V17" s="52">
        <f t="shared" si="5"/>
        <v>466.71975883031894</v>
      </c>
      <c r="W17" s="52">
        <f t="shared" ref="W17:Y17" si="6">W13*W16</f>
        <v>457.05323348418125</v>
      </c>
      <c r="X17" s="52">
        <f t="shared" si="6"/>
        <v>445.4131717625653</v>
      </c>
      <c r="Y17" s="52">
        <f t="shared" si="6"/>
        <v>436.46329979192427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237.0729727061003</v>
      </c>
      <c r="C18" s="36">
        <f>C3*11630*1000/RES_summary!C$6</f>
        <v>237.8088971738182</v>
      </c>
      <c r="D18" s="36">
        <f>D3*11630*1000/RES_summary!D$6</f>
        <v>240.37651943668544</v>
      </c>
      <c r="E18" s="36">
        <f>E3*11630*1000/RES_summary!E$6</f>
        <v>241.14859614828467</v>
      </c>
      <c r="F18" s="36">
        <f>F3*11630*1000/RES_summary!F$6</f>
        <v>241.37672707342776</v>
      </c>
      <c r="G18" s="36">
        <f>G3*11630*1000/RES_summary!G$6</f>
        <v>241.11224255275107</v>
      </c>
      <c r="H18" s="36">
        <f>H3*11630*1000/RES_summary!H$6</f>
        <v>240.82676808507864</v>
      </c>
      <c r="I18" s="36">
        <f>I3*11630*1000/RES_summary!I$6</f>
        <v>238.03202376749209</v>
      </c>
      <c r="J18" s="36">
        <f>J3*11630*1000/RES_summary!J$6</f>
        <v>235.4272938257069</v>
      </c>
      <c r="K18" s="36">
        <f>K3*11630*1000/RES_summary!K$6</f>
        <v>238.4995877308495</v>
      </c>
      <c r="L18" s="36">
        <f>L3*11630*1000/RES_summary!L$6</f>
        <v>231.2094191920277</v>
      </c>
      <c r="M18" s="36">
        <f>M3*11630*1000/RES_summary!M$6</f>
        <v>230.70080004927962</v>
      </c>
      <c r="N18" s="36">
        <f>N3*11630*1000/RES_summary!N$6</f>
        <v>219.84684912267329</v>
      </c>
      <c r="O18" s="36">
        <f>O3*11630*1000/RES_summary!O$6</f>
        <v>214.67612022164545</v>
      </c>
      <c r="P18" s="36">
        <f>P3*11630*1000/RES_summary!P$6</f>
        <v>206.1189588603288</v>
      </c>
      <c r="Q18" s="36">
        <f>Q3*11630*1000/RES_summary!Q$6</f>
        <v>195.8059129576213</v>
      </c>
      <c r="R18" s="36">
        <f>R3*11630*1000/RES_summary!R$6</f>
        <v>189.13854503051274</v>
      </c>
      <c r="S18" s="36">
        <f>S3*11630*1000/RES_summary!S$6</f>
        <v>186.39448099497733</v>
      </c>
      <c r="T18" s="36">
        <f>T3*11630*1000/RES_summary!T$6</f>
        <v>178.40456734166941</v>
      </c>
      <c r="U18" s="36">
        <f>U3*11630*1000/RES_summary!U$6</f>
        <v>169.98795486079055</v>
      </c>
      <c r="V18" s="36">
        <f>V3*11630*1000/RES_summary!V$6</f>
        <v>168.37647553168711</v>
      </c>
      <c r="W18" s="36">
        <f>W3*11630*1000/RES_summary!W$6</f>
        <v>165.05436826949278</v>
      </c>
      <c r="X18" s="36">
        <f>X3*11630*1000/RES_summary!X$6</f>
        <v>160.13060012962688</v>
      </c>
      <c r="Y18" s="36">
        <f>Y3*11630*1000/RES_summary!Y$6</f>
        <v>156.56015287575943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0.67881407681948425</v>
      </c>
      <c r="C3" s="49">
        <f t="shared" ref="C3:W3" si="0">C5*C11/11630</f>
        <v>0.6865700454674083</v>
      </c>
      <c r="D3" s="49">
        <f t="shared" si="0"/>
        <v>0.661497823219791</v>
      </c>
      <c r="E3" s="49">
        <f t="shared" si="0"/>
        <v>0.67357822265290224</v>
      </c>
      <c r="F3" s="49">
        <f t="shared" si="0"/>
        <v>0.69707783427026482</v>
      </c>
      <c r="G3" s="49">
        <f t="shared" si="0"/>
        <v>0.71819133236038557</v>
      </c>
      <c r="H3" s="49">
        <f t="shared" si="0"/>
        <v>0.74073534715898059</v>
      </c>
      <c r="I3" s="49">
        <f t="shared" si="0"/>
        <v>0.8314975028008128</v>
      </c>
      <c r="J3" s="49">
        <f t="shared" si="0"/>
        <v>0.9052220327461844</v>
      </c>
      <c r="K3" s="49">
        <f t="shared" si="0"/>
        <v>1.005876450006117</v>
      </c>
      <c r="L3" s="49">
        <f t="shared" si="0"/>
        <v>1.1075310388596005</v>
      </c>
      <c r="M3" s="49">
        <f t="shared" si="0"/>
        <v>1.371586933677466</v>
      </c>
      <c r="N3" s="49">
        <f t="shared" si="0"/>
        <v>1.5932195600994672</v>
      </c>
      <c r="O3" s="49">
        <f t="shared" si="0"/>
        <v>1.73240633901881</v>
      </c>
      <c r="P3" s="49">
        <f t="shared" si="0"/>
        <v>1.9503263921129241</v>
      </c>
      <c r="Q3" s="49">
        <f t="shared" si="0"/>
        <v>2.1231138439142296</v>
      </c>
      <c r="R3" s="49">
        <f t="shared" si="0"/>
        <v>2.3245729220519427</v>
      </c>
      <c r="S3" s="49">
        <f t="shared" si="0"/>
        <v>2.4799915591869928</v>
      </c>
      <c r="T3" s="49">
        <f t="shared" si="0"/>
        <v>2.6122033776728268</v>
      </c>
      <c r="U3" s="49">
        <f t="shared" si="0"/>
        <v>2.6641271177230523</v>
      </c>
      <c r="V3" s="49">
        <f t="shared" si="0"/>
        <v>2.7801198061383992</v>
      </c>
      <c r="W3" s="49">
        <f t="shared" si="0"/>
        <v>2.9842450406918162</v>
      </c>
      <c r="X3" s="49">
        <f t="shared" ref="X3:Y3" si="1">X5*X11/11630</f>
        <v>3.1352525386340808</v>
      </c>
      <c r="Y3" s="49">
        <f t="shared" si="1"/>
        <v>3.3193083669365899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29.475368951228305</v>
      </c>
      <c r="C5" s="49">
        <f t="shared" ref="C5:W5" si="2">C7*C13/1000000</f>
        <v>30.00939271827373</v>
      </c>
      <c r="D5" s="49">
        <f t="shared" si="2"/>
        <v>29.212638728722716</v>
      </c>
      <c r="E5" s="49">
        <f t="shared" si="2"/>
        <v>29.78791157986009</v>
      </c>
      <c r="F5" s="49">
        <f t="shared" si="2"/>
        <v>31.201081854439806</v>
      </c>
      <c r="G5" s="49">
        <f t="shared" si="2"/>
        <v>32.552391120251301</v>
      </c>
      <c r="H5" s="49">
        <f t="shared" si="2"/>
        <v>34.090151140846785</v>
      </c>
      <c r="I5" s="49">
        <f t="shared" si="2"/>
        <v>38.914244806237924</v>
      </c>
      <c r="J5" s="49">
        <f t="shared" si="2"/>
        <v>43.028951868225775</v>
      </c>
      <c r="K5" s="49">
        <f t="shared" si="2"/>
        <v>48.664709224356606</v>
      </c>
      <c r="L5" s="49">
        <f t="shared" si="2"/>
        <v>54.545798356991689</v>
      </c>
      <c r="M5" s="49">
        <f t="shared" si="2"/>
        <v>67.988725934006553</v>
      </c>
      <c r="N5" s="49">
        <f t="shared" si="2"/>
        <v>79.121662665905973</v>
      </c>
      <c r="O5" s="49">
        <f t="shared" si="2"/>
        <v>85.504887400961394</v>
      </c>
      <c r="P5" s="49">
        <f t="shared" si="2"/>
        <v>95.991025985240398</v>
      </c>
      <c r="Q5" s="49">
        <f t="shared" si="2"/>
        <v>105.33056219402623</v>
      </c>
      <c r="R5" s="49">
        <f t="shared" si="2"/>
        <v>114.42344846344533</v>
      </c>
      <c r="S5" s="49">
        <f t="shared" si="2"/>
        <v>121.81580903280721</v>
      </c>
      <c r="T5" s="49">
        <f t="shared" si="2"/>
        <v>129.424885963002</v>
      </c>
      <c r="U5" s="49">
        <f t="shared" si="2"/>
        <v>135.01252419545293</v>
      </c>
      <c r="V5" s="49">
        <f t="shared" si="2"/>
        <v>142.68423130785933</v>
      </c>
      <c r="W5" s="49">
        <f t="shared" si="2"/>
        <v>152.61579845245117</v>
      </c>
      <c r="X5" s="49">
        <f t="shared" ref="X5:Y5" si="3">X7*X13/1000000</f>
        <v>164.25679865730822</v>
      </c>
      <c r="Y5" s="49">
        <f t="shared" si="3"/>
        <v>176.0507291100904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14077</v>
      </c>
      <c r="C7" s="35">
        <v>14363</v>
      </c>
      <c r="D7" s="35">
        <v>14010</v>
      </c>
      <c r="E7" s="35">
        <v>14357</v>
      </c>
      <c r="F7" s="35">
        <v>15146</v>
      </c>
      <c r="G7" s="35">
        <v>15907</v>
      </c>
      <c r="H7" s="35">
        <v>16770</v>
      </c>
      <c r="I7" s="35">
        <v>19373</v>
      </c>
      <c r="J7" s="35">
        <v>21670</v>
      </c>
      <c r="K7" s="35">
        <v>24903</v>
      </c>
      <c r="L7" s="35">
        <v>28426</v>
      </c>
      <c r="M7" s="35">
        <v>36712</v>
      </c>
      <c r="N7" s="35">
        <v>44158</v>
      </c>
      <c r="O7" s="35">
        <v>49060</v>
      </c>
      <c r="P7" s="35">
        <v>57603</v>
      </c>
      <c r="Q7" s="35">
        <v>66950</v>
      </c>
      <c r="R7" s="35">
        <v>77081</v>
      </c>
      <c r="S7" s="35">
        <v>85916</v>
      </c>
      <c r="T7" s="35">
        <v>95277</v>
      </c>
      <c r="U7" s="35">
        <v>104498</v>
      </c>
      <c r="V7" s="35">
        <v>115634</v>
      </c>
      <c r="W7" s="35">
        <v>129944</v>
      </c>
      <c r="X7" s="35">
        <v>146261</v>
      </c>
      <c r="Y7" s="35">
        <v>166222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1192.9561218324379</v>
      </c>
      <c r="D8" s="52">
        <v>595.34919345278649</v>
      </c>
      <c r="E8" s="52">
        <v>1338.6314263422664</v>
      </c>
      <c r="F8" s="52">
        <v>1825.8890409759733</v>
      </c>
      <c r="G8" s="52">
        <v>1845.21219289291</v>
      </c>
      <c r="H8" s="52">
        <v>1996.6951522905456</v>
      </c>
      <c r="I8" s="52">
        <v>3788.4364918159827</v>
      </c>
      <c r="J8" s="52">
        <v>3536.5392829278317</v>
      </c>
      <c r="K8" s="52">
        <v>4529.1113012199676</v>
      </c>
      <c r="L8" s="52">
        <v>4878.2652411161398</v>
      </c>
      <c r="M8" s="52">
        <v>9703.1189403631834</v>
      </c>
      <c r="N8" s="52">
        <v>8927.7956147699806</v>
      </c>
      <c r="O8" s="52">
        <v>6094.9561218324379</v>
      </c>
      <c r="P8" s="52">
        <v>9138.3491934527847</v>
      </c>
      <c r="Q8" s="52">
        <v>10685.631426342268</v>
      </c>
      <c r="R8" s="52">
        <v>11956.889040975977</v>
      </c>
      <c r="S8" s="52">
        <v>10680.212192892912</v>
      </c>
      <c r="T8" s="52">
        <v>11357.695152290544</v>
      </c>
      <c r="U8" s="52">
        <v>13009.436491815984</v>
      </c>
      <c r="V8" s="52">
        <v>14672.539282927828</v>
      </c>
      <c r="W8" s="52">
        <v>18839.111301219964</v>
      </c>
      <c r="X8" s="52">
        <v>21195.26524111614</v>
      </c>
      <c r="Y8" s="52">
        <v>29664.118940363172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906.95612183243793</v>
      </c>
      <c r="D9" s="36">
        <v>948.34919345278649</v>
      </c>
      <c r="E9" s="36">
        <v>991.63142634226642</v>
      </c>
      <c r="F9" s="36">
        <v>1036.8890409759733</v>
      </c>
      <c r="G9" s="36">
        <v>1084.2121928929118</v>
      </c>
      <c r="H9" s="36">
        <v>1133.6951522905438</v>
      </c>
      <c r="I9" s="36">
        <v>1185.4364918159845</v>
      </c>
      <c r="J9" s="36">
        <v>1239.5392829278317</v>
      </c>
      <c r="K9" s="36">
        <v>1296.1113012199676</v>
      </c>
      <c r="L9" s="36">
        <v>1355.2652411161398</v>
      </c>
      <c r="M9" s="36">
        <v>1417.118940363187</v>
      </c>
      <c r="N9" s="36">
        <v>1481.7956147699806</v>
      </c>
      <c r="O9" s="36">
        <v>1192.9561218324379</v>
      </c>
      <c r="P9" s="36">
        <v>595.34919345278468</v>
      </c>
      <c r="Q9" s="36">
        <v>1338.6314263422682</v>
      </c>
      <c r="R9" s="36">
        <v>1825.889040975977</v>
      </c>
      <c r="S9" s="36">
        <v>1845.2121928929118</v>
      </c>
      <c r="T9" s="36">
        <v>1996.6951522905438</v>
      </c>
      <c r="U9" s="36">
        <v>3788.4364918159845</v>
      </c>
      <c r="V9" s="36">
        <v>3536.539282927828</v>
      </c>
      <c r="W9" s="36">
        <v>4529.1113012199639</v>
      </c>
      <c r="X9" s="36">
        <v>4878.2652411161398</v>
      </c>
      <c r="Y9" s="36">
        <v>9703.1189403631724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267.83745188986398</v>
      </c>
      <c r="C11" s="54">
        <v>266.07701474491148</v>
      </c>
      <c r="D11" s="54">
        <v>263.35243986302311</v>
      </c>
      <c r="E11" s="54">
        <v>262.98301270471433</v>
      </c>
      <c r="F11" s="54">
        <v>259.8312215705937</v>
      </c>
      <c r="G11" s="54">
        <v>256.58837670314904</v>
      </c>
      <c r="H11" s="54">
        <v>252.7050130070194</v>
      </c>
      <c r="I11" s="54">
        <v>248.50324105540162</v>
      </c>
      <c r="J11" s="54">
        <v>244.66624874058817</v>
      </c>
      <c r="K11" s="54">
        <v>240.38658198159212</v>
      </c>
      <c r="L11" s="54">
        <v>236.14258787883551</v>
      </c>
      <c r="M11" s="54">
        <v>234.62060539496434</v>
      </c>
      <c r="N11" s="54">
        <v>234.18546652889196</v>
      </c>
      <c r="O11" s="54">
        <v>235.63431676494113</v>
      </c>
      <c r="P11" s="54">
        <v>236.29600483446174</v>
      </c>
      <c r="Q11" s="54">
        <v>234.42212298495522</v>
      </c>
      <c r="R11" s="54">
        <v>236.26960598116264</v>
      </c>
      <c r="S11" s="54">
        <v>236.76977612632339</v>
      </c>
      <c r="T11" s="54">
        <v>234.73016843931794</v>
      </c>
      <c r="U11" s="54">
        <v>229.48832757370664</v>
      </c>
      <c r="V11" s="54">
        <v>226.60383035338697</v>
      </c>
      <c r="W11" s="54">
        <v>227.41269367377473</v>
      </c>
      <c r="X11" s="54">
        <v>221.98768831716802</v>
      </c>
      <c r="Y11" s="54">
        <v>219.27518563886466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2093.8672267690777</v>
      </c>
      <c r="C13" s="35">
        <v>2089.3540846810365</v>
      </c>
      <c r="D13" s="35">
        <v>2085.1276751408077</v>
      </c>
      <c r="E13" s="35">
        <v>2074.800555816681</v>
      </c>
      <c r="F13" s="35">
        <v>2060.0212501280739</v>
      </c>
      <c r="G13" s="35">
        <v>2046.4192569467091</v>
      </c>
      <c r="H13" s="35">
        <v>2032.8056732764931</v>
      </c>
      <c r="I13" s="35">
        <v>2008.6844993670531</v>
      </c>
      <c r="J13" s="35">
        <v>1985.6461406657027</v>
      </c>
      <c r="K13" s="35">
        <v>1954.170550711023</v>
      </c>
      <c r="L13" s="35">
        <v>1918.8699907476143</v>
      </c>
      <c r="M13" s="35">
        <v>1851.9482984856875</v>
      </c>
      <c r="N13" s="35">
        <v>1791.7854673197601</v>
      </c>
      <c r="O13" s="35">
        <v>1742.8635833869018</v>
      </c>
      <c r="P13" s="35">
        <v>1666.4240748787458</v>
      </c>
      <c r="Q13" s="35">
        <v>1573.2720267965083</v>
      </c>
      <c r="R13" s="35">
        <v>1484.4572393124806</v>
      </c>
      <c r="S13" s="35">
        <v>1417.8477702966527</v>
      </c>
      <c r="T13" s="35">
        <v>1358.4063935997356</v>
      </c>
      <c r="U13" s="35">
        <v>1292.0106049441417</v>
      </c>
      <c r="V13" s="35">
        <v>1233.9297378613498</v>
      </c>
      <c r="W13" s="35">
        <v>1174.4736074959303</v>
      </c>
      <c r="X13" s="35">
        <v>1123.0389417364042</v>
      </c>
      <c r="Y13" s="35">
        <v>1059.1301338576748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2039.5297212865096</v>
      </c>
      <c r="D14" s="36">
        <v>1997.0856082917583</v>
      </c>
      <c r="E14" s="36">
        <v>1980.8420328477678</v>
      </c>
      <c r="F14" s="36">
        <v>1963.0318025017882</v>
      </c>
      <c r="G14" s="36">
        <v>1962.6499636855426</v>
      </c>
      <c r="H14" s="36">
        <v>1959.0207051068448</v>
      </c>
      <c r="I14" s="36">
        <v>1928.5634854389477</v>
      </c>
      <c r="J14" s="36">
        <v>1897.3740162298134</v>
      </c>
      <c r="K14" s="36">
        <v>1843.5498217390407</v>
      </c>
      <c r="L14" s="36">
        <v>1787.2817843321279</v>
      </c>
      <c r="M14" s="36">
        <v>1691.228004473048</v>
      </c>
      <c r="N14" s="36">
        <v>1594.5279910849736</v>
      </c>
      <c r="O14" s="36">
        <v>1446.4901839314282</v>
      </c>
      <c r="P14" s="36">
        <v>1277.5941959841443</v>
      </c>
      <c r="Q14" s="36">
        <v>1122.1754827716509</v>
      </c>
      <c r="R14" s="36">
        <v>1060.2393717337404</v>
      </c>
      <c r="S14" s="36">
        <v>1031.2403924019789</v>
      </c>
      <c r="T14" s="36">
        <v>1014.3470062229143</v>
      </c>
      <c r="U14" s="36">
        <v>991.11737280726902</v>
      </c>
      <c r="V14" s="36">
        <v>980.18785827642148</v>
      </c>
      <c r="W14" s="36">
        <v>970.3859796936573</v>
      </c>
      <c r="X14" s="36">
        <v>960.58410111089302</v>
      </c>
      <c r="Y14" s="36">
        <v>950.78222252812884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5.0659888502900792E-3</v>
      </c>
      <c r="C16" s="44">
        <f>C7/RES_summary!C$6</f>
        <v>5.1773036351787025E-3</v>
      </c>
      <c r="D16" s="44">
        <f>D7/RES_summary!D$6</f>
        <v>5.2121214375931233E-3</v>
      </c>
      <c r="E16" s="44">
        <f>E7/RES_summary!E$6</f>
        <v>5.3658831936516859E-3</v>
      </c>
      <c r="F16" s="44">
        <f>F7/RES_summary!F$6</f>
        <v>5.6850534442317874E-3</v>
      </c>
      <c r="G16" s="44">
        <f>G7/RES_summary!G$6</f>
        <v>5.9936442577896275E-3</v>
      </c>
      <c r="H16" s="44">
        <f>H7/RES_summary!H$6</f>
        <v>6.3678498387342974E-3</v>
      </c>
      <c r="I16" s="44">
        <f>I7/RES_summary!I$6</f>
        <v>7.2962076517344172E-3</v>
      </c>
      <c r="J16" s="44">
        <f>J7/RES_summary!J$6</f>
        <v>8.2265751404819627E-3</v>
      </c>
      <c r="K16" s="44">
        <f>K7/RES_summary!K$6</f>
        <v>9.5248221769284585E-3</v>
      </c>
      <c r="L16" s="44">
        <f>L7/RES_summary!L$6</f>
        <v>1.0885102925223027E-2</v>
      </c>
      <c r="M16" s="44">
        <f>M7/RES_summary!M$6</f>
        <v>1.4174593993944369E-2</v>
      </c>
      <c r="N16" s="44">
        <f>N7/RES_summary!N$6</f>
        <v>1.6476632047754548E-2</v>
      </c>
      <c r="O16" s="44">
        <f>O7/RES_summary!O$6</f>
        <v>1.8152567407964337E-2</v>
      </c>
      <c r="P16" s="44">
        <f>P7/RES_summary!P$6</f>
        <v>2.1042330141348875E-2</v>
      </c>
      <c r="Q16" s="44">
        <f>Q7/RES_summary!Q$6</f>
        <v>2.343829863508232E-2</v>
      </c>
      <c r="R16" s="44">
        <f>R7/RES_summary!R$6</f>
        <v>2.7060938631656886E-2</v>
      </c>
      <c r="S16" s="44">
        <f>S7/RES_summary!S$6</f>
        <v>3.0317316256229947E-2</v>
      </c>
      <c r="T16" s="44">
        <f>T7/RES_summary!T$6</f>
        <v>3.3627583957782078E-2</v>
      </c>
      <c r="U16" s="44">
        <f>U7/RES_summary!U$6</f>
        <v>3.7178599090690122E-2</v>
      </c>
      <c r="V16" s="44">
        <f>V7/RES_summary!V$6</f>
        <v>4.1171651327377545E-2</v>
      </c>
      <c r="W16" s="44">
        <f>W7/RES_summary!W$6</f>
        <v>4.6231537661853429E-2</v>
      </c>
      <c r="X16" s="44">
        <f>X7/RES_summary!X$6</f>
        <v>5.1826053309672902E-2</v>
      </c>
      <c r="Y16" s="44">
        <f>Y7/RES_summary!Y$6</f>
        <v>5.7386299884862831E-2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10.607508024799957</v>
      </c>
      <c r="C17" s="52">
        <f t="shared" si="4"/>
        <v>10.817220497794601</v>
      </c>
      <c r="D17" s="52">
        <f t="shared" si="4"/>
        <v>10.867938655720113</v>
      </c>
      <c r="E17" s="52">
        <f t="shared" si="4"/>
        <v>11.133137432635905</v>
      </c>
      <c r="F17" s="52">
        <f t="shared" si="4"/>
        <v>11.711330903231278</v>
      </c>
      <c r="G17" s="52">
        <f t="shared" si="4"/>
        <v>12.26550902842876</v>
      </c>
      <c r="H17" s="52">
        <f t="shared" si="4"/>
        <v>12.944601278751881</v>
      </c>
      <c r="I17" s="52">
        <f t="shared" si="4"/>
        <v>14.655779214202211</v>
      </c>
      <c r="J17" s="52">
        <f t="shared" si="4"/>
        <v>16.335067178594421</v>
      </c>
      <c r="K17" s="52">
        <f t="shared" si="4"/>
        <v>18.61312699891285</v>
      </c>
      <c r="L17" s="52">
        <f t="shared" si="4"/>
        <v>20.88709734940954</v>
      </c>
      <c r="M17" s="52">
        <f t="shared" si="4"/>
        <v>26.25061522881072</v>
      </c>
      <c r="N17" s="52">
        <f t="shared" si="4"/>
        <v>29.522589853541618</v>
      </c>
      <c r="O17" s="52">
        <f t="shared" si="4"/>
        <v>31.637448680317011</v>
      </c>
      <c r="P17" s="52">
        <f t="shared" si="4"/>
        <v>35.065445539090447</v>
      </c>
      <c r="Q17" s="52">
        <f t="shared" si="4"/>
        <v>36.874819598277796</v>
      </c>
      <c r="R17" s="52">
        <f t="shared" ref="R17:V17" si="5">R13*R16</f>
        <v>40.170806254353842</v>
      </c>
      <c r="S17" s="52">
        <f t="shared" si="5"/>
        <v>42.985339255274091</v>
      </c>
      <c r="T17" s="52">
        <f t="shared" si="5"/>
        <v>45.679925049563074</v>
      </c>
      <c r="U17" s="52">
        <f t="shared" si="5"/>
        <v>48.035144302138264</v>
      </c>
      <c r="V17" s="52">
        <f t="shared" si="5"/>
        <v>50.802924929709874</v>
      </c>
      <c r="W17" s="52">
        <f t="shared" ref="W17:Y17" si="6">W13*W16</f>
        <v>54.297720817800965</v>
      </c>
      <c r="X17" s="52">
        <f t="shared" si="6"/>
        <v>58.202676063269529</v>
      </c>
      <c r="Y17" s="52">
        <f t="shared" si="6"/>
        <v>60.779559478651436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2.8410879202637043</v>
      </c>
      <c r="C18" s="36">
        <f>C3*11630*1000/RES_summary!C$6</f>
        <v>2.8782137378906527</v>
      </c>
      <c r="D18" s="36">
        <f>D3*11630*1000/RES_summary!D$6</f>
        <v>2.8620981612655556</v>
      </c>
      <c r="E18" s="36">
        <f>E3*11630*1000/RES_summary!E$6</f>
        <v>2.9278260228902191</v>
      </c>
      <c r="F18" s="36">
        <f>F3*11630*1000/RES_summary!F$6</f>
        <v>3.0429694148040278</v>
      </c>
      <c r="G18" s="36">
        <f>G3*11630*1000/RES_summary!G$6</f>
        <v>3.1471870510423536</v>
      </c>
      <c r="H18" s="36">
        <f>H3*11630*1000/RES_summary!H$6</f>
        <v>3.2711656345176738</v>
      </c>
      <c r="I18" s="36">
        <f>I3*11630*1000/RES_summary!I$6</f>
        <v>3.6420086349216363</v>
      </c>
      <c r="J18" s="36">
        <f>J3*11630*1000/RES_summary!J$6</f>
        <v>3.9966396095121999</v>
      </c>
      <c r="K18" s="36">
        <f>K3*11630*1000/RES_summary!K$6</f>
        <v>4.474345979257949</v>
      </c>
      <c r="L18" s="36">
        <f>L3*11630*1000/RES_summary!L$6</f>
        <v>4.9323332213667355</v>
      </c>
      <c r="M18" s="36">
        <f>M3*11630*1000/RES_summary!M$6</f>
        <v>6.1589352369738402</v>
      </c>
      <c r="N18" s="36">
        <f>N3*11630*1000/RES_summary!N$6</f>
        <v>6.9137614779927761</v>
      </c>
      <c r="O18" s="36">
        <f>O3*11630*1000/RES_summary!O$6</f>
        <v>7.4548686039723853</v>
      </c>
      <c r="P18" s="36">
        <f>P3*11630*1000/RES_summary!P$6</f>
        <v>8.2858246886274713</v>
      </c>
      <c r="Q18" s="36">
        <f>Q3*11630*1000/RES_summary!Q$6</f>
        <v>8.6442734949155131</v>
      </c>
      <c r="R18" s="36">
        <f>R3*11630*1000/RES_summary!R$6</f>
        <v>9.4911405656618051</v>
      </c>
      <c r="S18" s="36">
        <f>S3*11630*1000/RES_summary!S$6</f>
        <v>10.177629152185308</v>
      </c>
      <c r="T18" s="36">
        <f>T3*11630*1000/RES_summary!T$6</f>
        <v>10.72245650117936</v>
      </c>
      <c r="U18" s="36">
        <f>U3*11630*1000/RES_summary!U$6</f>
        <v>11.023504930659376</v>
      </c>
      <c r="V18" s="36">
        <f>V3*11630*1000/RES_summary!V$6</f>
        <v>11.512137382227829</v>
      </c>
      <c r="W18" s="36">
        <f>W3*11630*1000/RES_summary!W$6</f>
        <v>12.347990951522712</v>
      </c>
      <c r="X18" s="36">
        <f>X3*11630*1000/RES_summary!X$6</f>
        <v>12.920277513158171</v>
      </c>
      <c r="Y18" s="36">
        <f>Y3*11630*1000/RES_summary!Y$6</f>
        <v>13.327449187729707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0.83081579898286695</v>
      </c>
      <c r="C3" s="49">
        <f t="shared" ref="C3:W3" si="0">C5*C11/11630</f>
        <v>1.1024530958560628</v>
      </c>
      <c r="D3" s="49">
        <f t="shared" si="0"/>
        <v>1.3220535725107168</v>
      </c>
      <c r="E3" s="49">
        <f t="shared" si="0"/>
        <v>1.5583356065338385</v>
      </c>
      <c r="F3" s="49">
        <f t="shared" si="0"/>
        <v>1.7849879617804056</v>
      </c>
      <c r="G3" s="49">
        <f t="shared" si="0"/>
        <v>2.0086613848218038</v>
      </c>
      <c r="H3" s="49">
        <f t="shared" si="0"/>
        <v>2.2203647018899195</v>
      </c>
      <c r="I3" s="49">
        <f t="shared" si="0"/>
        <v>2.4620933333668713</v>
      </c>
      <c r="J3" s="49">
        <f t="shared" si="0"/>
        <v>2.6714150109443517</v>
      </c>
      <c r="K3" s="49">
        <f t="shared" si="0"/>
        <v>3.2515664996036429</v>
      </c>
      <c r="L3" s="49">
        <f t="shared" si="0"/>
        <v>3.3500528935264331</v>
      </c>
      <c r="M3" s="49">
        <f t="shared" si="0"/>
        <v>3.4945134434589824</v>
      </c>
      <c r="N3" s="49">
        <f t="shared" si="0"/>
        <v>5.593918601164213</v>
      </c>
      <c r="O3" s="49">
        <f t="shared" si="0"/>
        <v>6.363338833151043</v>
      </c>
      <c r="P3" s="49">
        <f t="shared" si="0"/>
        <v>6.5315674863150601</v>
      </c>
      <c r="Q3" s="49">
        <f t="shared" si="0"/>
        <v>6.5110083637728193</v>
      </c>
      <c r="R3" s="49">
        <f t="shared" si="0"/>
        <v>6.1983581983121194</v>
      </c>
      <c r="S3" s="49">
        <f t="shared" si="0"/>
        <v>6.5830102047866532</v>
      </c>
      <c r="T3" s="49">
        <f t="shared" si="0"/>
        <v>8.2733802037032369</v>
      </c>
      <c r="U3" s="49">
        <f t="shared" si="0"/>
        <v>8.5155545456708914</v>
      </c>
      <c r="V3" s="49">
        <f t="shared" si="0"/>
        <v>9.3583686503609798</v>
      </c>
      <c r="W3" s="49">
        <f t="shared" si="0"/>
        <v>10.918780053191549</v>
      </c>
      <c r="X3" s="49">
        <f t="shared" ref="X3:Y3" si="1">X5*X11/11630</f>
        <v>11.272564379362432</v>
      </c>
      <c r="Y3" s="49">
        <f t="shared" si="1"/>
        <v>14.334489951428608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21.40235782161411</v>
      </c>
      <c r="C5" s="49">
        <f t="shared" ref="C5:W5" si="2">C7*C13/1000000</f>
        <v>28.37216702227003</v>
      </c>
      <c r="D5" s="49">
        <f t="shared" si="2"/>
        <v>34.034701770739289</v>
      </c>
      <c r="E5" s="49">
        <f t="shared" si="2"/>
        <v>40.084194236549756</v>
      </c>
      <c r="F5" s="49">
        <f t="shared" si="2"/>
        <v>45.87521540598155</v>
      </c>
      <c r="G5" s="49">
        <f t="shared" si="2"/>
        <v>51.541827054332018</v>
      </c>
      <c r="H5" s="49">
        <f t="shared" si="2"/>
        <v>56.898114878213441</v>
      </c>
      <c r="I5" s="49">
        <f t="shared" si="2"/>
        <v>63.128157032820191</v>
      </c>
      <c r="J5" s="49">
        <f t="shared" si="2"/>
        <v>68.647265879519225</v>
      </c>
      <c r="K5" s="49">
        <f t="shared" si="2"/>
        <v>83.986545553258864</v>
      </c>
      <c r="L5" s="49">
        <f t="shared" si="2"/>
        <v>86.678101938712473</v>
      </c>
      <c r="M5" s="49">
        <f t="shared" si="2"/>
        <v>90.238895637156915</v>
      </c>
      <c r="N5" s="49">
        <f t="shared" si="2"/>
        <v>144.47639101661076</v>
      </c>
      <c r="O5" s="49">
        <f t="shared" si="2"/>
        <v>163.99058294635446</v>
      </c>
      <c r="P5" s="49">
        <f t="shared" si="2"/>
        <v>168.60022723213103</v>
      </c>
      <c r="Q5" s="49">
        <f t="shared" si="2"/>
        <v>168.23113370055162</v>
      </c>
      <c r="R5" s="49">
        <f t="shared" si="2"/>
        <v>160.960557722522</v>
      </c>
      <c r="S5" s="49">
        <f t="shared" si="2"/>
        <v>169.95578126327911</v>
      </c>
      <c r="T5" s="49">
        <f t="shared" si="2"/>
        <v>212.77945972543395</v>
      </c>
      <c r="U5" s="49">
        <f t="shared" si="2"/>
        <v>222.22152126347351</v>
      </c>
      <c r="V5" s="49">
        <f t="shared" si="2"/>
        <v>235.98195993992539</v>
      </c>
      <c r="W5" s="49">
        <f t="shared" si="2"/>
        <v>259.21869789415894</v>
      </c>
      <c r="X5" s="49">
        <f t="shared" ref="X5:Y5" si="3">X7*X13/1000000</f>
        <v>280.10139122861574</v>
      </c>
      <c r="Y5" s="49">
        <f t="shared" si="3"/>
        <v>364.6902078204003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26222</v>
      </c>
      <c r="C7" s="35">
        <v>35507</v>
      </c>
      <c r="D7" s="35">
        <v>43344</v>
      </c>
      <c r="E7" s="35">
        <v>52053</v>
      </c>
      <c r="F7" s="35">
        <v>60756</v>
      </c>
      <c r="G7" s="35">
        <v>69510</v>
      </c>
      <c r="H7" s="35">
        <v>78051</v>
      </c>
      <c r="I7" s="35">
        <v>88138</v>
      </c>
      <c r="J7" s="35">
        <v>97463</v>
      </c>
      <c r="K7" s="35">
        <v>122883</v>
      </c>
      <c r="L7" s="35">
        <v>127961</v>
      </c>
      <c r="M7" s="35">
        <v>134679</v>
      </c>
      <c r="N7" s="35">
        <v>227803</v>
      </c>
      <c r="O7" s="35">
        <v>262157</v>
      </c>
      <c r="P7" s="35">
        <v>271011</v>
      </c>
      <c r="Q7" s="35">
        <v>271361</v>
      </c>
      <c r="R7" s="35">
        <v>262055</v>
      </c>
      <c r="S7" s="35">
        <v>280555</v>
      </c>
      <c r="T7" s="35">
        <v>359829</v>
      </c>
      <c r="U7" s="35">
        <v>379445</v>
      </c>
      <c r="V7" s="35">
        <v>407245</v>
      </c>
      <c r="W7" s="35">
        <v>452526</v>
      </c>
      <c r="X7" s="35">
        <v>493877</v>
      </c>
      <c r="Y7" s="35">
        <v>654619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10483.47436912332</v>
      </c>
      <c r="D8" s="52">
        <v>9097.6008546833982</v>
      </c>
      <c r="E8" s="52">
        <v>10034.947851509707</v>
      </c>
      <c r="F8" s="52">
        <v>10097.682304387905</v>
      </c>
      <c r="G8" s="52">
        <v>10220.979812183446</v>
      </c>
      <c r="H8" s="52">
        <v>10084.025076451551</v>
      </c>
      <c r="I8" s="52">
        <v>11710.012373302248</v>
      </c>
      <c r="J8" s="52">
        <v>11032.146049725838</v>
      </c>
      <c r="K8" s="52">
        <v>27215.641045647048</v>
      </c>
      <c r="L8" s="52">
        <v>6966.7234430412209</v>
      </c>
      <c r="M8" s="52">
        <v>8704.6310435157502</v>
      </c>
      <c r="N8" s="52">
        <v>95213.613975831977</v>
      </c>
      <c r="O8" s="52">
        <v>36551.935334920068</v>
      </c>
      <c r="P8" s="52">
        <v>11165.87185401874</v>
      </c>
      <c r="Q8" s="52">
        <v>2781.7146116577787</v>
      </c>
      <c r="R8" s="52">
        <v>1177.4743691233161</v>
      </c>
      <c r="S8" s="52">
        <v>27597.600854683405</v>
      </c>
      <c r="T8" s="52">
        <v>89308.947851509729</v>
      </c>
      <c r="U8" s="52">
        <v>29713.682304387912</v>
      </c>
      <c r="V8" s="52">
        <v>38020.979812183417</v>
      </c>
      <c r="W8" s="52">
        <v>55365.025076451537</v>
      </c>
      <c r="X8" s="52">
        <v>53061.012373302248</v>
      </c>
      <c r="Y8" s="52">
        <v>171774.14604972582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1198.4743691233161</v>
      </c>
      <c r="D9" s="36">
        <v>1260.6008546833982</v>
      </c>
      <c r="E9" s="36">
        <v>1325.9478515097071</v>
      </c>
      <c r="F9" s="36">
        <v>1394.6823043879049</v>
      </c>
      <c r="G9" s="36">
        <v>1466.9798121834465</v>
      </c>
      <c r="H9" s="36">
        <v>1543.0250764515513</v>
      </c>
      <c r="I9" s="36">
        <v>1623.0123733022483</v>
      </c>
      <c r="J9" s="36">
        <v>1707.1460497258377</v>
      </c>
      <c r="K9" s="36">
        <v>1795.6410456470476</v>
      </c>
      <c r="L9" s="36">
        <v>1888.7234430412209</v>
      </c>
      <c r="M9" s="36">
        <v>1986.6310435157502</v>
      </c>
      <c r="N9" s="36">
        <v>2089.6139758319769</v>
      </c>
      <c r="O9" s="36">
        <v>2197.9353349200683</v>
      </c>
      <c r="P9" s="36">
        <v>2311.8718540187692</v>
      </c>
      <c r="Q9" s="36">
        <v>2431.7146116577787</v>
      </c>
      <c r="R9" s="36">
        <v>10483.474369123345</v>
      </c>
      <c r="S9" s="36">
        <v>9097.6008546834346</v>
      </c>
      <c r="T9" s="36">
        <v>10034.947851509729</v>
      </c>
      <c r="U9" s="36">
        <v>10097.682304387912</v>
      </c>
      <c r="V9" s="36">
        <v>10220.979812183417</v>
      </c>
      <c r="W9" s="36">
        <v>10084.025076451537</v>
      </c>
      <c r="X9" s="36">
        <v>11710.012373302248</v>
      </c>
      <c r="Y9" s="36">
        <v>11032.146049725823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451.46370426592699</v>
      </c>
      <c r="C11" s="54">
        <v>451.90518915041162</v>
      </c>
      <c r="D11" s="54">
        <v>451.75900620108928</v>
      </c>
      <c r="E11" s="54">
        <v>452.13439983441504</v>
      </c>
      <c r="F11" s="54">
        <v>452.51907400960891</v>
      </c>
      <c r="G11" s="54">
        <v>453.23833555322409</v>
      </c>
      <c r="H11" s="54">
        <v>453.84353309862388</v>
      </c>
      <c r="I11" s="54">
        <v>453.58754021869959</v>
      </c>
      <c r="J11" s="54">
        <v>452.58257818760489</v>
      </c>
      <c r="K11" s="54">
        <v>450.25924261178318</v>
      </c>
      <c r="L11" s="54">
        <v>449.49202024821301</v>
      </c>
      <c r="M11" s="54">
        <v>450.37332361471721</v>
      </c>
      <c r="N11" s="54">
        <v>450.29691615192701</v>
      </c>
      <c r="O11" s="54">
        <v>451.27975826365457</v>
      </c>
      <c r="P11" s="54">
        <v>450.54583325832937</v>
      </c>
      <c r="Q11" s="54">
        <v>450.11304153405706</v>
      </c>
      <c r="R11" s="54">
        <v>447.8544735825264</v>
      </c>
      <c r="S11" s="54">
        <v>450.47251769016771</v>
      </c>
      <c r="T11" s="54">
        <v>452.20253822069162</v>
      </c>
      <c r="U11" s="54">
        <v>445.66295290874223</v>
      </c>
      <c r="V11" s="54">
        <v>461.21249027427922</v>
      </c>
      <c r="W11" s="54">
        <v>489.87751674636866</v>
      </c>
      <c r="X11" s="54">
        <v>468.04452900765045</v>
      </c>
      <c r="Y11" s="54">
        <v>457.12803513829135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816.19852877790061</v>
      </c>
      <c r="C13" s="35">
        <v>799.05841164474703</v>
      </c>
      <c r="D13" s="35">
        <v>785.22290907021238</v>
      </c>
      <c r="E13" s="35">
        <v>770.06501520661163</v>
      </c>
      <c r="F13" s="35">
        <v>755.07300358781924</v>
      </c>
      <c r="G13" s="35">
        <v>741.50233138155681</v>
      </c>
      <c r="H13" s="35">
        <v>728.98636632731734</v>
      </c>
      <c r="I13" s="35">
        <v>716.24222279629885</v>
      </c>
      <c r="J13" s="35">
        <v>704.34181052829513</v>
      </c>
      <c r="K13" s="35">
        <v>683.46757121211942</v>
      </c>
      <c r="L13" s="35">
        <v>677.37906032863509</v>
      </c>
      <c r="M13" s="35">
        <v>670.02944510396514</v>
      </c>
      <c r="N13" s="35">
        <v>634.2163668459624</v>
      </c>
      <c r="O13" s="35">
        <v>625.54340699029387</v>
      </c>
      <c r="P13" s="35">
        <v>622.1158079639979</v>
      </c>
      <c r="Q13" s="35">
        <v>619.9532493635844</v>
      </c>
      <c r="R13" s="35">
        <v>614.22433352739688</v>
      </c>
      <c r="S13" s="35">
        <v>605.784182293237</v>
      </c>
      <c r="T13" s="35">
        <v>591.33493888884425</v>
      </c>
      <c r="U13" s="35">
        <v>585.64883254087817</v>
      </c>
      <c r="V13" s="35">
        <v>579.45944072959867</v>
      </c>
      <c r="W13" s="35">
        <v>572.82608710694842</v>
      </c>
      <c r="X13" s="35">
        <v>567.14807781819309</v>
      </c>
      <c r="Y13" s="35">
        <v>557.10299856924451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758.14581479985543</v>
      </c>
      <c r="D14" s="36">
        <v>735.5164749828848</v>
      </c>
      <c r="E14" s="36">
        <v>710.68920905014761</v>
      </c>
      <c r="F14" s="36">
        <v>686.2326032355603</v>
      </c>
      <c r="G14" s="36">
        <v>671.55581352578417</v>
      </c>
      <c r="H14" s="36">
        <v>656.05773200601675</v>
      </c>
      <c r="I14" s="36">
        <v>645.1523896856404</v>
      </c>
      <c r="J14" s="36">
        <v>626.57609043038792</v>
      </c>
      <c r="K14" s="36">
        <v>617.47137336299465</v>
      </c>
      <c r="L14" s="36">
        <v>607.62131804736634</v>
      </c>
      <c r="M14" s="36">
        <v>595.34735102263551</v>
      </c>
      <c r="N14" s="36">
        <v>587.55290232383845</v>
      </c>
      <c r="O14" s="36">
        <v>582.95527504114398</v>
      </c>
      <c r="P14" s="36">
        <v>581.82565380342294</v>
      </c>
      <c r="Q14" s="36">
        <v>580.81743903288032</v>
      </c>
      <c r="R14" s="36">
        <v>575.32143140162555</v>
      </c>
      <c r="S14" s="36">
        <v>568.40661385002454</v>
      </c>
      <c r="T14" s="36">
        <v>559.35501218380182</v>
      </c>
      <c r="U14" s="36">
        <v>550.97245049320952</v>
      </c>
      <c r="V14" s="36">
        <v>542.44780621472864</v>
      </c>
      <c r="W14" s="36">
        <v>539.19311937744033</v>
      </c>
      <c r="X14" s="36">
        <v>535.93843254015189</v>
      </c>
      <c r="Y14" s="36">
        <v>532.68374570286358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9.436695292484653E-3</v>
      </c>
      <c r="C16" s="44">
        <f>C7/RES_summary!C$6</f>
        <v>1.2798894393531308E-2</v>
      </c>
      <c r="D16" s="44">
        <f>D7/RES_summary!D$6</f>
        <v>1.6125209963671401E-2</v>
      </c>
      <c r="E16" s="44">
        <f>E7/RES_summary!E$6</f>
        <v>1.9454643580076005E-2</v>
      </c>
      <c r="F16" s="44">
        <f>F7/RES_summary!F$6</f>
        <v>2.2804774003548561E-2</v>
      </c>
      <c r="G16" s="44">
        <f>G7/RES_summary!G$6</f>
        <v>2.6190872720120512E-2</v>
      </c>
      <c r="H16" s="44">
        <f>H7/RES_summary!H$6</f>
        <v>2.9637271780742436E-2</v>
      </c>
      <c r="I16" s="44">
        <f>I7/RES_summary!I$6</f>
        <v>3.3194298766766536E-2</v>
      </c>
      <c r="J16" s="44">
        <f>J7/RES_summary!J$6</f>
        <v>3.6999847388869106E-2</v>
      </c>
      <c r="K16" s="44">
        <f>K7/RES_summary!K$6</f>
        <v>4.6999908588021513E-2</v>
      </c>
      <c r="L16" s="44">
        <f>L7/RES_summary!L$6</f>
        <v>4.8999811982497143E-2</v>
      </c>
      <c r="M16" s="44">
        <f>M7/RES_summary!M$6</f>
        <v>5.1999894980127304E-2</v>
      </c>
      <c r="N16" s="44">
        <f>N7/RES_summary!N$6</f>
        <v>8.4999914180321323E-2</v>
      </c>
      <c r="O16" s="44">
        <f>O7/RES_summary!O$6</f>
        <v>9.7000053281078413E-2</v>
      </c>
      <c r="P16" s="44">
        <f>P7/RES_summary!P$6</f>
        <v>9.9000103014375979E-2</v>
      </c>
      <c r="Q16" s="44">
        <f>Q7/RES_summary!Q$6</f>
        <v>9.4999852963623205E-2</v>
      </c>
      <c r="R16" s="44">
        <f>R7/RES_summary!R$6</f>
        <v>9.2000029490002008E-2</v>
      </c>
      <c r="S16" s="44">
        <f>S7/RES_summary!S$6</f>
        <v>9.8999891315547664E-2</v>
      </c>
      <c r="T16" s="44">
        <f>T7/RES_summary!T$6</f>
        <v>0.12700000952952725</v>
      </c>
      <c r="U16" s="44">
        <f>U7/RES_summary!U$6</f>
        <v>0.13500003379937334</v>
      </c>
      <c r="V16" s="44">
        <f>V7/RES_summary!V$6</f>
        <v>0.14500016556391604</v>
      </c>
      <c r="W16" s="44">
        <f>W7/RES_summary!W$6</f>
        <v>0.16099991390112575</v>
      </c>
      <c r="X16" s="44">
        <f>X7/RES_summary!X$6</f>
        <v>0.17500014173581013</v>
      </c>
      <c r="Y16" s="44">
        <f>Y7/RES_summary!Y$6</f>
        <v>0.22599994130938755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7.7022168142513143</v>
      </c>
      <c r="C17" s="52">
        <f t="shared" si="4"/>
        <v>10.227064224903986</v>
      </c>
      <c r="D17" s="52">
        <f t="shared" si="4"/>
        <v>12.661884277042031</v>
      </c>
      <c r="E17" s="52">
        <f t="shared" si="4"/>
        <v>14.981340404330439</v>
      </c>
      <c r="F17" s="52">
        <f t="shared" si="4"/>
        <v>17.219269203000831</v>
      </c>
      <c r="G17" s="52">
        <f t="shared" si="4"/>
        <v>19.420593182886975</v>
      </c>
      <c r="H17" s="52">
        <f t="shared" si="4"/>
        <v>21.60516706329857</v>
      </c>
      <c r="I17" s="52">
        <f t="shared" si="4"/>
        <v>23.775158332873307</v>
      </c>
      <c r="J17" s="52">
        <f t="shared" si="4"/>
        <v>26.060539499146678</v>
      </c>
      <c r="K17" s="52">
        <f t="shared" si="4"/>
        <v>32.1229133698467</v>
      </c>
      <c r="L17" s="52">
        <f t="shared" si="4"/>
        <v>33.19144659698371</v>
      </c>
      <c r="M17" s="52">
        <f t="shared" si="4"/>
        <v>34.841460778999156</v>
      </c>
      <c r="N17" s="52">
        <f t="shared" si="4"/>
        <v>53.908336753661992</v>
      </c>
      <c r="O17" s="52">
        <f t="shared" si="4"/>
        <v>60.677743807685822</v>
      </c>
      <c r="P17" s="52">
        <f t="shared" si="4"/>
        <v>61.589529075307539</v>
      </c>
      <c r="Q17" s="52">
        <f t="shared" si="4"/>
        <v>58.895467533860952</v>
      </c>
      <c r="R17" s="52">
        <f t="shared" ref="R17:V17" si="5">R13*R16</f>
        <v>56.50865679799734</v>
      </c>
      <c r="S17" s="52">
        <f t="shared" si="5"/>
        <v>59.972568207708377</v>
      </c>
      <c r="T17" s="52">
        <f t="shared" si="5"/>
        <v>75.09954287402563</v>
      </c>
      <c r="U17" s="52">
        <f t="shared" si="5"/>
        <v>79.06261218758209</v>
      </c>
      <c r="V17" s="52">
        <f t="shared" si="5"/>
        <v>84.021714843365999</v>
      </c>
      <c r="W17" s="52">
        <f t="shared" ref="W17:Y17" si="6">W13*W16</f>
        <v>92.224950704537463</v>
      </c>
      <c r="X17" s="52">
        <f t="shared" si="6"/>
        <v>99.250994003376064</v>
      </c>
      <c r="Y17" s="52">
        <f t="shared" si="6"/>
        <v>125.90524497993307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3.4772713340212054</v>
      </c>
      <c r="C18" s="36">
        <f>C3*11630*1000/RES_summary!C$6</f>
        <v>4.6216633930086433</v>
      </c>
      <c r="D18" s="36">
        <f>D3*11630*1000/RES_summary!D$6</f>
        <v>5.7201202576297074</v>
      </c>
      <c r="E18" s="36">
        <f>E3*11630*1000/RES_summary!E$6</f>
        <v>6.7735793524270163</v>
      </c>
      <c r="F18" s="36">
        <f>F3*11630*1000/RES_summary!F$6</f>
        <v>7.7920477548641136</v>
      </c>
      <c r="G18" s="36">
        <f>G3*11630*1000/RES_summary!G$6</f>
        <v>8.8021573296679829</v>
      </c>
      <c r="H18" s="36">
        <f>H3*11630*1000/RES_summary!H$6</f>
        <v>9.8053653531934426</v>
      </c>
      <c r="I18" s="36">
        <f>I3*11630*1000/RES_summary!I$6</f>
        <v>10.784115586518121</v>
      </c>
      <c r="J18" s="36">
        <f>J3*11630*1000/RES_summary!J$6</f>
        <v>11.794546155483717</v>
      </c>
      <c r="K18" s="36">
        <f>K3*11630*1000/RES_summary!K$6</f>
        <v>14.463638644391096</v>
      </c>
      <c r="L18" s="36">
        <f>L3*11630*1000/RES_summary!L$6</f>
        <v>14.919290385838881</v>
      </c>
      <c r="M18" s="36">
        <f>M3*11630*1000/RES_summary!M$6</f>
        <v>15.691664490629666</v>
      </c>
      <c r="N18" s="36">
        <f>N3*11630*1000/RES_summary!N$6</f>
        <v>24.274757795053578</v>
      </c>
      <c r="O18" s="36">
        <f>O3*11630*1000/RES_summary!O$6</f>
        <v>27.382637557516418</v>
      </c>
      <c r="P18" s="36">
        <f>P3*11630*1000/RES_summary!P$6</f>
        <v>27.748905697222536</v>
      </c>
      <c r="Q18" s="36">
        <f>Q3*11630*1000/RES_summary!Q$6</f>
        <v>26.50961802423646</v>
      </c>
      <c r="R18" s="36">
        <f>R3*11630*1000/RES_summary!R$6</f>
        <v>25.307654743122757</v>
      </c>
      <c r="S18" s="36">
        <f>S3*11630*1000/RES_summary!S$6</f>
        <v>27.015993792871701</v>
      </c>
      <c r="T18" s="36">
        <f>T3*11630*1000/RES_summary!T$6</f>
        <v>33.960203906848037</v>
      </c>
      <c r="U18" s="36">
        <f>U3*11630*1000/RES_summary!U$6</f>
        <v>35.235277212196543</v>
      </c>
      <c r="V18" s="36">
        <f>V3*11630*1000/RES_summary!V$6</f>
        <v>38.751864340024198</v>
      </c>
      <c r="W18" s="36">
        <f>W3*11630*1000/RES_summary!W$6</f>
        <v>45.17892983319507</v>
      </c>
      <c r="X18" s="36">
        <f>X3*11630*1000/RES_summary!X$6</f>
        <v>46.45388474185129</v>
      </c>
      <c r="Y18" s="36">
        <f>Y3*11630*1000/RES_summary!Y$6</f>
        <v>57.554817251282039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39.874598996768789</v>
      </c>
      <c r="C3" s="49">
        <f t="shared" ref="C3:W3" si="0">C5*C11/11630</f>
        <v>44.32492417182479</v>
      </c>
      <c r="D3" s="49">
        <f t="shared" si="0"/>
        <v>47.194090003400071</v>
      </c>
      <c r="E3" s="49">
        <f t="shared" si="0"/>
        <v>51.84085722568436</v>
      </c>
      <c r="F3" s="49">
        <f t="shared" si="0"/>
        <v>57.794712070862246</v>
      </c>
      <c r="G3" s="49">
        <f t="shared" si="0"/>
        <v>70.009096248337315</v>
      </c>
      <c r="H3" s="49">
        <f t="shared" si="0"/>
        <v>80.742387613456842</v>
      </c>
      <c r="I3" s="49">
        <f t="shared" si="0"/>
        <v>90.551579167404753</v>
      </c>
      <c r="J3" s="49">
        <f t="shared" si="0"/>
        <v>97.710962882709822</v>
      </c>
      <c r="K3" s="49">
        <f t="shared" si="0"/>
        <v>105.00014658460539</v>
      </c>
      <c r="L3" s="49">
        <f t="shared" si="0"/>
        <v>110.24320156447088</v>
      </c>
      <c r="M3" s="49">
        <f t="shared" si="0"/>
        <v>116.56783755175391</v>
      </c>
      <c r="N3" s="49">
        <f t="shared" si="0"/>
        <v>123.71595483316108</v>
      </c>
      <c r="O3" s="49">
        <f t="shared" si="0"/>
        <v>125.93568311198101</v>
      </c>
      <c r="P3" s="49">
        <f t="shared" si="0"/>
        <v>126.1484940063698</v>
      </c>
      <c r="Q3" s="49">
        <f t="shared" si="0"/>
        <v>131.9555960982114</v>
      </c>
      <c r="R3" s="49">
        <f t="shared" si="0"/>
        <v>135.58090215860071</v>
      </c>
      <c r="S3" s="49">
        <f t="shared" si="0"/>
        <v>145.30858516751672</v>
      </c>
      <c r="T3" s="49">
        <f t="shared" si="0"/>
        <v>143.73205795483648</v>
      </c>
      <c r="U3" s="49">
        <f t="shared" si="0"/>
        <v>143.19990383004412</v>
      </c>
      <c r="V3" s="49">
        <f t="shared" si="0"/>
        <v>151.33362672601714</v>
      </c>
      <c r="W3" s="49">
        <f t="shared" si="0"/>
        <v>161.47012493023209</v>
      </c>
      <c r="X3" s="49">
        <f t="shared" ref="X3:Y3" si="1">X5*X11/11630</f>
        <v>161.62252671729371</v>
      </c>
      <c r="Y3" s="49">
        <f t="shared" si="1"/>
        <v>158.77487627782961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354.41775119651714</v>
      </c>
      <c r="C5" s="49">
        <f t="shared" ref="C5:W5" si="2">C7*C13/1000000</f>
        <v>385.98319961781903</v>
      </c>
      <c r="D5" s="49">
        <f t="shared" si="2"/>
        <v>404.03107409781359</v>
      </c>
      <c r="E5" s="49">
        <f t="shared" si="2"/>
        <v>437.46771384881322</v>
      </c>
      <c r="F5" s="49">
        <f t="shared" si="2"/>
        <v>481.70619308743807</v>
      </c>
      <c r="G5" s="49">
        <f t="shared" si="2"/>
        <v>577.51002570486719</v>
      </c>
      <c r="H5" s="49">
        <f t="shared" si="2"/>
        <v>660.02273292045072</v>
      </c>
      <c r="I5" s="49">
        <f t="shared" si="2"/>
        <v>735.69867093431458</v>
      </c>
      <c r="J5" s="49">
        <f t="shared" si="2"/>
        <v>790.2181438238382</v>
      </c>
      <c r="K5" s="49">
        <f t="shared" si="2"/>
        <v>849.1501664442211</v>
      </c>
      <c r="L5" s="49">
        <f t="shared" si="2"/>
        <v>890.02761860424744</v>
      </c>
      <c r="M5" s="49">
        <f t="shared" si="2"/>
        <v>937.16331376398534</v>
      </c>
      <c r="N5" s="49">
        <f t="shared" si="2"/>
        <v>996.04199501833648</v>
      </c>
      <c r="O5" s="49">
        <f t="shared" si="2"/>
        <v>1013.6491590988825</v>
      </c>
      <c r="P5" s="49">
        <f t="shared" si="2"/>
        <v>1018.7705708471035</v>
      </c>
      <c r="Q5" s="49">
        <f t="shared" si="2"/>
        <v>1066.75312013393</v>
      </c>
      <c r="R5" s="49">
        <f t="shared" si="2"/>
        <v>1075.4767363046235</v>
      </c>
      <c r="S5" s="49">
        <f t="shared" si="2"/>
        <v>1075.7510077313054</v>
      </c>
      <c r="T5" s="49">
        <f t="shared" si="2"/>
        <v>1086.6228041792938</v>
      </c>
      <c r="U5" s="49">
        <f t="shared" si="2"/>
        <v>1085.4942936610978</v>
      </c>
      <c r="V5" s="49">
        <f t="shared" si="2"/>
        <v>1070.236665427617</v>
      </c>
      <c r="W5" s="49">
        <f t="shared" si="2"/>
        <v>1051.3993489759046</v>
      </c>
      <c r="X5" s="49">
        <f t="shared" ref="X5:Y5" si="3">X7*X13/1000000</f>
        <v>1049.0679636008738</v>
      </c>
      <c r="Y5" s="49">
        <f t="shared" si="3"/>
        <v>1066.6730890603772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779899.58480705076</v>
      </c>
      <c r="C7" s="35">
        <v>859794.47350828547</v>
      </c>
      <c r="D7" s="35">
        <v>911840.54705405596</v>
      </c>
      <c r="E7" s="35">
        <v>1005734.640521345</v>
      </c>
      <c r="F7" s="35">
        <v>1132097.6274311256</v>
      </c>
      <c r="G7" s="35">
        <v>1400987.8974816964</v>
      </c>
      <c r="H7" s="35">
        <v>1652092.5497458836</v>
      </c>
      <c r="I7" s="35">
        <v>1905066.2450000166</v>
      </c>
      <c r="J7" s="35">
        <v>2118130.1223178012</v>
      </c>
      <c r="K7" s="35">
        <v>2370418.9984104866</v>
      </c>
      <c r="L7" s="35">
        <v>2567166.6368042785</v>
      </c>
      <c r="M7" s="35">
        <v>2839877.376105743</v>
      </c>
      <c r="N7" s="35">
        <v>3203030.5427405252</v>
      </c>
      <c r="O7" s="35">
        <v>3541282.0644183573</v>
      </c>
      <c r="P7" s="35">
        <v>3862907.5281922133</v>
      </c>
      <c r="Q7" s="35">
        <v>4482838.4127165759</v>
      </c>
      <c r="R7" s="35">
        <v>4894836.3522742633</v>
      </c>
      <c r="S7" s="35">
        <v>5283846.4189279722</v>
      </c>
      <c r="T7" s="35">
        <v>5650440.6100580851</v>
      </c>
      <c r="U7" s="35">
        <v>5994171.4511455838</v>
      </c>
      <c r="V7" s="35">
        <v>6293022.8524496006</v>
      </c>
      <c r="W7" s="35">
        <v>6554005.7939612512</v>
      </c>
      <c r="X7" s="35">
        <v>6821101.668291497</v>
      </c>
      <c r="Y7" s="35">
        <v>7230712.2033162834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153957.42320574983</v>
      </c>
      <c r="D8" s="52">
        <v>131827.52032987576</v>
      </c>
      <c r="E8" s="52">
        <v>179836.05175359361</v>
      </c>
      <c r="F8" s="52">
        <v>218941.15504042455</v>
      </c>
      <c r="G8" s="52">
        <v>368617.07853070251</v>
      </c>
      <c r="H8" s="52">
        <v>358532.10012206784</v>
      </c>
      <c r="I8" s="52">
        <v>368696.4054174379</v>
      </c>
      <c r="J8" s="52">
        <v>337722.38791794912</v>
      </c>
      <c r="K8" s="52">
        <v>406246.29929843522</v>
      </c>
      <c r="L8" s="52">
        <v>328575.15872366773</v>
      </c>
      <c r="M8" s="52">
        <v>452546.79105505813</v>
      </c>
      <c r="N8" s="52">
        <v>582094.321675207</v>
      </c>
      <c r="O8" s="52">
        <v>706868.60020853439</v>
      </c>
      <c r="P8" s="52">
        <v>680157.56389592355</v>
      </c>
      <c r="Q8" s="52">
        <v>988627.28994180076</v>
      </c>
      <c r="R8" s="52">
        <v>749720.32747563627</v>
      </c>
      <c r="S8" s="52">
        <v>795256.36595214438</v>
      </c>
      <c r="T8" s="52">
        <v>695169.34985378105</v>
      </c>
      <c r="U8" s="52">
        <v>796277.63214255683</v>
      </c>
      <c r="V8" s="52">
        <v>880945.72297922429</v>
      </c>
      <c r="W8" s="52">
        <v>967851.54172018543</v>
      </c>
      <c r="X8" s="52">
        <v>947253.43822616991</v>
      </c>
      <c r="Y8" s="52">
        <v>1398237.8249665871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74062.534504515119</v>
      </c>
      <c r="D9" s="36">
        <v>79781.446784105268</v>
      </c>
      <c r="E9" s="36">
        <v>85941.958286304725</v>
      </c>
      <c r="F9" s="36">
        <v>92578.168130643899</v>
      </c>
      <c r="G9" s="36">
        <v>99726.808480131673</v>
      </c>
      <c r="H9" s="36">
        <v>107427.44785788073</v>
      </c>
      <c r="I9" s="36">
        <v>115722.71016330482</v>
      </c>
      <c r="J9" s="36">
        <v>124658.51060016453</v>
      </c>
      <c r="K9" s="36">
        <v>153957.42320575006</v>
      </c>
      <c r="L9" s="36">
        <v>131827.52032987587</v>
      </c>
      <c r="M9" s="36">
        <v>179836.05175359361</v>
      </c>
      <c r="N9" s="36">
        <v>218941.15504042478</v>
      </c>
      <c r="O9" s="36">
        <v>368617.07853070227</v>
      </c>
      <c r="P9" s="36">
        <v>358532.10012206761</v>
      </c>
      <c r="Q9" s="36">
        <v>368696.40541743767</v>
      </c>
      <c r="R9" s="36">
        <v>337722.38791794889</v>
      </c>
      <c r="S9" s="36">
        <v>406246.29929843545</v>
      </c>
      <c r="T9" s="36">
        <v>328575.1587236682</v>
      </c>
      <c r="U9" s="36">
        <v>452546.79105505813</v>
      </c>
      <c r="V9" s="36">
        <v>582094.32167520747</v>
      </c>
      <c r="W9" s="36">
        <v>706868.60020853486</v>
      </c>
      <c r="X9" s="36">
        <v>680157.56389592402</v>
      </c>
      <c r="Y9" s="36">
        <v>988627.28994180076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1308.4603826044993</v>
      </c>
      <c r="C11" s="54">
        <v>1335.5474244183247</v>
      </c>
      <c r="D11" s="54">
        <v>1358.4778546183436</v>
      </c>
      <c r="E11" s="54">
        <v>1378.1798072144625</v>
      </c>
      <c r="F11" s="54">
        <v>1395.3578156760805</v>
      </c>
      <c r="G11" s="54">
        <v>1409.8556789112049</v>
      </c>
      <c r="H11" s="54">
        <v>1422.7297350645651</v>
      </c>
      <c r="I11" s="54">
        <v>1431.4486451083212</v>
      </c>
      <c r="J11" s="54">
        <v>1438.0567027061909</v>
      </c>
      <c r="K11" s="54">
        <v>1438.0868697140809</v>
      </c>
      <c r="L11" s="54">
        <v>1440.5490429672802</v>
      </c>
      <c r="M11" s="54">
        <v>1446.582394782381</v>
      </c>
      <c r="N11" s="54">
        <v>1444.5340275870353</v>
      </c>
      <c r="O11" s="54">
        <v>1444.9101855856843</v>
      </c>
      <c r="P11" s="54">
        <v>1440.0759378769524</v>
      </c>
      <c r="Q11" s="54">
        <v>1438.6117590446095</v>
      </c>
      <c r="R11" s="54">
        <v>1466.1459786870776</v>
      </c>
      <c r="S11" s="54">
        <v>1570.9386589952628</v>
      </c>
      <c r="T11" s="54">
        <v>1538.3478310831879</v>
      </c>
      <c r="U11" s="54">
        <v>1534.2456347019474</v>
      </c>
      <c r="V11" s="54">
        <v>1644.505496473867</v>
      </c>
      <c r="W11" s="54">
        <v>1786.0935093480221</v>
      </c>
      <c r="X11" s="54">
        <v>1791.7523467881451</v>
      </c>
      <c r="Y11" s="54">
        <v>1731.1318997817498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454.44023576984091</v>
      </c>
      <c r="C13" s="35">
        <v>448.92495998824239</v>
      </c>
      <c r="D13" s="35">
        <v>443.09399861976277</v>
      </c>
      <c r="E13" s="35">
        <v>434.97329834641283</v>
      </c>
      <c r="F13" s="35">
        <v>425.49880983364574</v>
      </c>
      <c r="G13" s="35">
        <v>412.21628448250908</v>
      </c>
      <c r="H13" s="35">
        <v>399.50711781974445</v>
      </c>
      <c r="I13" s="35">
        <v>386.18009891530477</v>
      </c>
      <c r="J13" s="35">
        <v>373.07346489134864</v>
      </c>
      <c r="K13" s="35">
        <v>358.22787744007667</v>
      </c>
      <c r="L13" s="35">
        <v>346.69647300815376</v>
      </c>
      <c r="M13" s="35">
        <v>330.00133091982138</v>
      </c>
      <c r="N13" s="35">
        <v>310.9686222867295</v>
      </c>
      <c r="O13" s="35">
        <v>286.23790499031333</v>
      </c>
      <c r="P13" s="35">
        <v>263.73154506338233</v>
      </c>
      <c r="Q13" s="35">
        <v>237.96376802426019</v>
      </c>
      <c r="R13" s="35">
        <v>219.71658680783685</v>
      </c>
      <c r="S13" s="35">
        <v>203.59240644802128</v>
      </c>
      <c r="T13" s="35">
        <v>192.30762327543934</v>
      </c>
      <c r="U13" s="35">
        <v>181.09163251472265</v>
      </c>
      <c r="V13" s="35">
        <v>170.06718242108724</v>
      </c>
      <c r="W13" s="35">
        <v>160.42087572529243</v>
      </c>
      <c r="X13" s="35">
        <v>153.79743839291535</v>
      </c>
      <c r="Y13" s="35">
        <v>147.51978215522945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423.63948879608023</v>
      </c>
      <c r="D14" s="36">
        <v>411.93048182000638</v>
      </c>
      <c r="E14" s="36">
        <v>403.10117370946534</v>
      </c>
      <c r="F14" s="36">
        <v>394.21425256991398</v>
      </c>
      <c r="G14" s="36">
        <v>382.84636061418854</v>
      </c>
      <c r="H14" s="36">
        <v>366.30489125954716</v>
      </c>
      <c r="I14" s="36">
        <v>347.8878335121808</v>
      </c>
      <c r="J14" s="36">
        <v>329.17366397512473</v>
      </c>
      <c r="K14" s="36">
        <v>305.6137788775834</v>
      </c>
      <c r="L14" s="36">
        <v>289.67870394212031</v>
      </c>
      <c r="M14" s="36">
        <v>264.34353543418115</v>
      </c>
      <c r="N14" s="36">
        <v>249.42419061496551</v>
      </c>
      <c r="O14" s="36">
        <v>224.55498944136505</v>
      </c>
      <c r="P14" s="36">
        <v>200.62038700987253</v>
      </c>
      <c r="Q14" s="36">
        <v>178.27501302498248</v>
      </c>
      <c r="R14" s="36">
        <v>159.91687515231393</v>
      </c>
      <c r="S14" s="36">
        <v>156.46368069161471</v>
      </c>
      <c r="T14" s="36">
        <v>152.55710367113258</v>
      </c>
      <c r="U14" s="36">
        <v>148.81657275722253</v>
      </c>
      <c r="V14" s="36">
        <v>147.49010458047167</v>
      </c>
      <c r="W14" s="36">
        <v>144.54030248886224</v>
      </c>
      <c r="X14" s="36">
        <v>141.59050039725278</v>
      </c>
      <c r="Y14" s="36">
        <v>138.64069830564335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0.28066794068184847</v>
      </c>
      <c r="C16" s="44">
        <f>C7/RES_summary!C$6</f>
        <v>0.30992251292912376</v>
      </c>
      <c r="D16" s="44">
        <f>D7/RES_summary!D$6</f>
        <v>0.33923081106117675</v>
      </c>
      <c r="E16" s="44">
        <f>E7/RES_summary!E$6</f>
        <v>0.37589013058764398</v>
      </c>
      <c r="F16" s="44">
        <f>F7/RES_summary!F$6</f>
        <v>0.42493301967740366</v>
      </c>
      <c r="G16" s="44">
        <f>G7/RES_summary!G$6</f>
        <v>0.52788225730646465</v>
      </c>
      <c r="H16" s="44">
        <f>H7/RES_summary!H$6</f>
        <v>0.62732720789943108</v>
      </c>
      <c r="I16" s="44">
        <f>I7/RES_summary!I$6</f>
        <v>0.71748097423373125</v>
      </c>
      <c r="J16" s="44">
        <f>J7/RES_summary!J$6</f>
        <v>0.8041050580787098</v>
      </c>
      <c r="K16" s="44">
        <f>K7/RES_summary!K$6</f>
        <v>0.90663050414298463</v>
      </c>
      <c r="L16" s="44">
        <f>L7/RES_summary!L$6</f>
        <v>0.9830392270390913</v>
      </c>
      <c r="M16" s="44">
        <f>M7/RES_summary!M$6</f>
        <v>1.0964836783309806</v>
      </c>
      <c r="N16" s="44">
        <f>N7/RES_summary!N$6</f>
        <v>1.1951437042088677</v>
      </c>
      <c r="O16" s="44">
        <f>O7/RES_summary!O$6</f>
        <v>1.3103008843246911</v>
      </c>
      <c r="P16" s="44">
        <f>P7/RES_summary!P$6</f>
        <v>1.4111170514334754</v>
      </c>
      <c r="Q16" s="44">
        <f>Q7/RES_summary!Q$6</f>
        <v>1.5693817094857283</v>
      </c>
      <c r="R16" s="44">
        <f>R7/RES_summary!R$6</f>
        <v>1.7184373080382596</v>
      </c>
      <c r="S16" s="44">
        <f>S7/RES_summary!S$6</f>
        <v>1.864519332045107</v>
      </c>
      <c r="T16" s="44">
        <f>T7/RES_summary!T$6</f>
        <v>1.9942973226821754</v>
      </c>
      <c r="U16" s="44">
        <f>U7/RES_summary!U$6</f>
        <v>2.1326235646902516</v>
      </c>
      <c r="V16" s="44">
        <f>V7/RES_summary!V$6</f>
        <v>2.2406398003725014</v>
      </c>
      <c r="W16" s="44">
        <f>W7/RES_summary!W$6</f>
        <v>2.3317872752841624</v>
      </c>
      <c r="X16" s="44">
        <f>X7/RES_summary!X$6</f>
        <v>2.4169859271547023</v>
      </c>
      <c r="Y16" s="44">
        <f>Y7/RES_summary!Y$6</f>
        <v>2.4963231033235402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127.54680513649494</v>
      </c>
      <c r="C17" s="52">
        <f t="shared" si="4"/>
        <v>139.13195171616243</v>
      </c>
      <c r="D17" s="52">
        <f t="shared" si="4"/>
        <v>150.31113652812206</v>
      </c>
      <c r="E17" s="52">
        <f t="shared" si="4"/>
        <v>163.50216991757134</v>
      </c>
      <c r="F17" s="52">
        <f t="shared" si="4"/>
        <v>180.80849413175241</v>
      </c>
      <c r="G17" s="52">
        <f t="shared" si="4"/>
        <v>217.60166275111069</v>
      </c>
      <c r="H17" s="52">
        <f t="shared" si="4"/>
        <v>250.62168475780933</v>
      </c>
      <c r="I17" s="52">
        <f t="shared" si="4"/>
        <v>277.07687359943156</v>
      </c>
      <c r="J17" s="52">
        <f t="shared" si="4"/>
        <v>299.99026015408339</v>
      </c>
      <c r="K17" s="52">
        <f t="shared" si="4"/>
        <v>324.78032112156802</v>
      </c>
      <c r="L17" s="52">
        <f t="shared" si="4"/>
        <v>340.81623284311468</v>
      </c>
      <c r="M17" s="52">
        <f t="shared" si="4"/>
        <v>361.84107318108494</v>
      </c>
      <c r="N17" s="52">
        <f t="shared" si="4"/>
        <v>371.65219113249015</v>
      </c>
      <c r="O17" s="52">
        <f t="shared" si="4"/>
        <v>375.05778003605445</v>
      </c>
      <c r="P17" s="52">
        <f t="shared" si="4"/>
        <v>372.15608023983481</v>
      </c>
      <c r="Q17" s="52">
        <f t="shared" si="4"/>
        <v>373.45598505757874</v>
      </c>
      <c r="R17" s="52">
        <f t="shared" ref="R17:V17" si="5">R13*R16</f>
        <v>377.56917996541375</v>
      </c>
      <c r="S17" s="52">
        <f t="shared" si="5"/>
        <v>379.60197767992059</v>
      </c>
      <c r="T17" s="52">
        <f t="shared" si="5"/>
        <v>383.51857822958107</v>
      </c>
      <c r="U17" s="52">
        <f t="shared" si="5"/>
        <v>386.20028286912486</v>
      </c>
      <c r="V17" s="52">
        <f t="shared" si="5"/>
        <v>381.05929766989868</v>
      </c>
      <c r="W17" s="52">
        <f t="shared" ref="W17:Y17" si="6">W13*W16</f>
        <v>374.06735670617888</v>
      </c>
      <c r="X17" s="52">
        <f t="shared" si="6"/>
        <v>371.72624422811873</v>
      </c>
      <c r="Y17" s="52">
        <f t="shared" si="6"/>
        <v>368.25704039135502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166.88994144887965</v>
      </c>
      <c r="C18" s="36">
        <f>C3*11630*1000/RES_summary!C$6</f>
        <v>185.81731976881545</v>
      </c>
      <c r="D18" s="36">
        <f>D3*11630*1000/RES_summary!D$6</f>
        <v>204.19435027596819</v>
      </c>
      <c r="E18" s="36">
        <f>E3*11630*1000/RES_summary!E$6</f>
        <v>225.33538901614477</v>
      </c>
      <c r="F18" s="36">
        <f>F3*11630*1000/RES_summary!F$6</f>
        <v>252.29254542736351</v>
      </c>
      <c r="G18" s="36">
        <f>G3*11630*1000/RES_summary!G$6</f>
        <v>306.78693997017422</v>
      </c>
      <c r="H18" s="36">
        <f>H3*11630*1000/RES_summary!H$6</f>
        <v>356.56692315691305</v>
      </c>
      <c r="I18" s="36">
        <f>I3*11630*1000/RES_summary!I$6</f>
        <v>396.6213153047558</v>
      </c>
      <c r="J18" s="36">
        <f>J3*11630*1000/RES_summary!J$6</f>
        <v>431.40300436115359</v>
      </c>
      <c r="K18" s="36">
        <f>K3*11630*1000/RES_summary!K$6</f>
        <v>467.06231534644974</v>
      </c>
      <c r="L18" s="36">
        <f>L3*11630*1000/RES_summary!L$6</f>
        <v>490.96249804986269</v>
      </c>
      <c r="M18" s="36">
        <f>M3*11630*1000/RES_summary!M$6</f>
        <v>523.43292617292059</v>
      </c>
      <c r="N18" s="36">
        <f>N3*11630*1000/RES_summary!N$6</f>
        <v>536.86423651816256</v>
      </c>
      <c r="O18" s="36">
        <f>O3*11630*1000/RES_summary!O$6</f>
        <v>541.92480655725012</v>
      </c>
      <c r="P18" s="36">
        <f>P3*11630*1000/RES_summary!P$6</f>
        <v>535.93301628799043</v>
      </c>
      <c r="Q18" s="36">
        <f>Q3*11630*1000/RES_summary!Q$6</f>
        <v>537.25817158942073</v>
      </c>
      <c r="R18" s="36">
        <f>R3*11630*1000/RES_summary!R$6</f>
        <v>553.57153488246877</v>
      </c>
      <c r="S18" s="36">
        <f>S3*11630*1000/RES_summary!S$6</f>
        <v>596.3314217684441</v>
      </c>
      <c r="T18" s="36">
        <f>T3*11630*1000/RES_summary!T$6</f>
        <v>589.98497299958399</v>
      </c>
      <c r="U18" s="36">
        <f>U3*11630*1000/RES_summary!U$6</f>
        <v>592.52609811261198</v>
      </c>
      <c r="V18" s="36">
        <f>V3*11630*1000/RES_summary!V$6</f>
        <v>626.65410950061994</v>
      </c>
      <c r="W18" s="36">
        <f>W3*11630*1000/RES_summary!W$6</f>
        <v>668.11927787187744</v>
      </c>
      <c r="X18" s="36">
        <f>X3*11630*1000/RES_summary!X$6</f>
        <v>666.04137045847483</v>
      </c>
      <c r="Y18" s="36">
        <f>Y3*11630*1000/RES_summary!Y$6</f>
        <v>637.50150994069077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4.3390257187191361</v>
      </c>
      <c r="C3" s="49">
        <f t="shared" ref="C3:W3" si="0">C5*C11/11630</f>
        <v>5.3438091322272898</v>
      </c>
      <c r="D3" s="49">
        <f t="shared" si="0"/>
        <v>6.2281711865073692</v>
      </c>
      <c r="E3" s="49">
        <f t="shared" si="0"/>
        <v>7.5431426833648665</v>
      </c>
      <c r="F3" s="49">
        <f t="shared" si="0"/>
        <v>9.2351250682771031</v>
      </c>
      <c r="G3" s="49">
        <f t="shared" si="0"/>
        <v>12.088758153891952</v>
      </c>
      <c r="H3" s="49">
        <f t="shared" si="0"/>
        <v>14.476702093983818</v>
      </c>
      <c r="I3" s="49">
        <f t="shared" si="0"/>
        <v>18.536860104925054</v>
      </c>
      <c r="J3" s="49">
        <f t="shared" si="0"/>
        <v>20.606496481924882</v>
      </c>
      <c r="K3" s="49">
        <f t="shared" si="0"/>
        <v>22.388145110156927</v>
      </c>
      <c r="L3" s="49">
        <f t="shared" si="0"/>
        <v>23.483530356260403</v>
      </c>
      <c r="M3" s="49">
        <f t="shared" si="0"/>
        <v>24.340683831241847</v>
      </c>
      <c r="N3" s="49">
        <f t="shared" si="0"/>
        <v>25.765270504547541</v>
      </c>
      <c r="O3" s="49">
        <f t="shared" si="0"/>
        <v>27.357989755694902</v>
      </c>
      <c r="P3" s="49">
        <f t="shared" si="0"/>
        <v>29.749803945967567</v>
      </c>
      <c r="Q3" s="49">
        <f t="shared" si="0"/>
        <v>35.005981806642424</v>
      </c>
      <c r="R3" s="49">
        <f t="shared" si="0"/>
        <v>39.868212704098447</v>
      </c>
      <c r="S3" s="49">
        <f t="shared" si="0"/>
        <v>47.043458338511392</v>
      </c>
      <c r="T3" s="49">
        <f t="shared" si="0"/>
        <v>50.868544304301651</v>
      </c>
      <c r="U3" s="49">
        <f t="shared" si="0"/>
        <v>55.454592853739804</v>
      </c>
      <c r="V3" s="49">
        <f t="shared" si="0"/>
        <v>64.228579581283398</v>
      </c>
      <c r="W3" s="49">
        <f t="shared" si="0"/>
        <v>73.225742393035986</v>
      </c>
      <c r="X3" s="49">
        <f t="shared" ref="X3:Y3" si="1">X5*X11/11630</f>
        <v>77.312104453465437</v>
      </c>
      <c r="Y3" s="49">
        <f t="shared" si="1"/>
        <v>79.104850811989166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97.799227517556986</v>
      </c>
      <c r="C5" s="49">
        <f t="shared" ref="C5:W5" si="2">C7*C13/1000000</f>
        <v>116.09131046000624</v>
      </c>
      <c r="D5" s="49">
        <f t="shared" si="2"/>
        <v>130.86099684842762</v>
      </c>
      <c r="E5" s="49">
        <f t="shared" si="2"/>
        <v>153.6676828065828</v>
      </c>
      <c r="F5" s="49">
        <f t="shared" si="2"/>
        <v>182.78448673323177</v>
      </c>
      <c r="G5" s="49">
        <f t="shared" si="2"/>
        <v>232.9229998543619</v>
      </c>
      <c r="H5" s="49">
        <f t="shared" si="2"/>
        <v>270.08537682134187</v>
      </c>
      <c r="I5" s="49">
        <f t="shared" si="2"/>
        <v>335.94637664273722</v>
      </c>
      <c r="J5" s="49">
        <f t="shared" si="2"/>
        <v>365.62585257563768</v>
      </c>
      <c r="K5" s="49">
        <f t="shared" si="2"/>
        <v>393.08700681795125</v>
      </c>
      <c r="L5" s="49">
        <f t="shared" si="2"/>
        <v>407.21892194852791</v>
      </c>
      <c r="M5" s="49">
        <f t="shared" si="2"/>
        <v>419.01263556511503</v>
      </c>
      <c r="N5" s="49">
        <f t="shared" si="2"/>
        <v>440.39521012293778</v>
      </c>
      <c r="O5" s="49">
        <f t="shared" si="2"/>
        <v>460.66625244806971</v>
      </c>
      <c r="P5" s="49">
        <f t="shared" si="2"/>
        <v>490.52634548943098</v>
      </c>
      <c r="Q5" s="49">
        <f t="shared" si="2"/>
        <v>560.17156471161104</v>
      </c>
      <c r="R5" s="49">
        <f t="shared" si="2"/>
        <v>620.29926660829517</v>
      </c>
      <c r="S5" s="49">
        <f t="shared" si="2"/>
        <v>676.99828208266342</v>
      </c>
      <c r="T5" s="49">
        <f t="shared" si="2"/>
        <v>741.77573239006642</v>
      </c>
      <c r="U5" s="49">
        <f t="shared" si="2"/>
        <v>806.42262648030123</v>
      </c>
      <c r="V5" s="49">
        <f t="shared" si="2"/>
        <v>867.09743277446682</v>
      </c>
      <c r="W5" s="49">
        <f t="shared" si="2"/>
        <v>914.2439874297695</v>
      </c>
      <c r="X5" s="49">
        <f t="shared" ref="X5:Y5" si="3">X7*X13/1000000</f>
        <v>950.77280330095243</v>
      </c>
      <c r="Y5" s="49">
        <f t="shared" si="3"/>
        <v>1000.3134186847988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240557.55696467852</v>
      </c>
      <c r="C7" s="35">
        <v>292933.64239901688</v>
      </c>
      <c r="D7" s="35">
        <v>338965.6674158494</v>
      </c>
      <c r="E7" s="35">
        <v>411070.17472030234</v>
      </c>
      <c r="F7" s="35">
        <v>506640.22408702143</v>
      </c>
      <c r="G7" s="35">
        <v>674036.80699896044</v>
      </c>
      <c r="H7" s="35">
        <v>813729.71970213321</v>
      </c>
      <c r="I7" s="35">
        <v>1056560.1088848871</v>
      </c>
      <c r="J7" s="35">
        <v>1195558.0243466562</v>
      </c>
      <c r="K7" s="35">
        <v>1345389.9832474384</v>
      </c>
      <c r="L7" s="35">
        <v>1482022.0854257366</v>
      </c>
      <c r="M7" s="35">
        <v>1618855.4035102408</v>
      </c>
      <c r="N7" s="35">
        <v>1836895.1179990652</v>
      </c>
      <c r="O7" s="35">
        <v>2032407.9005819096</v>
      </c>
      <c r="P7" s="35">
        <v>2288995.322112109</v>
      </c>
      <c r="Q7" s="35">
        <v>2767691.2719694632</v>
      </c>
      <c r="R7" s="35">
        <v>3181024.5546167172</v>
      </c>
      <c r="S7" s="35">
        <v>3593169.1866399474</v>
      </c>
      <c r="T7" s="35">
        <v>4000690.127853401</v>
      </c>
      <c r="U7" s="35">
        <v>4400058.7694060067</v>
      </c>
      <c r="V7" s="35">
        <v>4774925.4542159447</v>
      </c>
      <c r="W7" s="35">
        <v>5080194.5680496702</v>
      </c>
      <c r="X7" s="35">
        <v>5340478.7784145605</v>
      </c>
      <c r="Y7" s="35">
        <v>5673265.0973952282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97254.699204787379</v>
      </c>
      <c r="D8" s="52">
        <v>92471.827462965302</v>
      </c>
      <c r="E8" s="52">
        <v>120159.80736935651</v>
      </c>
      <c r="F8" s="52">
        <v>145297.04523425264</v>
      </c>
      <c r="G8" s="52">
        <v>218853.42772759864</v>
      </c>
      <c r="H8" s="52">
        <v>236947.61190796015</v>
      </c>
      <c r="I8" s="52">
        <v>335302.21664571913</v>
      </c>
      <c r="J8" s="52">
        <v>259157.7228311256</v>
      </c>
      <c r="K8" s="52">
        <v>295129.00413503498</v>
      </c>
      <c r="L8" s="52">
        <v>355485.52990589687</v>
      </c>
      <c r="M8" s="52">
        <v>373780.92999246437</v>
      </c>
      <c r="N8" s="52">
        <v>553341.93113454338</v>
      </c>
      <c r="O8" s="52">
        <v>454670.50541396998</v>
      </c>
      <c r="P8" s="52">
        <v>551716.42566523445</v>
      </c>
      <c r="Q8" s="52">
        <v>834181.47976325103</v>
      </c>
      <c r="R8" s="52">
        <v>787114.21263971832</v>
      </c>
      <c r="S8" s="52">
        <v>965486.56315777358</v>
      </c>
      <c r="T8" s="52">
        <v>862191.44662742363</v>
      </c>
      <c r="U8" s="52">
        <v>951085.06721783988</v>
      </c>
      <c r="V8" s="52">
        <v>1209048.1645731889</v>
      </c>
      <c r="W8" s="52">
        <v>1092383.3264734438</v>
      </c>
      <c r="X8" s="52">
        <v>1225770.7735226639</v>
      </c>
      <c r="Y8" s="52">
        <v>1194977.7656080909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44878.61377044901</v>
      </c>
      <c r="D9" s="36">
        <v>46439.802446132759</v>
      </c>
      <c r="E9" s="36">
        <v>48055.300064903568</v>
      </c>
      <c r="F9" s="36">
        <v>49726.995867533493</v>
      </c>
      <c r="G9" s="36">
        <v>51456.84481565957</v>
      </c>
      <c r="H9" s="36">
        <v>97254.699204787379</v>
      </c>
      <c r="I9" s="36">
        <v>92471.82746296539</v>
      </c>
      <c r="J9" s="36">
        <v>120159.80736935651</v>
      </c>
      <c r="K9" s="36">
        <v>145297.0452342527</v>
      </c>
      <c r="L9" s="36">
        <v>218853.4277275987</v>
      </c>
      <c r="M9" s="36">
        <v>236947.61190796015</v>
      </c>
      <c r="N9" s="36">
        <v>335302.21664571902</v>
      </c>
      <c r="O9" s="36">
        <v>259157.7228311256</v>
      </c>
      <c r="P9" s="36">
        <v>295129.00413503498</v>
      </c>
      <c r="Q9" s="36">
        <v>355485.5299058971</v>
      </c>
      <c r="R9" s="36">
        <v>373780.92999246437</v>
      </c>
      <c r="S9" s="36">
        <v>553341.93113454338</v>
      </c>
      <c r="T9" s="36">
        <v>454670.50541396998</v>
      </c>
      <c r="U9" s="36">
        <v>551716.42566523422</v>
      </c>
      <c r="V9" s="36">
        <v>834181.4797632508</v>
      </c>
      <c r="W9" s="36">
        <v>787114.21263971832</v>
      </c>
      <c r="X9" s="36">
        <v>965486.56315777358</v>
      </c>
      <c r="Y9" s="36">
        <v>862191.44662742317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515.9843322856965</v>
      </c>
      <c r="C11" s="54">
        <v>535.34153384558181</v>
      </c>
      <c r="D11" s="54">
        <v>553.51581176611705</v>
      </c>
      <c r="E11" s="54">
        <v>570.88613432111549</v>
      </c>
      <c r="F11" s="54">
        <v>587.60186087792124</v>
      </c>
      <c r="G11" s="54">
        <v>603.59971929637913</v>
      </c>
      <c r="H11" s="54">
        <v>623.37342115490594</v>
      </c>
      <c r="I11" s="54">
        <v>641.7205185384131</v>
      </c>
      <c r="J11" s="54">
        <v>655.46118360218748</v>
      </c>
      <c r="K11" s="54">
        <v>662.38294096480035</v>
      </c>
      <c r="L11" s="54">
        <v>670.67968437338413</v>
      </c>
      <c r="M11" s="54">
        <v>675.59335669091388</v>
      </c>
      <c r="N11" s="54">
        <v>680.41179622330492</v>
      </c>
      <c r="O11" s="54">
        <v>690.68098469965298</v>
      </c>
      <c r="P11" s="54">
        <v>705.34482617113099</v>
      </c>
      <c r="Q11" s="54">
        <v>726.77656999752526</v>
      </c>
      <c r="R11" s="54">
        <v>747.48970167888376</v>
      </c>
      <c r="S11" s="54">
        <v>808.14890518449363</v>
      </c>
      <c r="T11" s="54">
        <v>797.54721599321863</v>
      </c>
      <c r="U11" s="54">
        <v>799.75052002679399</v>
      </c>
      <c r="V11" s="54">
        <v>861.46994823892646</v>
      </c>
      <c r="W11" s="54">
        <v>931.49683863403914</v>
      </c>
      <c r="X11" s="54">
        <v>945.69362067584757</v>
      </c>
      <c r="Y11" s="54">
        <v>919.70116341438882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406.55229771857472</v>
      </c>
      <c r="C13" s="35">
        <v>396.30583059447133</v>
      </c>
      <c r="D13" s="35">
        <v>386.05973827987987</v>
      </c>
      <c r="E13" s="35">
        <v>373.8234789501339</v>
      </c>
      <c r="F13" s="35">
        <v>360.7776841300236</v>
      </c>
      <c r="G13" s="35">
        <v>345.56421464788218</v>
      </c>
      <c r="H13" s="35">
        <v>331.91042465575299</v>
      </c>
      <c r="I13" s="35">
        <v>317.96238928356019</v>
      </c>
      <c r="J13" s="35">
        <v>305.82024889627877</v>
      </c>
      <c r="K13" s="35">
        <v>292.17328188302434</v>
      </c>
      <c r="L13" s="35">
        <v>274.77250572250898</v>
      </c>
      <c r="M13" s="35">
        <v>258.8326509313618</v>
      </c>
      <c r="N13" s="35">
        <v>239.74978528042553</v>
      </c>
      <c r="O13" s="35">
        <v>226.66033344791362</v>
      </c>
      <c r="P13" s="35">
        <v>214.2976618391736</v>
      </c>
      <c r="Q13" s="35">
        <v>202.3966944524843</v>
      </c>
      <c r="R13" s="35">
        <v>194.99983604591677</v>
      </c>
      <c r="S13" s="35">
        <v>188.4125814614757</v>
      </c>
      <c r="T13" s="35">
        <v>185.41194361085684</v>
      </c>
      <c r="U13" s="35">
        <v>183.27542170287094</v>
      </c>
      <c r="V13" s="35">
        <v>181.59392038442755</v>
      </c>
      <c r="W13" s="35">
        <v>179.96239616089261</v>
      </c>
      <c r="X13" s="35">
        <v>178.03137934820339</v>
      </c>
      <c r="Y13" s="35">
        <v>176.32058462138031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375.68967657093106</v>
      </c>
      <c r="D14" s="36">
        <v>363.89347655068298</v>
      </c>
      <c r="E14" s="36">
        <v>352.39469456652853</v>
      </c>
      <c r="F14" s="36">
        <v>339.53497316961841</v>
      </c>
      <c r="G14" s="36">
        <v>324.68493800667954</v>
      </c>
      <c r="H14" s="36">
        <v>311.03906413227645</v>
      </c>
      <c r="I14" s="36">
        <v>296.7797099445724</v>
      </c>
      <c r="J14" s="36">
        <v>277.91243788991812</v>
      </c>
      <c r="K14" s="36">
        <v>260.20682996786485</v>
      </c>
      <c r="L14" s="36">
        <v>239.64499136550734</v>
      </c>
      <c r="M14" s="36">
        <v>228.72669580692724</v>
      </c>
      <c r="N14" s="36">
        <v>218.47877841073398</v>
      </c>
      <c r="O14" s="36">
        <v>202.99138777673147</v>
      </c>
      <c r="P14" s="36">
        <v>193.31430183596999</v>
      </c>
      <c r="Q14" s="36">
        <v>185.61374200130322</v>
      </c>
      <c r="R14" s="36">
        <v>185.0066694655855</v>
      </c>
      <c r="S14" s="36">
        <v>183.94091788417637</v>
      </c>
      <c r="T14" s="36">
        <v>182.17722733963473</v>
      </c>
      <c r="U14" s="36">
        <v>180.11172252997946</v>
      </c>
      <c r="V14" s="36">
        <v>178.24794625719895</v>
      </c>
      <c r="W14" s="36">
        <v>176.46546679462696</v>
      </c>
      <c r="X14" s="36">
        <v>174.68298733205498</v>
      </c>
      <c r="Y14" s="36">
        <v>172.90050786948296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8.6571137418205713E-2</v>
      </c>
      <c r="C16" s="44">
        <f>C7/RES_summary!C$6</f>
        <v>0.10559120042181773</v>
      </c>
      <c r="D16" s="44">
        <f>D7/RES_summary!D$6</f>
        <v>0.12610494088124266</v>
      </c>
      <c r="E16" s="44">
        <f>E7/RES_summary!E$6</f>
        <v>0.15363617343060057</v>
      </c>
      <c r="F16" s="44">
        <f>F7/RES_summary!F$6</f>
        <v>0.19016748652662657</v>
      </c>
      <c r="G16" s="44">
        <f>G7/RES_summary!G$6</f>
        <v>0.2539722661600663</v>
      </c>
      <c r="H16" s="44">
        <f>H7/RES_summary!H$6</f>
        <v>0.30898680169222031</v>
      </c>
      <c r="I16" s="44">
        <f>I7/RES_summary!I$6</f>
        <v>0.39791885360879892</v>
      </c>
      <c r="J16" s="44">
        <f>J7/RES_summary!J$6</f>
        <v>0.45386930881836318</v>
      </c>
      <c r="K16" s="44">
        <f>K7/RES_summary!K$6</f>
        <v>0.51458058663826078</v>
      </c>
      <c r="L16" s="44">
        <f>L7/RES_summary!L$6</f>
        <v>0.56750731503949958</v>
      </c>
      <c r="M16" s="44">
        <f>M7/RES_summary!M$6</f>
        <v>0.62504407495262171</v>
      </c>
      <c r="N16" s="44">
        <f>N7/RES_summary!N$6</f>
        <v>0.68539890777633194</v>
      </c>
      <c r="O16" s="44">
        <f>O7/RES_summary!O$6</f>
        <v>0.75200614381965747</v>
      </c>
      <c r="P16" s="44">
        <f>P7/RES_summary!P$6</f>
        <v>0.83616817283624478</v>
      </c>
      <c r="Q16" s="44">
        <f>Q7/RES_summary!Q$6</f>
        <v>0.9689316588817195</v>
      </c>
      <c r="R16" s="44">
        <f>R7/RES_summary!R$6</f>
        <v>1.1167669108895404</v>
      </c>
      <c r="S16" s="44">
        <f>S7/RES_summary!S$6</f>
        <v>1.2679273545498373</v>
      </c>
      <c r="T16" s="44">
        <f>T7/RES_summary!T$6</f>
        <v>1.4120253908441718</v>
      </c>
      <c r="U16" s="44">
        <f>U7/RES_summary!U$6</f>
        <v>1.5654655683670622</v>
      </c>
      <c r="V16" s="44">
        <f>V7/RES_summary!V$6</f>
        <v>1.7001190472974965</v>
      </c>
      <c r="W16" s="44">
        <f>W7/RES_summary!W$6</f>
        <v>1.8074340215964688</v>
      </c>
      <c r="X16" s="44">
        <f>X7/RES_summary!X$6</f>
        <v>1.8923427152097267</v>
      </c>
      <c r="Y16" s="44">
        <f>Y7/RES_summary!Y$6</f>
        <v>1.958631782829277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35.195694833482015</v>
      </c>
      <c r="C17" s="52">
        <f t="shared" si="4"/>
        <v>41.846408386635765</v>
      </c>
      <c r="D17" s="52">
        <f t="shared" si="4"/>
        <v>48.684040472412264</v>
      </c>
      <c r="E17" s="52">
        <f t="shared" si="4"/>
        <v>57.432808844413231</v>
      </c>
      <c r="F17" s="52">
        <f t="shared" si="4"/>
        <v>68.608185385903795</v>
      </c>
      <c r="G17" s="52">
        <f t="shared" si="4"/>
        <v>87.763726697946211</v>
      </c>
      <c r="H17" s="52">
        <f t="shared" si="4"/>
        <v>102.55594056268778</v>
      </c>
      <c r="I17" s="52">
        <f t="shared" si="4"/>
        <v>126.52322943442891</v>
      </c>
      <c r="J17" s="52">
        <f t="shared" si="4"/>
        <v>138.80242498921385</v>
      </c>
      <c r="K17" s="52">
        <f t="shared" si="4"/>
        <v>150.34669879139261</v>
      </c>
      <c r="L17" s="52">
        <f t="shared" si="4"/>
        <v>155.9354069692566</v>
      </c>
      <c r="M17" s="52">
        <f t="shared" si="4"/>
        <v>161.78181486892788</v>
      </c>
      <c r="N17" s="52">
        <f t="shared" si="4"/>
        <v>164.32424097081378</v>
      </c>
      <c r="O17" s="52">
        <f t="shared" si="4"/>
        <v>170.44996331304324</v>
      </c>
      <c r="P17" s="52">
        <f t="shared" si="4"/>
        <v>179.18888434314124</v>
      </c>
      <c r="Q17" s="52">
        <f t="shared" si="4"/>
        <v>196.10856490802212</v>
      </c>
      <c r="R17" s="52">
        <f t="shared" ref="R17:V17" si="5">R13*R16</f>
        <v>217.76936452496531</v>
      </c>
      <c r="S17" s="52">
        <f t="shared" si="5"/>
        <v>238.89346597635461</v>
      </c>
      <c r="T17" s="52">
        <f t="shared" si="5"/>
        <v>261.80637214429765</v>
      </c>
      <c r="U17" s="52">
        <f t="shared" si="5"/>
        <v>286.91136220379786</v>
      </c>
      <c r="V17" s="52">
        <f t="shared" si="5"/>
        <v>308.73128291899042</v>
      </c>
      <c r="W17" s="52">
        <f t="shared" ref="W17:Y17" si="6">W13*W16</f>
        <v>325.27015742921907</v>
      </c>
      <c r="X17" s="52">
        <f t="shared" si="6"/>
        <v>336.89638378831205</v>
      </c>
      <c r="Y17" s="52">
        <f t="shared" si="6"/>
        <v>345.34710100647453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18.160427097985355</v>
      </c>
      <c r="C18" s="36">
        <f>C3*11630*1000/RES_summary!C$6</f>
        <v>22.402120451630214</v>
      </c>
      <c r="D18" s="36">
        <f>D3*11630*1000/RES_summary!D$6</f>
        <v>26.947386182141766</v>
      </c>
      <c r="E18" s="36">
        <f>E3*11630*1000/RES_summary!E$6</f>
        <v>32.787594224390638</v>
      </c>
      <c r="F18" s="36">
        <f>F3*11630*1000/RES_summary!F$6</f>
        <v>40.314297404214479</v>
      </c>
      <c r="G18" s="36">
        <f>G3*11630*1000/RES_summary!G$6</f>
        <v>52.974160799284476</v>
      </c>
      <c r="H18" s="36">
        <f>H3*11630*1000/RES_summary!H$6</f>
        <v>63.930647528321863</v>
      </c>
      <c r="I18" s="36">
        <f>I3*11630*1000/RES_summary!I$6</f>
        <v>81.19255239981635</v>
      </c>
      <c r="J18" s="36">
        <f>J3*11630*1000/RES_summary!J$6</f>
        <v>90.979601770283949</v>
      </c>
      <c r="K18" s="36">
        <f>K3*11630*1000/RES_summary!K$6</f>
        <v>99.587088509791627</v>
      </c>
      <c r="L18" s="36">
        <f>L3*11630*1000/RES_summary!L$6</f>
        <v>104.58270952877622</v>
      </c>
      <c r="M18" s="36">
        <f>M3*11630*1000/RES_summary!M$6</f>
        <v>109.29871935884699</v>
      </c>
      <c r="N18" s="36">
        <f>N3*11630*1000/RES_summary!N$6</f>
        <v>111.80815196198259</v>
      </c>
      <c r="O18" s="36">
        <f>O3*11630*1000/RES_summary!O$6</f>
        <v>117.72654850307245</v>
      </c>
      <c r="P18" s="36">
        <f>P3*11630*1000/RES_summary!P$6</f>
        <v>126.38995247881185</v>
      </c>
      <c r="Q18" s="36">
        <f>Q3*11630*1000/RES_summary!Q$6</f>
        <v>142.52711015098936</v>
      </c>
      <c r="R18" s="36">
        <f>R3*11630*1000/RES_summary!R$6</f>
        <v>162.78035732356639</v>
      </c>
      <c r="S18" s="36">
        <f>S3*11630*1000/RES_summary!S$6</f>
        <v>193.06149298452004</v>
      </c>
      <c r="T18" s="36">
        <f>T3*11630*1000/RES_summary!T$6</f>
        <v>208.80294323296914</v>
      </c>
      <c r="U18" s="36">
        <f>U3*11630*1000/RES_summary!U$6</f>
        <v>229.4575111240832</v>
      </c>
      <c r="V18" s="36">
        <f>V3*11630*1000/RES_summary!V$6</f>
        <v>265.96272231595998</v>
      </c>
      <c r="W18" s="36">
        <f>W3*11630*1000/RES_summary!W$6</f>
        <v>302.98812334731377</v>
      </c>
      <c r="X18" s="36">
        <f>X3*11630*1000/RES_summary!X$6</f>
        <v>318.60076097736868</v>
      </c>
      <c r="Y18" s="36">
        <f>Y3*11630*1000/RES_summary!Y$6</f>
        <v>317.61613057744103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83.098189775913085</v>
      </c>
      <c r="C3" s="49">
        <f t="shared" ref="C3:W3" si="0">C5*C11/11630</f>
        <v>85.068542452213791</v>
      </c>
      <c r="D3" s="49">
        <f t="shared" si="0"/>
        <v>84.087251249046219</v>
      </c>
      <c r="E3" s="49">
        <f t="shared" si="0"/>
        <v>85.026860028458856</v>
      </c>
      <c r="F3" s="49">
        <f t="shared" si="0"/>
        <v>85.821556164972179</v>
      </c>
      <c r="G3" s="49">
        <f t="shared" si="0"/>
        <v>86.697648625536885</v>
      </c>
      <c r="H3" s="49">
        <f t="shared" si="0"/>
        <v>87.430293346685744</v>
      </c>
      <c r="I3" s="49">
        <f t="shared" si="0"/>
        <v>89.004978668776047</v>
      </c>
      <c r="J3" s="49">
        <f t="shared" si="0"/>
        <v>88.220444066078116</v>
      </c>
      <c r="K3" s="49">
        <f t="shared" si="0"/>
        <v>88.691272219022224</v>
      </c>
      <c r="L3" s="49">
        <f t="shared" si="0"/>
        <v>88.415171632144009</v>
      </c>
      <c r="M3" s="49">
        <f t="shared" si="0"/>
        <v>84.761381635203406</v>
      </c>
      <c r="N3" s="49">
        <f t="shared" si="0"/>
        <v>85.089395150545329</v>
      </c>
      <c r="O3" s="49">
        <f t="shared" si="0"/>
        <v>85.407573706422056</v>
      </c>
      <c r="P3" s="49">
        <f t="shared" si="0"/>
        <v>83.971946511024498</v>
      </c>
      <c r="Q3" s="49">
        <f t="shared" si="0"/>
        <v>81.170222400055081</v>
      </c>
      <c r="R3" s="49">
        <f t="shared" si="0"/>
        <v>78.552259622023286</v>
      </c>
      <c r="S3" s="49">
        <f t="shared" si="0"/>
        <v>78.146392250132124</v>
      </c>
      <c r="T3" s="49">
        <f t="shared" si="0"/>
        <v>71.832500275637813</v>
      </c>
      <c r="U3" s="49">
        <f t="shared" si="0"/>
        <v>66.648131287433017</v>
      </c>
      <c r="V3" s="49">
        <f t="shared" si="0"/>
        <v>66.372618395162377</v>
      </c>
      <c r="W3" s="49">
        <f t="shared" si="0"/>
        <v>67.853920478043747</v>
      </c>
      <c r="X3" s="49">
        <f t="shared" ref="X3:Y3" si="1">X5*X11/11630</f>
        <v>64.972374153772492</v>
      </c>
      <c r="Y3" s="49">
        <f t="shared" si="1"/>
        <v>60.162527071361197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2150.6666680607373</v>
      </c>
      <c r="C5" s="49">
        <f t="shared" ref="C5:W5" si="2">C7*C13/1000000</f>
        <v>2180.3839932550377</v>
      </c>
      <c r="D5" s="49">
        <f t="shared" si="2"/>
        <v>2137.3940441259888</v>
      </c>
      <c r="E5" s="49">
        <f t="shared" si="2"/>
        <v>2145.0418716906429</v>
      </c>
      <c r="F5" s="49">
        <f t="shared" si="2"/>
        <v>2148.9669298998424</v>
      </c>
      <c r="G5" s="49">
        <f t="shared" si="2"/>
        <v>2155.7535978531819</v>
      </c>
      <c r="H5" s="49">
        <f t="shared" si="2"/>
        <v>2158.6265392380005</v>
      </c>
      <c r="I5" s="49">
        <f t="shared" si="2"/>
        <v>2186.4834180740404</v>
      </c>
      <c r="J5" s="49">
        <f t="shared" si="2"/>
        <v>2155.784394053188</v>
      </c>
      <c r="K5" s="49">
        <f t="shared" si="2"/>
        <v>2165.0818484474603</v>
      </c>
      <c r="L5" s="49">
        <f t="shared" si="2"/>
        <v>2150.4849901673415</v>
      </c>
      <c r="M5" s="49">
        <f t="shared" si="2"/>
        <v>2045.9202039465017</v>
      </c>
      <c r="N5" s="49">
        <f t="shared" si="2"/>
        <v>2052.2774398999431</v>
      </c>
      <c r="O5" s="49">
        <f t="shared" si="2"/>
        <v>2053.0694026068136</v>
      </c>
      <c r="P5" s="49">
        <f t="shared" si="2"/>
        <v>2010.1787531630084</v>
      </c>
      <c r="Q5" s="49">
        <f t="shared" si="2"/>
        <v>1939.2253964354654</v>
      </c>
      <c r="R5" s="49">
        <f t="shared" si="2"/>
        <v>1857.8851215953964</v>
      </c>
      <c r="S5" s="49">
        <f t="shared" si="2"/>
        <v>1740.9575055397622</v>
      </c>
      <c r="T5" s="49">
        <f t="shared" si="2"/>
        <v>1632.4835371893923</v>
      </c>
      <c r="U5" s="49">
        <f t="shared" si="2"/>
        <v>1517.6684481360903</v>
      </c>
      <c r="V5" s="49">
        <f t="shared" si="2"/>
        <v>1410.5382596884742</v>
      </c>
      <c r="W5" s="49">
        <f t="shared" si="2"/>
        <v>1337.0315098522144</v>
      </c>
      <c r="X5" s="49">
        <f t="shared" ref="X5:Y5" si="3">X7*X13/1000000</f>
        <v>1272.8841370650136</v>
      </c>
      <c r="Y5" s="49">
        <f t="shared" si="3"/>
        <v>1218.1742357282967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28481047.553164952</v>
      </c>
      <c r="C7" s="35">
        <v>29006432.671173707</v>
      </c>
      <c r="D7" s="35">
        <v>28557322.645304516</v>
      </c>
      <c r="E7" s="35">
        <v>28821951.49410947</v>
      </c>
      <c r="F7" s="35">
        <v>29072181.654619321</v>
      </c>
      <c r="G7" s="35">
        <v>29341510.895861611</v>
      </c>
      <c r="H7" s="35">
        <v>29580810.606723312</v>
      </c>
      <c r="I7" s="35">
        <v>30279371.816078048</v>
      </c>
      <c r="J7" s="35">
        <v>30160299.655163843</v>
      </c>
      <c r="K7" s="35">
        <v>30876312.60242106</v>
      </c>
      <c r="L7" s="35">
        <v>31629579.26781084</v>
      </c>
      <c r="M7" s="35">
        <v>31616888.456025735</v>
      </c>
      <c r="N7" s="35">
        <v>33397995.471765749</v>
      </c>
      <c r="O7" s="35">
        <v>35233346.118364617</v>
      </c>
      <c r="P7" s="35">
        <v>36411287.335428648</v>
      </c>
      <c r="Q7" s="35">
        <v>37961684.487624578</v>
      </c>
      <c r="R7" s="35">
        <v>39495401.98867473</v>
      </c>
      <c r="S7" s="35">
        <v>39549940.778633676</v>
      </c>
      <c r="T7" s="35">
        <v>40683707.305870064</v>
      </c>
      <c r="U7" s="35">
        <v>41705056.307848588</v>
      </c>
      <c r="V7" s="35">
        <v>42296000.507629208</v>
      </c>
      <c r="W7" s="35">
        <v>43840315.887268409</v>
      </c>
      <c r="X7" s="35">
        <v>45327158.968739331</v>
      </c>
      <c r="Y7" s="35">
        <v>47722869.387307271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7381159.4641019776</v>
      </c>
      <c r="D8" s="52">
        <v>6471750.7374502756</v>
      </c>
      <c r="E8" s="52">
        <v>7324100.3584026396</v>
      </c>
      <c r="F8" s="52">
        <v>7248957.4570307285</v>
      </c>
      <c r="G8" s="52">
        <v>7180891.3390720859</v>
      </c>
      <c r="H8" s="52">
        <v>6874333.1006347351</v>
      </c>
      <c r="I8" s="52">
        <v>7730108.3039489873</v>
      </c>
      <c r="J8" s="52">
        <v>7094715.3767177574</v>
      </c>
      <c r="K8" s="52">
        <v>7886016.7763888389</v>
      </c>
      <c r="L8" s="52">
        <v>7900462.696072638</v>
      </c>
      <c r="M8" s="52">
        <v>7144960.2188630998</v>
      </c>
      <c r="N8" s="52">
        <v>8159034.493563734</v>
      </c>
      <c r="O8" s="52">
        <v>6627864.2646031119</v>
      </c>
      <c r="P8" s="52">
        <v>6117188.2008518055</v>
      </c>
      <c r="Q8" s="52">
        <v>7353615.8576965705</v>
      </c>
      <c r="R8" s="52">
        <v>6275462.3536772765</v>
      </c>
      <c r="S8" s="52">
        <v>3859774.0716840997</v>
      </c>
      <c r="T8" s="52">
        <v>4875267.5592492446</v>
      </c>
      <c r="U8" s="52">
        <v>4446400.5014701933</v>
      </c>
      <c r="V8" s="52">
        <v>3576787.5932810381</v>
      </c>
      <c r="W8" s="52">
        <v>4076373.9559117705</v>
      </c>
      <c r="X8" s="52">
        <v>3816926.8238078579</v>
      </c>
      <c r="Y8" s="52">
        <v>4780734.9671594501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6855774.3460932225</v>
      </c>
      <c r="D9" s="36">
        <v>6920860.7633194625</v>
      </c>
      <c r="E9" s="36">
        <v>7059471.5095976852</v>
      </c>
      <c r="F9" s="36">
        <v>6998727.2965208739</v>
      </c>
      <c r="G9" s="36">
        <v>6911562.0978297964</v>
      </c>
      <c r="H9" s="36">
        <v>6635033.3897730373</v>
      </c>
      <c r="I9" s="36">
        <v>7031547.0945942514</v>
      </c>
      <c r="J9" s="36">
        <v>7213787.5376319624</v>
      </c>
      <c r="K9" s="36">
        <v>7170003.8291316181</v>
      </c>
      <c r="L9" s="36">
        <v>7147196.0306828581</v>
      </c>
      <c r="M9" s="36">
        <v>7157651.0306482017</v>
      </c>
      <c r="N9" s="36">
        <v>6377927.4778237194</v>
      </c>
      <c r="O9" s="36">
        <v>4792513.6180042475</v>
      </c>
      <c r="P9" s="36">
        <v>4939246.983787775</v>
      </c>
      <c r="Q9" s="36">
        <v>5803218.70550064</v>
      </c>
      <c r="R9" s="36">
        <v>4741744.8526271284</v>
      </c>
      <c r="S9" s="36">
        <v>3805235.2817251533</v>
      </c>
      <c r="T9" s="36">
        <v>3741501.0320128575</v>
      </c>
      <c r="U9" s="36">
        <v>3425051.4994916692</v>
      </c>
      <c r="V9" s="36">
        <v>2985843.3935004175</v>
      </c>
      <c r="W9" s="36">
        <v>2532058.5762725696</v>
      </c>
      <c r="X9" s="36">
        <v>2330083.7423369363</v>
      </c>
      <c r="Y9" s="36">
        <v>2385024.5485915095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449.36389327375576</v>
      </c>
      <c r="C11" s="54">
        <v>453.74904226951151</v>
      </c>
      <c r="D11" s="54">
        <v>457.53600498419053</v>
      </c>
      <c r="E11" s="54">
        <v>460.99910457766106</v>
      </c>
      <c r="F11" s="54">
        <v>464.45791431752997</v>
      </c>
      <c r="G11" s="54">
        <v>467.72212488435986</v>
      </c>
      <c r="H11" s="54">
        <v>471.04688705480874</v>
      </c>
      <c r="I11" s="54">
        <v>473.42133645342523</v>
      </c>
      <c r="J11" s="54">
        <v>475.93060202066511</v>
      </c>
      <c r="K11" s="54">
        <v>476.41593625981534</v>
      </c>
      <c r="L11" s="54">
        <v>478.15653249540674</v>
      </c>
      <c r="M11" s="54">
        <v>481.82469018874423</v>
      </c>
      <c r="N11" s="54">
        <v>482.19097786753855</v>
      </c>
      <c r="O11" s="54">
        <v>483.80735738621064</v>
      </c>
      <c r="P11" s="54">
        <v>485.8243260140664</v>
      </c>
      <c r="Q11" s="54">
        <v>486.79729970938206</v>
      </c>
      <c r="R11" s="54">
        <v>491.72188785259198</v>
      </c>
      <c r="S11" s="54">
        <v>522.03602843669717</v>
      </c>
      <c r="T11" s="54">
        <v>511.74297270034123</v>
      </c>
      <c r="U11" s="54">
        <v>510.72931497310839</v>
      </c>
      <c r="V11" s="54">
        <v>547.24751110701538</v>
      </c>
      <c r="W11" s="54">
        <v>590.2187714685009</v>
      </c>
      <c r="X11" s="54">
        <v>593.63510739530852</v>
      </c>
      <c r="Y11" s="54">
        <v>574.37611904639778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75.512203827690485</v>
      </c>
      <c r="C13" s="35">
        <v>75.168981238491995</v>
      </c>
      <c r="D13" s="35">
        <v>74.845743442879296</v>
      </c>
      <c r="E13" s="35">
        <v>74.423894306013224</v>
      </c>
      <c r="F13" s="35">
        <v>73.918323551696361</v>
      </c>
      <c r="G13" s="35">
        <v>73.471117608917467</v>
      </c>
      <c r="H13" s="35">
        <v>72.97388053143392</v>
      </c>
      <c r="I13" s="35">
        <v>72.210329572063287</v>
      </c>
      <c r="J13" s="35">
        <v>71.477552235927106</v>
      </c>
      <c r="K13" s="35">
        <v>70.121127361487225</v>
      </c>
      <c r="L13" s="35">
        <v>67.98968054424526</v>
      </c>
      <c r="M13" s="35">
        <v>64.709726473940165</v>
      </c>
      <c r="N13" s="35">
        <v>61.449120251390923</v>
      </c>
      <c r="O13" s="35">
        <v>58.270633612533771</v>
      </c>
      <c r="P13" s="35">
        <v>55.207571614944769</v>
      </c>
      <c r="Q13" s="35">
        <v>51.083755176028831</v>
      </c>
      <c r="R13" s="35">
        <v>47.04054214027606</v>
      </c>
      <c r="S13" s="35">
        <v>44.019219024476797</v>
      </c>
      <c r="T13" s="35">
        <v>40.126223623525306</v>
      </c>
      <c r="U13" s="35">
        <v>36.390514304388461</v>
      </c>
      <c r="V13" s="35">
        <v>33.349211338174776</v>
      </c>
      <c r="W13" s="35">
        <v>30.497761770017249</v>
      </c>
      <c r="X13" s="35">
        <v>28.082151319981921</v>
      </c>
      <c r="Y13" s="35">
        <v>25.526005694290699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74.163409918924415</v>
      </c>
      <c r="D14" s="36">
        <v>74.108197514010158</v>
      </c>
      <c r="E14" s="36">
        <v>73.786348850632692</v>
      </c>
      <c r="F14" s="36">
        <v>73.16011096055017</v>
      </c>
      <c r="G14" s="36">
        <v>72.75848320926174</v>
      </c>
      <c r="H14" s="36">
        <v>71.872327397582552</v>
      </c>
      <c r="I14" s="36">
        <v>70.689176812099106</v>
      </c>
      <c r="J14" s="36">
        <v>70.196020478881991</v>
      </c>
      <c r="K14" s="36">
        <v>67.292811576215712</v>
      </c>
      <c r="L14" s="36">
        <v>63.231238343720499</v>
      </c>
      <c r="M14" s="36">
        <v>56.51545399605871</v>
      </c>
      <c r="N14" s="36">
        <v>55.619039502536133</v>
      </c>
      <c r="O14" s="36">
        <v>49.602008987464224</v>
      </c>
      <c r="P14" s="36">
        <v>46.04506413297841</v>
      </c>
      <c r="Q14" s="36">
        <v>40.779068889102263</v>
      </c>
      <c r="R14" s="36">
        <v>33.131714665226944</v>
      </c>
      <c r="S14" s="36">
        <v>26.21306117036055</v>
      </c>
      <c r="T14" s="36">
        <v>20.470880343316541</v>
      </c>
      <c r="U14" s="36">
        <v>16.291060295470295</v>
      </c>
      <c r="V14" s="36">
        <v>14.441227388249247</v>
      </c>
      <c r="W14" s="36">
        <v>13.574753744954291</v>
      </c>
      <c r="X14" s="36">
        <v>12.708280101659335</v>
      </c>
      <c r="Y14" s="36">
        <v>11.841806458364381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10.249674600334956</v>
      </c>
      <c r="C16" s="44">
        <f>C7/RES_summary!C$6</f>
        <v>10.455692356195357</v>
      </c>
      <c r="D16" s="44">
        <f>D7/RES_summary!D$6</f>
        <v>10.624142295492879</v>
      </c>
      <c r="E16" s="44">
        <f>E7/RES_summary!E$6</f>
        <v>10.77211291568476</v>
      </c>
      <c r="F16" s="44">
        <f>F7/RES_summary!F$6</f>
        <v>10.912247883726778</v>
      </c>
      <c r="G16" s="44">
        <f>G7/RES_summary!G$6</f>
        <v>11.055672238376358</v>
      </c>
      <c r="H16" s="44">
        <f>H7/RES_summary!H$6</f>
        <v>11.232329162292954</v>
      </c>
      <c r="I16" s="44">
        <f>I7/RES_summary!I$6</f>
        <v>11.40373635132298</v>
      </c>
      <c r="J16" s="44">
        <f>J7/RES_summary!J$6</f>
        <v>11.449744871834683</v>
      </c>
      <c r="K16" s="44">
        <f>K7/RES_summary!K$6</f>
        <v>11.809476248536953</v>
      </c>
      <c r="L16" s="44">
        <f>L7/RES_summary!L$6</f>
        <v>12.111842180103475</v>
      </c>
      <c r="M16" s="44">
        <f>M7/RES_summary!M$6</f>
        <v>12.207358825887759</v>
      </c>
      <c r="N16" s="44">
        <f>N7/RES_summary!N$6</f>
        <v>12.461761912243688</v>
      </c>
      <c r="O16" s="44">
        <f>O7/RES_summary!O$6</f>
        <v>13.036601924617862</v>
      </c>
      <c r="P16" s="44">
        <f>P7/RES_summary!P$6</f>
        <v>13.301014339246302</v>
      </c>
      <c r="Q16" s="44">
        <f>Q7/RES_summary!Q$6</f>
        <v>13.289877486358728</v>
      </c>
      <c r="R16" s="44">
        <f>R7/RES_summary!R$6</f>
        <v>13.865708144006256</v>
      </c>
      <c r="S16" s="44">
        <f>S7/RES_summary!S$6</f>
        <v>13.956050822908452</v>
      </c>
      <c r="T16" s="44">
        <f>T7/RES_summary!T$6</f>
        <v>14.359129518582424</v>
      </c>
      <c r="U16" s="44">
        <f>U7/RES_summary!U$6</f>
        <v>14.837944922622059</v>
      </c>
      <c r="V16" s="44">
        <f>V7/RES_summary!V$6</f>
        <v>15.059551563058385</v>
      </c>
      <c r="W16" s="44">
        <f>W7/RES_summary!W$6</f>
        <v>15.59752828179678</v>
      </c>
      <c r="X16" s="44">
        <f>X7/RES_summary!X$6</f>
        <v>16.061203992109331</v>
      </c>
      <c r="Y16" s="44">
        <f>Y7/RES_summary!Y$6</f>
        <v>16.475790773941807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773.97551758799523</v>
      </c>
      <c r="C17" s="52">
        <f t="shared" si="4"/>
        <v>785.94374255829291</v>
      </c>
      <c r="D17" s="52">
        <f t="shared" si="4"/>
        <v>795.17182854910277</v>
      </c>
      <c r="E17" s="52">
        <f t="shared" si="4"/>
        <v>801.70259308936249</v>
      </c>
      <c r="F17" s="52">
        <f t="shared" si="4"/>
        <v>806.61506974562985</v>
      </c>
      <c r="G17" s="52">
        <f t="shared" si="4"/>
        <v>812.27259527139324</v>
      </c>
      <c r="H17" s="52">
        <f t="shared" si="4"/>
        <v>819.66664637890733</v>
      </c>
      <c r="I17" s="52">
        <f t="shared" si="4"/>
        <v>823.46756028195091</v>
      </c>
      <c r="J17" s="52">
        <f t="shared" si="4"/>
        <v>818.39973716460213</v>
      </c>
      <c r="K17" s="52">
        <f t="shared" si="4"/>
        <v>828.09378809611803</v>
      </c>
      <c r="L17" s="52">
        <f t="shared" si="4"/>
        <v>823.48028062755031</v>
      </c>
      <c r="M17" s="52">
        <f t="shared" si="4"/>
        <v>789.93485059243631</v>
      </c>
      <c r="N17" s="52">
        <f t="shared" si="4"/>
        <v>765.76430628966568</v>
      </c>
      <c r="O17" s="52">
        <f t="shared" si="4"/>
        <v>759.65105430186009</v>
      </c>
      <c r="P17" s="52">
        <f t="shared" si="4"/>
        <v>734.31670168534754</v>
      </c>
      <c r="Q17" s="52">
        <f t="shared" si="4"/>
        <v>678.89684783256666</v>
      </c>
      <c r="R17" s="52">
        <f t="shared" ref="R17:V17" si="5">R13*R16</f>
        <v>652.25042825289518</v>
      </c>
      <c r="S17" s="52">
        <f t="shared" si="5"/>
        <v>614.33445789033681</v>
      </c>
      <c r="T17" s="52">
        <f t="shared" si="5"/>
        <v>576.17764210180167</v>
      </c>
      <c r="U17" s="52">
        <f t="shared" si="5"/>
        <v>539.96044695440617</v>
      </c>
      <c r="V17" s="52">
        <f t="shared" si="5"/>
        <v>502.22416773457434</v>
      </c>
      <c r="W17" s="52">
        <f t="shared" ref="W17:Y17" si="6">W13*W16</f>
        <v>475.68970173934468</v>
      </c>
      <c r="X17" s="52">
        <f t="shared" si="6"/>
        <v>451.03316088751194</v>
      </c>
      <c r="Y17" s="52">
        <f t="shared" si="6"/>
        <v>420.56112911358071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347.79665188191183</v>
      </c>
      <c r="C18" s="52">
        <f>C3*11630*1000/RES_summary!C$6</f>
        <v>356.62122046354091</v>
      </c>
      <c r="D18" s="52">
        <f>D3*11630*1000/RES_summary!D$6</f>
        <v>363.81974171033011</v>
      </c>
      <c r="E18" s="52">
        <f>E3*11630*1000/RES_summary!E$6</f>
        <v>369.58417755178505</v>
      </c>
      <c r="F18" s="52">
        <f>F3*11630*1000/RES_summary!F$6</f>
        <v>374.63875295114423</v>
      </c>
      <c r="G18" s="52">
        <f>G3*11630*1000/RES_summary!G$6</f>
        <v>379.91786424566965</v>
      </c>
      <c r="H18" s="52">
        <f>H3*11630*1000/RES_summary!H$6</f>
        <v>386.10142219943913</v>
      </c>
      <c r="I18" s="52">
        <f>I3*11630*1000/RES_summary!I$6</f>
        <v>389.84711291472269</v>
      </c>
      <c r="J18" s="52">
        <f>J3*11630*1000/RES_summary!J$6</f>
        <v>389.50147960230316</v>
      </c>
      <c r="K18" s="52">
        <f>K3*11630*1000/RES_summary!K$6</f>
        <v>394.51707736674922</v>
      </c>
      <c r="L18" s="52">
        <f>L3*11630*1000/RES_summary!L$6</f>
        <v>393.75247556321381</v>
      </c>
      <c r="M18" s="52">
        <f>M3*11630*1000/RES_summary!M$6</f>
        <v>380.61011465599256</v>
      </c>
      <c r="N18" s="52">
        <f>N3*11630*1000/RES_summary!N$6</f>
        <v>369.24463966587126</v>
      </c>
      <c r="O18" s="52">
        <f>O3*11630*1000/RES_summary!O$6</f>
        <v>367.52476911743167</v>
      </c>
      <c r="P18" s="52">
        <f>P3*11630*1000/RES_summary!P$6</f>
        <v>356.74891667715622</v>
      </c>
      <c r="Q18" s="52">
        <f>Q3*11630*1000/RES_summary!Q$6</f>
        <v>330.48515230610474</v>
      </c>
      <c r="R18" s="52">
        <f>R3*11630*1000/RES_summary!R$6</f>
        <v>320.72581193317524</v>
      </c>
      <c r="S18" s="52">
        <f>S3*11630*1000/RES_summary!S$6</f>
        <v>320.70472052888277</v>
      </c>
      <c r="T18" s="52">
        <f>T3*11630*1000/RES_summary!T$6</f>
        <v>294.85485937264929</v>
      </c>
      <c r="U18" s="52">
        <f>U3*11630*1000/RES_summary!U$6</f>
        <v>275.77362918559731</v>
      </c>
      <c r="V18" s="52">
        <f>V3*11630*1000/RES_summary!V$6</f>
        <v>274.84092581053807</v>
      </c>
      <c r="W18" s="52">
        <f>W3*11630*1000/RES_summary!W$6</f>
        <v>280.76099136081359</v>
      </c>
      <c r="X18" s="52">
        <f>X3*11630*1000/RES_summary!X$6</f>
        <v>267.74911890230368</v>
      </c>
      <c r="Y18" s="52">
        <f>Y3*11630*1000/RES_summary!Y$6</f>
        <v>241.5602691620295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138.596114179669</v>
      </c>
      <c r="D19" s="36">
        <v>137.04819045600996</v>
      </c>
      <c r="E19" s="36">
        <v>143.15545848426217</v>
      </c>
      <c r="F19" s="36">
        <v>145.47351225135463</v>
      </c>
      <c r="G19" s="36">
        <v>147.86747191637588</v>
      </c>
      <c r="H19" s="36">
        <v>150.0697456925302</v>
      </c>
      <c r="I19" s="36">
        <v>155.24392973470691</v>
      </c>
      <c r="J19" s="36">
        <v>153.80474072608729</v>
      </c>
      <c r="K19" s="36">
        <v>159.16262495259224</v>
      </c>
      <c r="L19" s="36">
        <v>164.72842094630789</v>
      </c>
      <c r="M19" s="36">
        <v>165.31212131309459</v>
      </c>
      <c r="N19" s="36">
        <v>176.54357863185137</v>
      </c>
      <c r="O19" s="36">
        <v>179.91511776446086</v>
      </c>
      <c r="P19" s="36">
        <v>184.30595657118391</v>
      </c>
      <c r="Q19" s="36">
        <v>189.62582379897756</v>
      </c>
      <c r="R19" s="36">
        <v>188.96765314864942</v>
      </c>
      <c r="S19" s="36">
        <v>189.69037872332694</v>
      </c>
      <c r="T19" s="36">
        <v>196.04539934535873</v>
      </c>
      <c r="U19" s="36">
        <v>200.89735962625323</v>
      </c>
      <c r="V19" s="36">
        <v>205.21638815310683</v>
      </c>
      <c r="W19" s="36">
        <v>212.64140941902087</v>
      </c>
      <c r="X19" s="36">
        <v>219.34664458079754</v>
      </c>
      <c r="Y19" s="36">
        <v>229.82698292920088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11.115953659166179</v>
      </c>
      <c r="C3" s="49">
        <f t="shared" ref="C3:W3" si="0">C5*C11/11630</f>
        <v>11.54982760549729</v>
      </c>
      <c r="D3" s="49">
        <f t="shared" si="0"/>
        <v>12.034856431103533</v>
      </c>
      <c r="E3" s="49">
        <f t="shared" si="0"/>
        <v>12.929103002344055</v>
      </c>
      <c r="F3" s="49">
        <f t="shared" si="0"/>
        <v>13.986406591558135</v>
      </c>
      <c r="G3" s="49">
        <f t="shared" si="0"/>
        <v>15.265297651107039</v>
      </c>
      <c r="H3" s="49">
        <f t="shared" si="0"/>
        <v>16.703788387331379</v>
      </c>
      <c r="I3" s="49">
        <f t="shared" si="0"/>
        <v>18.82649713552426</v>
      </c>
      <c r="J3" s="49">
        <f t="shared" si="0"/>
        <v>20.646050511202553</v>
      </c>
      <c r="K3" s="49">
        <f t="shared" si="0"/>
        <v>23.565503406293566</v>
      </c>
      <c r="L3" s="49">
        <f t="shared" si="0"/>
        <v>26.79500851184542</v>
      </c>
      <c r="M3" s="49">
        <f t="shared" si="0"/>
        <v>29.474379336363207</v>
      </c>
      <c r="N3" s="49">
        <f t="shared" si="0"/>
        <v>31.767496677356839</v>
      </c>
      <c r="O3" s="49">
        <f t="shared" si="0"/>
        <v>33.88321061117253</v>
      </c>
      <c r="P3" s="49">
        <f t="shared" si="0"/>
        <v>35.238269541648798</v>
      </c>
      <c r="Q3" s="49">
        <f t="shared" si="0"/>
        <v>36.97035509617335</v>
      </c>
      <c r="R3" s="49">
        <f t="shared" si="0"/>
        <v>39.66523269589554</v>
      </c>
      <c r="S3" s="49">
        <f t="shared" si="0"/>
        <v>44.22844735093426</v>
      </c>
      <c r="T3" s="49">
        <f t="shared" si="0"/>
        <v>44.913999855845397</v>
      </c>
      <c r="U3" s="49">
        <f t="shared" si="0"/>
        <v>46.070920627254772</v>
      </c>
      <c r="V3" s="49">
        <f t="shared" si="0"/>
        <v>50.657287822683344</v>
      </c>
      <c r="W3" s="49">
        <f t="shared" si="0"/>
        <v>55.616828502744227</v>
      </c>
      <c r="X3" s="49">
        <f t="shared" ref="X3:Y3" si="1">X5*X11/11630</f>
        <v>57.1433005464432</v>
      </c>
      <c r="Y3" s="49">
        <f t="shared" si="1"/>
        <v>57.362874395919263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4227.6437540483948</v>
      </c>
      <c r="C5" s="49">
        <f t="shared" ref="C5:W5" si="2">C7*C13/1000000</f>
        <v>4315.5583500524899</v>
      </c>
      <c r="D5" s="49">
        <f t="shared" si="2"/>
        <v>4432.0503839463117</v>
      </c>
      <c r="E5" s="49">
        <f t="shared" si="2"/>
        <v>4703.7010224747555</v>
      </c>
      <c r="F5" s="49">
        <f t="shared" si="2"/>
        <v>5033.7989553409861</v>
      </c>
      <c r="G5" s="49">
        <f t="shared" si="2"/>
        <v>5444.1614321327725</v>
      </c>
      <c r="H5" s="49">
        <f t="shared" si="2"/>
        <v>5908.7995717645299</v>
      </c>
      <c r="I5" s="49">
        <f t="shared" si="2"/>
        <v>6625.475246981895</v>
      </c>
      <c r="J5" s="49">
        <f t="shared" si="2"/>
        <v>7232.8720757864003</v>
      </c>
      <c r="K5" s="49">
        <f t="shared" si="2"/>
        <v>8259.8953078205759</v>
      </c>
      <c r="L5" s="49">
        <f t="shared" si="2"/>
        <v>9378.9382964314482</v>
      </c>
      <c r="M5" s="49">
        <f t="shared" si="2"/>
        <v>10191.212435870193</v>
      </c>
      <c r="N5" s="49">
        <f t="shared" si="2"/>
        <v>10933.337148647523</v>
      </c>
      <c r="O5" s="49">
        <f t="shared" si="2"/>
        <v>11585.462074997131</v>
      </c>
      <c r="P5" s="49">
        <f t="shared" si="2"/>
        <v>11968.004321318685</v>
      </c>
      <c r="Q5" s="49">
        <f t="shared" si="2"/>
        <v>12506.370117448187</v>
      </c>
      <c r="R5" s="49">
        <f t="shared" si="2"/>
        <v>13140.071847351926</v>
      </c>
      <c r="S5" s="49">
        <f t="shared" si="2"/>
        <v>13617.958414647084</v>
      </c>
      <c r="T5" s="49">
        <f t="shared" si="2"/>
        <v>14067.038712194508</v>
      </c>
      <c r="U5" s="49">
        <f t="shared" si="2"/>
        <v>14538.881102154852</v>
      </c>
      <c r="V5" s="49">
        <f t="shared" si="2"/>
        <v>14952.504512560126</v>
      </c>
      <c r="W5" s="49">
        <f t="shared" si="2"/>
        <v>15143.576657485519</v>
      </c>
      <c r="X5" s="49">
        <f t="shared" ref="X5:Y5" si="3">X7*X13/1000000</f>
        <v>15434.150409033222</v>
      </c>
      <c r="Y5" s="49">
        <f t="shared" si="3"/>
        <v>15992.74991528467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364075.83305522235</v>
      </c>
      <c r="C7" s="35">
        <v>375134.28346085653</v>
      </c>
      <c r="D7" s="35">
        <v>388892.35791240598</v>
      </c>
      <c r="E7" s="35">
        <v>416998.76832133834</v>
      </c>
      <c r="F7" s="35">
        <v>450549.38580458547</v>
      </c>
      <c r="G7" s="35">
        <v>491558.30741939304</v>
      </c>
      <c r="H7" s="35">
        <v>537685.49835263239</v>
      </c>
      <c r="I7" s="35">
        <v>607287.58806962054</v>
      </c>
      <c r="J7" s="35">
        <v>668831.55257925845</v>
      </c>
      <c r="K7" s="35">
        <v>770157.89988382137</v>
      </c>
      <c r="L7" s="35">
        <v>889179.00565769058</v>
      </c>
      <c r="M7" s="35">
        <v>984797.92988030543</v>
      </c>
      <c r="N7" s="35">
        <v>1083585.8824693377</v>
      </c>
      <c r="O7" s="35">
        <v>1181317.1496960346</v>
      </c>
      <c r="P7" s="35">
        <v>1258345.8457342568</v>
      </c>
      <c r="Q7" s="35">
        <v>1367607.663408987</v>
      </c>
      <c r="R7" s="35">
        <v>1487068.7595660195</v>
      </c>
      <c r="S7" s="35">
        <v>1602715.7647846693</v>
      </c>
      <c r="T7" s="35">
        <v>1715966.8747173178</v>
      </c>
      <c r="U7" s="35">
        <v>1827216.9426562386</v>
      </c>
      <c r="V7" s="35">
        <v>1926395.1120468604</v>
      </c>
      <c r="W7" s="35">
        <v>1990145.1125021575</v>
      </c>
      <c r="X7" s="35">
        <v>2056246.254857871</v>
      </c>
      <c r="Y7" s="35">
        <v>2165509.4736367534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53891.552022118587</v>
      </c>
      <c r="D8" s="52">
        <v>57329.822976315976</v>
      </c>
      <c r="E8" s="52">
        <v>72429.543636689428</v>
      </c>
      <c r="F8" s="52">
        <v>78638.092869020184</v>
      </c>
      <c r="G8" s="52">
        <v>86873.920061930199</v>
      </c>
      <c r="H8" s="52">
        <v>92783.120646667841</v>
      </c>
      <c r="I8" s="52">
        <v>117062.59012306499</v>
      </c>
      <c r="J8" s="52">
        <v>109822.91024345125</v>
      </c>
      <c r="K8" s="52">
        <v>155217.89932668151</v>
      </c>
      <c r="L8" s="52">
        <v>176350.92875018518</v>
      </c>
      <c r="M8" s="52">
        <v>168048.46785930428</v>
      </c>
      <c r="N8" s="52">
        <v>177426.04545805242</v>
      </c>
      <c r="O8" s="52">
        <v>184605.18728862714</v>
      </c>
      <c r="P8" s="52">
        <v>169811.81668489007</v>
      </c>
      <c r="Q8" s="52">
        <v>226324.40779779525</v>
      </c>
      <c r="R8" s="52">
        <v>229284.00640048389</v>
      </c>
      <c r="S8" s="52">
        <v>270864.90454533114</v>
      </c>
      <c r="T8" s="52">
        <v>289602.03868283355</v>
      </c>
      <c r="U8" s="52">
        <v>279298.53579822509</v>
      </c>
      <c r="V8" s="52">
        <v>276604.21484867414</v>
      </c>
      <c r="W8" s="52">
        <v>248355.18774392433</v>
      </c>
      <c r="X8" s="52">
        <v>235912.9590406036</v>
      </c>
      <c r="Y8" s="52">
        <v>335587.62657667766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42833.101616484404</v>
      </c>
      <c r="D9" s="36">
        <v>43571.748524766532</v>
      </c>
      <c r="E9" s="36">
        <v>44323.133227757062</v>
      </c>
      <c r="F9" s="36">
        <v>45087.475385773054</v>
      </c>
      <c r="G9" s="36">
        <v>45864.998447122693</v>
      </c>
      <c r="H9" s="36">
        <v>46655.929713428486</v>
      </c>
      <c r="I9" s="36">
        <v>47460.500406076899</v>
      </c>
      <c r="J9" s="36">
        <v>48278.945733813336</v>
      </c>
      <c r="K9" s="36">
        <v>53891.552022118587</v>
      </c>
      <c r="L9" s="36">
        <v>57329.822976315976</v>
      </c>
      <c r="M9" s="36">
        <v>72429.543636689428</v>
      </c>
      <c r="N9" s="36">
        <v>78638.0928690203</v>
      </c>
      <c r="O9" s="36">
        <v>86873.920061930316</v>
      </c>
      <c r="P9" s="36">
        <v>92783.1206466679</v>
      </c>
      <c r="Q9" s="36">
        <v>117062.59012306505</v>
      </c>
      <c r="R9" s="36">
        <v>109822.91024345136</v>
      </c>
      <c r="S9" s="36">
        <v>155217.89932668139</v>
      </c>
      <c r="T9" s="36">
        <v>176350.92875018506</v>
      </c>
      <c r="U9" s="36">
        <v>168048.46785930428</v>
      </c>
      <c r="V9" s="36">
        <v>177426.04545805207</v>
      </c>
      <c r="W9" s="36">
        <v>184605.18728862726</v>
      </c>
      <c r="X9" s="36">
        <v>169811.81668489031</v>
      </c>
      <c r="Y9" s="36">
        <v>226324.40779779525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30.579336523401579</v>
      </c>
      <c r="C11" s="54">
        <v>31.125635237975565</v>
      </c>
      <c r="D11" s="54">
        <v>31.580277336357458</v>
      </c>
      <c r="E11" s="54">
        <v>31.96747990546169</v>
      </c>
      <c r="F11" s="54">
        <v>32.313946207015832</v>
      </c>
      <c r="G11" s="54">
        <v>32.610240143599974</v>
      </c>
      <c r="H11" s="54">
        <v>32.877246314626824</v>
      </c>
      <c r="I11" s="54">
        <v>33.047012255594268</v>
      </c>
      <c r="J11" s="54">
        <v>33.197541022344033</v>
      </c>
      <c r="K11" s="54">
        <v>33.180421107238992</v>
      </c>
      <c r="L11" s="54">
        <v>33.226143423006789</v>
      </c>
      <c r="M11" s="54">
        <v>33.635549630521922</v>
      </c>
      <c r="N11" s="54">
        <v>33.791694277292322</v>
      </c>
      <c r="O11" s="54">
        <v>34.013467642207452</v>
      </c>
      <c r="P11" s="54">
        <v>34.24305872277791</v>
      </c>
      <c r="Q11" s="54">
        <v>34.379698164268518</v>
      </c>
      <c r="R11" s="54">
        <v>35.106859506725655</v>
      </c>
      <c r="S11" s="54">
        <v>37.771949878927266</v>
      </c>
      <c r="T11" s="54">
        <v>37.132891222561618</v>
      </c>
      <c r="U11" s="54">
        <v>36.853235343919266</v>
      </c>
      <c r="V11" s="54">
        <v>39.401041938019496</v>
      </c>
      <c r="W11" s="54">
        <v>42.71274416319531</v>
      </c>
      <c r="X11" s="54">
        <v>43.058838208948281</v>
      </c>
      <c r="Y11" s="54">
        <v>41.714541448994211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11611.986762678514</v>
      </c>
      <c r="C13" s="35">
        <v>11504.036128712822</v>
      </c>
      <c r="D13" s="35">
        <v>11396.599325679179</v>
      </c>
      <c r="E13" s="35">
        <v>11279.891884117254</v>
      </c>
      <c r="F13" s="35">
        <v>11172.579774693713</v>
      </c>
      <c r="G13" s="35">
        <v>11075.311616059951</v>
      </c>
      <c r="H13" s="35">
        <v>10989.322921797193</v>
      </c>
      <c r="I13" s="35">
        <v>10909.946748693206</v>
      </c>
      <c r="J13" s="35">
        <v>10814.190879443122</v>
      </c>
      <c r="K13" s="35">
        <v>10724.937456418462</v>
      </c>
      <c r="L13" s="35">
        <v>10547.862957576486</v>
      </c>
      <c r="M13" s="35">
        <v>10348.531537945919</v>
      </c>
      <c r="N13" s="35">
        <v>10089.959019890519</v>
      </c>
      <c r="O13" s="35">
        <v>9807.2410766052053</v>
      </c>
      <c r="P13" s="35">
        <v>9510.9022387523692</v>
      </c>
      <c r="Q13" s="35">
        <v>9144.7060820601164</v>
      </c>
      <c r="R13" s="35">
        <v>8836.2234515549062</v>
      </c>
      <c r="S13" s="35">
        <v>8496.8019369777066</v>
      </c>
      <c r="T13" s="35">
        <v>8197.7332543274533</v>
      </c>
      <c r="U13" s="35">
        <v>7956.8445118616155</v>
      </c>
      <c r="V13" s="35">
        <v>7761.9094956447343</v>
      </c>
      <c r="W13" s="35">
        <v>7609.2826409255631</v>
      </c>
      <c r="X13" s="35">
        <v>7505.9834747760015</v>
      </c>
      <c r="Y13" s="35">
        <v>7385.2135536615633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10860.552034926661</v>
      </c>
      <c r="D14" s="36">
        <v>10857.291522552085</v>
      </c>
      <c r="E14" s="36">
        <v>10856.485287189862</v>
      </c>
      <c r="F14" s="36">
        <v>10855.465450189233</v>
      </c>
      <c r="G14" s="36">
        <v>10854.192270336627</v>
      </c>
      <c r="H14" s="36">
        <v>10846.867090158514</v>
      </c>
      <c r="I14" s="36">
        <v>10829.987413998238</v>
      </c>
      <c r="J14" s="36">
        <v>10635.406628657141</v>
      </c>
      <c r="K14" s="36">
        <v>10387.431114629186</v>
      </c>
      <c r="L14" s="36">
        <v>9875.1370460202997</v>
      </c>
      <c r="M14" s="36">
        <v>9512.758043273232</v>
      </c>
      <c r="N14" s="36">
        <v>8994.0448645293636</v>
      </c>
      <c r="O14" s="36">
        <v>8640.4460319188511</v>
      </c>
      <c r="P14" s="36">
        <v>8179.3390548520701</v>
      </c>
      <c r="Q14" s="36">
        <v>7980.3684957655996</v>
      </c>
      <c r="R14" s="36">
        <v>7857.9970132690187</v>
      </c>
      <c r="S14" s="36">
        <v>7716.7686519487788</v>
      </c>
      <c r="T14" s="36">
        <v>7564.0692900906342</v>
      </c>
      <c r="U14" s="36">
        <v>7413.024197679455</v>
      </c>
      <c r="V14" s="36">
        <v>7264.5358079244661</v>
      </c>
      <c r="W14" s="36">
        <v>7191.8904498452212</v>
      </c>
      <c r="X14" s="36">
        <v>7119.2450917659762</v>
      </c>
      <c r="Y14" s="36">
        <v>7046.5997336867322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0.13102252688199392</v>
      </c>
      <c r="C16" s="44">
        <f>C7/RES_summary!C$6</f>
        <v>0.13522133881793846</v>
      </c>
      <c r="D16" s="44">
        <f>D7/RES_summary!D$6</f>
        <v>0.14467910032772227</v>
      </c>
      <c r="E16" s="44">
        <f>E7/RES_summary!E$6</f>
        <v>0.15585196647690483</v>
      </c>
      <c r="F16" s="44">
        <f>F7/RES_summary!F$6</f>
        <v>0.16911378169581903</v>
      </c>
      <c r="G16" s="44">
        <f>G7/RES_summary!G$6</f>
        <v>0.1852156677332642</v>
      </c>
      <c r="H16" s="44">
        <f>H7/RES_summary!H$6</f>
        <v>0.20416818807242582</v>
      </c>
      <c r="I16" s="44">
        <f>I7/RES_summary!I$6</f>
        <v>0.22871503364873297</v>
      </c>
      <c r="J16" s="44">
        <f>J7/RES_summary!J$6</f>
        <v>0.25390830750431392</v>
      </c>
      <c r="K16" s="44">
        <f>K7/RES_summary!K$6</f>
        <v>0.29456760408585586</v>
      </c>
      <c r="L16" s="44">
        <f>L7/RES_summary!L$6</f>
        <v>0.34049127543556706</v>
      </c>
      <c r="M16" s="44">
        <f>M7/RES_summary!M$6</f>
        <v>0.38023291627070782</v>
      </c>
      <c r="N16" s="44">
        <f>N7/RES_summary!N$6</f>
        <v>0.40431735761557769</v>
      </c>
      <c r="O16" s="44">
        <f>O7/RES_summary!O$6</f>
        <v>0.43709619221446322</v>
      </c>
      <c r="P16" s="44">
        <f>P7/RES_summary!P$6</f>
        <v>0.45967273784238827</v>
      </c>
      <c r="Q16" s="44">
        <f>Q7/RES_summary!Q$6</f>
        <v>0.47878113264536193</v>
      </c>
      <c r="R16" s="44">
        <f>R7/RES_summary!R$6</f>
        <v>0.52206738941723874</v>
      </c>
      <c r="S16" s="44">
        <f>S7/RES_summary!S$6</f>
        <v>0.56555287385146269</v>
      </c>
      <c r="T16" s="44">
        <f>T7/RES_summary!T$6</f>
        <v>0.60564270651184993</v>
      </c>
      <c r="U16" s="44">
        <f>U7/RES_summary!U$6</f>
        <v>0.65009250093526016</v>
      </c>
      <c r="V16" s="44">
        <f>V7/RES_summary!V$6</f>
        <v>0.68589573889995792</v>
      </c>
      <c r="W16" s="44">
        <f>W7/RES_summary!W$6</f>
        <v>0.7080547676014054</v>
      </c>
      <c r="X16" s="44">
        <f>X7/RES_summary!X$6</f>
        <v>0.72860932184300176</v>
      </c>
      <c r="Y16" s="44">
        <f>Y7/RES_summary!Y$6</f>
        <v>0.74761810144042418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1521.4318477664033</v>
      </c>
      <c r="C17" s="52">
        <f t="shared" si="4"/>
        <v>1555.5911671344816</v>
      </c>
      <c r="D17" s="52">
        <f t="shared" si="4"/>
        <v>1648.8497372347899</v>
      </c>
      <c r="E17" s="52">
        <f t="shared" si="4"/>
        <v>1757.9933317865532</v>
      </c>
      <c r="F17" s="52">
        <f t="shared" si="4"/>
        <v>1889.4372169966757</v>
      </c>
      <c r="G17" s="52">
        <f t="shared" si="4"/>
        <v>2051.3212363225211</v>
      </c>
      <c r="H17" s="52">
        <f t="shared" si="4"/>
        <v>2243.6701490861092</v>
      </c>
      <c r="I17" s="52">
        <f t="shared" si="4"/>
        <v>2495.2688377332515</v>
      </c>
      <c r="J17" s="52">
        <f t="shared" si="4"/>
        <v>2745.8129032279912</v>
      </c>
      <c r="K17" s="52">
        <f t="shared" si="4"/>
        <v>3159.2191305078395</v>
      </c>
      <c r="L17" s="52">
        <f t="shared" si="4"/>
        <v>3591.4553115447902</v>
      </c>
      <c r="M17" s="52">
        <f t="shared" si="4"/>
        <v>3934.8523257925699</v>
      </c>
      <c r="N17" s="52">
        <f t="shared" si="4"/>
        <v>4079.5455693715985</v>
      </c>
      <c r="O17" s="52">
        <f t="shared" si="4"/>
        <v>4286.7077307134077</v>
      </c>
      <c r="P17" s="52">
        <f t="shared" si="4"/>
        <v>4371.9024714386014</v>
      </c>
      <c r="Q17" s="52">
        <f t="shared" si="4"/>
        <v>4378.3127356776722</v>
      </c>
      <c r="R17" s="52">
        <f t="shared" ref="R17:V17" si="5">R13*R16</f>
        <v>4613.1041096606523</v>
      </c>
      <c r="S17" s="52">
        <f t="shared" si="5"/>
        <v>4805.3907540044165</v>
      </c>
      <c r="T17" s="52">
        <f t="shared" si="5"/>
        <v>4964.8973554130744</v>
      </c>
      <c r="U17" s="52">
        <f t="shared" si="5"/>
        <v>5172.6849482691168</v>
      </c>
      <c r="V17" s="52">
        <f t="shared" si="5"/>
        <v>5323.8606487898451</v>
      </c>
      <c r="W17" s="52">
        <f t="shared" ref="W17:Y17" si="6">W13*W16</f>
        <v>5387.7888519339576</v>
      </c>
      <c r="X17" s="52">
        <f t="shared" si="6"/>
        <v>5468.9295293213199</v>
      </c>
      <c r="Y17" s="52">
        <f t="shared" si="6"/>
        <v>5521.3193357205464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46.524376470269537</v>
      </c>
      <c r="C18" s="36">
        <f>C3*11630*1000/RES_summary!C$6</f>
        <v>48.418763247644556</v>
      </c>
      <c r="D18" s="36">
        <f>D3*11630*1000/RES_summary!D$6</f>
        <v>52.071131987854777</v>
      </c>
      <c r="E18" s="36">
        <f>E3*11630*1000/RES_summary!E$6</f>
        <v>56.19861650782228</v>
      </c>
      <c r="F18" s="36">
        <f>F3*11630*1000/RES_summary!F$6</f>
        <v>61.055172591564279</v>
      </c>
      <c r="G18" s="36">
        <f>G3*11630*1000/RES_summary!G$6</f>
        <v>66.894078128143818</v>
      </c>
      <c r="H18" s="36">
        <f>H3*11630*1000/RES_summary!H$6</f>
        <v>73.765696140279502</v>
      </c>
      <c r="I18" s="36">
        <f>I3*11630*1000/RES_summary!I$6</f>
        <v>82.461179861573228</v>
      </c>
      <c r="J18" s="36">
        <f>J3*11630*1000/RES_summary!J$6</f>
        <v>91.154236494592809</v>
      </c>
      <c r="K18" s="36">
        <f>K3*11630*1000/RES_summary!K$6</f>
        <v>104.82422112029555</v>
      </c>
      <c r="L18" s="36">
        <f>L3*11630*1000/RES_summary!L$6</f>
        <v>119.33020927870676</v>
      </c>
      <c r="M18" s="36">
        <f>M3*11630*1000/RES_summary!M$6</f>
        <v>132.35092069297056</v>
      </c>
      <c r="N18" s="36">
        <f>N3*11630*1000/RES_summary!N$6</f>
        <v>137.85475667048752</v>
      </c>
      <c r="O18" s="36">
        <f>O3*11630*1000/RES_summary!O$6</f>
        <v>145.80579469022103</v>
      </c>
      <c r="P18" s="36">
        <f>P3*11630*1000/RES_summary!P$6</f>
        <v>149.7073130597299</v>
      </c>
      <c r="Q18" s="36">
        <f>Q3*11630*1000/RES_summary!Q$6</f>
        <v>150.52507032137112</v>
      </c>
      <c r="R18" s="36">
        <f>R3*11630*1000/RES_summary!R$6</f>
        <v>161.95159786775528</v>
      </c>
      <c r="S18" s="36">
        <f>S3*11630*1000/RES_summary!S$6</f>
        <v>181.50897870891532</v>
      </c>
      <c r="T18" s="36">
        <f>T3*11630*1000/RES_summary!T$6</f>
        <v>184.36099342973753</v>
      </c>
      <c r="U18" s="36">
        <f>U3*11630*1000/RES_summary!U$6</f>
        <v>190.6301757585106</v>
      </c>
      <c r="V18" s="36">
        <f>V3*11630*1000/RES_summary!V$6</f>
        <v>209.76565669514031</v>
      </c>
      <c r="W18" s="36">
        <f>W3*11630*1000/RES_summary!W$6</f>
        <v>230.12724683797094</v>
      </c>
      <c r="X18" s="36">
        <f>X3*11630*1000/RES_summary!X$6</f>
        <v>235.48575177918642</v>
      </c>
      <c r="Y18" s="36">
        <f>Y3*11630*1000/RES_summary!Y$6</f>
        <v>230.3193042830479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477572</v>
      </c>
      <c r="C3" s="120">
        <v>474089</v>
      </c>
      <c r="D3" s="120">
        <v>474391</v>
      </c>
      <c r="E3" s="120">
        <v>480209</v>
      </c>
      <c r="F3" s="120">
        <v>487469</v>
      </c>
      <c r="G3" s="120">
        <v>485303</v>
      </c>
      <c r="H3" s="120">
        <v>460394</v>
      </c>
      <c r="I3" s="120">
        <v>423791</v>
      </c>
      <c r="J3" s="120">
        <v>384197</v>
      </c>
      <c r="K3" s="120">
        <v>354226</v>
      </c>
      <c r="L3" s="120">
        <v>357580</v>
      </c>
      <c r="M3" s="120">
        <v>368922</v>
      </c>
      <c r="N3" s="120">
        <v>371383</v>
      </c>
      <c r="O3" s="120">
        <v>352960</v>
      </c>
      <c r="P3" s="120">
        <v>314606</v>
      </c>
      <c r="Q3" s="120">
        <v>307354</v>
      </c>
      <c r="R3" s="120">
        <v>306370</v>
      </c>
      <c r="S3" s="120">
        <v>298907</v>
      </c>
      <c r="T3" s="120">
        <v>263866</v>
      </c>
      <c r="U3" s="120">
        <v>241899</v>
      </c>
      <c r="V3" s="120">
        <v>224967</v>
      </c>
      <c r="W3" s="120">
        <v>197250</v>
      </c>
      <c r="X3" s="120">
        <v>129899</v>
      </c>
      <c r="Y3" s="120">
        <v>59126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477572</v>
      </c>
      <c r="C5" s="52">
        <v>474089</v>
      </c>
      <c r="D5" s="52">
        <v>474391</v>
      </c>
      <c r="E5" s="52">
        <v>480209</v>
      </c>
      <c r="F5" s="52">
        <v>487469</v>
      </c>
      <c r="G5" s="52">
        <v>485303</v>
      </c>
      <c r="H5" s="52">
        <v>460394</v>
      </c>
      <c r="I5" s="52">
        <v>423791</v>
      </c>
      <c r="J5" s="52">
        <v>384197</v>
      </c>
      <c r="K5" s="52">
        <v>354226</v>
      </c>
      <c r="L5" s="52">
        <v>357580</v>
      </c>
      <c r="M5" s="52">
        <v>368922</v>
      </c>
      <c r="N5" s="52">
        <v>371383</v>
      </c>
      <c r="O5" s="52">
        <v>352960</v>
      </c>
      <c r="P5" s="52">
        <v>314606</v>
      </c>
      <c r="Q5" s="52">
        <v>307354</v>
      </c>
      <c r="R5" s="52">
        <v>306370</v>
      </c>
      <c r="S5" s="52">
        <v>298907</v>
      </c>
      <c r="T5" s="52">
        <v>263866</v>
      </c>
      <c r="U5" s="52">
        <v>241899</v>
      </c>
      <c r="V5" s="52">
        <v>224967</v>
      </c>
      <c r="W5" s="52">
        <v>197250</v>
      </c>
      <c r="X5" s="52">
        <v>129899</v>
      </c>
      <c r="Y5" s="52">
        <v>59126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8749</v>
      </c>
      <c r="C8" s="52">
        <v>13226</v>
      </c>
      <c r="D8" s="52">
        <v>18436</v>
      </c>
      <c r="E8" s="52">
        <v>26357</v>
      </c>
      <c r="F8" s="52">
        <v>34582</v>
      </c>
      <c r="G8" s="52">
        <v>42632</v>
      </c>
      <c r="H8" s="52">
        <v>47816</v>
      </c>
      <c r="I8" s="52">
        <v>48442</v>
      </c>
      <c r="J8" s="52">
        <v>44833</v>
      </c>
      <c r="K8" s="52">
        <v>45856</v>
      </c>
      <c r="L8" s="52">
        <v>45779</v>
      </c>
      <c r="M8" s="52">
        <v>55658</v>
      </c>
      <c r="N8" s="52">
        <v>81695</v>
      </c>
      <c r="O8" s="52">
        <v>86002</v>
      </c>
      <c r="P8" s="52">
        <v>83273</v>
      </c>
      <c r="Q8" s="52">
        <v>80895</v>
      </c>
      <c r="R8" s="52">
        <v>83797</v>
      </c>
      <c r="S8" s="52">
        <v>95191</v>
      </c>
      <c r="T8" s="52">
        <v>90848</v>
      </c>
      <c r="U8" s="52">
        <v>77245</v>
      </c>
      <c r="V8" s="52">
        <v>71222</v>
      </c>
      <c r="W8" s="52">
        <v>69504</v>
      </c>
      <c r="X8" s="52">
        <v>66635</v>
      </c>
      <c r="Y8" s="52">
        <v>54728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9619</v>
      </c>
      <c r="C10" s="52">
        <v>10162</v>
      </c>
      <c r="D10" s="52">
        <v>12960</v>
      </c>
      <c r="E10" s="52">
        <v>14784</v>
      </c>
      <c r="F10" s="52">
        <v>15748</v>
      </c>
      <c r="G10" s="52">
        <v>16413</v>
      </c>
      <c r="H10" s="52">
        <v>17331</v>
      </c>
      <c r="I10" s="52">
        <v>17598</v>
      </c>
      <c r="J10" s="52">
        <v>17679</v>
      </c>
      <c r="K10" s="52">
        <v>18644</v>
      </c>
      <c r="L10" s="52">
        <v>20112</v>
      </c>
      <c r="M10" s="52">
        <v>20387</v>
      </c>
      <c r="N10" s="52">
        <v>20545</v>
      </c>
      <c r="O10" s="52">
        <v>20069</v>
      </c>
      <c r="P10" s="52">
        <v>19787</v>
      </c>
      <c r="Q10" s="52">
        <v>19057</v>
      </c>
      <c r="R10" s="52">
        <v>19481</v>
      </c>
      <c r="S10" s="52">
        <v>19002</v>
      </c>
      <c r="T10" s="52">
        <v>16521</v>
      </c>
      <c r="U10" s="52">
        <v>15556</v>
      </c>
      <c r="V10" s="52">
        <v>14512</v>
      </c>
      <c r="W10" s="52">
        <v>12227</v>
      </c>
      <c r="X10" s="52">
        <v>7533</v>
      </c>
      <c r="Y10" s="52">
        <v>3028</v>
      </c>
      <c r="DA10" s="63" t="s">
        <v>1061</v>
      </c>
    </row>
    <row r="11" spans="1:105" ht="12" customHeight="1" x14ac:dyDescent="0.25">
      <c r="A11" s="97" t="s">
        <v>124</v>
      </c>
      <c r="B11" s="52">
        <v>3384</v>
      </c>
      <c r="C11" s="52">
        <v>3223</v>
      </c>
      <c r="D11" s="52">
        <v>2966</v>
      </c>
      <c r="E11" s="52">
        <v>2856</v>
      </c>
      <c r="F11" s="52">
        <v>2802</v>
      </c>
      <c r="G11" s="52">
        <v>2732</v>
      </c>
      <c r="H11" s="52">
        <v>2519</v>
      </c>
      <c r="I11" s="52">
        <v>2248</v>
      </c>
      <c r="J11" s="52">
        <v>1999</v>
      </c>
      <c r="K11" s="52">
        <v>1775</v>
      </c>
      <c r="L11" s="52">
        <v>1673</v>
      </c>
      <c r="M11" s="52">
        <v>1670</v>
      </c>
      <c r="N11" s="52">
        <v>1534</v>
      </c>
      <c r="O11" s="52">
        <v>1382</v>
      </c>
      <c r="P11" s="52">
        <v>1208</v>
      </c>
      <c r="Q11" s="52">
        <v>1122</v>
      </c>
      <c r="R11" s="52">
        <v>974</v>
      </c>
      <c r="S11" s="52">
        <v>813</v>
      </c>
      <c r="T11" s="52">
        <v>627</v>
      </c>
      <c r="U11" s="52">
        <v>498</v>
      </c>
      <c r="V11" s="52">
        <v>419</v>
      </c>
      <c r="W11" s="52">
        <v>350</v>
      </c>
      <c r="X11" s="52">
        <v>251</v>
      </c>
      <c r="Y11" s="52">
        <v>105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</v>
      </c>
      <c r="M12" s="52">
        <v>1</v>
      </c>
      <c r="N12" s="52">
        <v>1</v>
      </c>
      <c r="O12" s="52">
        <v>1</v>
      </c>
      <c r="P12" s="52">
        <v>1</v>
      </c>
      <c r="Q12" s="52">
        <v>1</v>
      </c>
      <c r="R12" s="52">
        <v>1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464569</v>
      </c>
      <c r="C15" s="52">
        <v>460704</v>
      </c>
      <c r="D15" s="52">
        <v>458465</v>
      </c>
      <c r="E15" s="52">
        <v>462569</v>
      </c>
      <c r="F15" s="52">
        <v>468919</v>
      </c>
      <c r="G15" s="52">
        <v>466158</v>
      </c>
      <c r="H15" s="52">
        <v>440544</v>
      </c>
      <c r="I15" s="52">
        <v>403945</v>
      </c>
      <c r="J15" s="52">
        <v>364519</v>
      </c>
      <c r="K15" s="52">
        <v>333807</v>
      </c>
      <c r="L15" s="52">
        <v>305896</v>
      </c>
      <c r="M15" s="52">
        <v>311199</v>
      </c>
      <c r="N15" s="52">
        <v>311483</v>
      </c>
      <c r="O15" s="52">
        <v>291316</v>
      </c>
      <c r="P15" s="52">
        <v>256654</v>
      </c>
      <c r="Q15" s="52">
        <v>252244</v>
      </c>
      <c r="R15" s="52">
        <v>252539</v>
      </c>
      <c r="S15" s="52">
        <v>247336</v>
      </c>
      <c r="T15" s="52">
        <v>221758</v>
      </c>
      <c r="U15" s="52">
        <v>201022</v>
      </c>
      <c r="V15" s="52">
        <v>186326</v>
      </c>
      <c r="W15" s="52">
        <v>163678</v>
      </c>
      <c r="X15" s="52">
        <v>107875</v>
      </c>
      <c r="Y15" s="52">
        <v>49426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29898</v>
      </c>
      <c r="M16" s="52">
        <v>35665</v>
      </c>
      <c r="N16" s="52">
        <v>37820</v>
      </c>
      <c r="O16" s="52">
        <v>40192</v>
      </c>
      <c r="P16" s="52">
        <v>36956</v>
      </c>
      <c r="Q16" s="52">
        <v>34930</v>
      </c>
      <c r="R16" s="52">
        <v>33375</v>
      </c>
      <c r="S16" s="52">
        <v>31756</v>
      </c>
      <c r="T16" s="52">
        <v>24960</v>
      </c>
      <c r="U16" s="52">
        <v>24823</v>
      </c>
      <c r="V16" s="52">
        <v>23710</v>
      </c>
      <c r="W16" s="52">
        <v>20995</v>
      </c>
      <c r="X16" s="52">
        <v>14240</v>
      </c>
      <c r="Y16" s="52">
        <v>6567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128646</v>
      </c>
      <c r="C20" s="52">
        <v>131038</v>
      </c>
      <c r="D20" s="52">
        <v>149683</v>
      </c>
      <c r="E20" s="52">
        <v>154406</v>
      </c>
      <c r="F20" s="52">
        <v>155560</v>
      </c>
      <c r="G20" s="52">
        <v>155060</v>
      </c>
      <c r="H20" s="52">
        <v>146940</v>
      </c>
      <c r="I20" s="52">
        <v>135218</v>
      </c>
      <c r="J20" s="52">
        <v>122461</v>
      </c>
      <c r="K20" s="52">
        <v>107522</v>
      </c>
      <c r="L20" s="52">
        <v>107783</v>
      </c>
      <c r="M20" s="52">
        <v>106450</v>
      </c>
      <c r="N20" s="52">
        <v>103597</v>
      </c>
      <c r="O20" s="52">
        <v>86897</v>
      </c>
      <c r="P20" s="52">
        <v>63691</v>
      </c>
      <c r="Q20" s="52">
        <v>38260</v>
      </c>
      <c r="R20" s="52">
        <v>26657</v>
      </c>
      <c r="S20" s="52">
        <v>21256</v>
      </c>
      <c r="T20" s="52">
        <v>18614</v>
      </c>
      <c r="U20" s="52">
        <v>16921</v>
      </c>
      <c r="V20" s="52">
        <v>15039</v>
      </c>
      <c r="W20" s="52">
        <v>13495</v>
      </c>
      <c r="X20" s="52">
        <v>8256</v>
      </c>
      <c r="Y20" s="52">
        <v>3300</v>
      </c>
      <c r="DA20" s="63" t="s">
        <v>1066</v>
      </c>
    </row>
    <row r="21" spans="1:105" ht="12" customHeight="1" x14ac:dyDescent="0.25">
      <c r="A21" s="97" t="s">
        <v>50</v>
      </c>
      <c r="B21" s="52">
        <v>23140</v>
      </c>
      <c r="C21" s="52">
        <v>25673</v>
      </c>
      <c r="D21" s="52">
        <v>31051</v>
      </c>
      <c r="E21" s="52">
        <v>37910</v>
      </c>
      <c r="F21" s="52">
        <v>42313</v>
      </c>
      <c r="G21" s="52">
        <v>43264</v>
      </c>
      <c r="H21" s="52">
        <v>42089</v>
      </c>
      <c r="I21" s="52">
        <v>38769</v>
      </c>
      <c r="J21" s="52">
        <v>34514</v>
      </c>
      <c r="K21" s="52">
        <v>32107</v>
      </c>
      <c r="L21" s="52">
        <v>31917</v>
      </c>
      <c r="M21" s="52">
        <v>34413</v>
      </c>
      <c r="N21" s="52">
        <v>34230</v>
      </c>
      <c r="O21" s="52">
        <v>35276</v>
      </c>
      <c r="P21" s="52">
        <v>33447</v>
      </c>
      <c r="Q21" s="52">
        <v>34681</v>
      </c>
      <c r="R21" s="52">
        <v>34885</v>
      </c>
      <c r="S21" s="52">
        <v>31161</v>
      </c>
      <c r="T21" s="52">
        <v>24960</v>
      </c>
      <c r="U21" s="52">
        <v>20952</v>
      </c>
      <c r="V21" s="52">
        <v>18474</v>
      </c>
      <c r="W21" s="52">
        <v>15280</v>
      </c>
      <c r="X21" s="52">
        <v>9480</v>
      </c>
      <c r="Y21" s="52">
        <v>3585</v>
      </c>
      <c r="DA21" s="63" t="s">
        <v>1067</v>
      </c>
    </row>
    <row r="22" spans="1:105" ht="12" customHeight="1" x14ac:dyDescent="0.25">
      <c r="A22" s="109" t="s">
        <v>120</v>
      </c>
      <c r="B22" s="36">
        <v>325786</v>
      </c>
      <c r="C22" s="36">
        <v>317378</v>
      </c>
      <c r="D22" s="36">
        <v>293657</v>
      </c>
      <c r="E22" s="36">
        <v>287893</v>
      </c>
      <c r="F22" s="36">
        <v>289596</v>
      </c>
      <c r="G22" s="36">
        <v>286979</v>
      </c>
      <c r="H22" s="36">
        <v>271365</v>
      </c>
      <c r="I22" s="36">
        <v>249804</v>
      </c>
      <c r="J22" s="36">
        <v>227222</v>
      </c>
      <c r="K22" s="36">
        <v>214597</v>
      </c>
      <c r="L22" s="36">
        <v>217880</v>
      </c>
      <c r="M22" s="36">
        <v>228059</v>
      </c>
      <c r="N22" s="36">
        <v>233556</v>
      </c>
      <c r="O22" s="36">
        <v>230787</v>
      </c>
      <c r="P22" s="36">
        <v>217468</v>
      </c>
      <c r="Q22" s="36">
        <v>234413</v>
      </c>
      <c r="R22" s="36">
        <v>244828</v>
      </c>
      <c r="S22" s="36">
        <v>246490</v>
      </c>
      <c r="T22" s="36">
        <v>220292</v>
      </c>
      <c r="U22" s="36">
        <v>204026</v>
      </c>
      <c r="V22" s="36">
        <v>191454</v>
      </c>
      <c r="W22" s="36">
        <v>168475</v>
      </c>
      <c r="X22" s="36">
        <v>112163</v>
      </c>
      <c r="Y22" s="36">
        <v>52241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52</v>
      </c>
      <c r="C24" s="120">
        <v>56</v>
      </c>
      <c r="D24" s="120">
        <v>53</v>
      </c>
      <c r="E24" s="120">
        <v>52</v>
      </c>
      <c r="F24" s="120">
        <v>53</v>
      </c>
      <c r="G24" s="120">
        <v>53</v>
      </c>
      <c r="H24" s="120">
        <v>53</v>
      </c>
      <c r="I24" s="120">
        <v>55</v>
      </c>
      <c r="J24" s="120">
        <v>57</v>
      </c>
      <c r="K24" s="120">
        <v>107</v>
      </c>
      <c r="L24" s="120">
        <v>196</v>
      </c>
      <c r="M24" s="120">
        <v>391</v>
      </c>
      <c r="N24" s="120">
        <v>502</v>
      </c>
      <c r="O24" s="120">
        <v>834</v>
      </c>
      <c r="P24" s="120">
        <v>1233</v>
      </c>
      <c r="Q24" s="120">
        <v>1480</v>
      </c>
      <c r="R24" s="120">
        <v>1467</v>
      </c>
      <c r="S24" s="120">
        <v>1392</v>
      </c>
      <c r="T24" s="120">
        <v>1305</v>
      </c>
      <c r="U24" s="120">
        <v>1147</v>
      </c>
      <c r="V24" s="120">
        <v>1079</v>
      </c>
      <c r="W24" s="120">
        <v>1043</v>
      </c>
      <c r="X24" s="120">
        <v>1023</v>
      </c>
      <c r="Y24" s="120">
        <v>951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52</v>
      </c>
      <c r="C26" s="52">
        <v>56</v>
      </c>
      <c r="D26" s="52">
        <v>53</v>
      </c>
      <c r="E26" s="52">
        <v>52</v>
      </c>
      <c r="F26" s="52">
        <v>53</v>
      </c>
      <c r="G26" s="52">
        <v>53</v>
      </c>
      <c r="H26" s="52">
        <v>53</v>
      </c>
      <c r="I26" s="52">
        <v>55</v>
      </c>
      <c r="J26" s="52">
        <v>57</v>
      </c>
      <c r="K26" s="52">
        <v>107</v>
      </c>
      <c r="L26" s="52">
        <v>196</v>
      </c>
      <c r="M26" s="52">
        <v>391</v>
      </c>
      <c r="N26" s="52">
        <v>502</v>
      </c>
      <c r="O26" s="52">
        <v>834</v>
      </c>
      <c r="P26" s="52">
        <v>1233</v>
      </c>
      <c r="Q26" s="52">
        <v>1480</v>
      </c>
      <c r="R26" s="52">
        <v>1467</v>
      </c>
      <c r="S26" s="52">
        <v>1392</v>
      </c>
      <c r="T26" s="52">
        <v>1305</v>
      </c>
      <c r="U26" s="52">
        <v>1147</v>
      </c>
      <c r="V26" s="52">
        <v>1079</v>
      </c>
      <c r="W26" s="52">
        <v>1043</v>
      </c>
      <c r="X26" s="52">
        <v>1023</v>
      </c>
      <c r="Y26" s="52">
        <v>951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1</v>
      </c>
      <c r="C29" s="52">
        <v>1</v>
      </c>
      <c r="D29" s="52">
        <v>1</v>
      </c>
      <c r="E29" s="52">
        <v>1</v>
      </c>
      <c r="F29" s="52">
        <v>0</v>
      </c>
      <c r="G29" s="52">
        <v>0</v>
      </c>
      <c r="H29" s="52">
        <v>0</v>
      </c>
      <c r="I29" s="52">
        <v>0</v>
      </c>
      <c r="J29" s="52">
        <v>1</v>
      </c>
      <c r="K29" s="52">
        <v>19</v>
      </c>
      <c r="L29" s="52">
        <v>34</v>
      </c>
      <c r="M29" s="52">
        <v>70</v>
      </c>
      <c r="N29" s="52">
        <v>155</v>
      </c>
      <c r="O29" s="52">
        <v>210</v>
      </c>
      <c r="P29" s="52">
        <v>488</v>
      </c>
      <c r="Q29" s="52">
        <v>731</v>
      </c>
      <c r="R29" s="52">
        <v>733</v>
      </c>
      <c r="S29" s="52">
        <v>686</v>
      </c>
      <c r="T29" s="52">
        <v>637</v>
      </c>
      <c r="U29" s="52">
        <v>559</v>
      </c>
      <c r="V29" s="52">
        <v>511</v>
      </c>
      <c r="W29" s="52">
        <v>471</v>
      </c>
      <c r="X29" s="52">
        <v>422</v>
      </c>
      <c r="Y29" s="52">
        <v>386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1</v>
      </c>
      <c r="N31" s="52">
        <v>1</v>
      </c>
      <c r="O31" s="52">
        <v>2</v>
      </c>
      <c r="P31" s="52">
        <v>3</v>
      </c>
      <c r="Q31" s="52">
        <v>3</v>
      </c>
      <c r="R31" s="52">
        <v>3</v>
      </c>
      <c r="S31" s="52">
        <v>3</v>
      </c>
      <c r="T31" s="52">
        <v>2</v>
      </c>
      <c r="U31" s="52">
        <v>2</v>
      </c>
      <c r="V31" s="52">
        <v>1</v>
      </c>
      <c r="W31" s="52">
        <v>0</v>
      </c>
      <c r="X31" s="52">
        <v>0</v>
      </c>
      <c r="Y31" s="52">
        <v>0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52</v>
      </c>
      <c r="C35" s="52">
        <v>56</v>
      </c>
      <c r="D35" s="52">
        <v>53</v>
      </c>
      <c r="E35" s="52">
        <v>52</v>
      </c>
      <c r="F35" s="52">
        <v>53</v>
      </c>
      <c r="G35" s="52">
        <v>53</v>
      </c>
      <c r="H35" s="52">
        <v>53</v>
      </c>
      <c r="I35" s="52">
        <v>55</v>
      </c>
      <c r="J35" s="52">
        <v>57</v>
      </c>
      <c r="K35" s="52">
        <v>107</v>
      </c>
      <c r="L35" s="52">
        <v>160</v>
      </c>
      <c r="M35" s="52">
        <v>341</v>
      </c>
      <c r="N35" s="52">
        <v>447</v>
      </c>
      <c r="O35" s="52">
        <v>749</v>
      </c>
      <c r="P35" s="52">
        <v>1116</v>
      </c>
      <c r="Q35" s="52">
        <v>1358</v>
      </c>
      <c r="R35" s="52">
        <v>1351</v>
      </c>
      <c r="S35" s="52">
        <v>1283</v>
      </c>
      <c r="T35" s="52">
        <v>1204</v>
      </c>
      <c r="U35" s="52">
        <v>1053</v>
      </c>
      <c r="V35" s="52">
        <v>995</v>
      </c>
      <c r="W35" s="52">
        <v>964</v>
      </c>
      <c r="X35" s="52">
        <v>929</v>
      </c>
      <c r="Y35" s="52">
        <v>863</v>
      </c>
      <c r="DA35" s="63" t="s">
        <v>1073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36</v>
      </c>
      <c r="M36" s="52">
        <v>49</v>
      </c>
      <c r="N36" s="52">
        <v>54</v>
      </c>
      <c r="O36" s="52">
        <v>83</v>
      </c>
      <c r="P36" s="52">
        <v>114</v>
      </c>
      <c r="Q36" s="52">
        <v>119</v>
      </c>
      <c r="R36" s="52">
        <v>113</v>
      </c>
      <c r="S36" s="52">
        <v>106</v>
      </c>
      <c r="T36" s="52">
        <v>99</v>
      </c>
      <c r="U36" s="52">
        <v>92</v>
      </c>
      <c r="V36" s="52">
        <v>83</v>
      </c>
      <c r="W36" s="52">
        <v>79</v>
      </c>
      <c r="X36" s="52">
        <v>94</v>
      </c>
      <c r="Y36" s="52">
        <v>88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3</v>
      </c>
      <c r="C40" s="52">
        <v>5</v>
      </c>
      <c r="D40" s="52">
        <v>5</v>
      </c>
      <c r="E40" s="52">
        <v>6</v>
      </c>
      <c r="F40" s="52">
        <v>7</v>
      </c>
      <c r="G40" s="52">
        <v>7</v>
      </c>
      <c r="H40" s="52">
        <v>7</v>
      </c>
      <c r="I40" s="52">
        <v>7</v>
      </c>
      <c r="J40" s="52">
        <v>6</v>
      </c>
      <c r="K40" s="52">
        <v>13</v>
      </c>
      <c r="L40" s="52">
        <v>26</v>
      </c>
      <c r="M40" s="52">
        <v>53</v>
      </c>
      <c r="N40" s="52">
        <v>63</v>
      </c>
      <c r="O40" s="52">
        <v>104</v>
      </c>
      <c r="P40" s="52">
        <v>157</v>
      </c>
      <c r="Q40" s="52">
        <v>178</v>
      </c>
      <c r="R40" s="52">
        <v>172</v>
      </c>
      <c r="S40" s="52">
        <v>159</v>
      </c>
      <c r="T40" s="52">
        <v>141</v>
      </c>
      <c r="U40" s="52">
        <v>120</v>
      </c>
      <c r="V40" s="52">
        <v>102</v>
      </c>
      <c r="W40" s="52">
        <v>83</v>
      </c>
      <c r="X40" s="52">
        <v>59</v>
      </c>
      <c r="Y40" s="52">
        <v>47</v>
      </c>
      <c r="DA40" s="63" t="s">
        <v>1075</v>
      </c>
    </row>
    <row r="41" spans="1:105" ht="12" customHeight="1" x14ac:dyDescent="0.25">
      <c r="A41" s="109" t="s">
        <v>120</v>
      </c>
      <c r="B41" s="36">
        <v>49</v>
      </c>
      <c r="C41" s="36">
        <v>51</v>
      </c>
      <c r="D41" s="36">
        <v>48</v>
      </c>
      <c r="E41" s="36">
        <v>46</v>
      </c>
      <c r="F41" s="36">
        <v>46</v>
      </c>
      <c r="G41" s="36">
        <v>46</v>
      </c>
      <c r="H41" s="36">
        <v>46</v>
      </c>
      <c r="I41" s="36">
        <v>48</v>
      </c>
      <c r="J41" s="36">
        <v>51</v>
      </c>
      <c r="K41" s="36">
        <v>94</v>
      </c>
      <c r="L41" s="36">
        <v>170</v>
      </c>
      <c r="M41" s="36">
        <v>338</v>
      </c>
      <c r="N41" s="36">
        <v>439</v>
      </c>
      <c r="O41" s="36">
        <v>730</v>
      </c>
      <c r="P41" s="36">
        <v>1076</v>
      </c>
      <c r="Q41" s="36">
        <v>1302</v>
      </c>
      <c r="R41" s="36">
        <v>1295</v>
      </c>
      <c r="S41" s="36">
        <v>1233</v>
      </c>
      <c r="T41" s="36">
        <v>1164</v>
      </c>
      <c r="U41" s="36">
        <v>1027</v>
      </c>
      <c r="V41" s="36">
        <v>977</v>
      </c>
      <c r="W41" s="36">
        <v>960</v>
      </c>
      <c r="X41" s="36">
        <v>964</v>
      </c>
      <c r="Y41" s="36">
        <v>904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5948</v>
      </c>
      <c r="C43" s="120">
        <v>5331</v>
      </c>
      <c r="D43" s="120">
        <v>4809</v>
      </c>
      <c r="E43" s="120">
        <v>4198</v>
      </c>
      <c r="F43" s="120">
        <v>3764</v>
      </c>
      <c r="G43" s="120">
        <v>2713</v>
      </c>
      <c r="H43" s="120">
        <v>2407</v>
      </c>
      <c r="I43" s="120">
        <v>2304</v>
      </c>
      <c r="J43" s="120">
        <v>2174</v>
      </c>
      <c r="K43" s="120">
        <v>2307</v>
      </c>
      <c r="L43" s="120">
        <v>2245</v>
      </c>
      <c r="M43" s="120">
        <v>1977</v>
      </c>
      <c r="N43" s="120">
        <v>1744</v>
      </c>
      <c r="O43" s="120">
        <v>1531</v>
      </c>
      <c r="P43" s="120">
        <v>1262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0</v>
      </c>
      <c r="X43" s="120">
        <v>0</v>
      </c>
      <c r="Y43" s="120">
        <v>0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5948</v>
      </c>
      <c r="C45" s="52">
        <v>5331</v>
      </c>
      <c r="D45" s="52">
        <v>4809</v>
      </c>
      <c r="E45" s="52">
        <v>4198</v>
      </c>
      <c r="F45" s="52">
        <v>3764</v>
      </c>
      <c r="G45" s="52">
        <v>2713</v>
      </c>
      <c r="H45" s="52">
        <v>2407</v>
      </c>
      <c r="I45" s="52">
        <v>2304</v>
      </c>
      <c r="J45" s="52">
        <v>2174</v>
      </c>
      <c r="K45" s="52">
        <v>2307</v>
      </c>
      <c r="L45" s="52">
        <v>2245</v>
      </c>
      <c r="M45" s="52">
        <v>1977</v>
      </c>
      <c r="N45" s="52">
        <v>1744</v>
      </c>
      <c r="O45" s="52">
        <v>1531</v>
      </c>
      <c r="P45" s="52">
        <v>1262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109</v>
      </c>
      <c r="C48" s="52">
        <v>131</v>
      </c>
      <c r="D48" s="52">
        <v>139</v>
      </c>
      <c r="E48" s="52">
        <v>122</v>
      </c>
      <c r="F48" s="52">
        <v>104</v>
      </c>
      <c r="G48" s="52">
        <v>83</v>
      </c>
      <c r="H48" s="52">
        <v>59</v>
      </c>
      <c r="I48" s="52">
        <v>45</v>
      </c>
      <c r="J48" s="52">
        <v>31</v>
      </c>
      <c r="K48" s="52">
        <v>174</v>
      </c>
      <c r="L48" s="52">
        <v>315</v>
      </c>
      <c r="M48" s="52">
        <v>371</v>
      </c>
      <c r="N48" s="52">
        <v>506</v>
      </c>
      <c r="O48" s="52">
        <v>516</v>
      </c>
      <c r="P48" s="52">
        <v>466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1079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5948</v>
      </c>
      <c r="C54" s="52">
        <v>5331</v>
      </c>
      <c r="D54" s="52">
        <v>4809</v>
      </c>
      <c r="E54" s="52">
        <v>4198</v>
      </c>
      <c r="F54" s="52">
        <v>3764</v>
      </c>
      <c r="G54" s="52">
        <v>2713</v>
      </c>
      <c r="H54" s="52">
        <v>2407</v>
      </c>
      <c r="I54" s="52">
        <v>2304</v>
      </c>
      <c r="J54" s="52">
        <v>2174</v>
      </c>
      <c r="K54" s="52">
        <v>2307</v>
      </c>
      <c r="L54" s="52">
        <v>2088</v>
      </c>
      <c r="M54" s="52">
        <v>1807</v>
      </c>
      <c r="N54" s="52">
        <v>1568</v>
      </c>
      <c r="O54" s="52">
        <v>1342</v>
      </c>
      <c r="P54" s="52">
        <v>1107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1081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157</v>
      </c>
      <c r="M55" s="52">
        <v>170</v>
      </c>
      <c r="N55" s="52">
        <v>176</v>
      </c>
      <c r="O55" s="52">
        <v>189</v>
      </c>
      <c r="P55" s="52">
        <v>155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394</v>
      </c>
      <c r="C59" s="52">
        <v>372</v>
      </c>
      <c r="D59" s="52">
        <v>412</v>
      </c>
      <c r="E59" s="52">
        <v>410</v>
      </c>
      <c r="F59" s="52">
        <v>414</v>
      </c>
      <c r="G59" s="52">
        <v>335</v>
      </c>
      <c r="H59" s="52">
        <v>323</v>
      </c>
      <c r="I59" s="52">
        <v>307</v>
      </c>
      <c r="J59" s="52">
        <v>282</v>
      </c>
      <c r="K59" s="52">
        <v>297</v>
      </c>
      <c r="L59" s="52">
        <v>285</v>
      </c>
      <c r="M59" s="52">
        <v>255</v>
      </c>
      <c r="N59" s="52">
        <v>226</v>
      </c>
      <c r="O59" s="52">
        <v>211</v>
      </c>
      <c r="P59" s="52">
        <v>175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1083</v>
      </c>
    </row>
    <row r="60" spans="1:105" ht="12" customHeight="1" x14ac:dyDescent="0.25">
      <c r="A60" s="109" t="s">
        <v>120</v>
      </c>
      <c r="B60" s="36">
        <v>5554</v>
      </c>
      <c r="C60" s="36">
        <v>4959</v>
      </c>
      <c r="D60" s="36">
        <v>4397</v>
      </c>
      <c r="E60" s="36">
        <v>3788</v>
      </c>
      <c r="F60" s="36">
        <v>3350</v>
      </c>
      <c r="G60" s="36">
        <v>2378</v>
      </c>
      <c r="H60" s="36">
        <v>2084</v>
      </c>
      <c r="I60" s="36">
        <v>1997</v>
      </c>
      <c r="J60" s="36">
        <v>1892</v>
      </c>
      <c r="K60" s="36">
        <v>2010</v>
      </c>
      <c r="L60" s="36">
        <v>1960</v>
      </c>
      <c r="M60" s="36">
        <v>1722</v>
      </c>
      <c r="N60" s="36">
        <v>1518</v>
      </c>
      <c r="O60" s="36">
        <v>1320</v>
      </c>
      <c r="P60" s="36">
        <v>1087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615</v>
      </c>
      <c r="C62" s="120">
        <v>1191</v>
      </c>
      <c r="D62" s="120">
        <v>2825</v>
      </c>
      <c r="E62" s="120">
        <v>6276</v>
      </c>
      <c r="F62" s="120">
        <v>12800</v>
      </c>
      <c r="G62" s="120">
        <v>23866</v>
      </c>
      <c r="H62" s="120">
        <v>37044</v>
      </c>
      <c r="I62" s="120">
        <v>51494</v>
      </c>
      <c r="J62" s="120">
        <v>62359</v>
      </c>
      <c r="K62" s="120">
        <v>71527</v>
      </c>
      <c r="L62" s="120">
        <v>72824</v>
      </c>
      <c r="M62" s="120">
        <v>72902</v>
      </c>
      <c r="N62" s="120">
        <v>71190</v>
      </c>
      <c r="O62" s="120">
        <v>70864</v>
      </c>
      <c r="P62" s="120">
        <v>75567</v>
      </c>
      <c r="Q62" s="120">
        <v>85596</v>
      </c>
      <c r="R62" s="120">
        <v>99572</v>
      </c>
      <c r="S62" s="120">
        <v>116673</v>
      </c>
      <c r="T62" s="120">
        <v>135665</v>
      </c>
      <c r="U62" s="120">
        <v>154292</v>
      </c>
      <c r="V62" s="120">
        <v>172560</v>
      </c>
      <c r="W62" s="120">
        <v>188006</v>
      </c>
      <c r="X62" s="120">
        <v>186577</v>
      </c>
      <c r="Y62" s="120">
        <v>178449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615</v>
      </c>
      <c r="C64" s="52">
        <v>1191</v>
      </c>
      <c r="D64" s="52">
        <v>2825</v>
      </c>
      <c r="E64" s="52">
        <v>6276</v>
      </c>
      <c r="F64" s="52">
        <v>12800</v>
      </c>
      <c r="G64" s="52">
        <v>23866</v>
      </c>
      <c r="H64" s="52">
        <v>37044</v>
      </c>
      <c r="I64" s="52">
        <v>51494</v>
      </c>
      <c r="J64" s="52">
        <v>62359</v>
      </c>
      <c r="K64" s="52">
        <v>71527</v>
      </c>
      <c r="L64" s="52">
        <v>72824</v>
      </c>
      <c r="M64" s="52">
        <v>72902</v>
      </c>
      <c r="N64" s="52">
        <v>71190</v>
      </c>
      <c r="O64" s="52">
        <v>70864</v>
      </c>
      <c r="P64" s="52">
        <v>75567</v>
      </c>
      <c r="Q64" s="52">
        <v>85596</v>
      </c>
      <c r="R64" s="52">
        <v>99572</v>
      </c>
      <c r="S64" s="52">
        <v>116673</v>
      </c>
      <c r="T64" s="52">
        <v>135665</v>
      </c>
      <c r="U64" s="52">
        <v>154292</v>
      </c>
      <c r="V64" s="52">
        <v>172560</v>
      </c>
      <c r="W64" s="52">
        <v>188006</v>
      </c>
      <c r="X64" s="52">
        <v>186577</v>
      </c>
      <c r="Y64" s="52">
        <v>178449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11</v>
      </c>
      <c r="C67" s="52">
        <v>62</v>
      </c>
      <c r="D67" s="52">
        <v>258</v>
      </c>
      <c r="E67" s="52">
        <v>831</v>
      </c>
      <c r="F67" s="52">
        <v>1855</v>
      </c>
      <c r="G67" s="52">
        <v>3883</v>
      </c>
      <c r="H67" s="52">
        <v>6724</v>
      </c>
      <c r="I67" s="52">
        <v>9901</v>
      </c>
      <c r="J67" s="52">
        <v>12857</v>
      </c>
      <c r="K67" s="52">
        <v>22168</v>
      </c>
      <c r="L67" s="52">
        <v>22426</v>
      </c>
      <c r="M67" s="52">
        <v>21017</v>
      </c>
      <c r="N67" s="52">
        <v>20686</v>
      </c>
      <c r="O67" s="52">
        <v>18451</v>
      </c>
      <c r="P67" s="52">
        <v>21052</v>
      </c>
      <c r="Q67" s="52">
        <v>24251</v>
      </c>
      <c r="R67" s="52">
        <v>30395</v>
      </c>
      <c r="S67" s="52">
        <v>40960</v>
      </c>
      <c r="T67" s="52">
        <v>52628</v>
      </c>
      <c r="U67" s="52">
        <v>65065</v>
      </c>
      <c r="V67" s="52">
        <v>80077</v>
      </c>
      <c r="W67" s="52">
        <v>89253</v>
      </c>
      <c r="X67" s="52">
        <v>103029</v>
      </c>
      <c r="Y67" s="52">
        <v>106852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225</v>
      </c>
      <c r="C69" s="52">
        <v>665</v>
      </c>
      <c r="D69" s="52">
        <v>1521</v>
      </c>
      <c r="E69" s="52">
        <v>3405</v>
      </c>
      <c r="F69" s="52">
        <v>6966</v>
      </c>
      <c r="G69" s="52">
        <v>13039</v>
      </c>
      <c r="H69" s="52">
        <v>20294</v>
      </c>
      <c r="I69" s="52">
        <v>28265</v>
      </c>
      <c r="J69" s="52">
        <v>34248</v>
      </c>
      <c r="K69" s="52">
        <v>39279</v>
      </c>
      <c r="L69" s="52">
        <v>40087</v>
      </c>
      <c r="M69" s="52">
        <v>40245</v>
      </c>
      <c r="N69" s="52">
        <v>39349</v>
      </c>
      <c r="O69" s="52">
        <v>40242</v>
      </c>
      <c r="P69" s="52">
        <v>45657</v>
      </c>
      <c r="Q69" s="52">
        <v>57180</v>
      </c>
      <c r="R69" s="52">
        <v>67636</v>
      </c>
      <c r="S69" s="52">
        <v>75794</v>
      </c>
      <c r="T69" s="52">
        <v>84782</v>
      </c>
      <c r="U69" s="52">
        <v>92570</v>
      </c>
      <c r="V69" s="52">
        <v>98093</v>
      </c>
      <c r="W69" s="52">
        <v>99249</v>
      </c>
      <c r="X69" s="52">
        <v>95382</v>
      </c>
      <c r="Y69" s="52">
        <v>89321</v>
      </c>
      <c r="DA69" s="63" t="s">
        <v>1087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28</v>
      </c>
      <c r="M70" s="52">
        <v>33</v>
      </c>
      <c r="N70" s="52">
        <v>35</v>
      </c>
      <c r="O70" s="52">
        <v>35</v>
      </c>
      <c r="P70" s="52">
        <v>38</v>
      </c>
      <c r="Q70" s="52">
        <v>61</v>
      </c>
      <c r="R70" s="52">
        <v>72</v>
      </c>
      <c r="S70" s="52">
        <v>74</v>
      </c>
      <c r="T70" s="52">
        <v>89</v>
      </c>
      <c r="U70" s="52">
        <v>99</v>
      </c>
      <c r="V70" s="52">
        <v>107</v>
      </c>
      <c r="W70" s="52">
        <v>112</v>
      </c>
      <c r="X70" s="52">
        <v>109</v>
      </c>
      <c r="Y70" s="52">
        <v>97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390</v>
      </c>
      <c r="C73" s="52">
        <v>526</v>
      </c>
      <c r="D73" s="52">
        <v>1304</v>
      </c>
      <c r="E73" s="52">
        <v>2871</v>
      </c>
      <c r="F73" s="52">
        <v>5834</v>
      </c>
      <c r="G73" s="52">
        <v>10827</v>
      </c>
      <c r="H73" s="52">
        <v>16750</v>
      </c>
      <c r="I73" s="52">
        <v>23229</v>
      </c>
      <c r="J73" s="52">
        <v>28111</v>
      </c>
      <c r="K73" s="52">
        <v>32248</v>
      </c>
      <c r="L73" s="52">
        <v>31497</v>
      </c>
      <c r="M73" s="52">
        <v>31162</v>
      </c>
      <c r="N73" s="52">
        <v>30212</v>
      </c>
      <c r="O73" s="52">
        <v>28617</v>
      </c>
      <c r="P73" s="52">
        <v>27568</v>
      </c>
      <c r="Q73" s="52">
        <v>26043</v>
      </c>
      <c r="R73" s="52">
        <v>28940</v>
      </c>
      <c r="S73" s="52">
        <v>36408</v>
      </c>
      <c r="T73" s="52">
        <v>44708</v>
      </c>
      <c r="U73" s="52">
        <v>54351</v>
      </c>
      <c r="V73" s="52">
        <v>66279</v>
      </c>
      <c r="W73" s="52">
        <v>79337</v>
      </c>
      <c r="X73" s="52">
        <v>81195</v>
      </c>
      <c r="Y73" s="52">
        <v>79508</v>
      </c>
      <c r="DA73" s="63" t="s">
        <v>1089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1212</v>
      </c>
      <c r="M74" s="52">
        <v>1462</v>
      </c>
      <c r="N74" s="52">
        <v>1594</v>
      </c>
      <c r="O74" s="52">
        <v>1970</v>
      </c>
      <c r="P74" s="52">
        <v>2304</v>
      </c>
      <c r="Q74" s="52">
        <v>2312</v>
      </c>
      <c r="R74" s="52">
        <v>2924</v>
      </c>
      <c r="S74" s="52">
        <v>4397</v>
      </c>
      <c r="T74" s="52">
        <v>6086</v>
      </c>
      <c r="U74" s="52">
        <v>7272</v>
      </c>
      <c r="V74" s="52">
        <v>8081</v>
      </c>
      <c r="W74" s="52">
        <v>9308</v>
      </c>
      <c r="X74" s="52">
        <v>9891</v>
      </c>
      <c r="Y74" s="52">
        <v>9523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314</v>
      </c>
      <c r="C78" s="52">
        <v>636</v>
      </c>
      <c r="D78" s="52">
        <v>1582</v>
      </c>
      <c r="E78" s="52">
        <v>3560</v>
      </c>
      <c r="F78" s="52">
        <v>7305</v>
      </c>
      <c r="G78" s="52">
        <v>13671</v>
      </c>
      <c r="H78" s="52">
        <v>21278</v>
      </c>
      <c r="I78" s="52">
        <v>29632</v>
      </c>
      <c r="J78" s="52">
        <v>35898</v>
      </c>
      <c r="K78" s="52">
        <v>41158</v>
      </c>
      <c r="L78" s="52">
        <v>42053</v>
      </c>
      <c r="M78" s="52">
        <v>42248</v>
      </c>
      <c r="N78" s="52">
        <v>41338</v>
      </c>
      <c r="O78" s="52">
        <v>39342</v>
      </c>
      <c r="P78" s="52">
        <v>38662</v>
      </c>
      <c r="Q78" s="52">
        <v>38250</v>
      </c>
      <c r="R78" s="52">
        <v>40608</v>
      </c>
      <c r="S78" s="52">
        <v>43353</v>
      </c>
      <c r="T78" s="52">
        <v>48040</v>
      </c>
      <c r="U78" s="52">
        <v>51700</v>
      </c>
      <c r="V78" s="52">
        <v>54084</v>
      </c>
      <c r="W78" s="52">
        <v>54635</v>
      </c>
      <c r="X78" s="52">
        <v>53002</v>
      </c>
      <c r="Y78" s="52">
        <v>50366</v>
      </c>
      <c r="DA78" s="63" t="s">
        <v>1091</v>
      </c>
    </row>
    <row r="79" spans="1:105" ht="12" customHeight="1" x14ac:dyDescent="0.25">
      <c r="A79" s="109" t="s">
        <v>120</v>
      </c>
      <c r="B79" s="36">
        <v>301</v>
      </c>
      <c r="C79" s="36">
        <v>555</v>
      </c>
      <c r="D79" s="36">
        <v>1243</v>
      </c>
      <c r="E79" s="36">
        <v>2716</v>
      </c>
      <c r="F79" s="36">
        <v>5495</v>
      </c>
      <c r="G79" s="36">
        <v>10195</v>
      </c>
      <c r="H79" s="36">
        <v>15766</v>
      </c>
      <c r="I79" s="36">
        <v>21862</v>
      </c>
      <c r="J79" s="36">
        <v>26461</v>
      </c>
      <c r="K79" s="36">
        <v>30369</v>
      </c>
      <c r="L79" s="36">
        <v>30771</v>
      </c>
      <c r="M79" s="36">
        <v>30654</v>
      </c>
      <c r="N79" s="36">
        <v>29852</v>
      </c>
      <c r="O79" s="36">
        <v>31522</v>
      </c>
      <c r="P79" s="36">
        <v>36905</v>
      </c>
      <c r="Q79" s="36">
        <v>47346</v>
      </c>
      <c r="R79" s="36">
        <v>58964</v>
      </c>
      <c r="S79" s="36">
        <v>73320</v>
      </c>
      <c r="T79" s="36">
        <v>87625</v>
      </c>
      <c r="U79" s="36">
        <v>102592</v>
      </c>
      <c r="V79" s="36">
        <v>118476</v>
      </c>
      <c r="W79" s="36">
        <v>133371</v>
      </c>
      <c r="X79" s="36">
        <v>133575</v>
      </c>
      <c r="Y79" s="36">
        <v>128083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738474</v>
      </c>
      <c r="C81" s="120">
        <v>783818</v>
      </c>
      <c r="D81" s="120">
        <v>866974</v>
      </c>
      <c r="E81" s="120">
        <v>930369</v>
      </c>
      <c r="F81" s="120">
        <v>980844</v>
      </c>
      <c r="G81" s="120">
        <v>991657</v>
      </c>
      <c r="H81" s="120">
        <v>1027234</v>
      </c>
      <c r="I81" s="120">
        <v>1101384</v>
      </c>
      <c r="J81" s="120">
        <v>1138165</v>
      </c>
      <c r="K81" s="120">
        <v>1155945</v>
      </c>
      <c r="L81" s="120">
        <v>1185982</v>
      </c>
      <c r="M81" s="120">
        <v>1188786</v>
      </c>
      <c r="N81" s="120">
        <v>1301847</v>
      </c>
      <c r="O81" s="120">
        <v>1348977</v>
      </c>
      <c r="P81" s="120">
        <v>1407705</v>
      </c>
      <c r="Q81" s="120">
        <v>1523376</v>
      </c>
      <c r="R81" s="120">
        <v>1519007</v>
      </c>
      <c r="S81" s="120">
        <v>1506851</v>
      </c>
      <c r="T81" s="120">
        <v>1536797</v>
      </c>
      <c r="U81" s="120">
        <v>1527531</v>
      </c>
      <c r="V81" s="120">
        <v>1528416</v>
      </c>
      <c r="W81" s="120">
        <v>1512807</v>
      </c>
      <c r="X81" s="120">
        <v>1524639</v>
      </c>
      <c r="Y81" s="120">
        <v>1604825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738474</v>
      </c>
      <c r="C83" s="52">
        <v>783818</v>
      </c>
      <c r="D83" s="52">
        <v>866974</v>
      </c>
      <c r="E83" s="52">
        <v>930369</v>
      </c>
      <c r="F83" s="52">
        <v>980844</v>
      </c>
      <c r="G83" s="52">
        <v>991657</v>
      </c>
      <c r="H83" s="52">
        <v>1027234</v>
      </c>
      <c r="I83" s="52">
        <v>1101384</v>
      </c>
      <c r="J83" s="52">
        <v>1138165</v>
      </c>
      <c r="K83" s="52">
        <v>1155945</v>
      </c>
      <c r="L83" s="52">
        <v>1185982</v>
      </c>
      <c r="M83" s="52">
        <v>1188786</v>
      </c>
      <c r="N83" s="52">
        <v>1301847</v>
      </c>
      <c r="O83" s="52">
        <v>1348977</v>
      </c>
      <c r="P83" s="52">
        <v>1407705</v>
      </c>
      <c r="Q83" s="52">
        <v>1523376</v>
      </c>
      <c r="R83" s="52">
        <v>1519007</v>
      </c>
      <c r="S83" s="52">
        <v>1506851</v>
      </c>
      <c r="T83" s="52">
        <v>1536797</v>
      </c>
      <c r="U83" s="52">
        <v>1527531</v>
      </c>
      <c r="V83" s="52">
        <v>1528416</v>
      </c>
      <c r="W83" s="52">
        <v>1512807</v>
      </c>
      <c r="X83" s="52">
        <v>1524639</v>
      </c>
      <c r="Y83" s="52">
        <v>1604825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13529</v>
      </c>
      <c r="C86" s="52">
        <v>24435</v>
      </c>
      <c r="D86" s="52">
        <v>42153</v>
      </c>
      <c r="E86" s="52">
        <v>68297</v>
      </c>
      <c r="F86" s="52">
        <v>93580</v>
      </c>
      <c r="G86" s="52">
        <v>113215</v>
      </c>
      <c r="H86" s="52">
        <v>130657</v>
      </c>
      <c r="I86" s="52">
        <v>148027</v>
      </c>
      <c r="J86" s="52">
        <v>163960</v>
      </c>
      <c r="K86" s="52">
        <v>243042</v>
      </c>
      <c r="L86" s="52">
        <v>240195</v>
      </c>
      <c r="M86" s="52">
        <v>248081</v>
      </c>
      <c r="N86" s="52">
        <v>323750</v>
      </c>
      <c r="O86" s="52">
        <v>367426</v>
      </c>
      <c r="P86" s="52">
        <v>429551</v>
      </c>
      <c r="Q86" s="52">
        <v>491457</v>
      </c>
      <c r="R86" s="52">
        <v>543865</v>
      </c>
      <c r="S86" s="52">
        <v>568506</v>
      </c>
      <c r="T86" s="52">
        <v>607484</v>
      </c>
      <c r="U86" s="52">
        <v>640633</v>
      </c>
      <c r="V86" s="52">
        <v>659779</v>
      </c>
      <c r="W86" s="52">
        <v>659997</v>
      </c>
      <c r="X86" s="52">
        <v>742521</v>
      </c>
      <c r="Y86" s="52">
        <v>856468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59328</v>
      </c>
      <c r="C88" s="52">
        <v>64112</v>
      </c>
      <c r="D88" s="52">
        <v>68571</v>
      </c>
      <c r="E88" s="52">
        <v>74449</v>
      </c>
      <c r="F88" s="52">
        <v>83641</v>
      </c>
      <c r="G88" s="52">
        <v>91933</v>
      </c>
      <c r="H88" s="52">
        <v>101480</v>
      </c>
      <c r="I88" s="52">
        <v>112264</v>
      </c>
      <c r="J88" s="52">
        <v>123354</v>
      </c>
      <c r="K88" s="52">
        <v>133667</v>
      </c>
      <c r="L88" s="52">
        <v>142755</v>
      </c>
      <c r="M88" s="52">
        <v>146183</v>
      </c>
      <c r="N88" s="52">
        <v>150748</v>
      </c>
      <c r="O88" s="52">
        <v>152409</v>
      </c>
      <c r="P88" s="52">
        <v>148803</v>
      </c>
      <c r="Q88" s="52">
        <v>138432</v>
      </c>
      <c r="R88" s="52">
        <v>130245</v>
      </c>
      <c r="S88" s="52">
        <v>124003</v>
      </c>
      <c r="T88" s="52">
        <v>123526</v>
      </c>
      <c r="U88" s="52">
        <v>122629</v>
      </c>
      <c r="V88" s="52">
        <v>118488</v>
      </c>
      <c r="W88" s="52">
        <v>112826</v>
      </c>
      <c r="X88" s="52">
        <v>99510</v>
      </c>
      <c r="Y88" s="52">
        <v>91948</v>
      </c>
      <c r="DA88" s="63" t="s">
        <v>1095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107</v>
      </c>
      <c r="M89" s="52">
        <v>127</v>
      </c>
      <c r="N89" s="52">
        <v>149</v>
      </c>
      <c r="O89" s="52">
        <v>174</v>
      </c>
      <c r="P89" s="52">
        <v>175</v>
      </c>
      <c r="Q89" s="52">
        <v>169</v>
      </c>
      <c r="R89" s="52">
        <v>168</v>
      </c>
      <c r="S89" s="52">
        <v>163</v>
      </c>
      <c r="T89" s="52">
        <v>146</v>
      </c>
      <c r="U89" s="52">
        <v>127</v>
      </c>
      <c r="V89" s="52">
        <v>138</v>
      </c>
      <c r="W89" s="52">
        <v>122</v>
      </c>
      <c r="X89" s="52">
        <v>108</v>
      </c>
      <c r="Y89" s="52">
        <v>95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4911</v>
      </c>
      <c r="C92" s="52">
        <v>4926</v>
      </c>
      <c r="D92" s="52">
        <v>4866</v>
      </c>
      <c r="E92" s="52">
        <v>4987</v>
      </c>
      <c r="F92" s="52">
        <v>5100</v>
      </c>
      <c r="G92" s="52">
        <v>5053</v>
      </c>
      <c r="H92" s="52">
        <v>5159</v>
      </c>
      <c r="I92" s="52">
        <v>5240</v>
      </c>
      <c r="J92" s="52">
        <v>5071</v>
      </c>
      <c r="K92" s="52">
        <v>4874</v>
      </c>
      <c r="L92" s="52">
        <v>4736</v>
      </c>
      <c r="M92" s="52">
        <v>4634</v>
      </c>
      <c r="N92" s="52">
        <v>4796</v>
      </c>
      <c r="O92" s="52">
        <v>4832</v>
      </c>
      <c r="P92" s="52">
        <v>4677</v>
      </c>
      <c r="Q92" s="52">
        <v>4251</v>
      </c>
      <c r="R92" s="52">
        <v>3721</v>
      </c>
      <c r="S92" s="52">
        <v>3288</v>
      </c>
      <c r="T92" s="52">
        <v>3093</v>
      </c>
      <c r="U92" s="52">
        <v>2995</v>
      </c>
      <c r="V92" s="52">
        <v>2923</v>
      </c>
      <c r="W92" s="52">
        <v>2716</v>
      </c>
      <c r="X92" s="52">
        <v>2418</v>
      </c>
      <c r="Y92" s="52">
        <v>2082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2</v>
      </c>
      <c r="M93" s="52">
        <v>3</v>
      </c>
      <c r="N93" s="52">
        <v>4</v>
      </c>
      <c r="O93" s="52">
        <v>5</v>
      </c>
      <c r="P93" s="52">
        <v>5</v>
      </c>
      <c r="Q93" s="52">
        <v>5</v>
      </c>
      <c r="R93" s="52">
        <v>5</v>
      </c>
      <c r="S93" s="52">
        <v>3</v>
      </c>
      <c r="T93" s="52">
        <v>2</v>
      </c>
      <c r="U93" s="52">
        <v>1</v>
      </c>
      <c r="V93" s="52">
        <v>0</v>
      </c>
      <c r="W93" s="52">
        <v>0</v>
      </c>
      <c r="X93" s="52">
        <v>2</v>
      </c>
      <c r="Y93" s="52">
        <v>2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674235</v>
      </c>
      <c r="C96" s="52">
        <v>714780</v>
      </c>
      <c r="D96" s="52">
        <v>793537</v>
      </c>
      <c r="E96" s="52">
        <v>850933</v>
      </c>
      <c r="F96" s="52">
        <v>892103</v>
      </c>
      <c r="G96" s="52">
        <v>894671</v>
      </c>
      <c r="H96" s="52">
        <v>920595</v>
      </c>
      <c r="I96" s="52">
        <v>983880</v>
      </c>
      <c r="J96" s="52">
        <v>1009740</v>
      </c>
      <c r="K96" s="52">
        <v>1017404</v>
      </c>
      <c r="L96" s="52">
        <v>963488</v>
      </c>
      <c r="M96" s="52">
        <v>952161</v>
      </c>
      <c r="N96" s="52">
        <v>1052015</v>
      </c>
      <c r="O96" s="52">
        <v>1081961</v>
      </c>
      <c r="P96" s="52">
        <v>1132354</v>
      </c>
      <c r="Q96" s="52">
        <v>1254691</v>
      </c>
      <c r="R96" s="52">
        <v>1256180</v>
      </c>
      <c r="S96" s="52">
        <v>1248606</v>
      </c>
      <c r="T96" s="52">
        <v>1273694</v>
      </c>
      <c r="U96" s="52">
        <v>1259408</v>
      </c>
      <c r="V96" s="52">
        <v>1264032</v>
      </c>
      <c r="W96" s="52">
        <v>1254550</v>
      </c>
      <c r="X96" s="52">
        <v>1265312</v>
      </c>
      <c r="Y96" s="52">
        <v>1344520</v>
      </c>
      <c r="DA96" s="63" t="s">
        <v>1099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74894</v>
      </c>
      <c r="M97" s="52">
        <v>85678</v>
      </c>
      <c r="N97" s="52">
        <v>94135</v>
      </c>
      <c r="O97" s="52">
        <v>109596</v>
      </c>
      <c r="P97" s="52">
        <v>121691</v>
      </c>
      <c r="Q97" s="52">
        <v>125828</v>
      </c>
      <c r="R97" s="52">
        <v>128688</v>
      </c>
      <c r="S97" s="52">
        <v>130788</v>
      </c>
      <c r="T97" s="52">
        <v>136336</v>
      </c>
      <c r="U97" s="52">
        <v>142371</v>
      </c>
      <c r="V97" s="52">
        <v>142835</v>
      </c>
      <c r="W97" s="52">
        <v>142593</v>
      </c>
      <c r="X97" s="52">
        <v>157289</v>
      </c>
      <c r="Y97" s="52">
        <v>166178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102123</v>
      </c>
      <c r="C101" s="52">
        <v>110648</v>
      </c>
      <c r="D101" s="52">
        <v>120586</v>
      </c>
      <c r="E101" s="52">
        <v>127895</v>
      </c>
      <c r="F101" s="52">
        <v>138374</v>
      </c>
      <c r="G101" s="52">
        <v>144362</v>
      </c>
      <c r="H101" s="52">
        <v>151244</v>
      </c>
      <c r="I101" s="52">
        <v>158660</v>
      </c>
      <c r="J101" s="52">
        <v>165481</v>
      </c>
      <c r="K101" s="52">
        <v>170376</v>
      </c>
      <c r="L101" s="52">
        <v>173340</v>
      </c>
      <c r="M101" s="52">
        <v>175637</v>
      </c>
      <c r="N101" s="52">
        <v>181399</v>
      </c>
      <c r="O101" s="52">
        <v>192628</v>
      </c>
      <c r="P101" s="52">
        <v>210907</v>
      </c>
      <c r="Q101" s="52">
        <v>242913</v>
      </c>
      <c r="R101" s="52">
        <v>261866</v>
      </c>
      <c r="S101" s="52">
        <v>267495</v>
      </c>
      <c r="T101" s="52">
        <v>266786</v>
      </c>
      <c r="U101" s="52">
        <v>262985</v>
      </c>
      <c r="V101" s="52">
        <v>250309</v>
      </c>
      <c r="W101" s="52">
        <v>239988</v>
      </c>
      <c r="X101" s="52">
        <v>213708</v>
      </c>
      <c r="Y101" s="52">
        <v>199752</v>
      </c>
      <c r="DA101" s="63" t="s">
        <v>1101</v>
      </c>
    </row>
    <row r="102" spans="1:105" ht="12" customHeight="1" x14ac:dyDescent="0.25">
      <c r="A102" s="97" t="s">
        <v>50</v>
      </c>
      <c r="B102" s="52">
        <v>42202</v>
      </c>
      <c r="C102" s="52">
        <v>52831</v>
      </c>
      <c r="D102" s="52">
        <v>89136</v>
      </c>
      <c r="E102" s="52">
        <v>111820</v>
      </c>
      <c r="F102" s="52">
        <v>123532</v>
      </c>
      <c r="G102" s="52">
        <v>125205</v>
      </c>
      <c r="H102" s="52">
        <v>126622</v>
      </c>
      <c r="I102" s="52">
        <v>127127</v>
      </c>
      <c r="J102" s="52">
        <v>128522</v>
      </c>
      <c r="K102" s="52">
        <v>128599</v>
      </c>
      <c r="L102" s="52">
        <v>128718</v>
      </c>
      <c r="M102" s="52">
        <v>130687</v>
      </c>
      <c r="N102" s="52">
        <v>139068</v>
      </c>
      <c r="O102" s="52">
        <v>147445</v>
      </c>
      <c r="P102" s="52">
        <v>154910</v>
      </c>
      <c r="Q102" s="52">
        <v>161353</v>
      </c>
      <c r="R102" s="52">
        <v>154039</v>
      </c>
      <c r="S102" s="52">
        <v>139770</v>
      </c>
      <c r="T102" s="52">
        <v>127379</v>
      </c>
      <c r="U102" s="52">
        <v>118563</v>
      </c>
      <c r="V102" s="52">
        <v>112567</v>
      </c>
      <c r="W102" s="52">
        <v>104266</v>
      </c>
      <c r="X102" s="52">
        <v>93266</v>
      </c>
      <c r="Y102" s="52">
        <v>81593</v>
      </c>
      <c r="DA102" s="63" t="s">
        <v>1102</v>
      </c>
    </row>
    <row r="103" spans="1:105" ht="12" customHeight="1" x14ac:dyDescent="0.25">
      <c r="A103" s="109" t="s">
        <v>120</v>
      </c>
      <c r="B103" s="36">
        <v>594149</v>
      </c>
      <c r="C103" s="36">
        <v>620339</v>
      </c>
      <c r="D103" s="36">
        <v>657252</v>
      </c>
      <c r="E103" s="36">
        <v>690654</v>
      </c>
      <c r="F103" s="36">
        <v>718938</v>
      </c>
      <c r="G103" s="36">
        <v>722090</v>
      </c>
      <c r="H103" s="36">
        <v>749368</v>
      </c>
      <c r="I103" s="36">
        <v>815597</v>
      </c>
      <c r="J103" s="36">
        <v>844162</v>
      </c>
      <c r="K103" s="36">
        <v>856970</v>
      </c>
      <c r="L103" s="36">
        <v>883924</v>
      </c>
      <c r="M103" s="36">
        <v>882462</v>
      </c>
      <c r="N103" s="36">
        <v>981380</v>
      </c>
      <c r="O103" s="36">
        <v>1008904</v>
      </c>
      <c r="P103" s="36">
        <v>1041888</v>
      </c>
      <c r="Q103" s="36">
        <v>1119110</v>
      </c>
      <c r="R103" s="36">
        <v>1103102</v>
      </c>
      <c r="S103" s="36">
        <v>1099586</v>
      </c>
      <c r="T103" s="36">
        <v>1142632</v>
      </c>
      <c r="U103" s="36">
        <v>1145983</v>
      </c>
      <c r="V103" s="36">
        <v>1165540</v>
      </c>
      <c r="W103" s="36">
        <v>1168553</v>
      </c>
      <c r="X103" s="36">
        <v>1217665</v>
      </c>
      <c r="Y103" s="36">
        <v>1323480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1118127</v>
      </c>
      <c r="C124" s="120">
        <v>1096497</v>
      </c>
      <c r="D124" s="120">
        <v>959057</v>
      </c>
      <c r="E124" s="120">
        <v>927911</v>
      </c>
      <c r="F124" s="120">
        <v>901577</v>
      </c>
      <c r="G124" s="120">
        <v>888464</v>
      </c>
      <c r="H124" s="120">
        <v>848020</v>
      </c>
      <c r="I124" s="120">
        <v>810587</v>
      </c>
      <c r="J124" s="120">
        <v>759259</v>
      </c>
      <c r="K124" s="120">
        <v>725402</v>
      </c>
      <c r="L124" s="120">
        <v>679749</v>
      </c>
      <c r="M124" s="120">
        <v>646518</v>
      </c>
      <c r="N124" s="120">
        <v>630161</v>
      </c>
      <c r="O124" s="120">
        <v>634298</v>
      </c>
      <c r="P124" s="120">
        <v>651463</v>
      </c>
      <c r="Q124" s="120">
        <v>674928</v>
      </c>
      <c r="R124" s="120">
        <v>672885</v>
      </c>
      <c r="S124" s="120">
        <v>668228</v>
      </c>
      <c r="T124" s="120">
        <v>654415</v>
      </c>
      <c r="U124" s="120">
        <v>640119</v>
      </c>
      <c r="V124" s="120">
        <v>628474</v>
      </c>
      <c r="W124" s="120">
        <v>623551</v>
      </c>
      <c r="X124" s="120">
        <v>653621</v>
      </c>
      <c r="Y124" s="120">
        <v>666210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1118127</v>
      </c>
      <c r="C126" s="52">
        <v>1096497</v>
      </c>
      <c r="D126" s="52">
        <v>959057</v>
      </c>
      <c r="E126" s="52">
        <v>927911</v>
      </c>
      <c r="F126" s="52">
        <v>901577</v>
      </c>
      <c r="G126" s="52">
        <v>888464</v>
      </c>
      <c r="H126" s="52">
        <v>848020</v>
      </c>
      <c r="I126" s="52">
        <v>810587</v>
      </c>
      <c r="J126" s="52">
        <v>759259</v>
      </c>
      <c r="K126" s="52">
        <v>725402</v>
      </c>
      <c r="L126" s="52">
        <v>679749</v>
      </c>
      <c r="M126" s="52">
        <v>646518</v>
      </c>
      <c r="N126" s="52">
        <v>630161</v>
      </c>
      <c r="O126" s="52">
        <v>634298</v>
      </c>
      <c r="P126" s="52">
        <v>651463</v>
      </c>
      <c r="Q126" s="52">
        <v>674928</v>
      </c>
      <c r="R126" s="52">
        <v>672885</v>
      </c>
      <c r="S126" s="52">
        <v>668228</v>
      </c>
      <c r="T126" s="52">
        <v>654415</v>
      </c>
      <c r="U126" s="52">
        <v>640119</v>
      </c>
      <c r="V126" s="52">
        <v>628474</v>
      </c>
      <c r="W126" s="52">
        <v>623551</v>
      </c>
      <c r="X126" s="52">
        <v>653621</v>
      </c>
      <c r="Y126" s="52">
        <v>666210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20484</v>
      </c>
      <c r="C129" s="52">
        <v>29907</v>
      </c>
      <c r="D129" s="52">
        <v>31736</v>
      </c>
      <c r="E129" s="52">
        <v>32802</v>
      </c>
      <c r="F129" s="52">
        <v>36110</v>
      </c>
      <c r="G129" s="52">
        <v>45692</v>
      </c>
      <c r="H129" s="52">
        <v>57052</v>
      </c>
      <c r="I129" s="52">
        <v>66301</v>
      </c>
      <c r="J129" s="52">
        <v>72155</v>
      </c>
      <c r="K129" s="52">
        <v>110562</v>
      </c>
      <c r="L129" s="52">
        <v>118979</v>
      </c>
      <c r="M129" s="52">
        <v>126391</v>
      </c>
      <c r="N129" s="52">
        <v>163996</v>
      </c>
      <c r="O129" s="52">
        <v>171166</v>
      </c>
      <c r="P129" s="52">
        <v>200372</v>
      </c>
      <c r="Q129" s="52">
        <v>214434</v>
      </c>
      <c r="R129" s="52">
        <v>221425</v>
      </c>
      <c r="S129" s="52">
        <v>229534</v>
      </c>
      <c r="T129" s="52">
        <v>238554</v>
      </c>
      <c r="U129" s="52">
        <v>239929</v>
      </c>
      <c r="V129" s="52">
        <v>247851</v>
      </c>
      <c r="W129" s="52">
        <v>248816</v>
      </c>
      <c r="X129" s="52">
        <v>302354</v>
      </c>
      <c r="Y129" s="52">
        <v>360675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983435</v>
      </c>
      <c r="C131" s="52">
        <v>970789</v>
      </c>
      <c r="D131" s="52">
        <v>888497</v>
      </c>
      <c r="E131" s="52">
        <v>871695</v>
      </c>
      <c r="F131" s="52">
        <v>860378</v>
      </c>
      <c r="G131" s="52">
        <v>861249</v>
      </c>
      <c r="H131" s="52">
        <v>826745</v>
      </c>
      <c r="I131" s="52">
        <v>790835</v>
      </c>
      <c r="J131" s="52">
        <v>740780</v>
      </c>
      <c r="K131" s="52">
        <v>707472</v>
      </c>
      <c r="L131" s="52">
        <v>663145</v>
      </c>
      <c r="M131" s="52">
        <v>630189</v>
      </c>
      <c r="N131" s="52">
        <v>611842</v>
      </c>
      <c r="O131" s="52">
        <v>610041</v>
      </c>
      <c r="P131" s="52">
        <v>621830</v>
      </c>
      <c r="Q131" s="52">
        <v>647760</v>
      </c>
      <c r="R131" s="52">
        <v>645109</v>
      </c>
      <c r="S131" s="52">
        <v>640655</v>
      </c>
      <c r="T131" s="52">
        <v>622450</v>
      </c>
      <c r="U131" s="52">
        <v>605903</v>
      </c>
      <c r="V131" s="52">
        <v>594552</v>
      </c>
      <c r="W131" s="52">
        <v>602623</v>
      </c>
      <c r="X131" s="52">
        <v>623416</v>
      </c>
      <c r="Y131" s="52">
        <v>647321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492</v>
      </c>
      <c r="M132" s="52">
        <v>527</v>
      </c>
      <c r="N132" s="52">
        <v>556</v>
      </c>
      <c r="O132" s="52">
        <v>602</v>
      </c>
      <c r="P132" s="52">
        <v>636</v>
      </c>
      <c r="Q132" s="52">
        <v>720</v>
      </c>
      <c r="R132" s="52">
        <v>709</v>
      </c>
      <c r="S132" s="52">
        <v>691</v>
      </c>
      <c r="T132" s="52">
        <v>668</v>
      </c>
      <c r="U132" s="52">
        <v>665</v>
      </c>
      <c r="V132" s="52">
        <v>637</v>
      </c>
      <c r="W132" s="52">
        <v>653</v>
      </c>
      <c r="X132" s="52">
        <v>737</v>
      </c>
      <c r="Y132" s="52">
        <v>779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134692</v>
      </c>
      <c r="C135" s="52">
        <v>125708</v>
      </c>
      <c r="D135" s="52">
        <v>70560</v>
      </c>
      <c r="E135" s="52">
        <v>56216</v>
      </c>
      <c r="F135" s="52">
        <v>41199</v>
      </c>
      <c r="G135" s="52">
        <v>27215</v>
      </c>
      <c r="H135" s="52">
        <v>21275</v>
      </c>
      <c r="I135" s="52">
        <v>19752</v>
      </c>
      <c r="J135" s="52">
        <v>18479</v>
      </c>
      <c r="K135" s="52">
        <v>17930</v>
      </c>
      <c r="L135" s="52">
        <v>16112</v>
      </c>
      <c r="M135" s="52">
        <v>15772</v>
      </c>
      <c r="N135" s="52">
        <v>17606</v>
      </c>
      <c r="O135" s="52">
        <v>22649</v>
      </c>
      <c r="P135" s="52">
        <v>27176</v>
      </c>
      <c r="Q135" s="52">
        <v>24564</v>
      </c>
      <c r="R135" s="52">
        <v>24932</v>
      </c>
      <c r="S135" s="52">
        <v>24499</v>
      </c>
      <c r="T135" s="52">
        <v>27960</v>
      </c>
      <c r="U135" s="52">
        <v>29913</v>
      </c>
      <c r="V135" s="52">
        <v>29726</v>
      </c>
      <c r="W135" s="52">
        <v>17889</v>
      </c>
      <c r="X135" s="52">
        <v>25820</v>
      </c>
      <c r="Y135" s="52">
        <v>16068</v>
      </c>
      <c r="DA135" s="63" t="s">
        <v>1116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30</v>
      </c>
      <c r="N136" s="52">
        <v>157</v>
      </c>
      <c r="O136" s="52">
        <v>1006</v>
      </c>
      <c r="P136" s="52">
        <v>1821</v>
      </c>
      <c r="Q136" s="52">
        <v>1884</v>
      </c>
      <c r="R136" s="52">
        <v>2135</v>
      </c>
      <c r="S136" s="52">
        <v>2383</v>
      </c>
      <c r="T136" s="52">
        <v>3337</v>
      </c>
      <c r="U136" s="52">
        <v>3638</v>
      </c>
      <c r="V136" s="52">
        <v>3559</v>
      </c>
      <c r="W136" s="52">
        <v>2386</v>
      </c>
      <c r="X136" s="52">
        <v>3648</v>
      </c>
      <c r="Y136" s="52">
        <v>2042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74152</v>
      </c>
      <c r="C140" s="52">
        <v>81918</v>
      </c>
      <c r="D140" s="52">
        <v>80005</v>
      </c>
      <c r="E140" s="52">
        <v>95426</v>
      </c>
      <c r="F140" s="52">
        <v>103537</v>
      </c>
      <c r="G140" s="52">
        <v>106336</v>
      </c>
      <c r="H140" s="52">
        <v>104799</v>
      </c>
      <c r="I140" s="52">
        <v>99586</v>
      </c>
      <c r="J140" s="52">
        <v>92275</v>
      </c>
      <c r="K140" s="52">
        <v>88773</v>
      </c>
      <c r="L140" s="52">
        <v>82566</v>
      </c>
      <c r="M140" s="52">
        <v>79530</v>
      </c>
      <c r="N140" s="52">
        <v>76457</v>
      </c>
      <c r="O140" s="52">
        <v>81304</v>
      </c>
      <c r="P140" s="52">
        <v>84501</v>
      </c>
      <c r="Q140" s="52">
        <v>85584</v>
      </c>
      <c r="R140" s="52">
        <v>83031</v>
      </c>
      <c r="S140" s="52">
        <v>75628</v>
      </c>
      <c r="T140" s="52">
        <v>67511</v>
      </c>
      <c r="U140" s="52">
        <v>61230</v>
      </c>
      <c r="V140" s="52">
        <v>56277</v>
      </c>
      <c r="W140" s="52">
        <v>51280</v>
      </c>
      <c r="X140" s="52">
        <v>46634</v>
      </c>
      <c r="Y140" s="52">
        <v>40376</v>
      </c>
      <c r="DA140" s="63" t="s">
        <v>1118</v>
      </c>
    </row>
    <row r="141" spans="1:105" ht="12" customHeight="1" x14ac:dyDescent="0.25">
      <c r="A141" s="109" t="s">
        <v>120</v>
      </c>
      <c r="B141" s="36">
        <v>1043975</v>
      </c>
      <c r="C141" s="36">
        <v>1014579</v>
      </c>
      <c r="D141" s="36">
        <v>879052</v>
      </c>
      <c r="E141" s="36">
        <v>832485</v>
      </c>
      <c r="F141" s="36">
        <v>798040</v>
      </c>
      <c r="G141" s="36">
        <v>782128</v>
      </c>
      <c r="H141" s="36">
        <v>743221</v>
      </c>
      <c r="I141" s="36">
        <v>711001</v>
      </c>
      <c r="J141" s="36">
        <v>666984</v>
      </c>
      <c r="K141" s="36">
        <v>636629</v>
      </c>
      <c r="L141" s="36">
        <v>597183</v>
      </c>
      <c r="M141" s="36">
        <v>566988</v>
      </c>
      <c r="N141" s="36">
        <v>553704</v>
      </c>
      <c r="O141" s="36">
        <v>552994</v>
      </c>
      <c r="P141" s="36">
        <v>566962</v>
      </c>
      <c r="Q141" s="36">
        <v>589344</v>
      </c>
      <c r="R141" s="36">
        <v>589854</v>
      </c>
      <c r="S141" s="36">
        <v>592600</v>
      </c>
      <c r="T141" s="36">
        <v>586904</v>
      </c>
      <c r="U141" s="36">
        <v>578889</v>
      </c>
      <c r="V141" s="36">
        <v>572197</v>
      </c>
      <c r="W141" s="36">
        <v>572271</v>
      </c>
      <c r="X141" s="36">
        <v>606987</v>
      </c>
      <c r="Y141" s="36">
        <v>625834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0</v>
      </c>
      <c r="C143" s="120">
        <v>0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20">
        <v>0</v>
      </c>
      <c r="Q143" s="120">
        <v>0</v>
      </c>
      <c r="R143" s="120">
        <v>0</v>
      </c>
      <c r="S143" s="120">
        <v>0</v>
      </c>
      <c r="T143" s="120">
        <v>0</v>
      </c>
      <c r="U143" s="120">
        <v>0</v>
      </c>
      <c r="V143" s="120">
        <v>0</v>
      </c>
      <c r="W143" s="120">
        <v>0</v>
      </c>
      <c r="X143" s="120">
        <v>0</v>
      </c>
      <c r="Y143" s="120">
        <v>0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2">
        <v>0</v>
      </c>
      <c r="Y145" s="52">
        <v>0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2">
        <v>0</v>
      </c>
      <c r="Y147" s="52">
        <v>0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2">
        <v>0</v>
      </c>
      <c r="Y153" s="52">
        <v>0</v>
      </c>
      <c r="DA153" s="63" t="s">
        <v>1124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1126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437939</v>
      </c>
      <c r="C161" s="120">
        <v>413242</v>
      </c>
      <c r="D161" s="120">
        <v>379856</v>
      </c>
      <c r="E161" s="120">
        <v>326593</v>
      </c>
      <c r="F161" s="120">
        <v>277672</v>
      </c>
      <c r="G161" s="120">
        <v>261922</v>
      </c>
      <c r="H161" s="120">
        <v>258390</v>
      </c>
      <c r="I161" s="120">
        <v>265600</v>
      </c>
      <c r="J161" s="120">
        <v>287935</v>
      </c>
      <c r="K161" s="120">
        <v>305023</v>
      </c>
      <c r="L161" s="120">
        <v>312883</v>
      </c>
      <c r="M161" s="120">
        <v>310490</v>
      </c>
      <c r="N161" s="120">
        <v>303211</v>
      </c>
      <c r="O161" s="120">
        <v>293184</v>
      </c>
      <c r="P161" s="120">
        <v>285646</v>
      </c>
      <c r="Q161" s="120">
        <v>263702</v>
      </c>
      <c r="R161" s="120">
        <v>249122</v>
      </c>
      <c r="S161" s="120">
        <v>241841</v>
      </c>
      <c r="T161" s="120">
        <v>241251</v>
      </c>
      <c r="U161" s="120">
        <v>245715</v>
      </c>
      <c r="V161" s="120">
        <v>253087</v>
      </c>
      <c r="W161" s="120">
        <v>288065</v>
      </c>
      <c r="X161" s="120">
        <v>326393</v>
      </c>
      <c r="Y161" s="120">
        <v>386984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437939</v>
      </c>
      <c r="C163" s="52">
        <v>413242</v>
      </c>
      <c r="D163" s="52">
        <v>379856</v>
      </c>
      <c r="E163" s="52">
        <v>326593</v>
      </c>
      <c r="F163" s="52">
        <v>277672</v>
      </c>
      <c r="G163" s="52">
        <v>261922</v>
      </c>
      <c r="H163" s="52">
        <v>258390</v>
      </c>
      <c r="I163" s="52">
        <v>265600</v>
      </c>
      <c r="J163" s="52">
        <v>287935</v>
      </c>
      <c r="K163" s="52">
        <v>305023</v>
      </c>
      <c r="L163" s="52">
        <v>312883</v>
      </c>
      <c r="M163" s="52">
        <v>310490</v>
      </c>
      <c r="N163" s="52">
        <v>303211</v>
      </c>
      <c r="O163" s="52">
        <v>293184</v>
      </c>
      <c r="P163" s="52">
        <v>285646</v>
      </c>
      <c r="Q163" s="52">
        <v>263702</v>
      </c>
      <c r="R163" s="52">
        <v>249122</v>
      </c>
      <c r="S163" s="52">
        <v>241841</v>
      </c>
      <c r="T163" s="52">
        <v>241251</v>
      </c>
      <c r="U163" s="52">
        <v>245715</v>
      </c>
      <c r="V163" s="52">
        <v>253087</v>
      </c>
      <c r="W163" s="52">
        <v>288065</v>
      </c>
      <c r="X163" s="52">
        <v>326393</v>
      </c>
      <c r="Y163" s="52">
        <v>386984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40115</v>
      </c>
      <c r="C165" s="52">
        <v>48399</v>
      </c>
      <c r="D165" s="52">
        <v>51341</v>
      </c>
      <c r="E165" s="52">
        <v>46430</v>
      </c>
      <c r="F165" s="52">
        <v>39595</v>
      </c>
      <c r="G165" s="52">
        <v>31877</v>
      </c>
      <c r="H165" s="52">
        <v>26557</v>
      </c>
      <c r="I165" s="52">
        <v>34202</v>
      </c>
      <c r="J165" s="52">
        <v>51236</v>
      </c>
      <c r="K165" s="52">
        <v>85398</v>
      </c>
      <c r="L165" s="52">
        <v>107624</v>
      </c>
      <c r="M165" s="52">
        <v>128569</v>
      </c>
      <c r="N165" s="52">
        <v>159624</v>
      </c>
      <c r="O165" s="52">
        <v>148105</v>
      </c>
      <c r="P165" s="52">
        <v>157218</v>
      </c>
      <c r="Q165" s="52">
        <v>139425</v>
      </c>
      <c r="R165" s="52">
        <v>119582</v>
      </c>
      <c r="S165" s="52">
        <v>122164</v>
      </c>
      <c r="T165" s="52">
        <v>128999</v>
      </c>
      <c r="U165" s="52">
        <v>154246</v>
      </c>
      <c r="V165" s="52">
        <v>187571</v>
      </c>
      <c r="W165" s="52">
        <v>224890</v>
      </c>
      <c r="X165" s="52">
        <v>314643</v>
      </c>
      <c r="Y165" s="52">
        <v>387780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3167</v>
      </c>
      <c r="C167" s="52">
        <v>2905</v>
      </c>
      <c r="D167" s="52">
        <v>2544</v>
      </c>
      <c r="E167" s="52">
        <v>2131</v>
      </c>
      <c r="F167" s="52">
        <v>1755</v>
      </c>
      <c r="G167" s="52">
        <v>1602</v>
      </c>
      <c r="H167" s="52">
        <v>1519</v>
      </c>
      <c r="I167" s="52">
        <v>1451</v>
      </c>
      <c r="J167" s="52">
        <v>1438</v>
      </c>
      <c r="K167" s="52">
        <v>1440</v>
      </c>
      <c r="L167" s="52">
        <v>1411</v>
      </c>
      <c r="M167" s="52">
        <v>1367</v>
      </c>
      <c r="N167" s="52">
        <v>1258</v>
      </c>
      <c r="O167" s="52">
        <v>1160</v>
      </c>
      <c r="P167" s="52">
        <v>1080</v>
      </c>
      <c r="Q167" s="52">
        <v>911</v>
      </c>
      <c r="R167" s="52">
        <v>743</v>
      </c>
      <c r="S167" s="52">
        <v>624</v>
      </c>
      <c r="T167" s="52">
        <v>552</v>
      </c>
      <c r="U167" s="52">
        <v>540</v>
      </c>
      <c r="V167" s="52">
        <v>539</v>
      </c>
      <c r="W167" s="52">
        <v>558</v>
      </c>
      <c r="X167" s="52">
        <v>512</v>
      </c>
      <c r="Y167" s="52">
        <v>472</v>
      </c>
      <c r="DA167" s="63" t="s">
        <v>1130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1</v>
      </c>
      <c r="M168" s="52">
        <v>1</v>
      </c>
      <c r="N168" s="52">
        <v>1</v>
      </c>
      <c r="O168" s="52">
        <v>1</v>
      </c>
      <c r="P168" s="52">
        <v>1</v>
      </c>
      <c r="Q168" s="52">
        <v>1</v>
      </c>
      <c r="R168" s="52">
        <v>1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434772</v>
      </c>
      <c r="C171" s="52">
        <v>410337</v>
      </c>
      <c r="D171" s="52">
        <v>377312</v>
      </c>
      <c r="E171" s="52">
        <v>324462</v>
      </c>
      <c r="F171" s="52">
        <v>275917</v>
      </c>
      <c r="G171" s="52">
        <v>260320</v>
      </c>
      <c r="H171" s="52">
        <v>256871</v>
      </c>
      <c r="I171" s="52">
        <v>264149</v>
      </c>
      <c r="J171" s="52">
        <v>286497</v>
      </c>
      <c r="K171" s="52">
        <v>303583</v>
      </c>
      <c r="L171" s="52">
        <v>293423</v>
      </c>
      <c r="M171" s="52">
        <v>288302</v>
      </c>
      <c r="N171" s="52">
        <v>279756</v>
      </c>
      <c r="O171" s="52">
        <v>266476</v>
      </c>
      <c r="P171" s="52">
        <v>257791</v>
      </c>
      <c r="Q171" s="52">
        <v>237285</v>
      </c>
      <c r="R171" s="52">
        <v>222804</v>
      </c>
      <c r="S171" s="52">
        <v>215749</v>
      </c>
      <c r="T171" s="52">
        <v>216214</v>
      </c>
      <c r="U171" s="52">
        <v>219058</v>
      </c>
      <c r="V171" s="52">
        <v>226085</v>
      </c>
      <c r="W171" s="52">
        <v>257986</v>
      </c>
      <c r="X171" s="52">
        <v>289495</v>
      </c>
      <c r="Y171" s="52">
        <v>344682</v>
      </c>
      <c r="DA171" s="63" t="s">
        <v>1132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18048</v>
      </c>
      <c r="M172" s="52">
        <v>20820</v>
      </c>
      <c r="N172" s="52">
        <v>22196</v>
      </c>
      <c r="O172" s="52">
        <v>25547</v>
      </c>
      <c r="P172" s="52">
        <v>26774</v>
      </c>
      <c r="Q172" s="52">
        <v>25505</v>
      </c>
      <c r="R172" s="52">
        <v>25574</v>
      </c>
      <c r="S172" s="52">
        <v>25468</v>
      </c>
      <c r="T172" s="52">
        <v>24485</v>
      </c>
      <c r="U172" s="52">
        <v>26117</v>
      </c>
      <c r="V172" s="52">
        <v>26463</v>
      </c>
      <c r="W172" s="52">
        <v>29521</v>
      </c>
      <c r="X172" s="52">
        <v>36386</v>
      </c>
      <c r="Y172" s="52">
        <v>41830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29043</v>
      </c>
      <c r="C176" s="52">
        <v>30033</v>
      </c>
      <c r="D176" s="52">
        <v>34205</v>
      </c>
      <c r="E176" s="52">
        <v>32569</v>
      </c>
      <c r="F176" s="52">
        <v>30579</v>
      </c>
      <c r="G176" s="52">
        <v>30670</v>
      </c>
      <c r="H176" s="52">
        <v>31217</v>
      </c>
      <c r="I176" s="52">
        <v>31149</v>
      </c>
      <c r="J176" s="52">
        <v>34231</v>
      </c>
      <c r="K176" s="52">
        <v>37213</v>
      </c>
      <c r="L176" s="52">
        <v>38528</v>
      </c>
      <c r="M176" s="52">
        <v>39787</v>
      </c>
      <c r="N176" s="52">
        <v>38803</v>
      </c>
      <c r="O176" s="52">
        <v>38813</v>
      </c>
      <c r="P176" s="52">
        <v>38170</v>
      </c>
      <c r="Q176" s="52">
        <v>34776</v>
      </c>
      <c r="R176" s="52">
        <v>31542</v>
      </c>
      <c r="S176" s="52">
        <v>27626</v>
      </c>
      <c r="T176" s="52">
        <v>24406</v>
      </c>
      <c r="U176" s="52">
        <v>22901</v>
      </c>
      <c r="V176" s="52">
        <v>22132</v>
      </c>
      <c r="W176" s="52">
        <v>23180</v>
      </c>
      <c r="X176" s="52">
        <v>22526</v>
      </c>
      <c r="Y176" s="52">
        <v>21295</v>
      </c>
      <c r="DA176" s="63" t="s">
        <v>1134</v>
      </c>
    </row>
    <row r="177" spans="1:105" ht="12" customHeight="1" x14ac:dyDescent="0.25">
      <c r="A177" s="109" t="s">
        <v>120</v>
      </c>
      <c r="B177" s="36">
        <v>408896</v>
      </c>
      <c r="C177" s="36">
        <v>383209</v>
      </c>
      <c r="D177" s="36">
        <v>345651</v>
      </c>
      <c r="E177" s="36">
        <v>294024</v>
      </c>
      <c r="F177" s="36">
        <v>247093</v>
      </c>
      <c r="G177" s="36">
        <v>231252</v>
      </c>
      <c r="H177" s="36">
        <v>227173</v>
      </c>
      <c r="I177" s="36">
        <v>234451</v>
      </c>
      <c r="J177" s="36">
        <v>253704</v>
      </c>
      <c r="K177" s="36">
        <v>267810</v>
      </c>
      <c r="L177" s="36">
        <v>274355</v>
      </c>
      <c r="M177" s="36">
        <v>270703</v>
      </c>
      <c r="N177" s="36">
        <v>264408</v>
      </c>
      <c r="O177" s="36">
        <v>254371</v>
      </c>
      <c r="P177" s="36">
        <v>247476</v>
      </c>
      <c r="Q177" s="36">
        <v>228926</v>
      </c>
      <c r="R177" s="36">
        <v>217580</v>
      </c>
      <c r="S177" s="36">
        <v>214215</v>
      </c>
      <c r="T177" s="36">
        <v>216845</v>
      </c>
      <c r="U177" s="36">
        <v>222814</v>
      </c>
      <c r="V177" s="36">
        <v>230955</v>
      </c>
      <c r="W177" s="36">
        <v>264885</v>
      </c>
      <c r="X177" s="36">
        <v>303867</v>
      </c>
      <c r="Y177" s="36">
        <v>365689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37310</v>
      </c>
      <c r="D5" s="52">
        <v>37319</v>
      </c>
      <c r="E5" s="52">
        <v>37378</v>
      </c>
      <c r="F5" s="52">
        <v>37540</v>
      </c>
      <c r="G5" s="52">
        <v>37877</v>
      </c>
      <c r="H5" s="52">
        <v>38440</v>
      </c>
      <c r="I5" s="52">
        <v>39282</v>
      </c>
      <c r="J5" s="52">
        <v>40433</v>
      </c>
      <c r="K5" s="52">
        <v>41887</v>
      </c>
      <c r="L5" s="52">
        <v>43663</v>
      </c>
      <c r="M5" s="52">
        <v>45766</v>
      </c>
      <c r="N5" s="52">
        <v>48272</v>
      </c>
      <c r="O5" s="52">
        <v>43805</v>
      </c>
      <c r="P5" s="52">
        <v>38354</v>
      </c>
      <c r="Q5" s="52">
        <v>10922</v>
      </c>
      <c r="R5" s="52">
        <v>23400</v>
      </c>
      <c r="S5" s="52">
        <v>28163</v>
      </c>
      <c r="T5" s="52">
        <v>35041</v>
      </c>
      <c r="U5" s="52">
        <v>23059</v>
      </c>
      <c r="V5" s="52">
        <v>24623</v>
      </c>
      <c r="W5" s="52">
        <v>27717</v>
      </c>
      <c r="X5" s="52">
        <v>67356</v>
      </c>
      <c r="Y5" s="52">
        <v>70776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1367</v>
      </c>
      <c r="D8" s="52">
        <v>1378</v>
      </c>
      <c r="E8" s="52">
        <v>1460</v>
      </c>
      <c r="F8" s="52">
        <v>1692</v>
      </c>
      <c r="G8" s="52">
        <v>2181</v>
      </c>
      <c r="H8" s="52">
        <v>3043</v>
      </c>
      <c r="I8" s="52">
        <v>3572</v>
      </c>
      <c r="J8" s="52">
        <v>4954</v>
      </c>
      <c r="K8" s="52">
        <v>7513</v>
      </c>
      <c r="L8" s="52">
        <v>8513</v>
      </c>
      <c r="M8" s="52">
        <v>10410</v>
      </c>
      <c r="N8" s="52">
        <v>8310</v>
      </c>
      <c r="O8" s="52">
        <v>14495</v>
      </c>
      <c r="P8" s="52">
        <v>15982</v>
      </c>
      <c r="Q8" s="52">
        <v>5010</v>
      </c>
      <c r="R8" s="52">
        <v>5467</v>
      </c>
      <c r="S8" s="52">
        <v>10582</v>
      </c>
      <c r="T8" s="52">
        <v>18313</v>
      </c>
      <c r="U8" s="52">
        <v>23857</v>
      </c>
      <c r="V8" s="52">
        <v>20075</v>
      </c>
      <c r="W8" s="52">
        <v>13536</v>
      </c>
      <c r="X8" s="52">
        <v>14087</v>
      </c>
      <c r="Y8" s="52">
        <v>12730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751</v>
      </c>
      <c r="D10" s="52">
        <v>752</v>
      </c>
      <c r="E10" s="52">
        <v>754</v>
      </c>
      <c r="F10" s="52">
        <v>763</v>
      </c>
      <c r="G10" s="52">
        <v>784</v>
      </c>
      <c r="H10" s="52">
        <v>819</v>
      </c>
      <c r="I10" s="52">
        <v>868</v>
      </c>
      <c r="J10" s="52">
        <v>1814</v>
      </c>
      <c r="K10" s="52">
        <v>1467</v>
      </c>
      <c r="L10" s="52">
        <v>1790</v>
      </c>
      <c r="M10" s="52">
        <v>2401</v>
      </c>
      <c r="N10" s="52">
        <v>3420</v>
      </c>
      <c r="O10" s="52">
        <v>4328</v>
      </c>
      <c r="P10" s="52">
        <v>1359</v>
      </c>
      <c r="Q10" s="52">
        <v>1273</v>
      </c>
      <c r="R10" s="52">
        <v>360</v>
      </c>
      <c r="S10" s="52">
        <v>1825</v>
      </c>
      <c r="T10" s="52">
        <v>5374</v>
      </c>
      <c r="U10" s="52">
        <v>2975</v>
      </c>
      <c r="V10" s="52">
        <v>3575</v>
      </c>
      <c r="W10" s="52">
        <v>5448</v>
      </c>
      <c r="X10" s="52">
        <v>8753</v>
      </c>
      <c r="Y10" s="52">
        <v>6872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529</v>
      </c>
      <c r="D11" s="52">
        <v>528</v>
      </c>
      <c r="E11" s="52">
        <v>535</v>
      </c>
      <c r="F11" s="52">
        <v>546</v>
      </c>
      <c r="G11" s="52">
        <v>572</v>
      </c>
      <c r="H11" s="52">
        <v>615</v>
      </c>
      <c r="I11" s="52">
        <v>367</v>
      </c>
      <c r="J11" s="52">
        <v>314</v>
      </c>
      <c r="K11" s="52">
        <v>380</v>
      </c>
      <c r="L11" s="52">
        <v>387</v>
      </c>
      <c r="M11" s="52">
        <v>417</v>
      </c>
      <c r="N11" s="52">
        <v>415</v>
      </c>
      <c r="O11" s="52">
        <v>312</v>
      </c>
      <c r="P11" s="52">
        <v>182</v>
      </c>
      <c r="Q11" s="52">
        <v>96</v>
      </c>
      <c r="R11" s="52">
        <v>172</v>
      </c>
      <c r="S11" s="52">
        <v>243</v>
      </c>
      <c r="T11" s="52">
        <v>266</v>
      </c>
      <c r="U11" s="52">
        <v>242</v>
      </c>
      <c r="V11" s="52">
        <v>148</v>
      </c>
      <c r="W11" s="52">
        <v>77</v>
      </c>
      <c r="X11" s="52">
        <v>99</v>
      </c>
      <c r="Y11" s="52">
        <v>146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1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72589</v>
      </c>
      <c r="D15" s="52">
        <v>72724</v>
      </c>
      <c r="E15" s="52">
        <v>73666</v>
      </c>
      <c r="F15" s="52">
        <v>76255</v>
      </c>
      <c r="G15" s="52">
        <v>81393</v>
      </c>
      <c r="H15" s="52">
        <v>90039</v>
      </c>
      <c r="I15" s="52">
        <v>59535</v>
      </c>
      <c r="J15" s="52">
        <v>60410</v>
      </c>
      <c r="K15" s="52">
        <v>72863</v>
      </c>
      <c r="L15" s="52">
        <v>74203</v>
      </c>
      <c r="M15" s="52">
        <v>73280</v>
      </c>
      <c r="N15" s="52">
        <v>68828</v>
      </c>
      <c r="O15" s="52">
        <v>55161</v>
      </c>
      <c r="P15" s="52">
        <v>37772</v>
      </c>
      <c r="Q15" s="52">
        <v>22581</v>
      </c>
      <c r="R15" s="52">
        <v>39184</v>
      </c>
      <c r="S15" s="52">
        <v>51176</v>
      </c>
      <c r="T15" s="52">
        <v>54817</v>
      </c>
      <c r="U15" s="52">
        <v>54001</v>
      </c>
      <c r="V15" s="52">
        <v>42040</v>
      </c>
      <c r="W15" s="52">
        <v>29354</v>
      </c>
      <c r="X15" s="52">
        <v>55803</v>
      </c>
      <c r="Y15" s="52">
        <v>58449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166</v>
      </c>
      <c r="N16" s="52">
        <v>618</v>
      </c>
      <c r="O16" s="52">
        <v>1304</v>
      </c>
      <c r="P16" s="52">
        <v>3521</v>
      </c>
      <c r="Q16" s="52">
        <v>2913</v>
      </c>
      <c r="R16" s="52">
        <v>6240</v>
      </c>
      <c r="S16" s="52">
        <v>9137</v>
      </c>
      <c r="T16" s="52">
        <v>12546</v>
      </c>
      <c r="U16" s="52">
        <v>3806</v>
      </c>
      <c r="V16" s="52">
        <v>3158</v>
      </c>
      <c r="W16" s="52">
        <v>3378</v>
      </c>
      <c r="X16" s="52">
        <v>6755</v>
      </c>
      <c r="Y16" s="52">
        <v>7673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20101</v>
      </c>
      <c r="D20" s="52">
        <v>20145</v>
      </c>
      <c r="E20" s="52">
        <v>20483</v>
      </c>
      <c r="F20" s="52">
        <v>21516</v>
      </c>
      <c r="G20" s="52">
        <v>23553</v>
      </c>
      <c r="H20" s="52">
        <v>26874</v>
      </c>
      <c r="I20" s="52">
        <v>19674</v>
      </c>
      <c r="J20" s="52">
        <v>23655</v>
      </c>
      <c r="K20" s="52">
        <v>25948</v>
      </c>
      <c r="L20" s="52">
        <v>27383</v>
      </c>
      <c r="M20" s="52">
        <v>22021</v>
      </c>
      <c r="N20" s="52">
        <v>20672</v>
      </c>
      <c r="O20" s="52">
        <v>22361</v>
      </c>
      <c r="P20" s="52">
        <v>23644</v>
      </c>
      <c r="Q20" s="52">
        <v>25431</v>
      </c>
      <c r="R20" s="52">
        <v>11682</v>
      </c>
      <c r="S20" s="52">
        <v>5782</v>
      </c>
      <c r="T20" s="52">
        <v>7951</v>
      </c>
      <c r="U20" s="52">
        <v>5985</v>
      </c>
      <c r="V20" s="52">
        <v>5295</v>
      </c>
      <c r="W20" s="52">
        <v>2473</v>
      </c>
      <c r="X20" s="52">
        <v>7234</v>
      </c>
      <c r="Y20" s="52">
        <v>6661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3616</v>
      </c>
      <c r="D21" s="52">
        <v>3627</v>
      </c>
      <c r="E21" s="52">
        <v>3716</v>
      </c>
      <c r="F21" s="52">
        <v>3989</v>
      </c>
      <c r="G21" s="52">
        <v>4554</v>
      </c>
      <c r="H21" s="52">
        <v>5518</v>
      </c>
      <c r="I21" s="52">
        <v>4771</v>
      </c>
      <c r="J21" s="52">
        <v>6006</v>
      </c>
      <c r="K21" s="52">
        <v>7699</v>
      </c>
      <c r="L21" s="52">
        <v>8208</v>
      </c>
      <c r="M21" s="52">
        <v>7468</v>
      </c>
      <c r="N21" s="52">
        <v>5843</v>
      </c>
      <c r="O21" s="52">
        <v>4187</v>
      </c>
      <c r="P21" s="52">
        <v>2948</v>
      </c>
      <c r="Q21" s="52">
        <v>3520</v>
      </c>
      <c r="R21" s="52">
        <v>5105</v>
      </c>
      <c r="S21" s="52">
        <v>7160</v>
      </c>
      <c r="T21" s="52">
        <v>7740</v>
      </c>
      <c r="U21" s="52">
        <v>6445</v>
      </c>
      <c r="V21" s="52">
        <v>4692</v>
      </c>
      <c r="W21" s="52">
        <v>3894</v>
      </c>
      <c r="X21" s="52">
        <v>5992</v>
      </c>
      <c r="Y21" s="52">
        <v>6054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50904</v>
      </c>
      <c r="D22" s="36">
        <v>50987</v>
      </c>
      <c r="E22" s="36">
        <v>51538</v>
      </c>
      <c r="F22" s="36">
        <v>52942</v>
      </c>
      <c r="G22" s="36">
        <v>55720</v>
      </c>
      <c r="H22" s="36">
        <v>60486</v>
      </c>
      <c r="I22" s="36">
        <v>37312</v>
      </c>
      <c r="J22" s="36">
        <v>33092</v>
      </c>
      <c r="K22" s="36">
        <v>41406</v>
      </c>
      <c r="L22" s="36">
        <v>41175</v>
      </c>
      <c r="M22" s="36">
        <v>47122</v>
      </c>
      <c r="N22" s="36">
        <v>47052</v>
      </c>
      <c r="O22" s="36">
        <v>38332</v>
      </c>
      <c r="P22" s="36">
        <v>20836</v>
      </c>
      <c r="Q22" s="36">
        <v>22194</v>
      </c>
      <c r="R22" s="36">
        <v>30458</v>
      </c>
      <c r="S22" s="36">
        <v>44168</v>
      </c>
      <c r="T22" s="36">
        <v>50665</v>
      </c>
      <c r="U22" s="36">
        <v>45273</v>
      </c>
      <c r="V22" s="36">
        <v>39327</v>
      </c>
      <c r="W22" s="36">
        <v>31776</v>
      </c>
      <c r="X22" s="36">
        <v>60894</v>
      </c>
      <c r="Y22" s="36">
        <v>66620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4</v>
      </c>
      <c r="D26" s="52">
        <v>4</v>
      </c>
      <c r="E26" s="52">
        <v>4</v>
      </c>
      <c r="F26" s="52">
        <v>4</v>
      </c>
      <c r="G26" s="52">
        <v>4</v>
      </c>
      <c r="H26" s="52">
        <v>4</v>
      </c>
      <c r="I26" s="52">
        <v>4</v>
      </c>
      <c r="J26" s="52">
        <v>5</v>
      </c>
      <c r="K26" s="52">
        <v>5</v>
      </c>
      <c r="L26" s="52">
        <v>4</v>
      </c>
      <c r="M26" s="52">
        <v>4</v>
      </c>
      <c r="N26" s="52">
        <v>6</v>
      </c>
      <c r="O26" s="52">
        <v>6</v>
      </c>
      <c r="P26" s="52">
        <v>4</v>
      </c>
      <c r="Q26" s="52">
        <v>9</v>
      </c>
      <c r="R26" s="52">
        <v>15</v>
      </c>
      <c r="S26" s="52">
        <v>75</v>
      </c>
      <c r="T26" s="52">
        <v>87</v>
      </c>
      <c r="U26" s="52">
        <v>158</v>
      </c>
      <c r="V26" s="52">
        <v>68</v>
      </c>
      <c r="W26" s="52">
        <v>36</v>
      </c>
      <c r="X26" s="52">
        <v>25</v>
      </c>
      <c r="Y26" s="52">
        <v>72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1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7</v>
      </c>
      <c r="N29" s="52">
        <v>0</v>
      </c>
      <c r="O29" s="52">
        <v>10</v>
      </c>
      <c r="P29" s="52">
        <v>20</v>
      </c>
      <c r="Q29" s="52">
        <v>17</v>
      </c>
      <c r="R29" s="52">
        <v>157</v>
      </c>
      <c r="S29" s="52">
        <v>68</v>
      </c>
      <c r="T29" s="52">
        <v>70</v>
      </c>
      <c r="U29" s="52">
        <v>106</v>
      </c>
      <c r="V29" s="52">
        <v>90</v>
      </c>
      <c r="W29" s="52">
        <v>72</v>
      </c>
      <c r="X29" s="52">
        <v>152</v>
      </c>
      <c r="Y29" s="52">
        <v>134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1</v>
      </c>
      <c r="U31" s="52">
        <v>0</v>
      </c>
      <c r="V31" s="52">
        <v>1</v>
      </c>
      <c r="W31" s="52">
        <v>1</v>
      </c>
      <c r="X31" s="52">
        <v>0</v>
      </c>
      <c r="Y31" s="52">
        <v>0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8</v>
      </c>
      <c r="D35" s="52">
        <v>8</v>
      </c>
      <c r="E35" s="52">
        <v>8</v>
      </c>
      <c r="F35" s="52">
        <v>8</v>
      </c>
      <c r="G35" s="52">
        <v>10</v>
      </c>
      <c r="H35" s="52">
        <v>9</v>
      </c>
      <c r="I35" s="52">
        <v>8</v>
      </c>
      <c r="J35" s="52">
        <v>5</v>
      </c>
      <c r="K35" s="52">
        <v>11</v>
      </c>
      <c r="L35" s="52">
        <v>7</v>
      </c>
      <c r="M35" s="52">
        <v>9</v>
      </c>
      <c r="N35" s="52">
        <v>14</v>
      </c>
      <c r="O35" s="52">
        <v>19</v>
      </c>
      <c r="P35" s="52">
        <v>26</v>
      </c>
      <c r="Q35" s="52">
        <v>42</v>
      </c>
      <c r="R35" s="52">
        <v>77</v>
      </c>
      <c r="S35" s="52">
        <v>132</v>
      </c>
      <c r="T35" s="52">
        <v>171</v>
      </c>
      <c r="U35" s="52">
        <v>249</v>
      </c>
      <c r="V35" s="52">
        <v>196</v>
      </c>
      <c r="W35" s="52">
        <v>272</v>
      </c>
      <c r="X35" s="52">
        <v>235</v>
      </c>
      <c r="Y35" s="52">
        <v>160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2</v>
      </c>
      <c r="P36" s="52">
        <v>2</v>
      </c>
      <c r="Q36" s="52">
        <v>5</v>
      </c>
      <c r="R36" s="52">
        <v>11</v>
      </c>
      <c r="S36" s="52">
        <v>16</v>
      </c>
      <c r="T36" s="52">
        <v>22</v>
      </c>
      <c r="U36" s="52">
        <v>15</v>
      </c>
      <c r="V36" s="52">
        <v>17</v>
      </c>
      <c r="W36" s="52">
        <v>22</v>
      </c>
      <c r="X36" s="52">
        <v>13</v>
      </c>
      <c r="Y36" s="52">
        <v>12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1</v>
      </c>
      <c r="E40" s="52">
        <v>0</v>
      </c>
      <c r="F40" s="52">
        <v>1</v>
      </c>
      <c r="G40" s="52">
        <v>0</v>
      </c>
      <c r="H40" s="52">
        <v>1</v>
      </c>
      <c r="I40" s="52">
        <v>0</v>
      </c>
      <c r="J40" s="52">
        <v>2</v>
      </c>
      <c r="K40" s="52">
        <v>1</v>
      </c>
      <c r="L40" s="52">
        <v>1</v>
      </c>
      <c r="M40" s="52">
        <v>2</v>
      </c>
      <c r="N40" s="52">
        <v>1</v>
      </c>
      <c r="O40" s="52">
        <v>2</v>
      </c>
      <c r="P40" s="52">
        <v>1</v>
      </c>
      <c r="Q40" s="52">
        <v>8</v>
      </c>
      <c r="R40" s="52">
        <v>13</v>
      </c>
      <c r="S40" s="52">
        <v>16</v>
      </c>
      <c r="T40" s="52">
        <v>24</v>
      </c>
      <c r="U40" s="52">
        <v>28</v>
      </c>
      <c r="V40" s="52">
        <v>26</v>
      </c>
      <c r="W40" s="52">
        <v>34</v>
      </c>
      <c r="X40" s="52">
        <v>30</v>
      </c>
      <c r="Y40" s="52">
        <v>13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8</v>
      </c>
      <c r="D41" s="36">
        <v>7</v>
      </c>
      <c r="E41" s="36">
        <v>8</v>
      </c>
      <c r="F41" s="36">
        <v>8</v>
      </c>
      <c r="G41" s="36">
        <v>8</v>
      </c>
      <c r="H41" s="36">
        <v>9</v>
      </c>
      <c r="I41" s="36">
        <v>6</v>
      </c>
      <c r="J41" s="36">
        <v>4</v>
      </c>
      <c r="K41" s="36">
        <v>10</v>
      </c>
      <c r="L41" s="36">
        <v>6</v>
      </c>
      <c r="M41" s="36">
        <v>8</v>
      </c>
      <c r="N41" s="36">
        <v>12</v>
      </c>
      <c r="O41" s="36">
        <v>20</v>
      </c>
      <c r="P41" s="36">
        <v>25</v>
      </c>
      <c r="Q41" s="36">
        <v>43</v>
      </c>
      <c r="R41" s="36">
        <v>74</v>
      </c>
      <c r="S41" s="36">
        <v>130</v>
      </c>
      <c r="T41" s="36">
        <v>172</v>
      </c>
      <c r="U41" s="36">
        <v>236</v>
      </c>
      <c r="V41" s="36">
        <v>189</v>
      </c>
      <c r="W41" s="36">
        <v>260</v>
      </c>
      <c r="X41" s="36">
        <v>223</v>
      </c>
      <c r="Y41" s="36">
        <v>155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617</v>
      </c>
      <c r="D45" s="52">
        <v>522</v>
      </c>
      <c r="E45" s="52">
        <v>611</v>
      </c>
      <c r="F45" s="52">
        <v>434</v>
      </c>
      <c r="G45" s="52">
        <v>1051</v>
      </c>
      <c r="H45" s="52">
        <v>306</v>
      </c>
      <c r="I45" s="52">
        <v>103</v>
      </c>
      <c r="J45" s="52">
        <v>130</v>
      </c>
      <c r="K45" s="52">
        <v>408</v>
      </c>
      <c r="L45" s="52">
        <v>465</v>
      </c>
      <c r="M45" s="52">
        <v>466</v>
      </c>
      <c r="N45" s="52">
        <v>467</v>
      </c>
      <c r="O45" s="52">
        <v>380</v>
      </c>
      <c r="P45" s="52">
        <v>270</v>
      </c>
      <c r="Q45" s="52">
        <v>1262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17</v>
      </c>
      <c r="D48" s="52">
        <v>17</v>
      </c>
      <c r="E48" s="52">
        <v>18</v>
      </c>
      <c r="F48" s="52">
        <v>18</v>
      </c>
      <c r="G48" s="52">
        <v>21</v>
      </c>
      <c r="H48" s="52">
        <v>24</v>
      </c>
      <c r="I48" s="52">
        <v>16</v>
      </c>
      <c r="J48" s="52">
        <v>15</v>
      </c>
      <c r="K48" s="52">
        <v>19</v>
      </c>
      <c r="L48" s="52">
        <v>9</v>
      </c>
      <c r="M48" s="52">
        <v>74</v>
      </c>
      <c r="N48" s="52">
        <v>3</v>
      </c>
      <c r="O48" s="52">
        <v>77</v>
      </c>
      <c r="P48" s="52">
        <v>109</v>
      </c>
      <c r="Q48" s="52">
        <v>466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929</v>
      </c>
      <c r="D54" s="52">
        <v>931</v>
      </c>
      <c r="E54" s="52">
        <v>934</v>
      </c>
      <c r="F54" s="52">
        <v>946</v>
      </c>
      <c r="G54" s="52">
        <v>1052</v>
      </c>
      <c r="H54" s="52">
        <v>943</v>
      </c>
      <c r="I54" s="52">
        <v>513</v>
      </c>
      <c r="J54" s="52">
        <v>236</v>
      </c>
      <c r="K54" s="52">
        <v>408</v>
      </c>
      <c r="L54" s="52">
        <v>466</v>
      </c>
      <c r="M54" s="52">
        <v>473</v>
      </c>
      <c r="N54" s="52">
        <v>487</v>
      </c>
      <c r="O54" s="52">
        <v>422</v>
      </c>
      <c r="P54" s="52">
        <v>236</v>
      </c>
      <c r="Q54" s="52">
        <v>1107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3</v>
      </c>
      <c r="O55" s="52">
        <v>5</v>
      </c>
      <c r="P55" s="52">
        <v>34</v>
      </c>
      <c r="Q55" s="52">
        <v>155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62</v>
      </c>
      <c r="D59" s="52">
        <v>61</v>
      </c>
      <c r="E59" s="52">
        <v>63</v>
      </c>
      <c r="F59" s="52">
        <v>64</v>
      </c>
      <c r="G59" s="52">
        <v>79</v>
      </c>
      <c r="H59" s="52">
        <v>68</v>
      </c>
      <c r="I59" s="52">
        <v>51</v>
      </c>
      <c r="J59" s="52">
        <v>40</v>
      </c>
      <c r="K59" s="52">
        <v>68</v>
      </c>
      <c r="L59" s="52">
        <v>74</v>
      </c>
      <c r="M59" s="52">
        <v>59</v>
      </c>
      <c r="N59" s="52">
        <v>52</v>
      </c>
      <c r="O59" s="52">
        <v>42</v>
      </c>
      <c r="P59" s="52">
        <v>36</v>
      </c>
      <c r="Q59" s="52">
        <v>175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868</v>
      </c>
      <c r="D60" s="36">
        <v>869</v>
      </c>
      <c r="E60" s="36">
        <v>871</v>
      </c>
      <c r="F60" s="36">
        <v>883</v>
      </c>
      <c r="G60" s="36">
        <v>972</v>
      </c>
      <c r="H60" s="36">
        <v>877</v>
      </c>
      <c r="I60" s="36">
        <v>461</v>
      </c>
      <c r="J60" s="36">
        <v>196</v>
      </c>
      <c r="K60" s="36">
        <v>340</v>
      </c>
      <c r="L60" s="36">
        <v>393</v>
      </c>
      <c r="M60" s="36">
        <v>413</v>
      </c>
      <c r="N60" s="36">
        <v>437</v>
      </c>
      <c r="O60" s="36">
        <v>386</v>
      </c>
      <c r="P60" s="36">
        <v>234</v>
      </c>
      <c r="Q60" s="36">
        <v>1087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48</v>
      </c>
      <c r="D64" s="52">
        <v>48</v>
      </c>
      <c r="E64" s="52">
        <v>49</v>
      </c>
      <c r="F64" s="52">
        <v>55</v>
      </c>
      <c r="G64" s="52">
        <v>68</v>
      </c>
      <c r="H64" s="52">
        <v>104</v>
      </c>
      <c r="I64" s="52">
        <v>170</v>
      </c>
      <c r="J64" s="52">
        <v>293</v>
      </c>
      <c r="K64" s="52">
        <v>492</v>
      </c>
      <c r="L64" s="52">
        <v>780</v>
      </c>
      <c r="M64" s="52">
        <v>1175</v>
      </c>
      <c r="N64" s="52">
        <v>1712</v>
      </c>
      <c r="O64" s="52">
        <v>2236</v>
      </c>
      <c r="P64" s="52">
        <v>2961</v>
      </c>
      <c r="Q64" s="52">
        <v>3797</v>
      </c>
      <c r="R64" s="52">
        <v>4757</v>
      </c>
      <c r="S64" s="52">
        <v>5876</v>
      </c>
      <c r="T64" s="52">
        <v>7030</v>
      </c>
      <c r="U64" s="52">
        <v>8167</v>
      </c>
      <c r="V64" s="52">
        <v>9152</v>
      </c>
      <c r="W64" s="52">
        <v>9715</v>
      </c>
      <c r="X64" s="52">
        <v>9499</v>
      </c>
      <c r="Y64" s="52">
        <v>8940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</v>
      </c>
      <c r="D67" s="52">
        <v>1</v>
      </c>
      <c r="E67" s="52">
        <v>3</v>
      </c>
      <c r="F67" s="52">
        <v>7</v>
      </c>
      <c r="G67" s="52">
        <v>21</v>
      </c>
      <c r="H67" s="52">
        <v>65</v>
      </c>
      <c r="I67" s="52">
        <v>142</v>
      </c>
      <c r="J67" s="52">
        <v>317</v>
      </c>
      <c r="K67" s="52">
        <v>600</v>
      </c>
      <c r="L67" s="52">
        <v>2366</v>
      </c>
      <c r="M67" s="52">
        <v>2771</v>
      </c>
      <c r="N67" s="52">
        <v>2002</v>
      </c>
      <c r="O67" s="52">
        <v>2574</v>
      </c>
      <c r="P67" s="52">
        <v>3055</v>
      </c>
      <c r="Q67" s="52">
        <v>3759</v>
      </c>
      <c r="R67" s="52">
        <v>6871</v>
      </c>
      <c r="S67" s="52">
        <v>5329</v>
      </c>
      <c r="T67" s="52">
        <v>4912</v>
      </c>
      <c r="U67" s="52">
        <v>5902</v>
      </c>
      <c r="V67" s="52">
        <v>6655</v>
      </c>
      <c r="W67" s="52">
        <v>8407</v>
      </c>
      <c r="X67" s="52">
        <v>11463</v>
      </c>
      <c r="Y67" s="52">
        <v>12433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18</v>
      </c>
      <c r="D69" s="52">
        <v>17</v>
      </c>
      <c r="E69" s="52">
        <v>19</v>
      </c>
      <c r="F69" s="52">
        <v>21</v>
      </c>
      <c r="G69" s="52">
        <v>28</v>
      </c>
      <c r="H69" s="52">
        <v>51</v>
      </c>
      <c r="I69" s="52">
        <v>88</v>
      </c>
      <c r="J69" s="52">
        <v>184</v>
      </c>
      <c r="K69" s="52">
        <v>285</v>
      </c>
      <c r="L69" s="52">
        <v>454</v>
      </c>
      <c r="M69" s="52">
        <v>712</v>
      </c>
      <c r="N69" s="52">
        <v>1116</v>
      </c>
      <c r="O69" s="52">
        <v>1400</v>
      </c>
      <c r="P69" s="52">
        <v>1954</v>
      </c>
      <c r="Q69" s="52">
        <v>2564</v>
      </c>
      <c r="R69" s="52">
        <v>3278</v>
      </c>
      <c r="S69" s="52">
        <v>4038</v>
      </c>
      <c r="T69" s="52">
        <v>4770</v>
      </c>
      <c r="U69" s="52">
        <v>5592</v>
      </c>
      <c r="V69" s="52">
        <v>6630</v>
      </c>
      <c r="W69" s="52">
        <v>7942</v>
      </c>
      <c r="X69" s="52">
        <v>9264</v>
      </c>
      <c r="Y69" s="52">
        <v>13142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1</v>
      </c>
      <c r="U70" s="52">
        <v>6</v>
      </c>
      <c r="V70" s="52">
        <v>3</v>
      </c>
      <c r="W70" s="52">
        <v>9</v>
      </c>
      <c r="X70" s="52">
        <v>9</v>
      </c>
      <c r="Y70" s="52">
        <v>12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61</v>
      </c>
      <c r="D73" s="52">
        <v>61</v>
      </c>
      <c r="E73" s="52">
        <v>66</v>
      </c>
      <c r="F73" s="52">
        <v>82</v>
      </c>
      <c r="G73" s="52">
        <v>135</v>
      </c>
      <c r="H73" s="52">
        <v>258</v>
      </c>
      <c r="I73" s="52">
        <v>470</v>
      </c>
      <c r="J73" s="52">
        <v>903</v>
      </c>
      <c r="K73" s="52">
        <v>1629</v>
      </c>
      <c r="L73" s="52">
        <v>2631</v>
      </c>
      <c r="M73" s="52">
        <v>3742</v>
      </c>
      <c r="N73" s="52">
        <v>4887</v>
      </c>
      <c r="O73" s="52">
        <v>5748</v>
      </c>
      <c r="P73" s="52">
        <v>5930</v>
      </c>
      <c r="Q73" s="52">
        <v>5574</v>
      </c>
      <c r="R73" s="52">
        <v>4703</v>
      </c>
      <c r="S73" s="52">
        <v>4024</v>
      </c>
      <c r="T73" s="52">
        <v>3220</v>
      </c>
      <c r="U73" s="52">
        <v>4073</v>
      </c>
      <c r="V73" s="52">
        <v>4757</v>
      </c>
      <c r="W73" s="52">
        <v>5633</v>
      </c>
      <c r="X73" s="52">
        <v>6933</v>
      </c>
      <c r="Y73" s="52">
        <v>8500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3</v>
      </c>
      <c r="N74" s="52">
        <v>24</v>
      </c>
      <c r="O74" s="52">
        <v>56</v>
      </c>
      <c r="P74" s="52">
        <v>115</v>
      </c>
      <c r="Q74" s="52">
        <v>190</v>
      </c>
      <c r="R74" s="52">
        <v>290</v>
      </c>
      <c r="S74" s="52">
        <v>407</v>
      </c>
      <c r="T74" s="52">
        <v>572</v>
      </c>
      <c r="U74" s="52">
        <v>326</v>
      </c>
      <c r="V74" s="52">
        <v>437</v>
      </c>
      <c r="W74" s="52">
        <v>639</v>
      </c>
      <c r="X74" s="52">
        <v>814</v>
      </c>
      <c r="Y74" s="52">
        <v>1076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49</v>
      </c>
      <c r="D78" s="52">
        <v>49</v>
      </c>
      <c r="E78" s="52">
        <v>57</v>
      </c>
      <c r="F78" s="52">
        <v>80</v>
      </c>
      <c r="G78" s="52">
        <v>148</v>
      </c>
      <c r="H78" s="52">
        <v>302</v>
      </c>
      <c r="I78" s="52">
        <v>596</v>
      </c>
      <c r="J78" s="52">
        <v>1170</v>
      </c>
      <c r="K78" s="52">
        <v>2084</v>
      </c>
      <c r="L78" s="52">
        <v>3325</v>
      </c>
      <c r="M78" s="52">
        <v>4774</v>
      </c>
      <c r="N78" s="52">
        <v>6273</v>
      </c>
      <c r="O78" s="52">
        <v>7412</v>
      </c>
      <c r="P78" s="52">
        <v>7663</v>
      </c>
      <c r="Q78" s="52">
        <v>7322</v>
      </c>
      <c r="R78" s="52">
        <v>6385</v>
      </c>
      <c r="S78" s="52">
        <v>5807</v>
      </c>
      <c r="T78" s="52">
        <v>5204</v>
      </c>
      <c r="U78" s="52">
        <v>5847</v>
      </c>
      <c r="V78" s="52">
        <v>6581</v>
      </c>
      <c r="W78" s="52">
        <v>7482</v>
      </c>
      <c r="X78" s="52">
        <v>8348</v>
      </c>
      <c r="Y78" s="52">
        <v>8745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47</v>
      </c>
      <c r="D79" s="36">
        <v>47</v>
      </c>
      <c r="E79" s="36">
        <v>54</v>
      </c>
      <c r="F79" s="36">
        <v>71</v>
      </c>
      <c r="G79" s="36">
        <v>121</v>
      </c>
      <c r="H79" s="36">
        <v>240</v>
      </c>
      <c r="I79" s="36">
        <v>454</v>
      </c>
      <c r="J79" s="36">
        <v>865</v>
      </c>
      <c r="K79" s="36">
        <v>1556</v>
      </c>
      <c r="L79" s="36">
        <v>2450</v>
      </c>
      <c r="M79" s="36">
        <v>3530</v>
      </c>
      <c r="N79" s="36">
        <v>4621</v>
      </c>
      <c r="O79" s="36">
        <v>5464</v>
      </c>
      <c r="P79" s="36">
        <v>5668</v>
      </c>
      <c r="Q79" s="36">
        <v>5451</v>
      </c>
      <c r="R79" s="36">
        <v>4872</v>
      </c>
      <c r="S79" s="36">
        <v>4755</v>
      </c>
      <c r="T79" s="36">
        <v>4921</v>
      </c>
      <c r="U79" s="36">
        <v>6618</v>
      </c>
      <c r="V79" s="36">
        <v>9029</v>
      </c>
      <c r="W79" s="36">
        <v>12336</v>
      </c>
      <c r="X79" s="36">
        <v>15589</v>
      </c>
      <c r="Y79" s="36">
        <v>18316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57693</v>
      </c>
      <c r="D83" s="52">
        <v>57719</v>
      </c>
      <c r="E83" s="52">
        <v>57904</v>
      </c>
      <c r="F83" s="52">
        <v>58441</v>
      </c>
      <c r="G83" s="52">
        <v>59510</v>
      </c>
      <c r="H83" s="52">
        <v>61268</v>
      </c>
      <c r="I83" s="52">
        <v>63826</v>
      </c>
      <c r="J83" s="52">
        <v>67331</v>
      </c>
      <c r="K83" s="52">
        <v>71972</v>
      </c>
      <c r="L83" s="52">
        <v>77908</v>
      </c>
      <c r="M83" s="52">
        <v>85268</v>
      </c>
      <c r="N83" s="52">
        <v>94212</v>
      </c>
      <c r="O83" s="52">
        <v>93357</v>
      </c>
      <c r="P83" s="52">
        <v>59879</v>
      </c>
      <c r="Q83" s="52">
        <v>74784</v>
      </c>
      <c r="R83" s="52">
        <v>92092</v>
      </c>
      <c r="S83" s="52">
        <v>112053</v>
      </c>
      <c r="T83" s="52">
        <v>114278</v>
      </c>
      <c r="U83" s="52">
        <v>109330</v>
      </c>
      <c r="V83" s="52">
        <v>107793</v>
      </c>
      <c r="W83" s="52">
        <v>108662</v>
      </c>
      <c r="X83" s="52">
        <v>117425</v>
      </c>
      <c r="Y83" s="52">
        <v>122085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2114</v>
      </c>
      <c r="D86" s="52">
        <v>2140</v>
      </c>
      <c r="E86" s="52">
        <v>2330</v>
      </c>
      <c r="F86" s="52">
        <v>2924</v>
      </c>
      <c r="G86" s="52">
        <v>4234</v>
      </c>
      <c r="H86" s="52">
        <v>6588</v>
      </c>
      <c r="I86" s="52">
        <v>9004</v>
      </c>
      <c r="J86" s="52">
        <v>13458</v>
      </c>
      <c r="K86" s="52">
        <v>20677</v>
      </c>
      <c r="L86" s="52">
        <v>37413</v>
      </c>
      <c r="M86" s="52">
        <v>38266</v>
      </c>
      <c r="N86" s="52">
        <v>25500</v>
      </c>
      <c r="O86" s="52">
        <v>35933</v>
      </c>
      <c r="P86" s="52">
        <v>60149</v>
      </c>
      <c r="Q86" s="52">
        <v>42529</v>
      </c>
      <c r="R86" s="52">
        <v>88628</v>
      </c>
      <c r="S86" s="52">
        <v>71523</v>
      </c>
      <c r="T86" s="52">
        <v>61914</v>
      </c>
      <c r="U86" s="52">
        <v>84451</v>
      </c>
      <c r="V86" s="52">
        <v>105172</v>
      </c>
      <c r="W86" s="52">
        <v>103485</v>
      </c>
      <c r="X86" s="52">
        <v>120203</v>
      </c>
      <c r="Y86" s="52">
        <v>115959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4635</v>
      </c>
      <c r="D88" s="52">
        <v>4637</v>
      </c>
      <c r="E88" s="52">
        <v>4654</v>
      </c>
      <c r="F88" s="52">
        <v>4696</v>
      </c>
      <c r="G88" s="52">
        <v>4784</v>
      </c>
      <c r="H88" s="52">
        <v>4933</v>
      </c>
      <c r="I88" s="52">
        <v>5161</v>
      </c>
      <c r="J88" s="52">
        <v>10324</v>
      </c>
      <c r="K88" s="52">
        <v>9032</v>
      </c>
      <c r="L88" s="52">
        <v>10861</v>
      </c>
      <c r="M88" s="52">
        <v>14097</v>
      </c>
      <c r="N88" s="52">
        <v>18893</v>
      </c>
      <c r="O88" s="52">
        <v>20579</v>
      </c>
      <c r="P88" s="52">
        <v>8051</v>
      </c>
      <c r="Q88" s="52">
        <v>20198</v>
      </c>
      <c r="R88" s="52">
        <v>16746</v>
      </c>
      <c r="S88" s="52">
        <v>19371</v>
      </c>
      <c r="T88" s="52">
        <v>13531</v>
      </c>
      <c r="U88" s="52">
        <v>12825</v>
      </c>
      <c r="V88" s="52">
        <v>16080</v>
      </c>
      <c r="W88" s="52">
        <v>15762</v>
      </c>
      <c r="X88" s="52">
        <v>28561</v>
      </c>
      <c r="Y88" s="52">
        <v>19167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1</v>
      </c>
      <c r="O89" s="52">
        <v>1</v>
      </c>
      <c r="P89" s="52">
        <v>0</v>
      </c>
      <c r="Q89" s="52">
        <v>6</v>
      </c>
      <c r="R89" s="52">
        <v>1</v>
      </c>
      <c r="S89" s="52">
        <v>5</v>
      </c>
      <c r="T89" s="52">
        <v>17</v>
      </c>
      <c r="U89" s="52">
        <v>19</v>
      </c>
      <c r="V89" s="52">
        <v>22</v>
      </c>
      <c r="W89" s="52">
        <v>17</v>
      </c>
      <c r="X89" s="52">
        <v>24</v>
      </c>
      <c r="Y89" s="52">
        <v>21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767</v>
      </c>
      <c r="D92" s="52">
        <v>769</v>
      </c>
      <c r="E92" s="52">
        <v>780</v>
      </c>
      <c r="F92" s="52">
        <v>807</v>
      </c>
      <c r="G92" s="52">
        <v>865</v>
      </c>
      <c r="H92" s="52">
        <v>957</v>
      </c>
      <c r="I92" s="52">
        <v>642</v>
      </c>
      <c r="J92" s="52">
        <v>634</v>
      </c>
      <c r="K92" s="52">
        <v>830</v>
      </c>
      <c r="L92" s="52">
        <v>857</v>
      </c>
      <c r="M92" s="52">
        <v>903</v>
      </c>
      <c r="N92" s="52">
        <v>881</v>
      </c>
      <c r="O92" s="52">
        <v>790</v>
      </c>
      <c r="P92" s="52">
        <v>656</v>
      </c>
      <c r="Q92" s="52">
        <v>631</v>
      </c>
      <c r="R92" s="52">
        <v>638</v>
      </c>
      <c r="S92" s="52">
        <v>733</v>
      </c>
      <c r="T92" s="52">
        <v>770</v>
      </c>
      <c r="U92" s="52">
        <v>757</v>
      </c>
      <c r="V92" s="52">
        <v>685</v>
      </c>
      <c r="W92" s="52">
        <v>511</v>
      </c>
      <c r="X92" s="52">
        <v>350</v>
      </c>
      <c r="Y92" s="52">
        <v>490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2</v>
      </c>
      <c r="T93" s="52">
        <v>1</v>
      </c>
      <c r="U93" s="52">
        <v>1</v>
      </c>
      <c r="V93" s="52">
        <v>1</v>
      </c>
      <c r="W93" s="52">
        <v>0</v>
      </c>
      <c r="X93" s="52">
        <v>0</v>
      </c>
      <c r="Y93" s="52">
        <v>0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105349</v>
      </c>
      <c r="D96" s="52">
        <v>105634</v>
      </c>
      <c r="E96" s="52">
        <v>107704</v>
      </c>
      <c r="F96" s="52">
        <v>113606</v>
      </c>
      <c r="G96" s="52">
        <v>125296</v>
      </c>
      <c r="H96" s="52">
        <v>144548</v>
      </c>
      <c r="I96" s="52">
        <v>109795</v>
      </c>
      <c r="J96" s="52">
        <v>123577</v>
      </c>
      <c r="K96" s="52">
        <v>162588</v>
      </c>
      <c r="L96" s="52">
        <v>169876</v>
      </c>
      <c r="M96" s="52">
        <v>162508</v>
      </c>
      <c r="N96" s="52">
        <v>158845</v>
      </c>
      <c r="O96" s="52">
        <v>151416</v>
      </c>
      <c r="P96" s="52">
        <v>142008</v>
      </c>
      <c r="Q96" s="52">
        <v>155573</v>
      </c>
      <c r="R96" s="52">
        <v>159096</v>
      </c>
      <c r="S96" s="52">
        <v>170770</v>
      </c>
      <c r="T96" s="52">
        <v>176438</v>
      </c>
      <c r="U96" s="52">
        <v>200791</v>
      </c>
      <c r="V96" s="52">
        <v>216799</v>
      </c>
      <c r="W96" s="52">
        <v>196666</v>
      </c>
      <c r="X96" s="52">
        <v>199094</v>
      </c>
      <c r="Y96" s="52">
        <v>210017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631</v>
      </c>
      <c r="N97" s="52">
        <v>1927</v>
      </c>
      <c r="O97" s="52">
        <v>3595</v>
      </c>
      <c r="P97" s="52">
        <v>5684</v>
      </c>
      <c r="Q97" s="52">
        <v>9483</v>
      </c>
      <c r="R97" s="52">
        <v>16221</v>
      </c>
      <c r="S97" s="52">
        <v>24597</v>
      </c>
      <c r="T97" s="52">
        <v>34109</v>
      </c>
      <c r="U97" s="52">
        <v>14578</v>
      </c>
      <c r="V97" s="52">
        <v>16114</v>
      </c>
      <c r="W97" s="52">
        <v>18972</v>
      </c>
      <c r="X97" s="52">
        <v>18787</v>
      </c>
      <c r="Y97" s="52">
        <v>21258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15957</v>
      </c>
      <c r="D101" s="52">
        <v>16004</v>
      </c>
      <c r="E101" s="52">
        <v>16342</v>
      </c>
      <c r="F101" s="52">
        <v>17268</v>
      </c>
      <c r="G101" s="52">
        <v>19062</v>
      </c>
      <c r="H101" s="52">
        <v>22054</v>
      </c>
      <c r="I101" s="52">
        <v>16965</v>
      </c>
      <c r="J101" s="52">
        <v>21600</v>
      </c>
      <c r="K101" s="52">
        <v>24932</v>
      </c>
      <c r="L101" s="52">
        <v>26134</v>
      </c>
      <c r="M101" s="52">
        <v>26969</v>
      </c>
      <c r="N101" s="52">
        <v>29037</v>
      </c>
      <c r="O101" s="52">
        <v>28735</v>
      </c>
      <c r="P101" s="52">
        <v>21770</v>
      </c>
      <c r="Q101" s="52">
        <v>25356</v>
      </c>
      <c r="R101" s="52">
        <v>30433</v>
      </c>
      <c r="S101" s="52">
        <v>35944</v>
      </c>
      <c r="T101" s="52">
        <v>39074</v>
      </c>
      <c r="U101" s="52">
        <v>40285</v>
      </c>
      <c r="V101" s="52">
        <v>42710</v>
      </c>
      <c r="W101" s="52">
        <v>43599</v>
      </c>
      <c r="X101" s="52">
        <v>44762</v>
      </c>
      <c r="Y101" s="52">
        <v>46783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6594</v>
      </c>
      <c r="D102" s="52">
        <v>6627</v>
      </c>
      <c r="E102" s="52">
        <v>6914</v>
      </c>
      <c r="F102" s="52">
        <v>7878</v>
      </c>
      <c r="G102" s="52">
        <v>9874</v>
      </c>
      <c r="H102" s="52">
        <v>13138</v>
      </c>
      <c r="I102" s="52">
        <v>13867</v>
      </c>
      <c r="J102" s="52">
        <v>19271</v>
      </c>
      <c r="K102" s="52">
        <v>25321</v>
      </c>
      <c r="L102" s="52">
        <v>28321</v>
      </c>
      <c r="M102" s="52">
        <v>21038</v>
      </c>
      <c r="N102" s="52">
        <v>17164</v>
      </c>
      <c r="O102" s="52">
        <v>15845</v>
      </c>
      <c r="P102" s="52">
        <v>16333</v>
      </c>
      <c r="Q102" s="52">
        <v>20487</v>
      </c>
      <c r="R102" s="52">
        <v>24133</v>
      </c>
      <c r="S102" s="52">
        <v>26098</v>
      </c>
      <c r="T102" s="52">
        <v>25891</v>
      </c>
      <c r="U102" s="52">
        <v>24019</v>
      </c>
      <c r="V102" s="52">
        <v>23807</v>
      </c>
      <c r="W102" s="52">
        <v>22349</v>
      </c>
      <c r="X102" s="52">
        <v>20821</v>
      </c>
      <c r="Y102" s="52">
        <v>18772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92836</v>
      </c>
      <c r="D103" s="36">
        <v>93068</v>
      </c>
      <c r="E103" s="36">
        <v>94717</v>
      </c>
      <c r="F103" s="36">
        <v>99279</v>
      </c>
      <c r="G103" s="36">
        <v>108262</v>
      </c>
      <c r="H103" s="36">
        <v>123125</v>
      </c>
      <c r="I103" s="36">
        <v>89585</v>
      </c>
      <c r="J103" s="36">
        <v>95427</v>
      </c>
      <c r="K103" s="36">
        <v>125211</v>
      </c>
      <c r="L103" s="36">
        <v>130668</v>
      </c>
      <c r="M103" s="36">
        <v>133738</v>
      </c>
      <c r="N103" s="36">
        <v>138117</v>
      </c>
      <c r="O103" s="36">
        <v>136982</v>
      </c>
      <c r="P103" s="36">
        <v>126563</v>
      </c>
      <c r="Q103" s="36">
        <v>144239</v>
      </c>
      <c r="R103" s="36">
        <v>145523</v>
      </c>
      <c r="S103" s="36">
        <v>161305</v>
      </c>
      <c r="T103" s="36">
        <v>171920</v>
      </c>
      <c r="U103" s="36">
        <v>177284</v>
      </c>
      <c r="V103" s="36">
        <v>195277</v>
      </c>
      <c r="W103" s="36">
        <v>173376</v>
      </c>
      <c r="X103" s="36">
        <v>177135</v>
      </c>
      <c r="Y103" s="36">
        <v>184625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87354</v>
      </c>
      <c r="D126" s="52">
        <v>137440</v>
      </c>
      <c r="E126" s="52">
        <v>40543</v>
      </c>
      <c r="F126" s="52">
        <v>87356</v>
      </c>
      <c r="G126" s="52">
        <v>87384</v>
      </c>
      <c r="H126" s="52">
        <v>87520</v>
      </c>
      <c r="I126" s="52">
        <v>88049</v>
      </c>
      <c r="J126" s="52">
        <v>90518</v>
      </c>
      <c r="K126" s="52">
        <v>92168</v>
      </c>
      <c r="L126" s="52">
        <v>94330</v>
      </c>
      <c r="M126" s="52">
        <v>97084</v>
      </c>
      <c r="N126" s="52">
        <v>100506</v>
      </c>
      <c r="O126" s="52">
        <v>87224</v>
      </c>
      <c r="P126" s="52">
        <v>22411</v>
      </c>
      <c r="Q126" s="52">
        <v>28479</v>
      </c>
      <c r="R126" s="52">
        <v>35636</v>
      </c>
      <c r="S126" s="52">
        <v>43937</v>
      </c>
      <c r="T126" s="52">
        <v>40314</v>
      </c>
      <c r="U126" s="52">
        <v>49431</v>
      </c>
      <c r="V126" s="52">
        <v>57881</v>
      </c>
      <c r="W126" s="52">
        <v>57046</v>
      </c>
      <c r="X126" s="52">
        <v>53346</v>
      </c>
      <c r="Y126" s="52">
        <v>54530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3201</v>
      </c>
      <c r="D129" s="52">
        <v>3225</v>
      </c>
      <c r="E129" s="52">
        <v>3383</v>
      </c>
      <c r="F129" s="52">
        <v>3746</v>
      </c>
      <c r="G129" s="52">
        <v>4376</v>
      </c>
      <c r="H129" s="52">
        <v>5359</v>
      </c>
      <c r="I129" s="52">
        <v>4929</v>
      </c>
      <c r="J129" s="52">
        <v>5845</v>
      </c>
      <c r="K129" s="52">
        <v>8896</v>
      </c>
      <c r="L129" s="52">
        <v>12310</v>
      </c>
      <c r="M129" s="52">
        <v>17029</v>
      </c>
      <c r="N129" s="52">
        <v>11852</v>
      </c>
      <c r="O129" s="52">
        <v>28296</v>
      </c>
      <c r="P129" s="52">
        <v>27534</v>
      </c>
      <c r="Q129" s="52">
        <v>19818</v>
      </c>
      <c r="R129" s="52">
        <v>34546</v>
      </c>
      <c r="S129" s="52">
        <v>32158</v>
      </c>
      <c r="T129" s="52">
        <v>26609</v>
      </c>
      <c r="U129" s="52">
        <v>37558</v>
      </c>
      <c r="V129" s="52">
        <v>43123</v>
      </c>
      <c r="W129" s="52">
        <v>44941</v>
      </c>
      <c r="X129" s="52">
        <v>47439</v>
      </c>
      <c r="Y129" s="52">
        <v>41266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76831</v>
      </c>
      <c r="D131" s="52">
        <v>113275</v>
      </c>
      <c r="E131" s="52">
        <v>43593</v>
      </c>
      <c r="F131" s="52">
        <v>86756</v>
      </c>
      <c r="G131" s="52">
        <v>86264</v>
      </c>
      <c r="H131" s="52">
        <v>79019</v>
      </c>
      <c r="I131" s="52">
        <v>79759</v>
      </c>
      <c r="J131" s="52">
        <v>90143</v>
      </c>
      <c r="K131" s="52">
        <v>91656</v>
      </c>
      <c r="L131" s="52">
        <v>94248</v>
      </c>
      <c r="M131" s="52">
        <v>96988</v>
      </c>
      <c r="N131" s="52">
        <v>100324</v>
      </c>
      <c r="O131" s="52">
        <v>86732</v>
      </c>
      <c r="P131" s="52">
        <v>21894</v>
      </c>
      <c r="Q131" s="52">
        <v>27948</v>
      </c>
      <c r="R131" s="52">
        <v>35355</v>
      </c>
      <c r="S131" s="52">
        <v>43587</v>
      </c>
      <c r="T131" s="52">
        <v>39974</v>
      </c>
      <c r="U131" s="52">
        <v>48914</v>
      </c>
      <c r="V131" s="52">
        <v>57154</v>
      </c>
      <c r="W131" s="52">
        <v>56193</v>
      </c>
      <c r="X131" s="52">
        <v>53149</v>
      </c>
      <c r="Y131" s="52">
        <v>54213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1</v>
      </c>
      <c r="O132" s="52">
        <v>2</v>
      </c>
      <c r="P132" s="52">
        <v>4</v>
      </c>
      <c r="Q132" s="52">
        <v>7</v>
      </c>
      <c r="R132" s="52">
        <v>11</v>
      </c>
      <c r="S132" s="52">
        <v>18</v>
      </c>
      <c r="T132" s="52">
        <v>23</v>
      </c>
      <c r="U132" s="52">
        <v>31</v>
      </c>
      <c r="V132" s="52">
        <v>38</v>
      </c>
      <c r="W132" s="52">
        <v>50</v>
      </c>
      <c r="X132" s="52">
        <v>68</v>
      </c>
      <c r="Y132" s="52">
        <v>78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21046</v>
      </c>
      <c r="D135" s="52">
        <v>55148</v>
      </c>
      <c r="E135" s="52">
        <v>14344</v>
      </c>
      <c r="F135" s="52">
        <v>15017</v>
      </c>
      <c r="G135" s="52">
        <v>13984</v>
      </c>
      <c r="H135" s="52">
        <v>9937</v>
      </c>
      <c r="I135" s="52">
        <v>10312</v>
      </c>
      <c r="J135" s="52">
        <v>3063</v>
      </c>
      <c r="K135" s="52">
        <v>4255</v>
      </c>
      <c r="L135" s="52">
        <v>1818</v>
      </c>
      <c r="M135" s="52">
        <v>755</v>
      </c>
      <c r="N135" s="52">
        <v>1335</v>
      </c>
      <c r="O135" s="52">
        <v>3035</v>
      </c>
      <c r="P135" s="52">
        <v>4334</v>
      </c>
      <c r="Q135" s="52">
        <v>4280</v>
      </c>
      <c r="R135" s="52">
        <v>2209</v>
      </c>
      <c r="S135" s="52">
        <v>2615</v>
      </c>
      <c r="T135" s="52">
        <v>2373</v>
      </c>
      <c r="U135" s="52">
        <v>3667</v>
      </c>
      <c r="V135" s="52">
        <v>5179</v>
      </c>
      <c r="W135" s="52">
        <v>11837</v>
      </c>
      <c r="X135" s="52">
        <v>898</v>
      </c>
      <c r="Y135" s="52">
        <v>9752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5</v>
      </c>
      <c r="Q136" s="52">
        <v>17</v>
      </c>
      <c r="R136" s="52">
        <v>55</v>
      </c>
      <c r="S136" s="52">
        <v>111</v>
      </c>
      <c r="T136" s="52">
        <v>197</v>
      </c>
      <c r="U136" s="52">
        <v>320</v>
      </c>
      <c r="V136" s="52">
        <v>452</v>
      </c>
      <c r="W136" s="52">
        <v>1173</v>
      </c>
      <c r="X136" s="52">
        <v>148</v>
      </c>
      <c r="Y136" s="52">
        <v>1606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11586</v>
      </c>
      <c r="D140" s="52">
        <v>12022</v>
      </c>
      <c r="E140" s="52">
        <v>11758</v>
      </c>
      <c r="F140" s="52">
        <v>12210</v>
      </c>
      <c r="G140" s="52">
        <v>13772</v>
      </c>
      <c r="H140" s="52">
        <v>15939</v>
      </c>
      <c r="I140" s="52">
        <v>12250</v>
      </c>
      <c r="J140" s="52">
        <v>16126</v>
      </c>
      <c r="K140" s="52">
        <v>17953</v>
      </c>
      <c r="L140" s="52">
        <v>17442</v>
      </c>
      <c r="M140" s="52">
        <v>18219</v>
      </c>
      <c r="N140" s="52">
        <v>16441</v>
      </c>
      <c r="O140" s="52">
        <v>13555</v>
      </c>
      <c r="P140" s="52">
        <v>8089</v>
      </c>
      <c r="Q140" s="52">
        <v>9855</v>
      </c>
      <c r="R140" s="52">
        <v>12108</v>
      </c>
      <c r="S140" s="52">
        <v>14261</v>
      </c>
      <c r="T140" s="52">
        <v>13348</v>
      </c>
      <c r="U140" s="52">
        <v>14176</v>
      </c>
      <c r="V140" s="52">
        <v>13514</v>
      </c>
      <c r="W140" s="52">
        <v>12989</v>
      </c>
      <c r="X140" s="52">
        <v>9800</v>
      </c>
      <c r="Y140" s="52">
        <v>8838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163121</v>
      </c>
      <c r="D141" s="36">
        <v>166132</v>
      </c>
      <c r="E141" s="36">
        <v>164224</v>
      </c>
      <c r="F141" s="36">
        <v>166767</v>
      </c>
      <c r="G141" s="36">
        <v>175787</v>
      </c>
      <c r="H141" s="36">
        <v>187755</v>
      </c>
      <c r="I141" s="36">
        <v>108548</v>
      </c>
      <c r="J141" s="36">
        <v>96908</v>
      </c>
      <c r="K141" s="36">
        <v>108884</v>
      </c>
      <c r="L141" s="36">
        <v>101728</v>
      </c>
      <c r="M141" s="36">
        <v>117516</v>
      </c>
      <c r="N141" s="36">
        <v>137383</v>
      </c>
      <c r="O141" s="36">
        <v>125722</v>
      </c>
      <c r="P141" s="36">
        <v>61726</v>
      </c>
      <c r="Q141" s="36">
        <v>67617</v>
      </c>
      <c r="R141" s="36">
        <v>73157</v>
      </c>
      <c r="S141" s="36">
        <v>88740</v>
      </c>
      <c r="T141" s="36">
        <v>89039</v>
      </c>
      <c r="U141" s="36">
        <v>101920</v>
      </c>
      <c r="V141" s="36">
        <v>109985</v>
      </c>
      <c r="W141" s="36">
        <v>100275</v>
      </c>
      <c r="X141" s="36">
        <v>84221</v>
      </c>
      <c r="Y141" s="36">
        <v>87015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2">
        <v>0</v>
      </c>
      <c r="Y145" s="52">
        <v>0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2">
        <v>0</v>
      </c>
      <c r="Y147" s="52">
        <v>0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2">
        <v>0</v>
      </c>
      <c r="Y153" s="52">
        <v>0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34214</v>
      </c>
      <c r="D163" s="52">
        <v>34217</v>
      </c>
      <c r="E163" s="52">
        <v>53263</v>
      </c>
      <c r="F163" s="52">
        <v>48921</v>
      </c>
      <c r="G163" s="52">
        <v>15750</v>
      </c>
      <c r="H163" s="52">
        <v>20980</v>
      </c>
      <c r="I163" s="52">
        <v>34219</v>
      </c>
      <c r="J163" s="52">
        <v>34252</v>
      </c>
      <c r="K163" s="52">
        <v>34378</v>
      </c>
      <c r="L163" s="52">
        <v>34674</v>
      </c>
      <c r="M163" s="52">
        <v>35638</v>
      </c>
      <c r="N163" s="52">
        <v>36856</v>
      </c>
      <c r="O163" s="52">
        <v>31389</v>
      </c>
      <c r="P163" s="52">
        <v>7538</v>
      </c>
      <c r="Q163" s="52">
        <v>21944</v>
      </c>
      <c r="R163" s="52">
        <v>14580</v>
      </c>
      <c r="S163" s="52">
        <v>7281</v>
      </c>
      <c r="T163" s="52">
        <v>8455</v>
      </c>
      <c r="U163" s="52">
        <v>15539</v>
      </c>
      <c r="V163" s="52">
        <v>21289</v>
      </c>
      <c r="W163" s="52">
        <v>27073</v>
      </c>
      <c r="X163" s="52">
        <v>33034</v>
      </c>
      <c r="Y163" s="52">
        <v>35332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6268</v>
      </c>
      <c r="D165" s="52">
        <v>6296</v>
      </c>
      <c r="E165" s="52">
        <v>6485</v>
      </c>
      <c r="F165" s="52">
        <v>6937</v>
      </c>
      <c r="G165" s="52">
        <v>7718</v>
      </c>
      <c r="H165" s="52">
        <v>8716</v>
      </c>
      <c r="I165" s="52">
        <v>6302</v>
      </c>
      <c r="J165" s="52">
        <v>6382</v>
      </c>
      <c r="K165" s="52">
        <v>11907</v>
      </c>
      <c r="L165" s="52">
        <v>12983</v>
      </c>
      <c r="M165" s="52">
        <v>11299</v>
      </c>
      <c r="N165" s="52">
        <v>9840</v>
      </c>
      <c r="O165" s="52">
        <v>30245</v>
      </c>
      <c r="P165" s="52">
        <v>18354</v>
      </c>
      <c r="Q165" s="52">
        <v>23496</v>
      </c>
      <c r="R165" s="52">
        <v>23028</v>
      </c>
      <c r="S165" s="52">
        <v>26179</v>
      </c>
      <c r="T165" s="52">
        <v>22015</v>
      </c>
      <c r="U165" s="52">
        <v>21955</v>
      </c>
      <c r="V165" s="52">
        <v>24985</v>
      </c>
      <c r="W165" s="52">
        <v>25987</v>
      </c>
      <c r="X165" s="52">
        <v>35313</v>
      </c>
      <c r="Y165" s="52">
        <v>49704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495</v>
      </c>
      <c r="D167" s="52">
        <v>495</v>
      </c>
      <c r="E167" s="52">
        <v>501</v>
      </c>
      <c r="F167" s="52">
        <v>508</v>
      </c>
      <c r="G167" s="52">
        <v>516</v>
      </c>
      <c r="H167" s="52">
        <v>534</v>
      </c>
      <c r="I167" s="52">
        <v>273</v>
      </c>
      <c r="J167" s="52">
        <v>197</v>
      </c>
      <c r="K167" s="52">
        <v>205</v>
      </c>
      <c r="L167" s="52">
        <v>201</v>
      </c>
      <c r="M167" s="52">
        <v>242</v>
      </c>
      <c r="N167" s="52">
        <v>271</v>
      </c>
      <c r="O167" s="52">
        <v>273</v>
      </c>
      <c r="P167" s="52">
        <v>156</v>
      </c>
      <c r="Q167" s="52">
        <v>189</v>
      </c>
      <c r="R167" s="52">
        <v>188</v>
      </c>
      <c r="S167" s="52">
        <v>175</v>
      </c>
      <c r="T167" s="52">
        <v>165</v>
      </c>
      <c r="U167" s="52">
        <v>152</v>
      </c>
      <c r="V167" s="52">
        <v>118</v>
      </c>
      <c r="W167" s="52">
        <v>90</v>
      </c>
      <c r="X167" s="52">
        <v>63</v>
      </c>
      <c r="Y167" s="52">
        <v>88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1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67933</v>
      </c>
      <c r="D171" s="52">
        <v>68017</v>
      </c>
      <c r="E171" s="52">
        <v>69047</v>
      </c>
      <c r="F171" s="52">
        <v>70733</v>
      </c>
      <c r="G171" s="52">
        <v>72354</v>
      </c>
      <c r="H171" s="52">
        <v>75883</v>
      </c>
      <c r="I171" s="52">
        <v>41920</v>
      </c>
      <c r="J171" s="52">
        <v>36857</v>
      </c>
      <c r="K171" s="52">
        <v>38733</v>
      </c>
      <c r="L171" s="52">
        <v>38104</v>
      </c>
      <c r="M171" s="52">
        <v>42368</v>
      </c>
      <c r="N171" s="52">
        <v>49294</v>
      </c>
      <c r="O171" s="52">
        <v>51980</v>
      </c>
      <c r="P171" s="52">
        <v>37561</v>
      </c>
      <c r="Q171" s="52">
        <v>49091</v>
      </c>
      <c r="R171" s="52">
        <v>47588</v>
      </c>
      <c r="S171" s="52">
        <v>39603</v>
      </c>
      <c r="T171" s="52">
        <v>33679</v>
      </c>
      <c r="U171" s="52">
        <v>37231</v>
      </c>
      <c r="V171" s="52">
        <v>36658</v>
      </c>
      <c r="W171" s="52">
        <v>34264</v>
      </c>
      <c r="X171" s="52">
        <v>33443</v>
      </c>
      <c r="Y171" s="52">
        <v>36669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34</v>
      </c>
      <c r="N172" s="52">
        <v>256</v>
      </c>
      <c r="O172" s="52">
        <v>712</v>
      </c>
      <c r="P172" s="52">
        <v>1440</v>
      </c>
      <c r="Q172" s="52">
        <v>2671</v>
      </c>
      <c r="R172" s="52">
        <v>3862</v>
      </c>
      <c r="S172" s="52">
        <v>5427</v>
      </c>
      <c r="T172" s="52">
        <v>7702</v>
      </c>
      <c r="U172" s="52">
        <v>2797</v>
      </c>
      <c r="V172" s="52">
        <v>2919</v>
      </c>
      <c r="W172" s="52">
        <v>3551</v>
      </c>
      <c r="X172" s="52">
        <v>3488</v>
      </c>
      <c r="Y172" s="52">
        <v>4123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4538</v>
      </c>
      <c r="D176" s="52">
        <v>4549</v>
      </c>
      <c r="E176" s="52">
        <v>4692</v>
      </c>
      <c r="F176" s="52">
        <v>4961</v>
      </c>
      <c r="G176" s="52">
        <v>5274</v>
      </c>
      <c r="H176" s="52">
        <v>5884</v>
      </c>
      <c r="I176" s="52">
        <v>4241</v>
      </c>
      <c r="J176" s="52">
        <v>5402</v>
      </c>
      <c r="K176" s="52">
        <v>5721</v>
      </c>
      <c r="L176" s="52">
        <v>5742</v>
      </c>
      <c r="M176" s="52">
        <v>4705</v>
      </c>
      <c r="N176" s="52">
        <v>5124</v>
      </c>
      <c r="O176" s="52">
        <v>5503</v>
      </c>
      <c r="P176" s="52">
        <v>4743</v>
      </c>
      <c r="Q176" s="52">
        <v>6644</v>
      </c>
      <c r="R176" s="52">
        <v>7492</v>
      </c>
      <c r="S176" s="52">
        <v>6557</v>
      </c>
      <c r="T176" s="52">
        <v>5635</v>
      </c>
      <c r="U176" s="52">
        <v>4967</v>
      </c>
      <c r="V176" s="52">
        <v>4364</v>
      </c>
      <c r="W176" s="52">
        <v>4325</v>
      </c>
      <c r="X176" s="52">
        <v>3783</v>
      </c>
      <c r="Y176" s="52">
        <v>3644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63890</v>
      </c>
      <c r="D177" s="36">
        <v>63964</v>
      </c>
      <c r="E177" s="36">
        <v>64856</v>
      </c>
      <c r="F177" s="36">
        <v>66279</v>
      </c>
      <c r="G177" s="36">
        <v>67598</v>
      </c>
      <c r="H177" s="36">
        <v>70528</v>
      </c>
      <c r="I177" s="36">
        <v>37956</v>
      </c>
      <c r="J177" s="36">
        <v>31649</v>
      </c>
      <c r="K177" s="36">
        <v>33212</v>
      </c>
      <c r="L177" s="36">
        <v>32571</v>
      </c>
      <c r="M177" s="36">
        <v>37937</v>
      </c>
      <c r="N177" s="36">
        <v>44702</v>
      </c>
      <c r="O177" s="36">
        <v>47468</v>
      </c>
      <c r="P177" s="36">
        <v>34417</v>
      </c>
      <c r="Q177" s="36">
        <v>45309</v>
      </c>
      <c r="R177" s="36">
        <v>44144</v>
      </c>
      <c r="S177" s="36">
        <v>38639</v>
      </c>
      <c r="T177" s="36">
        <v>35907</v>
      </c>
      <c r="U177" s="36">
        <v>35216</v>
      </c>
      <c r="V177" s="36">
        <v>35337</v>
      </c>
      <c r="W177" s="36">
        <v>33587</v>
      </c>
      <c r="X177" s="36">
        <v>33209</v>
      </c>
      <c r="Y177" s="36">
        <v>37218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33827</v>
      </c>
      <c r="D5" s="52">
        <v>37621</v>
      </c>
      <c r="E5" s="52">
        <v>43196</v>
      </c>
      <c r="F5" s="52">
        <v>44800</v>
      </c>
      <c r="G5" s="52">
        <v>35711</v>
      </c>
      <c r="H5" s="52">
        <v>13531</v>
      </c>
      <c r="I5" s="52">
        <v>2679</v>
      </c>
      <c r="J5" s="52">
        <v>839</v>
      </c>
      <c r="K5" s="52">
        <v>11916</v>
      </c>
      <c r="L5" s="52">
        <v>47017</v>
      </c>
      <c r="M5" s="52">
        <v>57108</v>
      </c>
      <c r="N5" s="52">
        <v>50733</v>
      </c>
      <c r="O5" s="52">
        <v>25382</v>
      </c>
      <c r="P5" s="52">
        <v>0</v>
      </c>
      <c r="Q5" s="52">
        <v>3670</v>
      </c>
      <c r="R5" s="52">
        <v>22416</v>
      </c>
      <c r="S5" s="52">
        <v>20700</v>
      </c>
      <c r="T5" s="52">
        <v>0</v>
      </c>
      <c r="U5" s="52">
        <v>1092</v>
      </c>
      <c r="V5" s="52">
        <v>7691</v>
      </c>
      <c r="W5" s="52">
        <v>0</v>
      </c>
      <c r="X5" s="52">
        <v>5</v>
      </c>
      <c r="Y5" s="52">
        <v>3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5844</v>
      </c>
      <c r="D8" s="52">
        <v>6588</v>
      </c>
      <c r="E8" s="52">
        <v>9381</v>
      </c>
      <c r="F8" s="52">
        <v>9917</v>
      </c>
      <c r="G8" s="52">
        <v>10231</v>
      </c>
      <c r="H8" s="52">
        <v>8227</v>
      </c>
      <c r="I8" s="52">
        <v>4198</v>
      </c>
      <c r="J8" s="52">
        <v>1345</v>
      </c>
      <c r="K8" s="52">
        <v>8536</v>
      </c>
      <c r="L8" s="52">
        <v>8436</v>
      </c>
      <c r="M8" s="52">
        <v>20289</v>
      </c>
      <c r="N8" s="52">
        <v>34347</v>
      </c>
      <c r="O8" s="52">
        <v>18802</v>
      </c>
      <c r="P8" s="52">
        <v>13253</v>
      </c>
      <c r="Q8" s="52">
        <v>2632</v>
      </c>
      <c r="R8" s="52">
        <v>8369</v>
      </c>
      <c r="S8" s="52">
        <v>21976</v>
      </c>
      <c r="T8" s="52">
        <v>13970</v>
      </c>
      <c r="U8" s="52">
        <v>10254</v>
      </c>
      <c r="V8" s="52">
        <v>14052</v>
      </c>
      <c r="W8" s="52">
        <v>11818</v>
      </c>
      <c r="X8" s="52">
        <v>11218</v>
      </c>
      <c r="Y8" s="52">
        <v>823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1294</v>
      </c>
      <c r="D10" s="52">
        <v>3550</v>
      </c>
      <c r="E10" s="52">
        <v>2578</v>
      </c>
      <c r="F10" s="52">
        <v>1727</v>
      </c>
      <c r="G10" s="52">
        <v>1449</v>
      </c>
      <c r="H10" s="52">
        <v>1737</v>
      </c>
      <c r="I10" s="52">
        <v>1135</v>
      </c>
      <c r="J10" s="52">
        <v>1895</v>
      </c>
      <c r="K10" s="52">
        <v>2432</v>
      </c>
      <c r="L10" s="52">
        <v>3258</v>
      </c>
      <c r="M10" s="52">
        <v>2676</v>
      </c>
      <c r="N10" s="52">
        <v>3578</v>
      </c>
      <c r="O10" s="52">
        <v>3852</v>
      </c>
      <c r="P10" s="52">
        <v>1077</v>
      </c>
      <c r="Q10" s="52">
        <v>543</v>
      </c>
      <c r="R10" s="52">
        <v>784</v>
      </c>
      <c r="S10" s="52">
        <v>1346</v>
      </c>
      <c r="T10" s="52">
        <v>2893</v>
      </c>
      <c r="U10" s="52">
        <v>2010</v>
      </c>
      <c r="V10" s="52">
        <v>2531</v>
      </c>
      <c r="W10" s="52">
        <v>3163</v>
      </c>
      <c r="X10" s="52">
        <v>4059</v>
      </c>
      <c r="Y10" s="52">
        <v>2367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368</v>
      </c>
      <c r="D11" s="52">
        <v>271</v>
      </c>
      <c r="E11" s="52">
        <v>425</v>
      </c>
      <c r="F11" s="52">
        <v>492</v>
      </c>
      <c r="G11" s="52">
        <v>502</v>
      </c>
      <c r="H11" s="52">
        <v>402</v>
      </c>
      <c r="I11" s="52">
        <v>96</v>
      </c>
      <c r="J11" s="52">
        <v>65</v>
      </c>
      <c r="K11" s="52">
        <v>156</v>
      </c>
      <c r="L11" s="52">
        <v>285</v>
      </c>
      <c r="M11" s="52">
        <v>414</v>
      </c>
      <c r="N11" s="52">
        <v>279</v>
      </c>
      <c r="O11" s="52">
        <v>160</v>
      </c>
      <c r="P11" s="52">
        <v>8</v>
      </c>
      <c r="Q11" s="52">
        <v>10</v>
      </c>
      <c r="R11" s="52">
        <v>24</v>
      </c>
      <c r="S11" s="52">
        <v>82</v>
      </c>
      <c r="T11" s="52">
        <v>80</v>
      </c>
      <c r="U11" s="52">
        <v>113</v>
      </c>
      <c r="V11" s="52">
        <v>69</v>
      </c>
      <c r="W11" s="52">
        <v>8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68724</v>
      </c>
      <c r="D15" s="52">
        <v>70485</v>
      </c>
      <c r="E15" s="52">
        <v>77770</v>
      </c>
      <c r="F15" s="52">
        <v>82605</v>
      </c>
      <c r="G15" s="52">
        <v>78632</v>
      </c>
      <c r="H15" s="52">
        <v>64425</v>
      </c>
      <c r="I15" s="52">
        <v>22936</v>
      </c>
      <c r="J15" s="52">
        <v>20984</v>
      </c>
      <c r="K15" s="52">
        <v>42151</v>
      </c>
      <c r="L15" s="52">
        <v>46292</v>
      </c>
      <c r="M15" s="52">
        <v>78583</v>
      </c>
      <c r="N15" s="52">
        <v>69112</v>
      </c>
      <c r="O15" s="52">
        <v>34994</v>
      </c>
      <c r="P15" s="52">
        <v>3110</v>
      </c>
      <c r="Q15" s="52">
        <v>18171</v>
      </c>
      <c r="R15" s="52">
        <v>39479</v>
      </c>
      <c r="S15" s="52">
        <v>45973</v>
      </c>
      <c r="T15" s="52">
        <v>29239</v>
      </c>
      <c r="U15" s="52">
        <v>33265</v>
      </c>
      <c r="V15" s="52">
        <v>27344</v>
      </c>
      <c r="W15" s="52">
        <v>6706</v>
      </c>
      <c r="X15" s="52">
        <v>0</v>
      </c>
      <c r="Y15" s="52">
        <v>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29898</v>
      </c>
      <c r="M16" s="52">
        <v>5933</v>
      </c>
      <c r="N16" s="52">
        <v>2773</v>
      </c>
      <c r="O16" s="52">
        <v>3676</v>
      </c>
      <c r="P16" s="52">
        <v>285</v>
      </c>
      <c r="Q16" s="52">
        <v>887</v>
      </c>
      <c r="R16" s="52">
        <v>4685</v>
      </c>
      <c r="S16" s="52">
        <v>7518</v>
      </c>
      <c r="T16" s="52">
        <v>5750</v>
      </c>
      <c r="U16" s="52">
        <v>3669</v>
      </c>
      <c r="V16" s="52">
        <v>2045</v>
      </c>
      <c r="W16" s="52">
        <v>663</v>
      </c>
      <c r="X16" s="52">
        <v>0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22493</v>
      </c>
      <c r="D20" s="52">
        <v>38790</v>
      </c>
      <c r="E20" s="52">
        <v>25206</v>
      </c>
      <c r="F20" s="52">
        <v>22670</v>
      </c>
      <c r="G20" s="52">
        <v>23053</v>
      </c>
      <c r="H20" s="52">
        <v>18754</v>
      </c>
      <c r="I20" s="52">
        <v>7952</v>
      </c>
      <c r="J20" s="52">
        <v>10898</v>
      </c>
      <c r="K20" s="52">
        <v>11009</v>
      </c>
      <c r="L20" s="52">
        <v>27644</v>
      </c>
      <c r="M20" s="52">
        <v>20688</v>
      </c>
      <c r="N20" s="52">
        <v>17819</v>
      </c>
      <c r="O20" s="52">
        <v>5661</v>
      </c>
      <c r="P20" s="52">
        <v>438</v>
      </c>
      <c r="Q20" s="52">
        <v>0</v>
      </c>
      <c r="R20" s="52">
        <v>79</v>
      </c>
      <c r="S20" s="52">
        <v>381</v>
      </c>
      <c r="T20" s="52">
        <v>5309</v>
      </c>
      <c r="U20" s="52">
        <v>4292</v>
      </c>
      <c r="V20" s="52">
        <v>3413</v>
      </c>
      <c r="W20" s="52">
        <v>929</v>
      </c>
      <c r="X20" s="52">
        <v>1995</v>
      </c>
      <c r="Y20" s="52">
        <v>1705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6149</v>
      </c>
      <c r="D21" s="52">
        <v>9005</v>
      </c>
      <c r="E21" s="52">
        <v>10575</v>
      </c>
      <c r="F21" s="52">
        <v>8392</v>
      </c>
      <c r="G21" s="52">
        <v>5505</v>
      </c>
      <c r="H21" s="52">
        <v>4343</v>
      </c>
      <c r="I21" s="52">
        <v>1451</v>
      </c>
      <c r="J21" s="52">
        <v>1751</v>
      </c>
      <c r="K21" s="52">
        <v>5292</v>
      </c>
      <c r="L21" s="52">
        <v>8018</v>
      </c>
      <c r="M21" s="52">
        <v>9964</v>
      </c>
      <c r="N21" s="52">
        <v>5660</v>
      </c>
      <c r="O21" s="52">
        <v>5233</v>
      </c>
      <c r="P21" s="52">
        <v>1119</v>
      </c>
      <c r="Q21" s="52">
        <v>4754</v>
      </c>
      <c r="R21" s="52">
        <v>5309</v>
      </c>
      <c r="S21" s="52">
        <v>3436</v>
      </c>
      <c r="T21" s="52">
        <v>1539</v>
      </c>
      <c r="U21" s="52">
        <v>2437</v>
      </c>
      <c r="V21" s="52">
        <v>2214</v>
      </c>
      <c r="W21" s="52">
        <v>700</v>
      </c>
      <c r="X21" s="52">
        <v>192</v>
      </c>
      <c r="Y21" s="52">
        <v>159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42496</v>
      </c>
      <c r="D22" s="36">
        <v>27266</v>
      </c>
      <c r="E22" s="36">
        <v>45774</v>
      </c>
      <c r="F22" s="36">
        <v>54645</v>
      </c>
      <c r="G22" s="36">
        <v>53103</v>
      </c>
      <c r="H22" s="36">
        <v>44872</v>
      </c>
      <c r="I22" s="36">
        <v>15751</v>
      </c>
      <c r="J22" s="36">
        <v>10510</v>
      </c>
      <c r="K22" s="36">
        <v>28781</v>
      </c>
      <c r="L22" s="36">
        <v>44458</v>
      </c>
      <c r="M22" s="36">
        <v>57301</v>
      </c>
      <c r="N22" s="36">
        <v>52549</v>
      </c>
      <c r="O22" s="36">
        <v>35563</v>
      </c>
      <c r="P22" s="36">
        <v>7517</v>
      </c>
      <c r="Q22" s="36">
        <v>39139</v>
      </c>
      <c r="R22" s="36">
        <v>40873</v>
      </c>
      <c r="S22" s="36">
        <v>45830</v>
      </c>
      <c r="T22" s="36">
        <v>24467</v>
      </c>
      <c r="U22" s="36">
        <v>29007</v>
      </c>
      <c r="V22" s="36">
        <v>26755</v>
      </c>
      <c r="W22" s="36">
        <v>8797</v>
      </c>
      <c r="X22" s="36">
        <v>4582</v>
      </c>
      <c r="Y22" s="36">
        <v>6698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8</v>
      </c>
      <c r="D26" s="52">
        <v>1</v>
      </c>
      <c r="E26" s="52">
        <v>3</v>
      </c>
      <c r="F26" s="52">
        <v>5</v>
      </c>
      <c r="G26" s="52">
        <v>4</v>
      </c>
      <c r="H26" s="52">
        <v>4</v>
      </c>
      <c r="I26" s="52">
        <v>6</v>
      </c>
      <c r="J26" s="52">
        <v>7</v>
      </c>
      <c r="K26" s="52">
        <v>55</v>
      </c>
      <c r="L26" s="52">
        <v>93</v>
      </c>
      <c r="M26" s="52">
        <v>199</v>
      </c>
      <c r="N26" s="52">
        <v>117</v>
      </c>
      <c r="O26" s="52">
        <v>338</v>
      </c>
      <c r="P26" s="52">
        <v>403</v>
      </c>
      <c r="Q26" s="52">
        <v>256</v>
      </c>
      <c r="R26" s="52">
        <v>2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5</v>
      </c>
      <c r="Y26" s="52">
        <v>0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1</v>
      </c>
      <c r="K29" s="52">
        <v>18</v>
      </c>
      <c r="L29" s="52">
        <v>16</v>
      </c>
      <c r="M29" s="52">
        <v>43</v>
      </c>
      <c r="N29" s="52">
        <v>85</v>
      </c>
      <c r="O29" s="52">
        <v>65</v>
      </c>
      <c r="P29" s="52">
        <v>298</v>
      </c>
      <c r="Q29" s="52">
        <v>260</v>
      </c>
      <c r="R29" s="52">
        <v>159</v>
      </c>
      <c r="S29" s="52">
        <v>21</v>
      </c>
      <c r="T29" s="52">
        <v>21</v>
      </c>
      <c r="U29" s="52">
        <v>28</v>
      </c>
      <c r="V29" s="52">
        <v>42</v>
      </c>
      <c r="W29" s="52">
        <v>32</v>
      </c>
      <c r="X29" s="52">
        <v>103</v>
      </c>
      <c r="Y29" s="52">
        <v>98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1</v>
      </c>
      <c r="N31" s="52">
        <v>0</v>
      </c>
      <c r="O31" s="52">
        <v>1</v>
      </c>
      <c r="P31" s="52">
        <v>1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12</v>
      </c>
      <c r="D35" s="52">
        <v>5</v>
      </c>
      <c r="E35" s="52">
        <v>7</v>
      </c>
      <c r="F35" s="52">
        <v>9</v>
      </c>
      <c r="G35" s="52">
        <v>10</v>
      </c>
      <c r="H35" s="52">
        <v>9</v>
      </c>
      <c r="I35" s="52">
        <v>10</v>
      </c>
      <c r="J35" s="52">
        <v>7</v>
      </c>
      <c r="K35" s="52">
        <v>61</v>
      </c>
      <c r="L35" s="52">
        <v>60</v>
      </c>
      <c r="M35" s="52">
        <v>190</v>
      </c>
      <c r="N35" s="52">
        <v>120</v>
      </c>
      <c r="O35" s="52">
        <v>321</v>
      </c>
      <c r="P35" s="52">
        <v>393</v>
      </c>
      <c r="Q35" s="52">
        <v>284</v>
      </c>
      <c r="R35" s="52">
        <v>70</v>
      </c>
      <c r="S35" s="52">
        <v>64</v>
      </c>
      <c r="T35" s="52">
        <v>92</v>
      </c>
      <c r="U35" s="52">
        <v>98</v>
      </c>
      <c r="V35" s="52">
        <v>138</v>
      </c>
      <c r="W35" s="52">
        <v>241</v>
      </c>
      <c r="X35" s="52">
        <v>200</v>
      </c>
      <c r="Y35" s="52">
        <v>94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36</v>
      </c>
      <c r="M36" s="52">
        <v>13</v>
      </c>
      <c r="N36" s="52">
        <v>5</v>
      </c>
      <c r="O36" s="52">
        <v>31</v>
      </c>
      <c r="P36" s="52">
        <v>33</v>
      </c>
      <c r="Q36" s="52">
        <v>10</v>
      </c>
      <c r="R36" s="52">
        <v>5</v>
      </c>
      <c r="S36" s="52">
        <v>9</v>
      </c>
      <c r="T36" s="52">
        <v>15</v>
      </c>
      <c r="U36" s="52">
        <v>8</v>
      </c>
      <c r="V36" s="52">
        <v>8</v>
      </c>
      <c r="W36" s="52">
        <v>18</v>
      </c>
      <c r="X36" s="52">
        <v>28</v>
      </c>
      <c r="Y36" s="52">
        <v>6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2</v>
      </c>
      <c r="D40" s="52">
        <v>1</v>
      </c>
      <c r="E40" s="52">
        <v>1</v>
      </c>
      <c r="F40" s="52">
        <v>2</v>
      </c>
      <c r="G40" s="52">
        <v>0</v>
      </c>
      <c r="H40" s="52">
        <v>1</v>
      </c>
      <c r="I40" s="52">
        <v>0</v>
      </c>
      <c r="J40" s="52">
        <v>1</v>
      </c>
      <c r="K40" s="52">
        <v>8</v>
      </c>
      <c r="L40" s="52">
        <v>14</v>
      </c>
      <c r="M40" s="52">
        <v>29</v>
      </c>
      <c r="N40" s="52">
        <v>11</v>
      </c>
      <c r="O40" s="52">
        <v>43</v>
      </c>
      <c r="P40" s="52">
        <v>54</v>
      </c>
      <c r="Q40" s="52">
        <v>29</v>
      </c>
      <c r="R40" s="52">
        <v>7</v>
      </c>
      <c r="S40" s="52">
        <v>3</v>
      </c>
      <c r="T40" s="52">
        <v>6</v>
      </c>
      <c r="U40" s="52">
        <v>7</v>
      </c>
      <c r="V40" s="52">
        <v>8</v>
      </c>
      <c r="W40" s="52">
        <v>15</v>
      </c>
      <c r="X40" s="52">
        <v>6</v>
      </c>
      <c r="Y40" s="52">
        <v>1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10</v>
      </c>
      <c r="D41" s="36">
        <v>4</v>
      </c>
      <c r="E41" s="36">
        <v>6</v>
      </c>
      <c r="F41" s="36">
        <v>8</v>
      </c>
      <c r="G41" s="36">
        <v>8</v>
      </c>
      <c r="H41" s="36">
        <v>9</v>
      </c>
      <c r="I41" s="36">
        <v>8</v>
      </c>
      <c r="J41" s="36">
        <v>7</v>
      </c>
      <c r="K41" s="36">
        <v>53</v>
      </c>
      <c r="L41" s="36">
        <v>82</v>
      </c>
      <c r="M41" s="36">
        <v>176</v>
      </c>
      <c r="N41" s="36">
        <v>113</v>
      </c>
      <c r="O41" s="36">
        <v>311</v>
      </c>
      <c r="P41" s="36">
        <v>371</v>
      </c>
      <c r="Q41" s="36">
        <v>269</v>
      </c>
      <c r="R41" s="36">
        <v>67</v>
      </c>
      <c r="S41" s="36">
        <v>68</v>
      </c>
      <c r="T41" s="36">
        <v>103</v>
      </c>
      <c r="U41" s="36">
        <v>99</v>
      </c>
      <c r="V41" s="36">
        <v>139</v>
      </c>
      <c r="W41" s="36">
        <v>243</v>
      </c>
      <c r="X41" s="36">
        <v>227</v>
      </c>
      <c r="Y41" s="36">
        <v>95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541</v>
      </c>
      <c r="L45" s="52">
        <v>403</v>
      </c>
      <c r="M45" s="52">
        <v>198</v>
      </c>
      <c r="N45" s="52">
        <v>234</v>
      </c>
      <c r="O45" s="52">
        <v>167</v>
      </c>
      <c r="P45" s="52">
        <v>1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39</v>
      </c>
      <c r="D48" s="52">
        <v>25</v>
      </c>
      <c r="E48" s="52">
        <v>1</v>
      </c>
      <c r="F48" s="52">
        <v>0</v>
      </c>
      <c r="G48" s="52">
        <v>0</v>
      </c>
      <c r="H48" s="52">
        <v>0</v>
      </c>
      <c r="I48" s="52">
        <v>2</v>
      </c>
      <c r="J48" s="52">
        <v>1</v>
      </c>
      <c r="K48" s="52">
        <v>162</v>
      </c>
      <c r="L48" s="52">
        <v>150</v>
      </c>
      <c r="M48" s="52">
        <v>130</v>
      </c>
      <c r="N48" s="52">
        <v>138</v>
      </c>
      <c r="O48" s="52">
        <v>87</v>
      </c>
      <c r="P48" s="52">
        <v>59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312</v>
      </c>
      <c r="D54" s="52">
        <v>409</v>
      </c>
      <c r="E54" s="52">
        <v>323</v>
      </c>
      <c r="F54" s="52">
        <v>512</v>
      </c>
      <c r="G54" s="52">
        <v>1</v>
      </c>
      <c r="H54" s="52">
        <v>637</v>
      </c>
      <c r="I54" s="52">
        <v>410</v>
      </c>
      <c r="J54" s="52">
        <v>106</v>
      </c>
      <c r="K54" s="52">
        <v>541</v>
      </c>
      <c r="L54" s="52">
        <v>247</v>
      </c>
      <c r="M54" s="52">
        <v>192</v>
      </c>
      <c r="N54" s="52">
        <v>248</v>
      </c>
      <c r="O54" s="52">
        <v>196</v>
      </c>
      <c r="P54" s="52">
        <v>1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157</v>
      </c>
      <c r="M55" s="52">
        <v>13</v>
      </c>
      <c r="N55" s="52">
        <v>9</v>
      </c>
      <c r="O55" s="52">
        <v>18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40</v>
      </c>
      <c r="D59" s="52">
        <v>101</v>
      </c>
      <c r="E59" s="52">
        <v>61</v>
      </c>
      <c r="F59" s="52">
        <v>68</v>
      </c>
      <c r="G59" s="52">
        <v>0</v>
      </c>
      <c r="H59" s="52">
        <v>56</v>
      </c>
      <c r="I59" s="52">
        <v>35</v>
      </c>
      <c r="J59" s="52">
        <v>15</v>
      </c>
      <c r="K59" s="52">
        <v>83</v>
      </c>
      <c r="L59" s="52">
        <v>62</v>
      </c>
      <c r="M59" s="52">
        <v>29</v>
      </c>
      <c r="N59" s="52">
        <v>23</v>
      </c>
      <c r="O59" s="52">
        <v>27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273</v>
      </c>
      <c r="D60" s="36">
        <v>307</v>
      </c>
      <c r="E60" s="36">
        <v>262</v>
      </c>
      <c r="F60" s="36">
        <v>445</v>
      </c>
      <c r="G60" s="36">
        <v>0</v>
      </c>
      <c r="H60" s="36">
        <v>583</v>
      </c>
      <c r="I60" s="36">
        <v>374</v>
      </c>
      <c r="J60" s="36">
        <v>91</v>
      </c>
      <c r="K60" s="36">
        <v>458</v>
      </c>
      <c r="L60" s="36">
        <v>343</v>
      </c>
      <c r="M60" s="36">
        <v>175</v>
      </c>
      <c r="N60" s="36">
        <v>233</v>
      </c>
      <c r="O60" s="36">
        <v>188</v>
      </c>
      <c r="P60" s="36">
        <v>1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624</v>
      </c>
      <c r="D64" s="52">
        <v>1682</v>
      </c>
      <c r="E64" s="52">
        <v>3500</v>
      </c>
      <c r="F64" s="52">
        <v>6579</v>
      </c>
      <c r="G64" s="52">
        <v>11134</v>
      </c>
      <c r="H64" s="52">
        <v>13282</v>
      </c>
      <c r="I64" s="52">
        <v>14620</v>
      </c>
      <c r="J64" s="52">
        <v>11158</v>
      </c>
      <c r="K64" s="52">
        <v>9660</v>
      </c>
      <c r="L64" s="52">
        <v>2077</v>
      </c>
      <c r="M64" s="52">
        <v>1253</v>
      </c>
      <c r="N64" s="52">
        <v>0</v>
      </c>
      <c r="O64" s="52">
        <v>1910</v>
      </c>
      <c r="P64" s="52">
        <v>7664</v>
      </c>
      <c r="Q64" s="52">
        <v>13826</v>
      </c>
      <c r="R64" s="52">
        <v>18733</v>
      </c>
      <c r="S64" s="52">
        <v>22977</v>
      </c>
      <c r="T64" s="52">
        <v>26022</v>
      </c>
      <c r="U64" s="52">
        <v>26794</v>
      </c>
      <c r="V64" s="52">
        <v>27420</v>
      </c>
      <c r="W64" s="52">
        <v>25161</v>
      </c>
      <c r="X64" s="52">
        <v>8070</v>
      </c>
      <c r="Y64" s="52">
        <v>812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53</v>
      </c>
      <c r="D67" s="52">
        <v>197</v>
      </c>
      <c r="E67" s="52">
        <v>576</v>
      </c>
      <c r="F67" s="52">
        <v>1031</v>
      </c>
      <c r="G67" s="52">
        <v>2049</v>
      </c>
      <c r="H67" s="52">
        <v>2906</v>
      </c>
      <c r="I67" s="52">
        <v>3319</v>
      </c>
      <c r="J67" s="52">
        <v>3273</v>
      </c>
      <c r="K67" s="52">
        <v>9911</v>
      </c>
      <c r="L67" s="52">
        <v>2624</v>
      </c>
      <c r="M67" s="52">
        <v>1362</v>
      </c>
      <c r="N67" s="52">
        <v>1671</v>
      </c>
      <c r="O67" s="52">
        <v>339</v>
      </c>
      <c r="P67" s="52">
        <v>5656</v>
      </c>
      <c r="Q67" s="52">
        <v>6958</v>
      </c>
      <c r="R67" s="52">
        <v>13015</v>
      </c>
      <c r="S67" s="52">
        <v>15894</v>
      </c>
      <c r="T67" s="52">
        <v>16580</v>
      </c>
      <c r="U67" s="52">
        <v>18339</v>
      </c>
      <c r="V67" s="52">
        <v>21667</v>
      </c>
      <c r="W67" s="52">
        <v>17583</v>
      </c>
      <c r="X67" s="52">
        <v>25239</v>
      </c>
      <c r="Y67" s="52">
        <v>16256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458</v>
      </c>
      <c r="D69" s="52">
        <v>873</v>
      </c>
      <c r="E69" s="52">
        <v>1903</v>
      </c>
      <c r="F69" s="52">
        <v>3582</v>
      </c>
      <c r="G69" s="52">
        <v>6101</v>
      </c>
      <c r="H69" s="52">
        <v>7306</v>
      </c>
      <c r="I69" s="52">
        <v>8059</v>
      </c>
      <c r="J69" s="52">
        <v>6167</v>
      </c>
      <c r="K69" s="52">
        <v>5316</v>
      </c>
      <c r="L69" s="52">
        <v>1262</v>
      </c>
      <c r="M69" s="52">
        <v>870</v>
      </c>
      <c r="N69" s="52">
        <v>220</v>
      </c>
      <c r="O69" s="52">
        <v>2293</v>
      </c>
      <c r="P69" s="52">
        <v>7369</v>
      </c>
      <c r="Q69" s="52">
        <v>14087</v>
      </c>
      <c r="R69" s="52">
        <v>13734</v>
      </c>
      <c r="S69" s="52">
        <v>12196</v>
      </c>
      <c r="T69" s="52">
        <v>13758</v>
      </c>
      <c r="U69" s="52">
        <v>13380</v>
      </c>
      <c r="V69" s="52">
        <v>12153</v>
      </c>
      <c r="W69" s="52">
        <v>9098</v>
      </c>
      <c r="X69" s="52">
        <v>5397</v>
      </c>
      <c r="Y69" s="52">
        <v>7081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28</v>
      </c>
      <c r="M70" s="52">
        <v>5</v>
      </c>
      <c r="N70" s="52">
        <v>2</v>
      </c>
      <c r="O70" s="52">
        <v>0</v>
      </c>
      <c r="P70" s="52">
        <v>3</v>
      </c>
      <c r="Q70" s="52">
        <v>23</v>
      </c>
      <c r="R70" s="52">
        <v>11</v>
      </c>
      <c r="S70" s="52">
        <v>2</v>
      </c>
      <c r="T70" s="52">
        <v>16</v>
      </c>
      <c r="U70" s="52">
        <v>16</v>
      </c>
      <c r="V70" s="52">
        <v>11</v>
      </c>
      <c r="W70" s="52">
        <v>14</v>
      </c>
      <c r="X70" s="52">
        <v>6</v>
      </c>
      <c r="Y70" s="52">
        <v>0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197</v>
      </c>
      <c r="D73" s="52">
        <v>839</v>
      </c>
      <c r="E73" s="52">
        <v>1633</v>
      </c>
      <c r="F73" s="52">
        <v>3045</v>
      </c>
      <c r="G73" s="52">
        <v>5128</v>
      </c>
      <c r="H73" s="52">
        <v>6181</v>
      </c>
      <c r="I73" s="52">
        <v>6949</v>
      </c>
      <c r="J73" s="52">
        <v>5785</v>
      </c>
      <c r="K73" s="52">
        <v>5766</v>
      </c>
      <c r="L73" s="52">
        <v>1880</v>
      </c>
      <c r="M73" s="52">
        <v>3407</v>
      </c>
      <c r="N73" s="52">
        <v>3937</v>
      </c>
      <c r="O73" s="52">
        <v>4153</v>
      </c>
      <c r="P73" s="52">
        <v>4881</v>
      </c>
      <c r="Q73" s="52">
        <v>4049</v>
      </c>
      <c r="R73" s="52">
        <v>7600</v>
      </c>
      <c r="S73" s="52">
        <v>11492</v>
      </c>
      <c r="T73" s="52">
        <v>11520</v>
      </c>
      <c r="U73" s="52">
        <v>13716</v>
      </c>
      <c r="V73" s="52">
        <v>16685</v>
      </c>
      <c r="W73" s="52">
        <v>18691</v>
      </c>
      <c r="X73" s="52">
        <v>8791</v>
      </c>
      <c r="Y73" s="52">
        <v>6813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1212</v>
      </c>
      <c r="M74" s="52">
        <v>253</v>
      </c>
      <c r="N74" s="52">
        <v>156</v>
      </c>
      <c r="O74" s="52">
        <v>432</v>
      </c>
      <c r="P74" s="52">
        <v>449</v>
      </c>
      <c r="Q74" s="52">
        <v>198</v>
      </c>
      <c r="R74" s="52">
        <v>902</v>
      </c>
      <c r="S74" s="52">
        <v>1880</v>
      </c>
      <c r="T74" s="52">
        <v>2261</v>
      </c>
      <c r="U74" s="52">
        <v>1512</v>
      </c>
      <c r="V74" s="52">
        <v>1246</v>
      </c>
      <c r="W74" s="52">
        <v>1866</v>
      </c>
      <c r="X74" s="52">
        <v>1397</v>
      </c>
      <c r="Y74" s="52">
        <v>708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371</v>
      </c>
      <c r="D78" s="52">
        <v>995</v>
      </c>
      <c r="E78" s="52">
        <v>2035</v>
      </c>
      <c r="F78" s="52">
        <v>3825</v>
      </c>
      <c r="G78" s="52">
        <v>6514</v>
      </c>
      <c r="H78" s="52">
        <v>7909</v>
      </c>
      <c r="I78" s="52">
        <v>8950</v>
      </c>
      <c r="J78" s="52">
        <v>7436</v>
      </c>
      <c r="K78" s="52">
        <v>7344</v>
      </c>
      <c r="L78" s="52">
        <v>4220</v>
      </c>
      <c r="M78" s="52">
        <v>4969</v>
      </c>
      <c r="N78" s="52">
        <v>5363</v>
      </c>
      <c r="O78" s="52">
        <v>5416</v>
      </c>
      <c r="P78" s="52">
        <v>6983</v>
      </c>
      <c r="Q78" s="52">
        <v>6910</v>
      </c>
      <c r="R78" s="52">
        <v>8743</v>
      </c>
      <c r="S78" s="52">
        <v>8552</v>
      </c>
      <c r="T78" s="52">
        <v>9891</v>
      </c>
      <c r="U78" s="52">
        <v>9507</v>
      </c>
      <c r="V78" s="52">
        <v>8965</v>
      </c>
      <c r="W78" s="52">
        <v>8033</v>
      </c>
      <c r="X78" s="52">
        <v>6715</v>
      </c>
      <c r="Y78" s="52">
        <v>6109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301</v>
      </c>
      <c r="D79" s="36">
        <v>735</v>
      </c>
      <c r="E79" s="36">
        <v>1527</v>
      </c>
      <c r="F79" s="36">
        <v>2850</v>
      </c>
      <c r="G79" s="36">
        <v>4821</v>
      </c>
      <c r="H79" s="36">
        <v>5811</v>
      </c>
      <c r="I79" s="36">
        <v>6550</v>
      </c>
      <c r="J79" s="36">
        <v>5464</v>
      </c>
      <c r="K79" s="36">
        <v>5464</v>
      </c>
      <c r="L79" s="36">
        <v>2852</v>
      </c>
      <c r="M79" s="36">
        <v>3413</v>
      </c>
      <c r="N79" s="36">
        <v>3819</v>
      </c>
      <c r="O79" s="36">
        <v>7134</v>
      </c>
      <c r="P79" s="36">
        <v>11051</v>
      </c>
      <c r="Q79" s="36">
        <v>15892</v>
      </c>
      <c r="R79" s="36">
        <v>16490</v>
      </c>
      <c r="S79" s="36">
        <v>19111</v>
      </c>
      <c r="T79" s="36">
        <v>19226</v>
      </c>
      <c r="U79" s="36">
        <v>21585</v>
      </c>
      <c r="V79" s="36">
        <v>24913</v>
      </c>
      <c r="W79" s="36">
        <v>27231</v>
      </c>
      <c r="X79" s="36">
        <v>15793</v>
      </c>
      <c r="Y79" s="36">
        <v>12824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103037</v>
      </c>
      <c r="D83" s="52">
        <v>140875</v>
      </c>
      <c r="E83" s="52">
        <v>121299</v>
      </c>
      <c r="F83" s="52">
        <v>108916</v>
      </c>
      <c r="G83" s="52">
        <v>70323</v>
      </c>
      <c r="H83" s="52">
        <v>96845</v>
      </c>
      <c r="I83" s="52">
        <v>137976</v>
      </c>
      <c r="J83" s="52">
        <v>104112</v>
      </c>
      <c r="K83" s="52">
        <v>89752</v>
      </c>
      <c r="L83" s="52">
        <v>107945</v>
      </c>
      <c r="M83" s="52">
        <v>88072</v>
      </c>
      <c r="N83" s="52">
        <v>207273</v>
      </c>
      <c r="O83" s="52">
        <v>140487</v>
      </c>
      <c r="P83" s="52">
        <v>118607</v>
      </c>
      <c r="Q83" s="52">
        <v>190455</v>
      </c>
      <c r="R83" s="52">
        <v>87723</v>
      </c>
      <c r="S83" s="52">
        <v>99897</v>
      </c>
      <c r="T83" s="52">
        <v>144224</v>
      </c>
      <c r="U83" s="52">
        <v>100064</v>
      </c>
      <c r="V83" s="52">
        <v>108678</v>
      </c>
      <c r="W83" s="52">
        <v>93053</v>
      </c>
      <c r="X83" s="52">
        <v>129257</v>
      </c>
      <c r="Y83" s="52">
        <v>202271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13020</v>
      </c>
      <c r="D86" s="52">
        <v>19858</v>
      </c>
      <c r="E86" s="52">
        <v>28474</v>
      </c>
      <c r="F86" s="52">
        <v>28207</v>
      </c>
      <c r="G86" s="52">
        <v>23869</v>
      </c>
      <c r="H86" s="52">
        <v>24030</v>
      </c>
      <c r="I86" s="52">
        <v>26374</v>
      </c>
      <c r="J86" s="52">
        <v>29391</v>
      </c>
      <c r="K86" s="52">
        <v>99759</v>
      </c>
      <c r="L86" s="52">
        <v>34566</v>
      </c>
      <c r="M86" s="52">
        <v>46152</v>
      </c>
      <c r="N86" s="52">
        <v>101169</v>
      </c>
      <c r="O86" s="52">
        <v>79609</v>
      </c>
      <c r="P86" s="52">
        <v>122274</v>
      </c>
      <c r="Q86" s="52">
        <v>104435</v>
      </c>
      <c r="R86" s="52">
        <v>141036</v>
      </c>
      <c r="S86" s="52">
        <v>96164</v>
      </c>
      <c r="T86" s="52">
        <v>100892</v>
      </c>
      <c r="U86" s="52">
        <v>117600</v>
      </c>
      <c r="V86" s="52">
        <v>124318</v>
      </c>
      <c r="W86" s="52">
        <v>103703</v>
      </c>
      <c r="X86" s="52">
        <v>202727</v>
      </c>
      <c r="Y86" s="52">
        <v>229906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9419</v>
      </c>
      <c r="D88" s="52">
        <v>9096</v>
      </c>
      <c r="E88" s="52">
        <v>10532</v>
      </c>
      <c r="F88" s="52">
        <v>13888</v>
      </c>
      <c r="G88" s="52">
        <v>13076</v>
      </c>
      <c r="H88" s="52">
        <v>14480</v>
      </c>
      <c r="I88" s="52">
        <v>15945</v>
      </c>
      <c r="J88" s="52">
        <v>21414</v>
      </c>
      <c r="K88" s="52">
        <v>19345</v>
      </c>
      <c r="L88" s="52">
        <v>19949</v>
      </c>
      <c r="M88" s="52">
        <v>17525</v>
      </c>
      <c r="N88" s="52">
        <v>23458</v>
      </c>
      <c r="O88" s="52">
        <v>22240</v>
      </c>
      <c r="P88" s="52">
        <v>4445</v>
      </c>
      <c r="Q88" s="52">
        <v>9827</v>
      </c>
      <c r="R88" s="52">
        <v>8559</v>
      </c>
      <c r="S88" s="52">
        <v>13129</v>
      </c>
      <c r="T88" s="52">
        <v>13054</v>
      </c>
      <c r="U88" s="52">
        <v>11928</v>
      </c>
      <c r="V88" s="52">
        <v>11939</v>
      </c>
      <c r="W88" s="52">
        <v>10100</v>
      </c>
      <c r="X88" s="52">
        <v>15245</v>
      </c>
      <c r="Y88" s="52">
        <v>11605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107</v>
      </c>
      <c r="M89" s="52">
        <v>20</v>
      </c>
      <c r="N89" s="52">
        <v>23</v>
      </c>
      <c r="O89" s="52">
        <v>26</v>
      </c>
      <c r="P89" s="52">
        <v>1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33</v>
      </c>
      <c r="W89" s="52">
        <v>1</v>
      </c>
      <c r="X89" s="52">
        <v>10</v>
      </c>
      <c r="Y89" s="52">
        <v>8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782</v>
      </c>
      <c r="D92" s="52">
        <v>709</v>
      </c>
      <c r="E92" s="52">
        <v>901</v>
      </c>
      <c r="F92" s="52">
        <v>920</v>
      </c>
      <c r="G92" s="52">
        <v>818</v>
      </c>
      <c r="H92" s="52">
        <v>1063</v>
      </c>
      <c r="I92" s="52">
        <v>723</v>
      </c>
      <c r="J92" s="52">
        <v>465</v>
      </c>
      <c r="K92" s="52">
        <v>633</v>
      </c>
      <c r="L92" s="52">
        <v>719</v>
      </c>
      <c r="M92" s="52">
        <v>801</v>
      </c>
      <c r="N92" s="52">
        <v>1043</v>
      </c>
      <c r="O92" s="52">
        <v>826</v>
      </c>
      <c r="P92" s="52">
        <v>501</v>
      </c>
      <c r="Q92" s="52">
        <v>205</v>
      </c>
      <c r="R92" s="52">
        <v>108</v>
      </c>
      <c r="S92" s="52">
        <v>300</v>
      </c>
      <c r="T92" s="52">
        <v>575</v>
      </c>
      <c r="U92" s="52">
        <v>659</v>
      </c>
      <c r="V92" s="52">
        <v>613</v>
      </c>
      <c r="W92" s="52">
        <v>304</v>
      </c>
      <c r="X92" s="52">
        <v>52</v>
      </c>
      <c r="Y92" s="52">
        <v>154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2</v>
      </c>
      <c r="M93" s="52">
        <v>1</v>
      </c>
      <c r="N93" s="52">
        <v>1</v>
      </c>
      <c r="O93" s="52">
        <v>1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2</v>
      </c>
      <c r="Y93" s="52">
        <v>0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145894</v>
      </c>
      <c r="D96" s="52">
        <v>184391</v>
      </c>
      <c r="E96" s="52">
        <v>165100</v>
      </c>
      <c r="F96" s="52">
        <v>154776</v>
      </c>
      <c r="G96" s="52">
        <v>127864</v>
      </c>
      <c r="H96" s="52">
        <v>170472</v>
      </c>
      <c r="I96" s="52">
        <v>173080</v>
      </c>
      <c r="J96" s="52">
        <v>149437</v>
      </c>
      <c r="K96" s="52">
        <v>170252</v>
      </c>
      <c r="L96" s="52">
        <v>115960</v>
      </c>
      <c r="M96" s="52">
        <v>151181</v>
      </c>
      <c r="N96" s="52">
        <v>258699</v>
      </c>
      <c r="O96" s="52">
        <v>181362</v>
      </c>
      <c r="P96" s="52">
        <v>192401</v>
      </c>
      <c r="Q96" s="52">
        <v>277910</v>
      </c>
      <c r="R96" s="52">
        <v>160585</v>
      </c>
      <c r="S96" s="52">
        <v>163196</v>
      </c>
      <c r="T96" s="52">
        <v>201526</v>
      </c>
      <c r="U96" s="52">
        <v>186505</v>
      </c>
      <c r="V96" s="52">
        <v>221423</v>
      </c>
      <c r="W96" s="52">
        <v>187184</v>
      </c>
      <c r="X96" s="52">
        <v>209856</v>
      </c>
      <c r="Y96" s="52">
        <v>289225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74894</v>
      </c>
      <c r="M97" s="52">
        <v>11415</v>
      </c>
      <c r="N97" s="52">
        <v>10384</v>
      </c>
      <c r="O97" s="52">
        <v>19056</v>
      </c>
      <c r="P97" s="52">
        <v>17779</v>
      </c>
      <c r="Q97" s="52">
        <v>13620</v>
      </c>
      <c r="R97" s="52">
        <v>19081</v>
      </c>
      <c r="S97" s="52">
        <v>26697</v>
      </c>
      <c r="T97" s="52">
        <v>39657</v>
      </c>
      <c r="U97" s="52">
        <v>20613</v>
      </c>
      <c r="V97" s="52">
        <v>16578</v>
      </c>
      <c r="W97" s="52">
        <v>18730</v>
      </c>
      <c r="X97" s="52">
        <v>33483</v>
      </c>
      <c r="Y97" s="52">
        <v>30147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24482</v>
      </c>
      <c r="D101" s="52">
        <v>25942</v>
      </c>
      <c r="E101" s="52">
        <v>23651</v>
      </c>
      <c r="F101" s="52">
        <v>27747</v>
      </c>
      <c r="G101" s="52">
        <v>25050</v>
      </c>
      <c r="H101" s="52">
        <v>28936</v>
      </c>
      <c r="I101" s="52">
        <v>24381</v>
      </c>
      <c r="J101" s="52">
        <v>28421</v>
      </c>
      <c r="K101" s="52">
        <v>29827</v>
      </c>
      <c r="L101" s="52">
        <v>29098</v>
      </c>
      <c r="M101" s="52">
        <v>29266</v>
      </c>
      <c r="N101" s="52">
        <v>34799</v>
      </c>
      <c r="O101" s="52">
        <v>39964</v>
      </c>
      <c r="P101" s="52">
        <v>40049</v>
      </c>
      <c r="Q101" s="52">
        <v>57362</v>
      </c>
      <c r="R101" s="52">
        <v>49386</v>
      </c>
      <c r="S101" s="52">
        <v>41573</v>
      </c>
      <c r="T101" s="52">
        <v>38365</v>
      </c>
      <c r="U101" s="52">
        <v>36484</v>
      </c>
      <c r="V101" s="52">
        <v>30034</v>
      </c>
      <c r="W101" s="52">
        <v>33278</v>
      </c>
      <c r="X101" s="52">
        <v>18482</v>
      </c>
      <c r="Y101" s="52">
        <v>32827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17223</v>
      </c>
      <c r="D102" s="52">
        <v>42932</v>
      </c>
      <c r="E102" s="52">
        <v>29598</v>
      </c>
      <c r="F102" s="52">
        <v>19590</v>
      </c>
      <c r="G102" s="52">
        <v>11547</v>
      </c>
      <c r="H102" s="52">
        <v>14555</v>
      </c>
      <c r="I102" s="52">
        <v>14372</v>
      </c>
      <c r="J102" s="52">
        <v>20666</v>
      </c>
      <c r="K102" s="52">
        <v>25398</v>
      </c>
      <c r="L102" s="52">
        <v>28440</v>
      </c>
      <c r="M102" s="52">
        <v>23007</v>
      </c>
      <c r="N102" s="52">
        <v>25545</v>
      </c>
      <c r="O102" s="52">
        <v>24222</v>
      </c>
      <c r="P102" s="52">
        <v>23798</v>
      </c>
      <c r="Q102" s="52">
        <v>26930</v>
      </c>
      <c r="R102" s="52">
        <v>16819</v>
      </c>
      <c r="S102" s="52">
        <v>11829</v>
      </c>
      <c r="T102" s="52">
        <v>13500</v>
      </c>
      <c r="U102" s="52">
        <v>15203</v>
      </c>
      <c r="V102" s="52">
        <v>17811</v>
      </c>
      <c r="W102" s="52">
        <v>14048</v>
      </c>
      <c r="X102" s="52">
        <v>9821</v>
      </c>
      <c r="Y102" s="52">
        <v>7099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119026</v>
      </c>
      <c r="D103" s="36">
        <v>129981</v>
      </c>
      <c r="E103" s="36">
        <v>128119</v>
      </c>
      <c r="F103" s="36">
        <v>127563</v>
      </c>
      <c r="G103" s="36">
        <v>111414</v>
      </c>
      <c r="H103" s="36">
        <v>150403</v>
      </c>
      <c r="I103" s="36">
        <v>155814</v>
      </c>
      <c r="J103" s="36">
        <v>123992</v>
      </c>
      <c r="K103" s="36">
        <v>138019</v>
      </c>
      <c r="L103" s="36">
        <v>157622</v>
      </c>
      <c r="M103" s="36">
        <v>132276</v>
      </c>
      <c r="N103" s="36">
        <v>237035</v>
      </c>
      <c r="O103" s="36">
        <v>164506</v>
      </c>
      <c r="P103" s="36">
        <v>159547</v>
      </c>
      <c r="Q103" s="36">
        <v>221461</v>
      </c>
      <c r="R103" s="36">
        <v>129515</v>
      </c>
      <c r="S103" s="36">
        <v>157789</v>
      </c>
      <c r="T103" s="36">
        <v>214966</v>
      </c>
      <c r="U103" s="36">
        <v>180635</v>
      </c>
      <c r="V103" s="36">
        <v>214834</v>
      </c>
      <c r="W103" s="36">
        <v>176389</v>
      </c>
      <c r="X103" s="36">
        <v>226247</v>
      </c>
      <c r="Y103" s="36">
        <v>290440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65724</v>
      </c>
      <c r="D126" s="52">
        <v>0</v>
      </c>
      <c r="E126" s="52">
        <v>9397</v>
      </c>
      <c r="F126" s="52">
        <v>61022</v>
      </c>
      <c r="G126" s="52">
        <v>74271</v>
      </c>
      <c r="H126" s="52">
        <v>47076</v>
      </c>
      <c r="I126" s="52">
        <v>50616</v>
      </c>
      <c r="J126" s="52">
        <v>39190</v>
      </c>
      <c r="K126" s="52">
        <v>58311</v>
      </c>
      <c r="L126" s="52">
        <v>48677</v>
      </c>
      <c r="M126" s="52">
        <v>63853</v>
      </c>
      <c r="N126" s="52">
        <v>84149</v>
      </c>
      <c r="O126" s="52">
        <v>91361</v>
      </c>
      <c r="P126" s="52">
        <v>39576</v>
      </c>
      <c r="Q126" s="52">
        <v>51944</v>
      </c>
      <c r="R126" s="52">
        <v>33593</v>
      </c>
      <c r="S126" s="52">
        <v>39280</v>
      </c>
      <c r="T126" s="52">
        <v>26501</v>
      </c>
      <c r="U126" s="52">
        <v>35135</v>
      </c>
      <c r="V126" s="52">
        <v>46236</v>
      </c>
      <c r="W126" s="52">
        <v>52123</v>
      </c>
      <c r="X126" s="52">
        <v>83416</v>
      </c>
      <c r="Y126" s="52">
        <v>67119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12624</v>
      </c>
      <c r="D129" s="52">
        <v>5054</v>
      </c>
      <c r="E129" s="52">
        <v>4449</v>
      </c>
      <c r="F129" s="52">
        <v>7054</v>
      </c>
      <c r="G129" s="52">
        <v>13958</v>
      </c>
      <c r="H129" s="52">
        <v>16719</v>
      </c>
      <c r="I129" s="52">
        <v>14178</v>
      </c>
      <c r="J129" s="52">
        <v>11699</v>
      </c>
      <c r="K129" s="52">
        <v>47303</v>
      </c>
      <c r="L129" s="52">
        <v>20727</v>
      </c>
      <c r="M129" s="52">
        <v>24441</v>
      </c>
      <c r="N129" s="52">
        <v>49457</v>
      </c>
      <c r="O129" s="52">
        <v>35466</v>
      </c>
      <c r="P129" s="52">
        <v>56740</v>
      </c>
      <c r="Q129" s="52">
        <v>33880</v>
      </c>
      <c r="R129" s="52">
        <v>41537</v>
      </c>
      <c r="S129" s="52">
        <v>40267</v>
      </c>
      <c r="T129" s="52">
        <v>35629</v>
      </c>
      <c r="U129" s="52">
        <v>38933</v>
      </c>
      <c r="V129" s="52">
        <v>51045</v>
      </c>
      <c r="W129" s="52">
        <v>45906</v>
      </c>
      <c r="X129" s="52">
        <v>100977</v>
      </c>
      <c r="Y129" s="52">
        <v>99587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64185</v>
      </c>
      <c r="D131" s="52">
        <v>30983</v>
      </c>
      <c r="E131" s="52">
        <v>26791</v>
      </c>
      <c r="F131" s="52">
        <v>75439</v>
      </c>
      <c r="G131" s="52">
        <v>87135</v>
      </c>
      <c r="H131" s="52">
        <v>44515</v>
      </c>
      <c r="I131" s="52">
        <v>43849</v>
      </c>
      <c r="J131" s="52">
        <v>40088</v>
      </c>
      <c r="K131" s="52">
        <v>58348</v>
      </c>
      <c r="L131" s="52">
        <v>49921</v>
      </c>
      <c r="M131" s="52">
        <v>64032</v>
      </c>
      <c r="N131" s="52">
        <v>81977</v>
      </c>
      <c r="O131" s="52">
        <v>84931</v>
      </c>
      <c r="P131" s="52">
        <v>33683</v>
      </c>
      <c r="Q131" s="52">
        <v>53878</v>
      </c>
      <c r="R131" s="52">
        <v>32704</v>
      </c>
      <c r="S131" s="52">
        <v>39133</v>
      </c>
      <c r="T131" s="52">
        <v>21769</v>
      </c>
      <c r="U131" s="52">
        <v>32367</v>
      </c>
      <c r="V131" s="52">
        <v>45803</v>
      </c>
      <c r="W131" s="52">
        <v>64264</v>
      </c>
      <c r="X131" s="52">
        <v>73942</v>
      </c>
      <c r="Y131" s="52">
        <v>78118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492</v>
      </c>
      <c r="M132" s="52">
        <v>35</v>
      </c>
      <c r="N132" s="52">
        <v>30</v>
      </c>
      <c r="O132" s="52">
        <v>48</v>
      </c>
      <c r="P132" s="52">
        <v>38</v>
      </c>
      <c r="Q132" s="52">
        <v>91</v>
      </c>
      <c r="R132" s="52">
        <v>0</v>
      </c>
      <c r="S132" s="52">
        <v>0</v>
      </c>
      <c r="T132" s="52">
        <v>0</v>
      </c>
      <c r="U132" s="52">
        <v>28</v>
      </c>
      <c r="V132" s="52">
        <v>10</v>
      </c>
      <c r="W132" s="52">
        <v>66</v>
      </c>
      <c r="X132" s="52">
        <v>152</v>
      </c>
      <c r="Y132" s="52">
        <v>120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12062</v>
      </c>
      <c r="D135" s="52">
        <v>0</v>
      </c>
      <c r="E135" s="52">
        <v>0</v>
      </c>
      <c r="F135" s="52">
        <v>0</v>
      </c>
      <c r="G135" s="52">
        <v>0</v>
      </c>
      <c r="H135" s="52">
        <v>3997</v>
      </c>
      <c r="I135" s="52">
        <v>8789</v>
      </c>
      <c r="J135" s="52">
        <v>1790</v>
      </c>
      <c r="K135" s="52">
        <v>3706</v>
      </c>
      <c r="L135" s="52">
        <v>0</v>
      </c>
      <c r="M135" s="52">
        <v>415</v>
      </c>
      <c r="N135" s="52">
        <v>3169</v>
      </c>
      <c r="O135" s="52">
        <v>8078</v>
      </c>
      <c r="P135" s="52">
        <v>8861</v>
      </c>
      <c r="Q135" s="52">
        <v>1668</v>
      </c>
      <c r="R135" s="52">
        <v>2577</v>
      </c>
      <c r="S135" s="52">
        <v>2182</v>
      </c>
      <c r="T135" s="52">
        <v>5834</v>
      </c>
      <c r="U135" s="52">
        <v>5620</v>
      </c>
      <c r="V135" s="52">
        <v>4992</v>
      </c>
      <c r="W135" s="52">
        <v>0</v>
      </c>
      <c r="X135" s="52">
        <v>8829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30</v>
      </c>
      <c r="N136" s="52">
        <v>127</v>
      </c>
      <c r="O136" s="52">
        <v>849</v>
      </c>
      <c r="P136" s="52">
        <v>820</v>
      </c>
      <c r="Q136" s="52">
        <v>80</v>
      </c>
      <c r="R136" s="52">
        <v>306</v>
      </c>
      <c r="S136" s="52">
        <v>359</v>
      </c>
      <c r="T136" s="52">
        <v>1151</v>
      </c>
      <c r="U136" s="52">
        <v>621</v>
      </c>
      <c r="V136" s="52">
        <v>373</v>
      </c>
      <c r="W136" s="52">
        <v>0</v>
      </c>
      <c r="X136" s="52">
        <v>1410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19352</v>
      </c>
      <c r="D140" s="52">
        <v>10109</v>
      </c>
      <c r="E140" s="52">
        <v>27179</v>
      </c>
      <c r="F140" s="52">
        <v>20321</v>
      </c>
      <c r="G140" s="52">
        <v>16571</v>
      </c>
      <c r="H140" s="52">
        <v>14402</v>
      </c>
      <c r="I140" s="52">
        <v>7037</v>
      </c>
      <c r="J140" s="52">
        <v>8815</v>
      </c>
      <c r="K140" s="52">
        <v>14451</v>
      </c>
      <c r="L140" s="52">
        <v>11235</v>
      </c>
      <c r="M140" s="52">
        <v>15183</v>
      </c>
      <c r="N140" s="52">
        <v>13368</v>
      </c>
      <c r="O140" s="52">
        <v>18402</v>
      </c>
      <c r="P140" s="52">
        <v>11286</v>
      </c>
      <c r="Q140" s="52">
        <v>10938</v>
      </c>
      <c r="R140" s="52">
        <v>9555</v>
      </c>
      <c r="S140" s="52">
        <v>6858</v>
      </c>
      <c r="T140" s="52">
        <v>5231</v>
      </c>
      <c r="U140" s="52">
        <v>7895</v>
      </c>
      <c r="V140" s="52">
        <v>8561</v>
      </c>
      <c r="W140" s="52">
        <v>7992</v>
      </c>
      <c r="X140" s="52">
        <v>5154</v>
      </c>
      <c r="Y140" s="52">
        <v>2580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133725</v>
      </c>
      <c r="D141" s="36">
        <v>30605</v>
      </c>
      <c r="E141" s="36">
        <v>117657</v>
      </c>
      <c r="F141" s="36">
        <v>132322</v>
      </c>
      <c r="G141" s="36">
        <v>159875</v>
      </c>
      <c r="H141" s="36">
        <v>148848</v>
      </c>
      <c r="I141" s="36">
        <v>76328</v>
      </c>
      <c r="J141" s="36">
        <v>52891</v>
      </c>
      <c r="K141" s="36">
        <v>78529</v>
      </c>
      <c r="L141" s="36">
        <v>62282</v>
      </c>
      <c r="M141" s="36">
        <v>87321</v>
      </c>
      <c r="N141" s="36">
        <v>124099</v>
      </c>
      <c r="O141" s="36">
        <v>125012</v>
      </c>
      <c r="P141" s="36">
        <v>75694</v>
      </c>
      <c r="Q141" s="36">
        <v>89999</v>
      </c>
      <c r="R141" s="36">
        <v>73667</v>
      </c>
      <c r="S141" s="36">
        <v>91486</v>
      </c>
      <c r="T141" s="36">
        <v>83343</v>
      </c>
      <c r="U141" s="36">
        <v>93905</v>
      </c>
      <c r="V141" s="36">
        <v>103293</v>
      </c>
      <c r="W141" s="36">
        <v>100349</v>
      </c>
      <c r="X141" s="36">
        <v>118937</v>
      </c>
      <c r="Y141" s="36">
        <v>105862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2">
        <v>0</v>
      </c>
      <c r="Y145" s="52">
        <v>0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2">
        <v>0</v>
      </c>
      <c r="Y147" s="52">
        <v>0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2">
        <v>0</v>
      </c>
      <c r="Y153" s="52">
        <v>0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9517</v>
      </c>
      <c r="D163" s="52">
        <v>831</v>
      </c>
      <c r="E163" s="52">
        <v>0</v>
      </c>
      <c r="F163" s="52">
        <v>0</v>
      </c>
      <c r="G163" s="52">
        <v>0</v>
      </c>
      <c r="H163" s="52">
        <v>17448</v>
      </c>
      <c r="I163" s="52">
        <v>41429</v>
      </c>
      <c r="J163" s="52">
        <v>56587</v>
      </c>
      <c r="K163" s="52">
        <v>51466</v>
      </c>
      <c r="L163" s="52">
        <v>42534</v>
      </c>
      <c r="M163" s="52">
        <v>33245</v>
      </c>
      <c r="N163" s="52">
        <v>29577</v>
      </c>
      <c r="O163" s="52">
        <v>21362</v>
      </c>
      <c r="P163" s="52">
        <v>0</v>
      </c>
      <c r="Q163" s="52">
        <v>0</v>
      </c>
      <c r="R163" s="52">
        <v>0</v>
      </c>
      <c r="S163" s="52">
        <v>0</v>
      </c>
      <c r="T163" s="52">
        <v>7865</v>
      </c>
      <c r="U163" s="52">
        <v>20003</v>
      </c>
      <c r="V163" s="52">
        <v>28661</v>
      </c>
      <c r="W163" s="52">
        <v>62051</v>
      </c>
      <c r="X163" s="52">
        <v>71362</v>
      </c>
      <c r="Y163" s="52">
        <v>95923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14552</v>
      </c>
      <c r="D165" s="52">
        <v>9238</v>
      </c>
      <c r="E165" s="52">
        <v>1574</v>
      </c>
      <c r="F165" s="52">
        <v>102</v>
      </c>
      <c r="G165" s="52">
        <v>0</v>
      </c>
      <c r="H165" s="52">
        <v>3396</v>
      </c>
      <c r="I165" s="52">
        <v>13947</v>
      </c>
      <c r="J165" s="52">
        <v>23416</v>
      </c>
      <c r="K165" s="52">
        <v>46069</v>
      </c>
      <c r="L165" s="52">
        <v>35209</v>
      </c>
      <c r="M165" s="52">
        <v>32244</v>
      </c>
      <c r="N165" s="52">
        <v>40895</v>
      </c>
      <c r="O165" s="52">
        <v>18726</v>
      </c>
      <c r="P165" s="52">
        <v>27467</v>
      </c>
      <c r="Q165" s="52">
        <v>5703</v>
      </c>
      <c r="R165" s="52">
        <v>3185</v>
      </c>
      <c r="S165" s="52">
        <v>28761</v>
      </c>
      <c r="T165" s="52">
        <v>28850</v>
      </c>
      <c r="U165" s="52">
        <v>47202</v>
      </c>
      <c r="V165" s="52">
        <v>58310</v>
      </c>
      <c r="W165" s="52">
        <v>63306</v>
      </c>
      <c r="X165" s="52">
        <v>125066</v>
      </c>
      <c r="Y165" s="52">
        <v>122841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233</v>
      </c>
      <c r="D167" s="52">
        <v>134</v>
      </c>
      <c r="E167" s="52">
        <v>88</v>
      </c>
      <c r="F167" s="52">
        <v>132</v>
      </c>
      <c r="G167" s="52">
        <v>363</v>
      </c>
      <c r="H167" s="52">
        <v>451</v>
      </c>
      <c r="I167" s="52">
        <v>205</v>
      </c>
      <c r="J167" s="52">
        <v>184</v>
      </c>
      <c r="K167" s="52">
        <v>207</v>
      </c>
      <c r="L167" s="52">
        <v>172</v>
      </c>
      <c r="M167" s="52">
        <v>198</v>
      </c>
      <c r="N167" s="52">
        <v>162</v>
      </c>
      <c r="O167" s="52">
        <v>175</v>
      </c>
      <c r="P167" s="52">
        <v>76</v>
      </c>
      <c r="Q167" s="52">
        <v>20</v>
      </c>
      <c r="R167" s="52">
        <v>20</v>
      </c>
      <c r="S167" s="52">
        <v>56</v>
      </c>
      <c r="T167" s="52">
        <v>93</v>
      </c>
      <c r="U167" s="52">
        <v>140</v>
      </c>
      <c r="V167" s="52">
        <v>117</v>
      </c>
      <c r="W167" s="52">
        <v>109</v>
      </c>
      <c r="X167" s="52">
        <v>17</v>
      </c>
      <c r="Y167" s="52">
        <v>48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1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43498</v>
      </c>
      <c r="D171" s="52">
        <v>34992</v>
      </c>
      <c r="E171" s="52">
        <v>16197</v>
      </c>
      <c r="F171" s="52">
        <v>22188</v>
      </c>
      <c r="G171" s="52">
        <v>56757</v>
      </c>
      <c r="H171" s="52">
        <v>72434</v>
      </c>
      <c r="I171" s="52">
        <v>49198</v>
      </c>
      <c r="J171" s="52">
        <v>59205</v>
      </c>
      <c r="K171" s="52">
        <v>55819</v>
      </c>
      <c r="L171" s="52">
        <v>27944</v>
      </c>
      <c r="M171" s="52">
        <v>37247</v>
      </c>
      <c r="N171" s="52">
        <v>40748</v>
      </c>
      <c r="O171" s="52">
        <v>38700</v>
      </c>
      <c r="P171" s="52">
        <v>28876</v>
      </c>
      <c r="Q171" s="52">
        <v>28585</v>
      </c>
      <c r="R171" s="52">
        <v>33107</v>
      </c>
      <c r="S171" s="52">
        <v>32548</v>
      </c>
      <c r="T171" s="52">
        <v>34144</v>
      </c>
      <c r="U171" s="52">
        <v>40075</v>
      </c>
      <c r="V171" s="52">
        <v>43685</v>
      </c>
      <c r="W171" s="52">
        <v>66165</v>
      </c>
      <c r="X171" s="52">
        <v>64952</v>
      </c>
      <c r="Y171" s="52">
        <v>91856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18048</v>
      </c>
      <c r="M172" s="52">
        <v>2806</v>
      </c>
      <c r="N172" s="52">
        <v>1632</v>
      </c>
      <c r="O172" s="52">
        <v>4063</v>
      </c>
      <c r="P172" s="52">
        <v>2667</v>
      </c>
      <c r="Q172" s="52">
        <v>1402</v>
      </c>
      <c r="R172" s="52">
        <v>3931</v>
      </c>
      <c r="S172" s="52">
        <v>5321</v>
      </c>
      <c r="T172" s="52">
        <v>6719</v>
      </c>
      <c r="U172" s="52">
        <v>4429</v>
      </c>
      <c r="V172" s="52">
        <v>3265</v>
      </c>
      <c r="W172" s="52">
        <v>6609</v>
      </c>
      <c r="X172" s="52">
        <v>10353</v>
      </c>
      <c r="Y172" s="52">
        <v>9567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5528</v>
      </c>
      <c r="D176" s="52">
        <v>8721</v>
      </c>
      <c r="E176" s="52">
        <v>3056</v>
      </c>
      <c r="F176" s="52">
        <v>2971</v>
      </c>
      <c r="G176" s="52">
        <v>5365</v>
      </c>
      <c r="H176" s="52">
        <v>6431</v>
      </c>
      <c r="I176" s="52">
        <v>4173</v>
      </c>
      <c r="J176" s="52">
        <v>8484</v>
      </c>
      <c r="K176" s="52">
        <v>8703</v>
      </c>
      <c r="L176" s="52">
        <v>7057</v>
      </c>
      <c r="M176" s="52">
        <v>5964</v>
      </c>
      <c r="N176" s="52">
        <v>4140</v>
      </c>
      <c r="O176" s="52">
        <v>5513</v>
      </c>
      <c r="P176" s="52">
        <v>4100</v>
      </c>
      <c r="Q176" s="52">
        <v>3250</v>
      </c>
      <c r="R176" s="52">
        <v>4258</v>
      </c>
      <c r="S176" s="52">
        <v>2641</v>
      </c>
      <c r="T176" s="52">
        <v>2415</v>
      </c>
      <c r="U176" s="52">
        <v>3462</v>
      </c>
      <c r="V176" s="52">
        <v>3595</v>
      </c>
      <c r="W176" s="52">
        <v>5373</v>
      </c>
      <c r="X176" s="52">
        <v>3129</v>
      </c>
      <c r="Y176" s="52">
        <v>2413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38203</v>
      </c>
      <c r="D177" s="36">
        <v>26406</v>
      </c>
      <c r="E177" s="36">
        <v>13229</v>
      </c>
      <c r="F177" s="36">
        <v>19348</v>
      </c>
      <c r="G177" s="36">
        <v>51757</v>
      </c>
      <c r="H177" s="36">
        <v>66449</v>
      </c>
      <c r="I177" s="36">
        <v>45234</v>
      </c>
      <c r="J177" s="36">
        <v>50902</v>
      </c>
      <c r="K177" s="36">
        <v>47318</v>
      </c>
      <c r="L177" s="36">
        <v>39116</v>
      </c>
      <c r="M177" s="36">
        <v>34285</v>
      </c>
      <c r="N177" s="36">
        <v>38407</v>
      </c>
      <c r="O177" s="36">
        <v>37431</v>
      </c>
      <c r="P177" s="36">
        <v>27522</v>
      </c>
      <c r="Q177" s="36">
        <v>26759</v>
      </c>
      <c r="R177" s="36">
        <v>32798</v>
      </c>
      <c r="S177" s="36">
        <v>35274</v>
      </c>
      <c r="T177" s="36">
        <v>38537</v>
      </c>
      <c r="U177" s="36">
        <v>41185</v>
      </c>
      <c r="V177" s="36">
        <v>43478</v>
      </c>
      <c r="W177" s="36">
        <v>67517</v>
      </c>
      <c r="X177" s="36">
        <v>72191</v>
      </c>
      <c r="Y177" s="36">
        <v>99040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11329</v>
      </c>
      <c r="D5" s="52">
        <v>14784</v>
      </c>
      <c r="E5" s="52">
        <v>16782</v>
      </c>
      <c r="F5" s="52">
        <v>13887</v>
      </c>
      <c r="G5" s="52">
        <v>12742</v>
      </c>
      <c r="H5" s="52">
        <v>4893</v>
      </c>
      <c r="I5" s="52">
        <v>966</v>
      </c>
      <c r="J5" s="52">
        <v>269</v>
      </c>
      <c r="K5" s="52">
        <v>3630</v>
      </c>
      <c r="L5" s="52">
        <v>12671</v>
      </c>
      <c r="M5" s="52">
        <v>15676</v>
      </c>
      <c r="N5" s="52">
        <v>21333</v>
      </c>
      <c r="O5" s="52">
        <v>8249</v>
      </c>
      <c r="P5" s="52">
        <v>0</v>
      </c>
      <c r="Q5" s="52">
        <v>2668</v>
      </c>
      <c r="R5" s="52">
        <v>10105</v>
      </c>
      <c r="S5" s="52">
        <v>8268</v>
      </c>
      <c r="T5" s="52">
        <v>0</v>
      </c>
      <c r="U5" s="52">
        <v>433</v>
      </c>
      <c r="V5" s="52">
        <v>2534</v>
      </c>
      <c r="W5" s="52">
        <v>0</v>
      </c>
      <c r="X5" s="52">
        <v>1</v>
      </c>
      <c r="Y5" s="52">
        <v>1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2490</v>
      </c>
      <c r="D8" s="52">
        <v>4160</v>
      </c>
      <c r="E8" s="52">
        <v>5623</v>
      </c>
      <c r="F8" s="52">
        <v>4704</v>
      </c>
      <c r="G8" s="52">
        <v>4415</v>
      </c>
      <c r="H8" s="52">
        <v>1239</v>
      </c>
      <c r="I8" s="52">
        <v>186</v>
      </c>
      <c r="J8" s="52">
        <v>55</v>
      </c>
      <c r="K8" s="52">
        <v>2910</v>
      </c>
      <c r="L8" s="52">
        <v>2489</v>
      </c>
      <c r="M8" s="52">
        <v>5252</v>
      </c>
      <c r="N8" s="52">
        <v>13425</v>
      </c>
      <c r="O8" s="52">
        <v>2176</v>
      </c>
      <c r="P8" s="52">
        <v>0</v>
      </c>
      <c r="Q8" s="52">
        <v>640</v>
      </c>
      <c r="R8" s="52">
        <v>5054</v>
      </c>
      <c r="S8" s="52">
        <v>4991</v>
      </c>
      <c r="T8" s="52">
        <v>0</v>
      </c>
      <c r="U8" s="52">
        <v>196</v>
      </c>
      <c r="V8" s="52">
        <v>1299</v>
      </c>
      <c r="W8" s="52">
        <v>0</v>
      </c>
      <c r="X8" s="52">
        <v>1</v>
      </c>
      <c r="Y8" s="52">
        <v>1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31</v>
      </c>
      <c r="D10" s="52">
        <v>151</v>
      </c>
      <c r="E10" s="52">
        <v>120</v>
      </c>
      <c r="F10" s="52">
        <v>62</v>
      </c>
      <c r="G10" s="52">
        <v>47</v>
      </c>
      <c r="H10" s="52">
        <v>24</v>
      </c>
      <c r="I10" s="52">
        <v>4</v>
      </c>
      <c r="J10" s="52">
        <v>12</v>
      </c>
      <c r="K10" s="52">
        <v>107</v>
      </c>
      <c r="L10" s="52">
        <v>325</v>
      </c>
      <c r="M10" s="52">
        <v>324</v>
      </c>
      <c r="N10" s="52">
        <v>658</v>
      </c>
      <c r="O10" s="52">
        <v>436</v>
      </c>
      <c r="P10" s="52">
        <v>0</v>
      </c>
      <c r="Q10" s="52">
        <v>6</v>
      </c>
      <c r="R10" s="52">
        <v>81</v>
      </c>
      <c r="S10" s="52">
        <v>74</v>
      </c>
      <c r="T10" s="52">
        <v>0</v>
      </c>
      <c r="U10" s="52">
        <v>10</v>
      </c>
      <c r="V10" s="52">
        <v>120</v>
      </c>
      <c r="W10" s="52">
        <v>0</v>
      </c>
      <c r="X10" s="52">
        <v>1</v>
      </c>
      <c r="Y10" s="52">
        <v>1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60</v>
      </c>
      <c r="D11" s="52">
        <v>56</v>
      </c>
      <c r="E11" s="52">
        <v>91</v>
      </c>
      <c r="F11" s="52">
        <v>82</v>
      </c>
      <c r="G11" s="52">
        <v>81</v>
      </c>
      <c r="H11" s="52">
        <v>30</v>
      </c>
      <c r="I11" s="52">
        <v>4</v>
      </c>
      <c r="J11" s="52">
        <v>1</v>
      </c>
      <c r="K11" s="52">
        <v>13</v>
      </c>
      <c r="L11" s="52">
        <v>46</v>
      </c>
      <c r="M11" s="52">
        <v>75</v>
      </c>
      <c r="N11" s="52">
        <v>80</v>
      </c>
      <c r="O11" s="52">
        <v>32</v>
      </c>
      <c r="P11" s="52">
        <v>0</v>
      </c>
      <c r="Q11" s="52">
        <v>2</v>
      </c>
      <c r="R11" s="52">
        <v>6</v>
      </c>
      <c r="S11" s="52">
        <v>13</v>
      </c>
      <c r="T11" s="52">
        <v>0</v>
      </c>
      <c r="U11" s="52">
        <v>1</v>
      </c>
      <c r="V11" s="52">
        <v>6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11238</v>
      </c>
      <c r="D15" s="52">
        <v>14577</v>
      </c>
      <c r="E15" s="52">
        <v>16571</v>
      </c>
      <c r="F15" s="52">
        <v>13743</v>
      </c>
      <c r="G15" s="52">
        <v>12614</v>
      </c>
      <c r="H15" s="52">
        <v>4839</v>
      </c>
      <c r="I15" s="52">
        <v>958</v>
      </c>
      <c r="J15" s="52">
        <v>256</v>
      </c>
      <c r="K15" s="52">
        <v>3510</v>
      </c>
      <c r="L15" s="52">
        <v>7473</v>
      </c>
      <c r="M15" s="52">
        <v>14204</v>
      </c>
      <c r="N15" s="52">
        <v>19800</v>
      </c>
      <c r="O15" s="52">
        <v>7041</v>
      </c>
      <c r="P15" s="52">
        <v>0</v>
      </c>
      <c r="Q15" s="52">
        <v>2536</v>
      </c>
      <c r="R15" s="52">
        <v>8954</v>
      </c>
      <c r="S15" s="52">
        <v>7031</v>
      </c>
      <c r="T15" s="52">
        <v>0</v>
      </c>
      <c r="U15" s="52">
        <v>380</v>
      </c>
      <c r="V15" s="52">
        <v>2240</v>
      </c>
      <c r="W15" s="52">
        <v>0</v>
      </c>
      <c r="X15" s="52">
        <v>0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4827</v>
      </c>
      <c r="M16" s="52">
        <v>1073</v>
      </c>
      <c r="N16" s="52">
        <v>795</v>
      </c>
      <c r="O16" s="52">
        <v>740</v>
      </c>
      <c r="P16" s="52">
        <v>0</v>
      </c>
      <c r="Q16" s="52">
        <v>124</v>
      </c>
      <c r="R16" s="52">
        <v>1064</v>
      </c>
      <c r="S16" s="52">
        <v>1150</v>
      </c>
      <c r="T16" s="52">
        <v>0</v>
      </c>
      <c r="U16" s="52">
        <v>42</v>
      </c>
      <c r="V16" s="52">
        <v>168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538</v>
      </c>
      <c r="D20" s="52">
        <v>2152</v>
      </c>
      <c r="E20" s="52">
        <v>1756</v>
      </c>
      <c r="F20" s="52">
        <v>1378</v>
      </c>
      <c r="G20" s="52">
        <v>1405</v>
      </c>
      <c r="H20" s="52">
        <v>471</v>
      </c>
      <c r="I20" s="52">
        <v>43</v>
      </c>
      <c r="J20" s="52">
        <v>88</v>
      </c>
      <c r="K20" s="52">
        <v>522</v>
      </c>
      <c r="L20" s="52">
        <v>3077</v>
      </c>
      <c r="M20" s="52">
        <v>2800</v>
      </c>
      <c r="N20" s="52">
        <v>4028</v>
      </c>
      <c r="O20" s="52">
        <v>454</v>
      </c>
      <c r="P20" s="52">
        <v>0</v>
      </c>
      <c r="Q20" s="52">
        <v>0</v>
      </c>
      <c r="R20" s="52">
        <v>6</v>
      </c>
      <c r="S20" s="52">
        <v>27</v>
      </c>
      <c r="T20" s="52">
        <v>0</v>
      </c>
      <c r="U20" s="52">
        <v>27</v>
      </c>
      <c r="V20" s="52">
        <v>161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1364</v>
      </c>
      <c r="D21" s="52">
        <v>3136</v>
      </c>
      <c r="E21" s="52">
        <v>2820</v>
      </c>
      <c r="F21" s="52">
        <v>1665</v>
      </c>
      <c r="G21" s="52">
        <v>1065</v>
      </c>
      <c r="H21" s="52">
        <v>390</v>
      </c>
      <c r="I21" s="52">
        <v>78</v>
      </c>
      <c r="J21" s="52">
        <v>26</v>
      </c>
      <c r="K21" s="52">
        <v>483</v>
      </c>
      <c r="L21" s="52">
        <v>1466</v>
      </c>
      <c r="M21" s="52">
        <v>1908</v>
      </c>
      <c r="N21" s="52">
        <v>1684</v>
      </c>
      <c r="O21" s="52">
        <v>1000</v>
      </c>
      <c r="P21" s="52">
        <v>0</v>
      </c>
      <c r="Q21" s="52">
        <v>289</v>
      </c>
      <c r="R21" s="52">
        <v>1161</v>
      </c>
      <c r="S21" s="52">
        <v>575</v>
      </c>
      <c r="T21" s="52">
        <v>0</v>
      </c>
      <c r="U21" s="52">
        <v>32</v>
      </c>
      <c r="V21" s="52">
        <v>182</v>
      </c>
      <c r="W21" s="52">
        <v>0</v>
      </c>
      <c r="X21" s="52">
        <v>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9427</v>
      </c>
      <c r="D22" s="36">
        <v>9496</v>
      </c>
      <c r="E22" s="36">
        <v>12206</v>
      </c>
      <c r="F22" s="36">
        <v>10844</v>
      </c>
      <c r="G22" s="36">
        <v>10272</v>
      </c>
      <c r="H22" s="36">
        <v>4032</v>
      </c>
      <c r="I22" s="36">
        <v>845</v>
      </c>
      <c r="J22" s="36">
        <v>155</v>
      </c>
      <c r="K22" s="36">
        <v>2625</v>
      </c>
      <c r="L22" s="36">
        <v>8128</v>
      </c>
      <c r="M22" s="36">
        <v>10968</v>
      </c>
      <c r="N22" s="36">
        <v>15621</v>
      </c>
      <c r="O22" s="36">
        <v>6795</v>
      </c>
      <c r="P22" s="36">
        <v>0</v>
      </c>
      <c r="Q22" s="36">
        <v>2379</v>
      </c>
      <c r="R22" s="36">
        <v>8938</v>
      </c>
      <c r="S22" s="36">
        <v>7666</v>
      </c>
      <c r="T22" s="36">
        <v>0</v>
      </c>
      <c r="U22" s="36">
        <v>374</v>
      </c>
      <c r="V22" s="36">
        <v>2191</v>
      </c>
      <c r="W22" s="36">
        <v>0</v>
      </c>
      <c r="X22" s="36">
        <v>1</v>
      </c>
      <c r="Y22" s="36">
        <v>1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2</v>
      </c>
      <c r="D26" s="52">
        <v>0</v>
      </c>
      <c r="E26" s="52">
        <v>1</v>
      </c>
      <c r="F26" s="52">
        <v>1</v>
      </c>
      <c r="G26" s="52">
        <v>1</v>
      </c>
      <c r="H26" s="52">
        <v>1</v>
      </c>
      <c r="I26" s="52">
        <v>2</v>
      </c>
      <c r="J26" s="52">
        <v>2</v>
      </c>
      <c r="K26" s="52">
        <v>16</v>
      </c>
      <c r="L26" s="52">
        <v>25</v>
      </c>
      <c r="M26" s="52">
        <v>54</v>
      </c>
      <c r="N26" s="52">
        <v>49</v>
      </c>
      <c r="O26" s="52">
        <v>109</v>
      </c>
      <c r="P26" s="52">
        <v>252</v>
      </c>
      <c r="Q26" s="52">
        <v>186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1</v>
      </c>
      <c r="Y26" s="52">
        <v>0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13</v>
      </c>
      <c r="L29" s="52">
        <v>5</v>
      </c>
      <c r="M29" s="52">
        <v>19</v>
      </c>
      <c r="N29" s="52">
        <v>31</v>
      </c>
      <c r="O29" s="52">
        <v>28</v>
      </c>
      <c r="P29" s="52">
        <v>184</v>
      </c>
      <c r="Q29" s="52">
        <v>44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1</v>
      </c>
      <c r="Y29" s="52">
        <v>0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1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2</v>
      </c>
      <c r="D35" s="52">
        <v>0</v>
      </c>
      <c r="E35" s="52">
        <v>1</v>
      </c>
      <c r="F35" s="52">
        <v>1</v>
      </c>
      <c r="G35" s="52">
        <v>1</v>
      </c>
      <c r="H35" s="52">
        <v>1</v>
      </c>
      <c r="I35" s="52">
        <v>2</v>
      </c>
      <c r="J35" s="52">
        <v>2</v>
      </c>
      <c r="K35" s="52">
        <v>16</v>
      </c>
      <c r="L35" s="52">
        <v>15</v>
      </c>
      <c r="M35" s="52">
        <v>50</v>
      </c>
      <c r="N35" s="52">
        <v>47</v>
      </c>
      <c r="O35" s="52">
        <v>99</v>
      </c>
      <c r="P35" s="52">
        <v>230</v>
      </c>
      <c r="Q35" s="52">
        <v>177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1</v>
      </c>
      <c r="Y35" s="52">
        <v>0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10</v>
      </c>
      <c r="M36" s="52">
        <v>4</v>
      </c>
      <c r="N36" s="52">
        <v>2</v>
      </c>
      <c r="O36" s="52">
        <v>10</v>
      </c>
      <c r="P36" s="52">
        <v>21</v>
      </c>
      <c r="Q36" s="52">
        <v>9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2</v>
      </c>
      <c r="L40" s="52">
        <v>4</v>
      </c>
      <c r="M40" s="52">
        <v>8</v>
      </c>
      <c r="N40" s="52">
        <v>5</v>
      </c>
      <c r="O40" s="52">
        <v>14</v>
      </c>
      <c r="P40" s="52">
        <v>33</v>
      </c>
      <c r="Q40" s="52">
        <v>20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2</v>
      </c>
      <c r="D41" s="36">
        <v>0</v>
      </c>
      <c r="E41" s="36">
        <v>1</v>
      </c>
      <c r="F41" s="36">
        <v>1</v>
      </c>
      <c r="G41" s="36">
        <v>1</v>
      </c>
      <c r="H41" s="36">
        <v>1</v>
      </c>
      <c r="I41" s="36">
        <v>2</v>
      </c>
      <c r="J41" s="36">
        <v>2</v>
      </c>
      <c r="K41" s="36">
        <v>14</v>
      </c>
      <c r="L41" s="36">
        <v>21</v>
      </c>
      <c r="M41" s="36">
        <v>46</v>
      </c>
      <c r="N41" s="36">
        <v>44</v>
      </c>
      <c r="O41" s="36">
        <v>95</v>
      </c>
      <c r="P41" s="36">
        <v>219</v>
      </c>
      <c r="Q41" s="36">
        <v>166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1</v>
      </c>
      <c r="Y41" s="36">
        <v>0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164</v>
      </c>
      <c r="L45" s="52">
        <v>108</v>
      </c>
      <c r="M45" s="52">
        <v>54</v>
      </c>
      <c r="N45" s="52">
        <v>98</v>
      </c>
      <c r="O45" s="52">
        <v>54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131</v>
      </c>
      <c r="L48" s="52">
        <v>21</v>
      </c>
      <c r="M48" s="52">
        <v>19</v>
      </c>
      <c r="N48" s="52">
        <v>62</v>
      </c>
      <c r="O48" s="52">
        <v>14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164</v>
      </c>
      <c r="L54" s="52">
        <v>66</v>
      </c>
      <c r="M54" s="52">
        <v>50</v>
      </c>
      <c r="N54" s="52">
        <v>94</v>
      </c>
      <c r="O54" s="52">
        <v>49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42</v>
      </c>
      <c r="M55" s="52">
        <v>4</v>
      </c>
      <c r="N55" s="52">
        <v>4</v>
      </c>
      <c r="O55" s="52">
        <v>5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25</v>
      </c>
      <c r="L59" s="52">
        <v>17</v>
      </c>
      <c r="M59" s="52">
        <v>8</v>
      </c>
      <c r="N59" s="52">
        <v>10</v>
      </c>
      <c r="O59" s="52">
        <v>7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139</v>
      </c>
      <c r="L60" s="36">
        <v>91</v>
      </c>
      <c r="M60" s="36">
        <v>46</v>
      </c>
      <c r="N60" s="36">
        <v>88</v>
      </c>
      <c r="O60" s="36">
        <v>47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208</v>
      </c>
      <c r="D64" s="52">
        <v>660</v>
      </c>
      <c r="E64" s="52">
        <v>1359</v>
      </c>
      <c r="F64" s="52">
        <v>2039</v>
      </c>
      <c r="G64" s="52">
        <v>3972</v>
      </c>
      <c r="H64" s="52">
        <v>4802</v>
      </c>
      <c r="I64" s="52">
        <v>5272</v>
      </c>
      <c r="J64" s="52">
        <v>3585</v>
      </c>
      <c r="K64" s="52">
        <v>2942</v>
      </c>
      <c r="L64" s="52">
        <v>559</v>
      </c>
      <c r="M64" s="52">
        <v>343</v>
      </c>
      <c r="N64" s="52">
        <v>0</v>
      </c>
      <c r="O64" s="52">
        <v>620</v>
      </c>
      <c r="P64" s="52">
        <v>4800</v>
      </c>
      <c r="Q64" s="52">
        <v>10052</v>
      </c>
      <c r="R64" s="52">
        <v>8445</v>
      </c>
      <c r="S64" s="52">
        <v>9177</v>
      </c>
      <c r="T64" s="52">
        <v>9241</v>
      </c>
      <c r="U64" s="52">
        <v>10631</v>
      </c>
      <c r="V64" s="52">
        <v>9036</v>
      </c>
      <c r="W64" s="52">
        <v>8028</v>
      </c>
      <c r="X64" s="52">
        <v>2306</v>
      </c>
      <c r="Y64" s="52">
        <v>325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46</v>
      </c>
      <c r="D67" s="52">
        <v>186</v>
      </c>
      <c r="E67" s="52">
        <v>455</v>
      </c>
      <c r="F67" s="52">
        <v>691</v>
      </c>
      <c r="G67" s="52">
        <v>1376</v>
      </c>
      <c r="H67" s="52">
        <v>1216</v>
      </c>
      <c r="I67" s="52">
        <v>1014</v>
      </c>
      <c r="J67" s="52">
        <v>730</v>
      </c>
      <c r="K67" s="52">
        <v>2358</v>
      </c>
      <c r="L67" s="52">
        <v>109</v>
      </c>
      <c r="M67" s="52">
        <v>115</v>
      </c>
      <c r="N67" s="52">
        <v>0</v>
      </c>
      <c r="O67" s="52">
        <v>164</v>
      </c>
      <c r="P67" s="52">
        <v>3512</v>
      </c>
      <c r="Q67" s="52">
        <v>2411</v>
      </c>
      <c r="R67" s="52">
        <v>4224</v>
      </c>
      <c r="S67" s="52">
        <v>5540</v>
      </c>
      <c r="T67" s="52">
        <v>5293</v>
      </c>
      <c r="U67" s="52">
        <v>4826</v>
      </c>
      <c r="V67" s="52">
        <v>4633</v>
      </c>
      <c r="W67" s="52">
        <v>2236</v>
      </c>
      <c r="X67" s="52">
        <v>2082</v>
      </c>
      <c r="Y67" s="52">
        <v>213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142</v>
      </c>
      <c r="D69" s="52">
        <v>331</v>
      </c>
      <c r="E69" s="52">
        <v>725</v>
      </c>
      <c r="F69" s="52">
        <v>1096</v>
      </c>
      <c r="G69" s="52">
        <v>2142</v>
      </c>
      <c r="H69" s="52">
        <v>2567</v>
      </c>
      <c r="I69" s="52">
        <v>2766</v>
      </c>
      <c r="J69" s="52">
        <v>1727</v>
      </c>
      <c r="K69" s="52">
        <v>1204</v>
      </c>
      <c r="L69" s="52">
        <v>63</v>
      </c>
      <c r="M69" s="52">
        <v>13</v>
      </c>
      <c r="N69" s="52">
        <v>0</v>
      </c>
      <c r="O69" s="52">
        <v>62</v>
      </c>
      <c r="P69" s="52">
        <v>1856</v>
      </c>
      <c r="Q69" s="52">
        <v>6951</v>
      </c>
      <c r="R69" s="52">
        <v>4707</v>
      </c>
      <c r="S69" s="52">
        <v>4098</v>
      </c>
      <c r="T69" s="52">
        <v>4445</v>
      </c>
      <c r="U69" s="52">
        <v>4671</v>
      </c>
      <c r="V69" s="52">
        <v>3229</v>
      </c>
      <c r="W69" s="52">
        <v>1765</v>
      </c>
      <c r="X69" s="52">
        <v>371</v>
      </c>
      <c r="Y69" s="52">
        <v>49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1</v>
      </c>
      <c r="M70" s="52">
        <v>0</v>
      </c>
      <c r="N70" s="52">
        <v>0</v>
      </c>
      <c r="O70" s="52">
        <v>0</v>
      </c>
      <c r="P70" s="52">
        <v>1</v>
      </c>
      <c r="Q70" s="52">
        <v>13</v>
      </c>
      <c r="R70" s="52">
        <v>4</v>
      </c>
      <c r="S70" s="52">
        <v>1</v>
      </c>
      <c r="T70" s="52">
        <v>6</v>
      </c>
      <c r="U70" s="52">
        <v>7</v>
      </c>
      <c r="V70" s="52">
        <v>4</v>
      </c>
      <c r="W70" s="52">
        <v>4</v>
      </c>
      <c r="X70" s="52">
        <v>1</v>
      </c>
      <c r="Y70" s="52">
        <v>0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66</v>
      </c>
      <c r="D73" s="52">
        <v>329</v>
      </c>
      <c r="E73" s="52">
        <v>634</v>
      </c>
      <c r="F73" s="52">
        <v>943</v>
      </c>
      <c r="G73" s="52">
        <v>1830</v>
      </c>
      <c r="H73" s="52">
        <v>2235</v>
      </c>
      <c r="I73" s="52">
        <v>2506</v>
      </c>
      <c r="J73" s="52">
        <v>1858</v>
      </c>
      <c r="K73" s="52">
        <v>1738</v>
      </c>
      <c r="L73" s="52">
        <v>301</v>
      </c>
      <c r="M73" s="52">
        <v>307</v>
      </c>
      <c r="N73" s="52">
        <v>0</v>
      </c>
      <c r="O73" s="52">
        <v>505</v>
      </c>
      <c r="P73" s="52">
        <v>2694</v>
      </c>
      <c r="Q73" s="52">
        <v>2944</v>
      </c>
      <c r="R73" s="52">
        <v>3337</v>
      </c>
      <c r="S73" s="52">
        <v>4364</v>
      </c>
      <c r="T73" s="52">
        <v>4002</v>
      </c>
      <c r="U73" s="52">
        <v>5360</v>
      </c>
      <c r="V73" s="52">
        <v>5399</v>
      </c>
      <c r="W73" s="52">
        <v>5690</v>
      </c>
      <c r="X73" s="52">
        <v>1668</v>
      </c>
      <c r="Y73" s="52">
        <v>250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194</v>
      </c>
      <c r="M74" s="52">
        <v>23</v>
      </c>
      <c r="N74" s="52">
        <v>0</v>
      </c>
      <c r="O74" s="52">
        <v>53</v>
      </c>
      <c r="P74" s="52">
        <v>249</v>
      </c>
      <c r="Q74" s="52">
        <v>144</v>
      </c>
      <c r="R74" s="52">
        <v>397</v>
      </c>
      <c r="S74" s="52">
        <v>714</v>
      </c>
      <c r="T74" s="52">
        <v>788</v>
      </c>
      <c r="U74" s="52">
        <v>593</v>
      </c>
      <c r="V74" s="52">
        <v>404</v>
      </c>
      <c r="W74" s="52">
        <v>569</v>
      </c>
      <c r="X74" s="52">
        <v>266</v>
      </c>
      <c r="Y74" s="52">
        <v>26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108</v>
      </c>
      <c r="D78" s="52">
        <v>371</v>
      </c>
      <c r="E78" s="52">
        <v>766</v>
      </c>
      <c r="F78" s="52">
        <v>1156</v>
      </c>
      <c r="G78" s="52">
        <v>2252</v>
      </c>
      <c r="H78" s="52">
        <v>2701</v>
      </c>
      <c r="I78" s="52">
        <v>2910</v>
      </c>
      <c r="J78" s="52">
        <v>1856</v>
      </c>
      <c r="K78" s="52">
        <v>1387</v>
      </c>
      <c r="L78" s="52">
        <v>210</v>
      </c>
      <c r="M78" s="52">
        <v>109</v>
      </c>
      <c r="N78" s="52">
        <v>0</v>
      </c>
      <c r="O78" s="52">
        <v>118</v>
      </c>
      <c r="P78" s="52">
        <v>1083</v>
      </c>
      <c r="Q78" s="52">
        <v>2199</v>
      </c>
      <c r="R78" s="52">
        <v>2464</v>
      </c>
      <c r="S78" s="52">
        <v>2436</v>
      </c>
      <c r="T78" s="52">
        <v>2644</v>
      </c>
      <c r="U78" s="52">
        <v>2424</v>
      </c>
      <c r="V78" s="52">
        <v>1547</v>
      </c>
      <c r="W78" s="52">
        <v>995</v>
      </c>
      <c r="X78" s="52">
        <v>312</v>
      </c>
      <c r="Y78" s="52">
        <v>38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100</v>
      </c>
      <c r="D79" s="36">
        <v>289</v>
      </c>
      <c r="E79" s="36">
        <v>593</v>
      </c>
      <c r="F79" s="36">
        <v>883</v>
      </c>
      <c r="G79" s="36">
        <v>1720</v>
      </c>
      <c r="H79" s="36">
        <v>2101</v>
      </c>
      <c r="I79" s="36">
        <v>2362</v>
      </c>
      <c r="J79" s="36">
        <v>1729</v>
      </c>
      <c r="K79" s="36">
        <v>1555</v>
      </c>
      <c r="L79" s="36">
        <v>349</v>
      </c>
      <c r="M79" s="36">
        <v>234</v>
      </c>
      <c r="N79" s="36">
        <v>0</v>
      </c>
      <c r="O79" s="36">
        <v>502</v>
      </c>
      <c r="P79" s="36">
        <v>3717</v>
      </c>
      <c r="Q79" s="36">
        <v>7853</v>
      </c>
      <c r="R79" s="36">
        <v>5981</v>
      </c>
      <c r="S79" s="36">
        <v>6741</v>
      </c>
      <c r="T79" s="36">
        <v>6597</v>
      </c>
      <c r="U79" s="36">
        <v>8207</v>
      </c>
      <c r="V79" s="36">
        <v>7489</v>
      </c>
      <c r="W79" s="36">
        <v>7033</v>
      </c>
      <c r="X79" s="36">
        <v>1994</v>
      </c>
      <c r="Y79" s="36">
        <v>287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34511</v>
      </c>
      <c r="D83" s="52">
        <v>55364</v>
      </c>
      <c r="E83" s="52">
        <v>47130</v>
      </c>
      <c r="F83" s="52">
        <v>33763</v>
      </c>
      <c r="G83" s="52">
        <v>25093</v>
      </c>
      <c r="H83" s="52">
        <v>35023</v>
      </c>
      <c r="I83" s="52">
        <v>49764</v>
      </c>
      <c r="J83" s="52">
        <v>33454</v>
      </c>
      <c r="K83" s="52">
        <v>27347</v>
      </c>
      <c r="L83" s="52">
        <v>29095</v>
      </c>
      <c r="M83" s="52">
        <v>24180</v>
      </c>
      <c r="N83" s="52">
        <v>87161</v>
      </c>
      <c r="O83" s="52">
        <v>45663</v>
      </c>
      <c r="P83" s="52">
        <v>74293</v>
      </c>
      <c r="Q83" s="52">
        <v>138474</v>
      </c>
      <c r="R83" s="52">
        <v>39548</v>
      </c>
      <c r="S83" s="52">
        <v>39902</v>
      </c>
      <c r="T83" s="52">
        <v>51219</v>
      </c>
      <c r="U83" s="52">
        <v>39707</v>
      </c>
      <c r="V83" s="52">
        <v>35817</v>
      </c>
      <c r="W83" s="52">
        <v>29694</v>
      </c>
      <c r="X83" s="52">
        <v>36950</v>
      </c>
      <c r="Y83" s="52">
        <v>81078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7586</v>
      </c>
      <c r="D86" s="52">
        <v>15578</v>
      </c>
      <c r="E86" s="52">
        <v>15794</v>
      </c>
      <c r="F86" s="52">
        <v>11436</v>
      </c>
      <c r="G86" s="52">
        <v>8694</v>
      </c>
      <c r="H86" s="52">
        <v>8866</v>
      </c>
      <c r="I86" s="52">
        <v>9570</v>
      </c>
      <c r="J86" s="52">
        <v>6812</v>
      </c>
      <c r="K86" s="52">
        <v>21920</v>
      </c>
      <c r="L86" s="52">
        <v>5714</v>
      </c>
      <c r="M86" s="52">
        <v>8102</v>
      </c>
      <c r="N86" s="52">
        <v>54853</v>
      </c>
      <c r="O86" s="52">
        <v>12046</v>
      </c>
      <c r="P86" s="52">
        <v>54358</v>
      </c>
      <c r="Q86" s="52">
        <v>33204</v>
      </c>
      <c r="R86" s="52">
        <v>19783</v>
      </c>
      <c r="S86" s="52">
        <v>24088</v>
      </c>
      <c r="T86" s="52">
        <v>29336</v>
      </c>
      <c r="U86" s="52">
        <v>18026</v>
      </c>
      <c r="V86" s="52">
        <v>18364</v>
      </c>
      <c r="W86" s="52">
        <v>8272</v>
      </c>
      <c r="X86" s="52">
        <v>33357</v>
      </c>
      <c r="Y86" s="52">
        <v>53271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415</v>
      </c>
      <c r="D88" s="52">
        <v>848</v>
      </c>
      <c r="E88" s="52">
        <v>912</v>
      </c>
      <c r="F88" s="52">
        <v>868</v>
      </c>
      <c r="G88" s="52">
        <v>603</v>
      </c>
      <c r="H88" s="52">
        <v>721</v>
      </c>
      <c r="I88" s="52">
        <v>1121</v>
      </c>
      <c r="J88" s="52">
        <v>2343</v>
      </c>
      <c r="K88" s="52">
        <v>1361</v>
      </c>
      <c r="L88" s="52">
        <v>1373</v>
      </c>
      <c r="M88" s="52">
        <v>1214</v>
      </c>
      <c r="N88" s="52">
        <v>4019</v>
      </c>
      <c r="O88" s="52">
        <v>2688</v>
      </c>
      <c r="P88" s="52">
        <v>624</v>
      </c>
      <c r="Q88" s="52">
        <v>1936</v>
      </c>
      <c r="R88" s="52">
        <v>708</v>
      </c>
      <c r="S88" s="52">
        <v>1020</v>
      </c>
      <c r="T88" s="52">
        <v>1145</v>
      </c>
      <c r="U88" s="52">
        <v>950</v>
      </c>
      <c r="V88" s="52">
        <v>718</v>
      </c>
      <c r="W88" s="52">
        <v>612</v>
      </c>
      <c r="X88" s="52">
        <v>941</v>
      </c>
      <c r="Y88" s="52">
        <v>1322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7</v>
      </c>
      <c r="M89" s="52">
        <v>1</v>
      </c>
      <c r="N89" s="52">
        <v>4</v>
      </c>
      <c r="O89" s="52">
        <v>3</v>
      </c>
      <c r="P89" s="52">
        <v>1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3</v>
      </c>
      <c r="W89" s="52">
        <v>0</v>
      </c>
      <c r="X89" s="52">
        <v>1</v>
      </c>
      <c r="Y89" s="52">
        <v>2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182</v>
      </c>
      <c r="D92" s="52">
        <v>209</v>
      </c>
      <c r="E92" s="52">
        <v>251</v>
      </c>
      <c r="F92" s="52">
        <v>194</v>
      </c>
      <c r="G92" s="52">
        <v>156</v>
      </c>
      <c r="H92" s="52">
        <v>213</v>
      </c>
      <c r="I92" s="52">
        <v>203</v>
      </c>
      <c r="J92" s="52">
        <v>97</v>
      </c>
      <c r="K92" s="52">
        <v>97</v>
      </c>
      <c r="L92" s="52">
        <v>103</v>
      </c>
      <c r="M92" s="52">
        <v>113</v>
      </c>
      <c r="N92" s="52">
        <v>322</v>
      </c>
      <c r="O92" s="52">
        <v>177</v>
      </c>
      <c r="P92" s="52">
        <v>177</v>
      </c>
      <c r="Q92" s="52">
        <v>98</v>
      </c>
      <c r="R92" s="52">
        <v>24</v>
      </c>
      <c r="S92" s="52">
        <v>63</v>
      </c>
      <c r="T92" s="52">
        <v>121</v>
      </c>
      <c r="U92" s="52">
        <v>124</v>
      </c>
      <c r="V92" s="52">
        <v>91</v>
      </c>
      <c r="W92" s="52">
        <v>44</v>
      </c>
      <c r="X92" s="52">
        <v>8</v>
      </c>
      <c r="Y92" s="52">
        <v>41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1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1</v>
      </c>
      <c r="Y93" s="52">
        <v>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33914</v>
      </c>
      <c r="D96" s="52">
        <v>54307</v>
      </c>
      <c r="E96" s="52">
        <v>45967</v>
      </c>
      <c r="F96" s="52">
        <v>32701</v>
      </c>
      <c r="G96" s="52">
        <v>24334</v>
      </c>
      <c r="H96" s="52">
        <v>34089</v>
      </c>
      <c r="I96" s="52">
        <v>48440</v>
      </c>
      <c r="J96" s="52">
        <v>31014</v>
      </c>
      <c r="K96" s="52">
        <v>25889</v>
      </c>
      <c r="L96" s="52">
        <v>16775</v>
      </c>
      <c r="M96" s="52">
        <v>21248</v>
      </c>
      <c r="N96" s="52">
        <v>79620</v>
      </c>
      <c r="O96" s="52">
        <v>38726</v>
      </c>
      <c r="P96" s="52">
        <v>67274</v>
      </c>
      <c r="Q96" s="52">
        <v>130064</v>
      </c>
      <c r="R96" s="52">
        <v>34694</v>
      </c>
      <c r="S96" s="52">
        <v>33362</v>
      </c>
      <c r="T96" s="52">
        <v>41738</v>
      </c>
      <c r="U96" s="52">
        <v>34787</v>
      </c>
      <c r="V96" s="52">
        <v>32567</v>
      </c>
      <c r="W96" s="52">
        <v>26397</v>
      </c>
      <c r="X96" s="52">
        <v>31045</v>
      </c>
      <c r="Y96" s="52">
        <v>72190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10836</v>
      </c>
      <c r="M97" s="52">
        <v>1604</v>
      </c>
      <c r="N97" s="52">
        <v>3196</v>
      </c>
      <c r="O97" s="52">
        <v>4069</v>
      </c>
      <c r="P97" s="52">
        <v>6217</v>
      </c>
      <c r="Q97" s="52">
        <v>6376</v>
      </c>
      <c r="R97" s="52">
        <v>4122</v>
      </c>
      <c r="S97" s="52">
        <v>5457</v>
      </c>
      <c r="T97" s="52">
        <v>8215</v>
      </c>
      <c r="U97" s="52">
        <v>3846</v>
      </c>
      <c r="V97" s="52">
        <v>2438</v>
      </c>
      <c r="W97" s="52">
        <v>2641</v>
      </c>
      <c r="X97" s="52">
        <v>4954</v>
      </c>
      <c r="Y97" s="52">
        <v>7523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1078</v>
      </c>
      <c r="D101" s="52">
        <v>2545</v>
      </c>
      <c r="E101" s="52">
        <v>2533</v>
      </c>
      <c r="F101" s="52">
        <v>2140</v>
      </c>
      <c r="G101" s="52">
        <v>1437</v>
      </c>
      <c r="H101" s="52">
        <v>1718</v>
      </c>
      <c r="I101" s="52">
        <v>1858</v>
      </c>
      <c r="J101" s="52">
        <v>3214</v>
      </c>
      <c r="K101" s="52">
        <v>2253</v>
      </c>
      <c r="L101" s="52">
        <v>2078</v>
      </c>
      <c r="M101" s="52">
        <v>2145</v>
      </c>
      <c r="N101" s="52">
        <v>6153</v>
      </c>
      <c r="O101" s="52">
        <v>4803</v>
      </c>
      <c r="P101" s="52">
        <v>7212</v>
      </c>
      <c r="Q101" s="52">
        <v>14075</v>
      </c>
      <c r="R101" s="52">
        <v>5291</v>
      </c>
      <c r="S101" s="52">
        <v>3894</v>
      </c>
      <c r="T101" s="52">
        <v>3423</v>
      </c>
      <c r="U101" s="52">
        <v>2894</v>
      </c>
      <c r="V101" s="52">
        <v>1781</v>
      </c>
      <c r="W101" s="52">
        <v>2157</v>
      </c>
      <c r="X101" s="52">
        <v>1249</v>
      </c>
      <c r="Y101" s="52">
        <v>4395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4226</v>
      </c>
      <c r="D102" s="52">
        <v>13114</v>
      </c>
      <c r="E102" s="52">
        <v>8369</v>
      </c>
      <c r="F102" s="52">
        <v>4210</v>
      </c>
      <c r="G102" s="52">
        <v>2222</v>
      </c>
      <c r="H102" s="52">
        <v>2939</v>
      </c>
      <c r="I102" s="52">
        <v>4045</v>
      </c>
      <c r="J102" s="52">
        <v>4320</v>
      </c>
      <c r="K102" s="52">
        <v>3900</v>
      </c>
      <c r="L102" s="52">
        <v>4129</v>
      </c>
      <c r="M102" s="52">
        <v>3265</v>
      </c>
      <c r="N102" s="52">
        <v>7881</v>
      </c>
      <c r="O102" s="52">
        <v>5244</v>
      </c>
      <c r="P102" s="52">
        <v>8707</v>
      </c>
      <c r="Q102" s="52">
        <v>13486</v>
      </c>
      <c r="R102" s="52">
        <v>3938</v>
      </c>
      <c r="S102" s="52">
        <v>2512</v>
      </c>
      <c r="T102" s="52">
        <v>2824</v>
      </c>
      <c r="U102" s="52">
        <v>2858</v>
      </c>
      <c r="V102" s="52">
        <v>2606</v>
      </c>
      <c r="W102" s="52">
        <v>2032</v>
      </c>
      <c r="X102" s="52">
        <v>1486</v>
      </c>
      <c r="Y102" s="52">
        <v>1830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29207</v>
      </c>
      <c r="D103" s="36">
        <v>39705</v>
      </c>
      <c r="E103" s="36">
        <v>36228</v>
      </c>
      <c r="F103" s="36">
        <v>27413</v>
      </c>
      <c r="G103" s="36">
        <v>21434</v>
      </c>
      <c r="H103" s="36">
        <v>30366</v>
      </c>
      <c r="I103" s="36">
        <v>43861</v>
      </c>
      <c r="J103" s="36">
        <v>25920</v>
      </c>
      <c r="K103" s="36">
        <v>21194</v>
      </c>
      <c r="L103" s="36">
        <v>22888</v>
      </c>
      <c r="M103" s="36">
        <v>18770</v>
      </c>
      <c r="N103" s="36">
        <v>73127</v>
      </c>
      <c r="O103" s="36">
        <v>35616</v>
      </c>
      <c r="P103" s="36">
        <v>58374</v>
      </c>
      <c r="Q103" s="36">
        <v>110913</v>
      </c>
      <c r="R103" s="36">
        <v>30319</v>
      </c>
      <c r="S103" s="36">
        <v>33496</v>
      </c>
      <c r="T103" s="36">
        <v>44972</v>
      </c>
      <c r="U103" s="36">
        <v>33955</v>
      </c>
      <c r="V103" s="36">
        <v>31430</v>
      </c>
      <c r="W103" s="36">
        <v>25505</v>
      </c>
      <c r="X103" s="36">
        <v>34215</v>
      </c>
      <c r="Y103" s="36">
        <v>74853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22012</v>
      </c>
      <c r="D126" s="52">
        <v>0</v>
      </c>
      <c r="E126" s="52">
        <v>3650</v>
      </c>
      <c r="F126" s="52">
        <v>18915</v>
      </c>
      <c r="G126" s="52">
        <v>26504</v>
      </c>
      <c r="H126" s="52">
        <v>17023</v>
      </c>
      <c r="I126" s="52">
        <v>18255</v>
      </c>
      <c r="J126" s="52">
        <v>12591</v>
      </c>
      <c r="K126" s="52">
        <v>17764</v>
      </c>
      <c r="L126" s="52">
        <v>13118</v>
      </c>
      <c r="M126" s="52">
        <v>17528</v>
      </c>
      <c r="N126" s="52">
        <v>35384</v>
      </c>
      <c r="O126" s="52">
        <v>29692</v>
      </c>
      <c r="P126" s="52">
        <v>24788</v>
      </c>
      <c r="Q126" s="52">
        <v>37766</v>
      </c>
      <c r="R126" s="52">
        <v>15144</v>
      </c>
      <c r="S126" s="52">
        <v>15689</v>
      </c>
      <c r="T126" s="52">
        <v>9411</v>
      </c>
      <c r="U126" s="52">
        <v>13941</v>
      </c>
      <c r="V126" s="52">
        <v>15237</v>
      </c>
      <c r="W126" s="52">
        <v>16632</v>
      </c>
      <c r="X126" s="52">
        <v>23844</v>
      </c>
      <c r="Y126" s="52">
        <v>26903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4839</v>
      </c>
      <c r="D129" s="52">
        <v>0</v>
      </c>
      <c r="E129" s="52">
        <v>1223</v>
      </c>
      <c r="F129" s="52">
        <v>6407</v>
      </c>
      <c r="G129" s="52">
        <v>9183</v>
      </c>
      <c r="H129" s="52">
        <v>4309</v>
      </c>
      <c r="I129" s="52">
        <v>3511</v>
      </c>
      <c r="J129" s="52">
        <v>2564</v>
      </c>
      <c r="K129" s="52">
        <v>14239</v>
      </c>
      <c r="L129" s="52">
        <v>2576</v>
      </c>
      <c r="M129" s="52">
        <v>5873</v>
      </c>
      <c r="N129" s="52">
        <v>22269</v>
      </c>
      <c r="O129" s="52">
        <v>7833</v>
      </c>
      <c r="P129" s="52">
        <v>18137</v>
      </c>
      <c r="Q129" s="52">
        <v>9056</v>
      </c>
      <c r="R129" s="52">
        <v>7576</v>
      </c>
      <c r="S129" s="52">
        <v>9471</v>
      </c>
      <c r="T129" s="52">
        <v>5390</v>
      </c>
      <c r="U129" s="52">
        <v>6329</v>
      </c>
      <c r="V129" s="52">
        <v>7812</v>
      </c>
      <c r="W129" s="52">
        <v>4633</v>
      </c>
      <c r="X129" s="52">
        <v>21525</v>
      </c>
      <c r="Y129" s="52">
        <v>17676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17972</v>
      </c>
      <c r="D131" s="52">
        <v>0</v>
      </c>
      <c r="E131" s="52">
        <v>3650</v>
      </c>
      <c r="F131" s="52">
        <v>18915</v>
      </c>
      <c r="G131" s="52">
        <v>26504</v>
      </c>
      <c r="H131" s="52">
        <v>15578</v>
      </c>
      <c r="I131" s="52">
        <v>15085</v>
      </c>
      <c r="J131" s="52">
        <v>12016</v>
      </c>
      <c r="K131" s="52">
        <v>16635</v>
      </c>
      <c r="L131" s="52">
        <v>12990</v>
      </c>
      <c r="M131" s="52">
        <v>17396</v>
      </c>
      <c r="N131" s="52">
        <v>33985</v>
      </c>
      <c r="O131" s="52">
        <v>26775</v>
      </c>
      <c r="P131" s="52">
        <v>18701</v>
      </c>
      <c r="Q131" s="52">
        <v>36432</v>
      </c>
      <c r="R131" s="52">
        <v>13844</v>
      </c>
      <c r="S131" s="52">
        <v>14675</v>
      </c>
      <c r="T131" s="52">
        <v>6931</v>
      </c>
      <c r="U131" s="52">
        <v>11454</v>
      </c>
      <c r="V131" s="52">
        <v>13465</v>
      </c>
      <c r="W131" s="52">
        <v>16614</v>
      </c>
      <c r="X131" s="52">
        <v>20873</v>
      </c>
      <c r="Y131" s="52">
        <v>26860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128</v>
      </c>
      <c r="M132" s="52">
        <v>10</v>
      </c>
      <c r="N132" s="52">
        <v>13</v>
      </c>
      <c r="O132" s="52">
        <v>16</v>
      </c>
      <c r="P132" s="52">
        <v>22</v>
      </c>
      <c r="Q132" s="52">
        <v>63</v>
      </c>
      <c r="R132" s="52">
        <v>0</v>
      </c>
      <c r="S132" s="52">
        <v>0</v>
      </c>
      <c r="T132" s="52">
        <v>0</v>
      </c>
      <c r="U132" s="52">
        <v>11</v>
      </c>
      <c r="V132" s="52">
        <v>4</v>
      </c>
      <c r="W132" s="52">
        <v>18</v>
      </c>
      <c r="X132" s="52">
        <v>44</v>
      </c>
      <c r="Y132" s="52">
        <v>43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4040</v>
      </c>
      <c r="D135" s="52">
        <v>0</v>
      </c>
      <c r="E135" s="52">
        <v>0</v>
      </c>
      <c r="F135" s="52">
        <v>0</v>
      </c>
      <c r="G135" s="52">
        <v>0</v>
      </c>
      <c r="H135" s="52">
        <v>1445</v>
      </c>
      <c r="I135" s="52">
        <v>3170</v>
      </c>
      <c r="J135" s="52">
        <v>575</v>
      </c>
      <c r="K135" s="52">
        <v>1129</v>
      </c>
      <c r="L135" s="52">
        <v>0</v>
      </c>
      <c r="M135" s="52">
        <v>113</v>
      </c>
      <c r="N135" s="52">
        <v>1333</v>
      </c>
      <c r="O135" s="52">
        <v>2625</v>
      </c>
      <c r="P135" s="52">
        <v>5552</v>
      </c>
      <c r="Q135" s="52">
        <v>1212</v>
      </c>
      <c r="R135" s="52">
        <v>1162</v>
      </c>
      <c r="S135" s="52">
        <v>871</v>
      </c>
      <c r="T135" s="52">
        <v>2072</v>
      </c>
      <c r="U135" s="52">
        <v>2230</v>
      </c>
      <c r="V135" s="52">
        <v>1645</v>
      </c>
      <c r="W135" s="52">
        <v>0</v>
      </c>
      <c r="X135" s="52">
        <v>2524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9</v>
      </c>
      <c r="N136" s="52">
        <v>53</v>
      </c>
      <c r="O136" s="52">
        <v>276</v>
      </c>
      <c r="P136" s="52">
        <v>513</v>
      </c>
      <c r="Q136" s="52">
        <v>59</v>
      </c>
      <c r="R136" s="52">
        <v>138</v>
      </c>
      <c r="S136" s="52">
        <v>143</v>
      </c>
      <c r="T136" s="52">
        <v>408</v>
      </c>
      <c r="U136" s="52">
        <v>246</v>
      </c>
      <c r="V136" s="52">
        <v>123</v>
      </c>
      <c r="W136" s="52">
        <v>0</v>
      </c>
      <c r="X136" s="52">
        <v>403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2783</v>
      </c>
      <c r="D140" s="52">
        <v>0</v>
      </c>
      <c r="E140" s="52">
        <v>685</v>
      </c>
      <c r="F140" s="52">
        <v>2518</v>
      </c>
      <c r="G140" s="52">
        <v>2489</v>
      </c>
      <c r="H140" s="52">
        <v>1502</v>
      </c>
      <c r="I140" s="52">
        <v>1541</v>
      </c>
      <c r="J140" s="52">
        <v>1799</v>
      </c>
      <c r="K140" s="52">
        <v>2761</v>
      </c>
      <c r="L140" s="52">
        <v>2005</v>
      </c>
      <c r="M140" s="52">
        <v>2597</v>
      </c>
      <c r="N140" s="52">
        <v>3442</v>
      </c>
      <c r="O140" s="52">
        <v>3811</v>
      </c>
      <c r="P140" s="52">
        <v>3217</v>
      </c>
      <c r="Q140" s="52">
        <v>4094</v>
      </c>
      <c r="R140" s="52">
        <v>1741</v>
      </c>
      <c r="S140" s="52">
        <v>1095</v>
      </c>
      <c r="T140" s="52">
        <v>556</v>
      </c>
      <c r="U140" s="52">
        <v>1082</v>
      </c>
      <c r="V140" s="52">
        <v>1167</v>
      </c>
      <c r="W140" s="52">
        <v>1227</v>
      </c>
      <c r="X140" s="52">
        <v>993</v>
      </c>
      <c r="Y140" s="52">
        <v>642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19229</v>
      </c>
      <c r="D141" s="36">
        <v>0</v>
      </c>
      <c r="E141" s="36">
        <v>2965</v>
      </c>
      <c r="F141" s="36">
        <v>16397</v>
      </c>
      <c r="G141" s="36">
        <v>24015</v>
      </c>
      <c r="H141" s="36">
        <v>15521</v>
      </c>
      <c r="I141" s="36">
        <v>16714</v>
      </c>
      <c r="J141" s="36">
        <v>10792</v>
      </c>
      <c r="K141" s="36">
        <v>15003</v>
      </c>
      <c r="L141" s="36">
        <v>11113</v>
      </c>
      <c r="M141" s="36">
        <v>14931</v>
      </c>
      <c r="N141" s="36">
        <v>31942</v>
      </c>
      <c r="O141" s="36">
        <v>25881</v>
      </c>
      <c r="P141" s="36">
        <v>21571</v>
      </c>
      <c r="Q141" s="36">
        <v>33672</v>
      </c>
      <c r="R141" s="36">
        <v>13403</v>
      </c>
      <c r="S141" s="36">
        <v>14594</v>
      </c>
      <c r="T141" s="36">
        <v>8855</v>
      </c>
      <c r="U141" s="36">
        <v>12859</v>
      </c>
      <c r="V141" s="36">
        <v>14070</v>
      </c>
      <c r="W141" s="36">
        <v>15405</v>
      </c>
      <c r="X141" s="36">
        <v>22851</v>
      </c>
      <c r="Y141" s="36">
        <v>26261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2">
        <v>0</v>
      </c>
      <c r="Y145" s="52">
        <v>0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2">
        <v>0</v>
      </c>
      <c r="Y147" s="52">
        <v>0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2">
        <v>0</v>
      </c>
      <c r="Y153" s="52">
        <v>0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3187</v>
      </c>
      <c r="D163" s="52">
        <v>326</v>
      </c>
      <c r="E163" s="52">
        <v>0</v>
      </c>
      <c r="F163" s="52">
        <v>0</v>
      </c>
      <c r="G163" s="52">
        <v>0</v>
      </c>
      <c r="H163" s="52">
        <v>6309</v>
      </c>
      <c r="I163" s="52">
        <v>14941</v>
      </c>
      <c r="J163" s="52">
        <v>18181</v>
      </c>
      <c r="K163" s="52">
        <v>15679</v>
      </c>
      <c r="L163" s="52">
        <v>11463</v>
      </c>
      <c r="M163" s="52">
        <v>9125</v>
      </c>
      <c r="N163" s="52">
        <v>12437</v>
      </c>
      <c r="O163" s="52">
        <v>6942</v>
      </c>
      <c r="P163" s="52">
        <v>0</v>
      </c>
      <c r="Q163" s="52">
        <v>0</v>
      </c>
      <c r="R163" s="52">
        <v>0</v>
      </c>
      <c r="S163" s="52">
        <v>0</v>
      </c>
      <c r="T163" s="52">
        <v>2793</v>
      </c>
      <c r="U163" s="52">
        <v>7937</v>
      </c>
      <c r="V163" s="52">
        <v>9445</v>
      </c>
      <c r="W163" s="52">
        <v>19800</v>
      </c>
      <c r="X163" s="52">
        <v>20398</v>
      </c>
      <c r="Y163" s="52">
        <v>38449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701</v>
      </c>
      <c r="D165" s="52">
        <v>92</v>
      </c>
      <c r="E165" s="52">
        <v>0</v>
      </c>
      <c r="F165" s="52">
        <v>0</v>
      </c>
      <c r="G165" s="52">
        <v>0</v>
      </c>
      <c r="H165" s="52">
        <v>3382</v>
      </c>
      <c r="I165" s="52">
        <v>9093</v>
      </c>
      <c r="J165" s="52">
        <v>12518</v>
      </c>
      <c r="K165" s="52">
        <v>12757</v>
      </c>
      <c r="L165" s="52">
        <v>9317</v>
      </c>
      <c r="M165" s="52">
        <v>7489</v>
      </c>
      <c r="N165" s="52">
        <v>10496</v>
      </c>
      <c r="O165" s="52">
        <v>5736</v>
      </c>
      <c r="P165" s="52">
        <v>0</v>
      </c>
      <c r="Q165" s="52">
        <v>0</v>
      </c>
      <c r="R165" s="52">
        <v>0</v>
      </c>
      <c r="S165" s="52">
        <v>0</v>
      </c>
      <c r="T165" s="52">
        <v>2451</v>
      </c>
      <c r="U165" s="52">
        <v>7116</v>
      </c>
      <c r="V165" s="52">
        <v>8624</v>
      </c>
      <c r="W165" s="52">
        <v>18055</v>
      </c>
      <c r="X165" s="52">
        <v>19821</v>
      </c>
      <c r="Y165" s="52">
        <v>37693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17</v>
      </c>
      <c r="D167" s="52">
        <v>1</v>
      </c>
      <c r="E167" s="52">
        <v>0</v>
      </c>
      <c r="F167" s="52">
        <v>0</v>
      </c>
      <c r="G167" s="52">
        <v>0</v>
      </c>
      <c r="H167" s="52">
        <v>39</v>
      </c>
      <c r="I167" s="52">
        <v>62</v>
      </c>
      <c r="J167" s="52">
        <v>57</v>
      </c>
      <c r="K167" s="52">
        <v>58</v>
      </c>
      <c r="L167" s="52">
        <v>43</v>
      </c>
      <c r="M167" s="52">
        <v>45</v>
      </c>
      <c r="N167" s="52">
        <v>48</v>
      </c>
      <c r="O167" s="52">
        <v>29</v>
      </c>
      <c r="P167" s="52">
        <v>0</v>
      </c>
      <c r="Q167" s="52">
        <v>0</v>
      </c>
      <c r="R167" s="52">
        <v>0</v>
      </c>
      <c r="S167" s="52">
        <v>0</v>
      </c>
      <c r="T167" s="52">
        <v>7</v>
      </c>
      <c r="U167" s="52">
        <v>25</v>
      </c>
      <c r="V167" s="52">
        <v>24</v>
      </c>
      <c r="W167" s="52">
        <v>30</v>
      </c>
      <c r="X167" s="52">
        <v>5</v>
      </c>
      <c r="Y167" s="52">
        <v>20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3170</v>
      </c>
      <c r="D171" s="52">
        <v>325</v>
      </c>
      <c r="E171" s="52">
        <v>0</v>
      </c>
      <c r="F171" s="52">
        <v>0</v>
      </c>
      <c r="G171" s="52">
        <v>0</v>
      </c>
      <c r="H171" s="52">
        <v>6270</v>
      </c>
      <c r="I171" s="52">
        <v>14879</v>
      </c>
      <c r="J171" s="52">
        <v>18124</v>
      </c>
      <c r="K171" s="52">
        <v>15621</v>
      </c>
      <c r="L171" s="52">
        <v>6939</v>
      </c>
      <c r="M171" s="52">
        <v>8443</v>
      </c>
      <c r="N171" s="52">
        <v>11911</v>
      </c>
      <c r="O171" s="52">
        <v>6256</v>
      </c>
      <c r="P171" s="52">
        <v>0</v>
      </c>
      <c r="Q171" s="52">
        <v>0</v>
      </c>
      <c r="R171" s="52">
        <v>0</v>
      </c>
      <c r="S171" s="52">
        <v>0</v>
      </c>
      <c r="T171" s="52">
        <v>2328</v>
      </c>
      <c r="U171" s="52">
        <v>7124</v>
      </c>
      <c r="V171" s="52">
        <v>8765</v>
      </c>
      <c r="W171" s="52">
        <v>17972</v>
      </c>
      <c r="X171" s="52">
        <v>17587</v>
      </c>
      <c r="Y171" s="52">
        <v>34802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4481</v>
      </c>
      <c r="M172" s="52">
        <v>637</v>
      </c>
      <c r="N172" s="52">
        <v>478</v>
      </c>
      <c r="O172" s="52">
        <v>657</v>
      </c>
      <c r="P172" s="52">
        <v>0</v>
      </c>
      <c r="Q172" s="52">
        <v>0</v>
      </c>
      <c r="R172" s="52">
        <v>0</v>
      </c>
      <c r="S172" s="52">
        <v>0</v>
      </c>
      <c r="T172" s="52">
        <v>458</v>
      </c>
      <c r="U172" s="52">
        <v>788</v>
      </c>
      <c r="V172" s="52">
        <v>656</v>
      </c>
      <c r="W172" s="52">
        <v>1798</v>
      </c>
      <c r="X172" s="52">
        <v>2806</v>
      </c>
      <c r="Y172" s="52">
        <v>3627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403</v>
      </c>
      <c r="D176" s="52">
        <v>81</v>
      </c>
      <c r="E176" s="52">
        <v>0</v>
      </c>
      <c r="F176" s="52">
        <v>0</v>
      </c>
      <c r="G176" s="52">
        <v>0</v>
      </c>
      <c r="H176" s="52">
        <v>557</v>
      </c>
      <c r="I176" s="52">
        <v>1262</v>
      </c>
      <c r="J176" s="52">
        <v>2597</v>
      </c>
      <c r="K176" s="52">
        <v>2437</v>
      </c>
      <c r="L176" s="52">
        <v>1752</v>
      </c>
      <c r="M176" s="52">
        <v>1352</v>
      </c>
      <c r="N176" s="52">
        <v>1210</v>
      </c>
      <c r="O176" s="52">
        <v>891</v>
      </c>
      <c r="P176" s="52">
        <v>0</v>
      </c>
      <c r="Q176" s="52">
        <v>0</v>
      </c>
      <c r="R176" s="52">
        <v>0</v>
      </c>
      <c r="S176" s="52">
        <v>0</v>
      </c>
      <c r="T176" s="52">
        <v>165</v>
      </c>
      <c r="U176" s="52">
        <v>616</v>
      </c>
      <c r="V176" s="52">
        <v>723</v>
      </c>
      <c r="W176" s="52">
        <v>1461</v>
      </c>
      <c r="X176" s="52">
        <v>849</v>
      </c>
      <c r="Y176" s="52">
        <v>917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2784</v>
      </c>
      <c r="D177" s="36">
        <v>245</v>
      </c>
      <c r="E177" s="36">
        <v>0</v>
      </c>
      <c r="F177" s="36">
        <v>0</v>
      </c>
      <c r="G177" s="36">
        <v>0</v>
      </c>
      <c r="H177" s="36">
        <v>5752</v>
      </c>
      <c r="I177" s="36">
        <v>13679</v>
      </c>
      <c r="J177" s="36">
        <v>15584</v>
      </c>
      <c r="K177" s="36">
        <v>13242</v>
      </c>
      <c r="L177" s="36">
        <v>9711</v>
      </c>
      <c r="M177" s="36">
        <v>7773</v>
      </c>
      <c r="N177" s="36">
        <v>11227</v>
      </c>
      <c r="O177" s="36">
        <v>6051</v>
      </c>
      <c r="P177" s="36">
        <v>0</v>
      </c>
      <c r="Q177" s="36">
        <v>0</v>
      </c>
      <c r="R177" s="36">
        <v>0</v>
      </c>
      <c r="S177" s="36">
        <v>0</v>
      </c>
      <c r="T177" s="36">
        <v>2628</v>
      </c>
      <c r="U177" s="36">
        <v>7321</v>
      </c>
      <c r="V177" s="36">
        <v>8722</v>
      </c>
      <c r="W177" s="36">
        <v>18339</v>
      </c>
      <c r="X177" s="36">
        <v>19549</v>
      </c>
      <c r="Y177" s="36">
        <v>37532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22498</v>
      </c>
      <c r="D5" s="52">
        <v>22837</v>
      </c>
      <c r="E5" s="52">
        <v>26414</v>
      </c>
      <c r="F5" s="52">
        <v>30913</v>
      </c>
      <c r="G5" s="52">
        <v>22969</v>
      </c>
      <c r="H5" s="52">
        <v>8638</v>
      </c>
      <c r="I5" s="52">
        <v>1713</v>
      </c>
      <c r="J5" s="52">
        <v>570</v>
      </c>
      <c r="K5" s="52">
        <v>8286</v>
      </c>
      <c r="L5" s="52">
        <v>34346</v>
      </c>
      <c r="M5" s="52">
        <v>41432</v>
      </c>
      <c r="N5" s="52">
        <v>29400</v>
      </c>
      <c r="O5" s="52">
        <v>17133</v>
      </c>
      <c r="P5" s="52">
        <v>0</v>
      </c>
      <c r="Q5" s="52">
        <v>1002</v>
      </c>
      <c r="R5" s="52">
        <v>12311</v>
      </c>
      <c r="S5" s="52">
        <v>12432</v>
      </c>
      <c r="T5" s="52">
        <v>0</v>
      </c>
      <c r="U5" s="52">
        <v>659</v>
      </c>
      <c r="V5" s="52">
        <v>5157</v>
      </c>
      <c r="W5" s="52">
        <v>0</v>
      </c>
      <c r="X5" s="52">
        <v>4</v>
      </c>
      <c r="Y5" s="52">
        <v>2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3354</v>
      </c>
      <c r="D8" s="52">
        <v>2428</v>
      </c>
      <c r="E8" s="52">
        <v>3758</v>
      </c>
      <c r="F8" s="52">
        <v>5213</v>
      </c>
      <c r="G8" s="52">
        <v>5816</v>
      </c>
      <c r="H8" s="52">
        <v>6988</v>
      </c>
      <c r="I8" s="52">
        <v>4012</v>
      </c>
      <c r="J8" s="52">
        <v>1290</v>
      </c>
      <c r="K8" s="52">
        <v>5626</v>
      </c>
      <c r="L8" s="52">
        <v>5947</v>
      </c>
      <c r="M8" s="52">
        <v>15037</v>
      </c>
      <c r="N8" s="52">
        <v>20922</v>
      </c>
      <c r="O8" s="52">
        <v>16626</v>
      </c>
      <c r="P8" s="52">
        <v>13253</v>
      </c>
      <c r="Q8" s="52">
        <v>1992</v>
      </c>
      <c r="R8" s="52">
        <v>3315</v>
      </c>
      <c r="S8" s="52">
        <v>16985</v>
      </c>
      <c r="T8" s="52">
        <v>13970</v>
      </c>
      <c r="U8" s="52">
        <v>10058</v>
      </c>
      <c r="V8" s="52">
        <v>12753</v>
      </c>
      <c r="W8" s="52">
        <v>11818</v>
      </c>
      <c r="X8" s="52">
        <v>11217</v>
      </c>
      <c r="Y8" s="52">
        <v>822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1263</v>
      </c>
      <c r="D10" s="52">
        <f>RES_hhdet_in!D10-RES_hhdet_in_new!D10</f>
        <v>3399</v>
      </c>
      <c r="E10" s="52">
        <f>RES_hhdet_in!E10-RES_hhdet_in_new!E10</f>
        <v>2458</v>
      </c>
      <c r="F10" s="52">
        <f>RES_hhdet_in!F10-RES_hhdet_in_new!F10</f>
        <v>1665</v>
      </c>
      <c r="G10" s="52">
        <f>RES_hhdet_in!G10-RES_hhdet_in_new!G10</f>
        <v>1402</v>
      </c>
      <c r="H10" s="52">
        <f>RES_hhdet_in!H10-RES_hhdet_in_new!H10</f>
        <v>1713</v>
      </c>
      <c r="I10" s="52">
        <f>RES_hhdet_in!I10-RES_hhdet_in_new!I10</f>
        <v>1131</v>
      </c>
      <c r="J10" s="52">
        <f>RES_hhdet_in!J10-RES_hhdet_in_new!J10</f>
        <v>1883</v>
      </c>
      <c r="K10" s="52">
        <f>RES_hhdet_in!K10-RES_hhdet_in_new!K10</f>
        <v>2325</v>
      </c>
      <c r="L10" s="52">
        <f>RES_hhdet_in!L10-RES_hhdet_in_new!L10</f>
        <v>2933</v>
      </c>
      <c r="M10" s="52">
        <f>RES_hhdet_in!M10-RES_hhdet_in_new!M10</f>
        <v>2352</v>
      </c>
      <c r="N10" s="52">
        <f>RES_hhdet_in!N10-RES_hhdet_in_new!N10</f>
        <v>2920</v>
      </c>
      <c r="O10" s="52">
        <f>RES_hhdet_in!O10-RES_hhdet_in_new!O10</f>
        <v>3416</v>
      </c>
      <c r="P10" s="52">
        <f>RES_hhdet_in!P10-RES_hhdet_in_new!P10</f>
        <v>1077</v>
      </c>
      <c r="Q10" s="52">
        <f>RES_hhdet_in!Q10-RES_hhdet_in_new!Q10</f>
        <v>537</v>
      </c>
      <c r="R10" s="52">
        <f>RES_hhdet_in!R10-RES_hhdet_in_new!R10</f>
        <v>703</v>
      </c>
      <c r="S10" s="52">
        <f>RES_hhdet_in!S10-RES_hhdet_in_new!S10</f>
        <v>1272</v>
      </c>
      <c r="T10" s="52">
        <f>RES_hhdet_in!T10-RES_hhdet_in_new!T10</f>
        <v>2893</v>
      </c>
      <c r="U10" s="52">
        <f>RES_hhdet_in!U10-RES_hhdet_in_new!U10</f>
        <v>2000</v>
      </c>
      <c r="V10" s="52">
        <f>RES_hhdet_in!V10-RES_hhdet_in_new!V10</f>
        <v>2411</v>
      </c>
      <c r="W10" s="52">
        <f>RES_hhdet_in!W10-RES_hhdet_in_new!W10</f>
        <v>3163</v>
      </c>
      <c r="X10" s="52">
        <f>RES_hhdet_in!X10-RES_hhdet_in_new!X10</f>
        <v>4058</v>
      </c>
      <c r="Y10" s="52">
        <f>RES_hhdet_in!Y10-RES_hhdet_in_new!Y10</f>
        <v>2366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308</v>
      </c>
      <c r="D11" s="52">
        <f>RES_hhdet_in!D11-RES_hhdet_in_new!D11</f>
        <v>215</v>
      </c>
      <c r="E11" s="52">
        <f>RES_hhdet_in!E11-RES_hhdet_in_new!E11</f>
        <v>334</v>
      </c>
      <c r="F11" s="52">
        <f>RES_hhdet_in!F11-RES_hhdet_in_new!F11</f>
        <v>410</v>
      </c>
      <c r="G11" s="52">
        <f>RES_hhdet_in!G11-RES_hhdet_in_new!G11</f>
        <v>421</v>
      </c>
      <c r="H11" s="52">
        <f>RES_hhdet_in!H11-RES_hhdet_in_new!H11</f>
        <v>372</v>
      </c>
      <c r="I11" s="52">
        <f>RES_hhdet_in!I11-RES_hhdet_in_new!I11</f>
        <v>92</v>
      </c>
      <c r="J11" s="52">
        <f>RES_hhdet_in!J11-RES_hhdet_in_new!J11</f>
        <v>64</v>
      </c>
      <c r="K11" s="52">
        <f>RES_hhdet_in!K11-RES_hhdet_in_new!K11</f>
        <v>143</v>
      </c>
      <c r="L11" s="52">
        <f>RES_hhdet_in!L11-RES_hhdet_in_new!L11</f>
        <v>239</v>
      </c>
      <c r="M11" s="52">
        <f>RES_hhdet_in!M11-RES_hhdet_in_new!M11</f>
        <v>339</v>
      </c>
      <c r="N11" s="52">
        <f>RES_hhdet_in!N11-RES_hhdet_in_new!N11</f>
        <v>199</v>
      </c>
      <c r="O11" s="52">
        <f>RES_hhdet_in!O11-RES_hhdet_in_new!O11</f>
        <v>128</v>
      </c>
      <c r="P11" s="52">
        <f>RES_hhdet_in!P11-RES_hhdet_in_new!P11</f>
        <v>8</v>
      </c>
      <c r="Q11" s="52">
        <f>RES_hhdet_in!Q11-RES_hhdet_in_new!Q11</f>
        <v>8</v>
      </c>
      <c r="R11" s="52">
        <f>RES_hhdet_in!R11-RES_hhdet_in_new!R11</f>
        <v>18</v>
      </c>
      <c r="S11" s="52">
        <f>RES_hhdet_in!S11-RES_hhdet_in_new!S11</f>
        <v>69</v>
      </c>
      <c r="T11" s="52">
        <f>RES_hhdet_in!T11-RES_hhdet_in_new!T11</f>
        <v>80</v>
      </c>
      <c r="U11" s="52">
        <f>RES_hhdet_in!U11-RES_hhdet_in_new!U11</f>
        <v>112</v>
      </c>
      <c r="V11" s="52">
        <f>RES_hhdet_in!V11-RES_hhdet_in_new!V11</f>
        <v>63</v>
      </c>
      <c r="W11" s="52">
        <f>RES_hhdet_in!W11-RES_hhdet_in_new!W11</f>
        <v>8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1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57486</v>
      </c>
      <c r="D15" s="52">
        <f>RES_hhdet_in!D15-RES_hhdet_in_new!D15</f>
        <v>55908</v>
      </c>
      <c r="E15" s="52">
        <f>RES_hhdet_in!E15-RES_hhdet_in_new!E15</f>
        <v>61199</v>
      </c>
      <c r="F15" s="52">
        <f>RES_hhdet_in!F15-RES_hhdet_in_new!F15</f>
        <v>68862</v>
      </c>
      <c r="G15" s="52">
        <f>RES_hhdet_in!G15-RES_hhdet_in_new!G15</f>
        <v>66018</v>
      </c>
      <c r="H15" s="52">
        <f>RES_hhdet_in!H15-RES_hhdet_in_new!H15</f>
        <v>59586</v>
      </c>
      <c r="I15" s="52">
        <f>RES_hhdet_in!I15-RES_hhdet_in_new!I15</f>
        <v>21978</v>
      </c>
      <c r="J15" s="52">
        <f>RES_hhdet_in!J15-RES_hhdet_in_new!J15</f>
        <v>20728</v>
      </c>
      <c r="K15" s="52">
        <f>RES_hhdet_in!K15-RES_hhdet_in_new!K15</f>
        <v>38641</v>
      </c>
      <c r="L15" s="52">
        <f>RES_hhdet_in!L15-RES_hhdet_in_new!L15</f>
        <v>38819</v>
      </c>
      <c r="M15" s="52">
        <f>RES_hhdet_in!M15-RES_hhdet_in_new!M15</f>
        <v>64379</v>
      </c>
      <c r="N15" s="52">
        <f>RES_hhdet_in!N15-RES_hhdet_in_new!N15</f>
        <v>49312</v>
      </c>
      <c r="O15" s="52">
        <f>RES_hhdet_in!O15-RES_hhdet_in_new!O15</f>
        <v>27953</v>
      </c>
      <c r="P15" s="52">
        <f>RES_hhdet_in!P15-RES_hhdet_in_new!P15</f>
        <v>3110</v>
      </c>
      <c r="Q15" s="52">
        <f>RES_hhdet_in!Q15-RES_hhdet_in_new!Q15</f>
        <v>15635</v>
      </c>
      <c r="R15" s="52">
        <f>RES_hhdet_in!R15-RES_hhdet_in_new!R15</f>
        <v>30525</v>
      </c>
      <c r="S15" s="52">
        <f>RES_hhdet_in!S15-RES_hhdet_in_new!S15</f>
        <v>38942</v>
      </c>
      <c r="T15" s="52">
        <f>RES_hhdet_in!T15-RES_hhdet_in_new!T15</f>
        <v>29239</v>
      </c>
      <c r="U15" s="52">
        <f>RES_hhdet_in!U15-RES_hhdet_in_new!U15</f>
        <v>32885</v>
      </c>
      <c r="V15" s="52">
        <f>RES_hhdet_in!V15-RES_hhdet_in_new!V15</f>
        <v>25104</v>
      </c>
      <c r="W15" s="52">
        <f>RES_hhdet_in!W15-RES_hhdet_in_new!W15</f>
        <v>6706</v>
      </c>
      <c r="X15" s="52">
        <f>RES_hhdet_in!X15-RES_hhdet_in_new!X15</f>
        <v>0</v>
      </c>
      <c r="Y15" s="52">
        <f>RES_hhdet_in!Y15-RES_hhdet_in_new!Y15</f>
        <v>0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25071</v>
      </c>
      <c r="M16" s="52">
        <f>RES_hhdet_in!M16-RES_hhdet_in_new!M16</f>
        <v>4860</v>
      </c>
      <c r="N16" s="52">
        <f>RES_hhdet_in!N16-RES_hhdet_in_new!N16</f>
        <v>1978</v>
      </c>
      <c r="O16" s="52">
        <f>RES_hhdet_in!O16-RES_hhdet_in_new!O16</f>
        <v>2936</v>
      </c>
      <c r="P16" s="52">
        <f>RES_hhdet_in!P16-RES_hhdet_in_new!P16</f>
        <v>285</v>
      </c>
      <c r="Q16" s="52">
        <f>RES_hhdet_in!Q16-RES_hhdet_in_new!Q16</f>
        <v>763</v>
      </c>
      <c r="R16" s="52">
        <f>RES_hhdet_in!R16-RES_hhdet_in_new!R16</f>
        <v>3621</v>
      </c>
      <c r="S16" s="52">
        <f>RES_hhdet_in!S16-RES_hhdet_in_new!S16</f>
        <v>6368</v>
      </c>
      <c r="T16" s="52">
        <f>RES_hhdet_in!T16-RES_hhdet_in_new!T16</f>
        <v>5750</v>
      </c>
      <c r="U16" s="52">
        <f>RES_hhdet_in!U16-RES_hhdet_in_new!U16</f>
        <v>3627</v>
      </c>
      <c r="V16" s="52">
        <f>RES_hhdet_in!V16-RES_hhdet_in_new!V16</f>
        <v>1877</v>
      </c>
      <c r="W16" s="52">
        <f>RES_hhdet_in!W16-RES_hhdet_in_new!W16</f>
        <v>663</v>
      </c>
      <c r="X16" s="52">
        <f>RES_hhdet_in!X16-RES_hhdet_in_new!X16</f>
        <v>0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21955</v>
      </c>
      <c r="D20" s="52">
        <v>36638</v>
      </c>
      <c r="E20" s="52">
        <v>23450</v>
      </c>
      <c r="F20" s="52">
        <v>21292</v>
      </c>
      <c r="G20" s="52">
        <v>21648</v>
      </c>
      <c r="H20" s="52">
        <v>18283</v>
      </c>
      <c r="I20" s="52">
        <v>7909</v>
      </c>
      <c r="J20" s="52">
        <v>10810</v>
      </c>
      <c r="K20" s="52">
        <v>10487</v>
      </c>
      <c r="L20" s="52">
        <v>24567</v>
      </c>
      <c r="M20" s="52">
        <v>17888</v>
      </c>
      <c r="N20" s="52">
        <v>13791</v>
      </c>
      <c r="O20" s="52">
        <v>5207</v>
      </c>
      <c r="P20" s="52">
        <v>438</v>
      </c>
      <c r="Q20" s="52">
        <v>0</v>
      </c>
      <c r="R20" s="52">
        <v>73</v>
      </c>
      <c r="S20" s="52">
        <v>354</v>
      </c>
      <c r="T20" s="52">
        <v>5309</v>
      </c>
      <c r="U20" s="52">
        <v>4265</v>
      </c>
      <c r="V20" s="52">
        <v>3252</v>
      </c>
      <c r="W20" s="52">
        <v>929</v>
      </c>
      <c r="X20" s="52">
        <v>1995</v>
      </c>
      <c r="Y20" s="52">
        <v>1705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4785</v>
      </c>
      <c r="D21" s="52">
        <v>5869</v>
      </c>
      <c r="E21" s="52">
        <v>7755</v>
      </c>
      <c r="F21" s="52">
        <v>6727</v>
      </c>
      <c r="G21" s="52">
        <v>4440</v>
      </c>
      <c r="H21" s="52">
        <v>3953</v>
      </c>
      <c r="I21" s="52">
        <v>1373</v>
      </c>
      <c r="J21" s="52">
        <v>1725</v>
      </c>
      <c r="K21" s="52">
        <v>4809</v>
      </c>
      <c r="L21" s="52">
        <v>6552</v>
      </c>
      <c r="M21" s="52">
        <v>8056</v>
      </c>
      <c r="N21" s="52">
        <v>3976</v>
      </c>
      <c r="O21" s="52">
        <v>4233</v>
      </c>
      <c r="P21" s="52">
        <v>1119</v>
      </c>
      <c r="Q21" s="52">
        <v>4465</v>
      </c>
      <c r="R21" s="52">
        <v>4148</v>
      </c>
      <c r="S21" s="52">
        <v>2861</v>
      </c>
      <c r="T21" s="52">
        <v>1539</v>
      </c>
      <c r="U21" s="52">
        <v>2405</v>
      </c>
      <c r="V21" s="52">
        <v>2032</v>
      </c>
      <c r="W21" s="52">
        <v>700</v>
      </c>
      <c r="X21" s="52">
        <v>192</v>
      </c>
      <c r="Y21" s="52">
        <v>159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33069</v>
      </c>
      <c r="D22" s="36">
        <v>17770</v>
      </c>
      <c r="E22" s="36">
        <v>33568</v>
      </c>
      <c r="F22" s="36">
        <v>43801</v>
      </c>
      <c r="G22" s="36">
        <v>42831</v>
      </c>
      <c r="H22" s="36">
        <v>40840</v>
      </c>
      <c r="I22" s="36">
        <v>14906</v>
      </c>
      <c r="J22" s="36">
        <v>10355</v>
      </c>
      <c r="K22" s="36">
        <v>26156</v>
      </c>
      <c r="L22" s="36">
        <v>36330</v>
      </c>
      <c r="M22" s="36">
        <v>46333</v>
      </c>
      <c r="N22" s="36">
        <v>36928</v>
      </c>
      <c r="O22" s="36">
        <v>28768</v>
      </c>
      <c r="P22" s="36">
        <v>7517</v>
      </c>
      <c r="Q22" s="36">
        <v>36760</v>
      </c>
      <c r="R22" s="36">
        <v>31935</v>
      </c>
      <c r="S22" s="36">
        <v>38164</v>
      </c>
      <c r="T22" s="36">
        <v>24467</v>
      </c>
      <c r="U22" s="36">
        <v>28633</v>
      </c>
      <c r="V22" s="36">
        <v>24564</v>
      </c>
      <c r="W22" s="36">
        <v>8797</v>
      </c>
      <c r="X22" s="36">
        <v>4581</v>
      </c>
      <c r="Y22" s="36">
        <v>6697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6</v>
      </c>
      <c r="D26" s="52">
        <v>1</v>
      </c>
      <c r="E26" s="52">
        <v>2</v>
      </c>
      <c r="F26" s="52">
        <v>4</v>
      </c>
      <c r="G26" s="52">
        <v>3</v>
      </c>
      <c r="H26" s="52">
        <v>3</v>
      </c>
      <c r="I26" s="52">
        <v>4</v>
      </c>
      <c r="J26" s="52">
        <v>5</v>
      </c>
      <c r="K26" s="52">
        <v>39</v>
      </c>
      <c r="L26" s="52">
        <v>68</v>
      </c>
      <c r="M26" s="52">
        <v>145</v>
      </c>
      <c r="N26" s="52">
        <v>68</v>
      </c>
      <c r="O26" s="52">
        <v>229</v>
      </c>
      <c r="P26" s="52">
        <v>151</v>
      </c>
      <c r="Q26" s="52">
        <v>70</v>
      </c>
      <c r="R26" s="52">
        <v>2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4</v>
      </c>
      <c r="Y26" s="52">
        <v>0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1</v>
      </c>
      <c r="K29" s="52">
        <v>5</v>
      </c>
      <c r="L29" s="52">
        <v>11</v>
      </c>
      <c r="M29" s="52">
        <v>24</v>
      </c>
      <c r="N29" s="52">
        <v>54</v>
      </c>
      <c r="O29" s="52">
        <v>37</v>
      </c>
      <c r="P29" s="52">
        <v>114</v>
      </c>
      <c r="Q29" s="52">
        <v>216</v>
      </c>
      <c r="R29" s="52">
        <v>159</v>
      </c>
      <c r="S29" s="52">
        <v>21</v>
      </c>
      <c r="T29" s="52">
        <v>21</v>
      </c>
      <c r="U29" s="52">
        <v>28</v>
      </c>
      <c r="V29" s="52">
        <v>42</v>
      </c>
      <c r="W29" s="52">
        <v>32</v>
      </c>
      <c r="X29" s="52">
        <v>102</v>
      </c>
      <c r="Y29" s="52">
        <v>98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1</v>
      </c>
      <c r="N31" s="52">
        <f>RES_hhdet_in!N31-RES_hhdet_in_new!N31</f>
        <v>0</v>
      </c>
      <c r="O31" s="52">
        <f>RES_hhdet_in!O31-RES_hhdet_in_new!O31</f>
        <v>1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X31" s="52">
        <f>RES_hhdet_in!X31-RES_hhdet_in_new!X31</f>
        <v>0</v>
      </c>
      <c r="Y31" s="52">
        <f>RES_hhdet_in!Y31-RES_hhdet_in_new!Y31</f>
        <v>0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10</v>
      </c>
      <c r="D35" s="52">
        <f>RES_hhdet_in!D35-RES_hhdet_in_new!D35</f>
        <v>5</v>
      </c>
      <c r="E35" s="52">
        <f>RES_hhdet_in!E35-RES_hhdet_in_new!E35</f>
        <v>6</v>
      </c>
      <c r="F35" s="52">
        <f>RES_hhdet_in!F35-RES_hhdet_in_new!F35</f>
        <v>8</v>
      </c>
      <c r="G35" s="52">
        <f>RES_hhdet_in!G35-RES_hhdet_in_new!G35</f>
        <v>9</v>
      </c>
      <c r="H35" s="52">
        <f>RES_hhdet_in!H35-RES_hhdet_in_new!H35</f>
        <v>8</v>
      </c>
      <c r="I35" s="52">
        <f>RES_hhdet_in!I35-RES_hhdet_in_new!I35</f>
        <v>8</v>
      </c>
      <c r="J35" s="52">
        <f>RES_hhdet_in!J35-RES_hhdet_in_new!J35</f>
        <v>5</v>
      </c>
      <c r="K35" s="52">
        <f>RES_hhdet_in!K35-RES_hhdet_in_new!K35</f>
        <v>45</v>
      </c>
      <c r="L35" s="52">
        <f>RES_hhdet_in!L35-RES_hhdet_in_new!L35</f>
        <v>45</v>
      </c>
      <c r="M35" s="52">
        <f>RES_hhdet_in!M35-RES_hhdet_in_new!M35</f>
        <v>140</v>
      </c>
      <c r="N35" s="52">
        <f>RES_hhdet_in!N35-RES_hhdet_in_new!N35</f>
        <v>73</v>
      </c>
      <c r="O35" s="52">
        <f>RES_hhdet_in!O35-RES_hhdet_in_new!O35</f>
        <v>222</v>
      </c>
      <c r="P35" s="52">
        <f>RES_hhdet_in!P35-RES_hhdet_in_new!P35</f>
        <v>163</v>
      </c>
      <c r="Q35" s="52">
        <f>RES_hhdet_in!Q35-RES_hhdet_in_new!Q35</f>
        <v>107</v>
      </c>
      <c r="R35" s="52">
        <f>RES_hhdet_in!R35-RES_hhdet_in_new!R35</f>
        <v>70</v>
      </c>
      <c r="S35" s="52">
        <f>RES_hhdet_in!S35-RES_hhdet_in_new!S35</f>
        <v>64</v>
      </c>
      <c r="T35" s="52">
        <f>RES_hhdet_in!T35-RES_hhdet_in_new!T35</f>
        <v>92</v>
      </c>
      <c r="U35" s="52">
        <f>RES_hhdet_in!U35-RES_hhdet_in_new!U35</f>
        <v>98</v>
      </c>
      <c r="V35" s="52">
        <f>RES_hhdet_in!V35-RES_hhdet_in_new!V35</f>
        <v>138</v>
      </c>
      <c r="W35" s="52">
        <f>RES_hhdet_in!W35-RES_hhdet_in_new!W35</f>
        <v>241</v>
      </c>
      <c r="X35" s="52">
        <f>RES_hhdet_in!X35-RES_hhdet_in_new!X35</f>
        <v>199</v>
      </c>
      <c r="Y35" s="52">
        <f>RES_hhdet_in!Y35-RES_hhdet_in_new!Y35</f>
        <v>94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26</v>
      </c>
      <c r="M36" s="52">
        <f>RES_hhdet_in!M36-RES_hhdet_in_new!M36</f>
        <v>9</v>
      </c>
      <c r="N36" s="52">
        <f>RES_hhdet_in!N36-RES_hhdet_in_new!N36</f>
        <v>3</v>
      </c>
      <c r="O36" s="52">
        <f>RES_hhdet_in!O36-RES_hhdet_in_new!O36</f>
        <v>21</v>
      </c>
      <c r="P36" s="52">
        <f>RES_hhdet_in!P36-RES_hhdet_in_new!P36</f>
        <v>12</v>
      </c>
      <c r="Q36" s="52">
        <f>RES_hhdet_in!Q36-RES_hhdet_in_new!Q36</f>
        <v>1</v>
      </c>
      <c r="R36" s="52">
        <f>RES_hhdet_in!R36-RES_hhdet_in_new!R36</f>
        <v>5</v>
      </c>
      <c r="S36" s="52">
        <f>RES_hhdet_in!S36-RES_hhdet_in_new!S36</f>
        <v>9</v>
      </c>
      <c r="T36" s="52">
        <f>RES_hhdet_in!T36-RES_hhdet_in_new!T36</f>
        <v>15</v>
      </c>
      <c r="U36" s="52">
        <f>RES_hhdet_in!U36-RES_hhdet_in_new!U36</f>
        <v>8</v>
      </c>
      <c r="V36" s="52">
        <f>RES_hhdet_in!V36-RES_hhdet_in_new!V36</f>
        <v>8</v>
      </c>
      <c r="W36" s="52">
        <f>RES_hhdet_in!W36-RES_hhdet_in_new!W36</f>
        <v>18</v>
      </c>
      <c r="X36" s="52">
        <f>RES_hhdet_in!X36-RES_hhdet_in_new!X36</f>
        <v>28</v>
      </c>
      <c r="Y36" s="52">
        <f>RES_hhdet_in!Y36-RES_hhdet_in_new!Y36</f>
        <v>6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2</v>
      </c>
      <c r="D40" s="52">
        <v>1</v>
      </c>
      <c r="E40" s="52">
        <v>1</v>
      </c>
      <c r="F40" s="52">
        <v>2</v>
      </c>
      <c r="G40" s="52">
        <v>0</v>
      </c>
      <c r="H40" s="52">
        <v>1</v>
      </c>
      <c r="I40" s="52">
        <v>0</v>
      </c>
      <c r="J40" s="52">
        <v>1</v>
      </c>
      <c r="K40" s="52">
        <v>6</v>
      </c>
      <c r="L40" s="52">
        <v>10</v>
      </c>
      <c r="M40" s="52">
        <v>21</v>
      </c>
      <c r="N40" s="52">
        <v>6</v>
      </c>
      <c r="O40" s="52">
        <v>29</v>
      </c>
      <c r="P40" s="52">
        <v>21</v>
      </c>
      <c r="Q40" s="52">
        <v>9</v>
      </c>
      <c r="R40" s="52">
        <v>7</v>
      </c>
      <c r="S40" s="52">
        <v>3</v>
      </c>
      <c r="T40" s="52">
        <v>6</v>
      </c>
      <c r="U40" s="52">
        <v>7</v>
      </c>
      <c r="V40" s="52">
        <v>8</v>
      </c>
      <c r="W40" s="52">
        <v>15</v>
      </c>
      <c r="X40" s="52">
        <v>6</v>
      </c>
      <c r="Y40" s="52">
        <v>1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8</v>
      </c>
      <c r="D41" s="36">
        <v>4</v>
      </c>
      <c r="E41" s="36">
        <v>5</v>
      </c>
      <c r="F41" s="36">
        <v>7</v>
      </c>
      <c r="G41" s="36">
        <v>7</v>
      </c>
      <c r="H41" s="36">
        <v>8</v>
      </c>
      <c r="I41" s="36">
        <v>6</v>
      </c>
      <c r="J41" s="36">
        <v>5</v>
      </c>
      <c r="K41" s="36">
        <v>39</v>
      </c>
      <c r="L41" s="36">
        <v>61</v>
      </c>
      <c r="M41" s="36">
        <v>130</v>
      </c>
      <c r="N41" s="36">
        <v>69</v>
      </c>
      <c r="O41" s="36">
        <v>216</v>
      </c>
      <c r="P41" s="36">
        <v>152</v>
      </c>
      <c r="Q41" s="36">
        <v>103</v>
      </c>
      <c r="R41" s="36">
        <v>67</v>
      </c>
      <c r="S41" s="36">
        <v>68</v>
      </c>
      <c r="T41" s="36">
        <v>103</v>
      </c>
      <c r="U41" s="36">
        <v>99</v>
      </c>
      <c r="V41" s="36">
        <v>139</v>
      </c>
      <c r="W41" s="36">
        <v>243</v>
      </c>
      <c r="X41" s="36">
        <v>226</v>
      </c>
      <c r="Y41" s="36">
        <v>95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377</v>
      </c>
      <c r="L45" s="52">
        <v>295</v>
      </c>
      <c r="M45" s="52">
        <v>144</v>
      </c>
      <c r="N45" s="52">
        <v>136</v>
      </c>
      <c r="O45" s="52">
        <v>113</v>
      </c>
      <c r="P45" s="52">
        <v>1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39</v>
      </c>
      <c r="D48" s="52">
        <v>25</v>
      </c>
      <c r="E48" s="52">
        <v>1</v>
      </c>
      <c r="F48" s="52">
        <v>0</v>
      </c>
      <c r="G48" s="52">
        <v>0</v>
      </c>
      <c r="H48" s="52">
        <v>0</v>
      </c>
      <c r="I48" s="52">
        <v>2</v>
      </c>
      <c r="J48" s="52">
        <v>1</v>
      </c>
      <c r="K48" s="52">
        <v>31</v>
      </c>
      <c r="L48" s="52">
        <v>129</v>
      </c>
      <c r="M48" s="52">
        <v>111</v>
      </c>
      <c r="N48" s="52">
        <v>76</v>
      </c>
      <c r="O48" s="52">
        <v>73</v>
      </c>
      <c r="P48" s="52">
        <v>59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X50" s="52">
        <f>RES_hhdet_in!X50-RES_hhdet_in_new!X50</f>
        <v>0</v>
      </c>
      <c r="Y50" s="52">
        <f>RES_hhdet_in!Y50-RES_hhdet_in_new!Y50</f>
        <v>0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X51" s="52">
        <f>RES_hhdet_in!X51-RES_hhdet_in_new!X51</f>
        <v>0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312</v>
      </c>
      <c r="D54" s="52">
        <f>RES_hhdet_in!D54-RES_hhdet_in_new!D54</f>
        <v>409</v>
      </c>
      <c r="E54" s="52">
        <f>RES_hhdet_in!E54-RES_hhdet_in_new!E54</f>
        <v>323</v>
      </c>
      <c r="F54" s="52">
        <f>RES_hhdet_in!F54-RES_hhdet_in_new!F54</f>
        <v>512</v>
      </c>
      <c r="G54" s="52">
        <f>RES_hhdet_in!G54-RES_hhdet_in_new!G54</f>
        <v>1</v>
      </c>
      <c r="H54" s="52">
        <f>RES_hhdet_in!H54-RES_hhdet_in_new!H54</f>
        <v>637</v>
      </c>
      <c r="I54" s="52">
        <f>RES_hhdet_in!I54-RES_hhdet_in_new!I54</f>
        <v>410</v>
      </c>
      <c r="J54" s="52">
        <f>RES_hhdet_in!J54-RES_hhdet_in_new!J54</f>
        <v>106</v>
      </c>
      <c r="K54" s="52">
        <f>RES_hhdet_in!K54-RES_hhdet_in_new!K54</f>
        <v>377</v>
      </c>
      <c r="L54" s="52">
        <f>RES_hhdet_in!L54-RES_hhdet_in_new!L54</f>
        <v>181</v>
      </c>
      <c r="M54" s="52">
        <f>RES_hhdet_in!M54-RES_hhdet_in_new!M54</f>
        <v>142</v>
      </c>
      <c r="N54" s="52">
        <f>RES_hhdet_in!N54-RES_hhdet_in_new!N54</f>
        <v>154</v>
      </c>
      <c r="O54" s="52">
        <f>RES_hhdet_in!O54-RES_hhdet_in_new!O54</f>
        <v>147</v>
      </c>
      <c r="P54" s="52">
        <f>RES_hhdet_in!P54-RES_hhdet_in_new!P54</f>
        <v>1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0</v>
      </c>
      <c r="W54" s="52">
        <f>RES_hhdet_in!W54-RES_hhdet_in_new!W54</f>
        <v>0</v>
      </c>
      <c r="X54" s="52">
        <f>RES_hhdet_in!X54-RES_hhdet_in_new!X54</f>
        <v>0</v>
      </c>
      <c r="Y54" s="52">
        <f>RES_hhdet_in!Y54-RES_hhdet_in_new!Y54</f>
        <v>0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115</v>
      </c>
      <c r="M55" s="52">
        <f>RES_hhdet_in!M55-RES_hhdet_in_new!M55</f>
        <v>9</v>
      </c>
      <c r="N55" s="52">
        <f>RES_hhdet_in!N55-RES_hhdet_in_new!N55</f>
        <v>5</v>
      </c>
      <c r="O55" s="52">
        <f>RES_hhdet_in!O55-RES_hhdet_in_new!O55</f>
        <v>13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X55" s="52">
        <f>RES_hhdet_in!X55-RES_hhdet_in_new!X55</f>
        <v>0</v>
      </c>
      <c r="Y55" s="52">
        <f>RES_hhdet_in!Y55-RES_hhdet_in_new!Y55</f>
        <v>0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40</v>
      </c>
      <c r="D59" s="52">
        <v>101</v>
      </c>
      <c r="E59" s="52">
        <v>61</v>
      </c>
      <c r="F59" s="52">
        <v>68</v>
      </c>
      <c r="G59" s="52">
        <v>0</v>
      </c>
      <c r="H59" s="52">
        <v>56</v>
      </c>
      <c r="I59" s="52">
        <v>35</v>
      </c>
      <c r="J59" s="52">
        <v>15</v>
      </c>
      <c r="K59" s="52">
        <v>58</v>
      </c>
      <c r="L59" s="52">
        <v>45</v>
      </c>
      <c r="M59" s="52">
        <v>21</v>
      </c>
      <c r="N59" s="52">
        <v>13</v>
      </c>
      <c r="O59" s="52">
        <v>20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273</v>
      </c>
      <c r="D60" s="36">
        <v>307</v>
      </c>
      <c r="E60" s="36">
        <v>262</v>
      </c>
      <c r="F60" s="36">
        <v>445</v>
      </c>
      <c r="G60" s="36">
        <v>0</v>
      </c>
      <c r="H60" s="36">
        <v>583</v>
      </c>
      <c r="I60" s="36">
        <v>374</v>
      </c>
      <c r="J60" s="36">
        <v>91</v>
      </c>
      <c r="K60" s="36">
        <v>319</v>
      </c>
      <c r="L60" s="36">
        <v>252</v>
      </c>
      <c r="M60" s="36">
        <v>129</v>
      </c>
      <c r="N60" s="36">
        <v>145</v>
      </c>
      <c r="O60" s="36">
        <v>141</v>
      </c>
      <c r="P60" s="36">
        <v>1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416</v>
      </c>
      <c r="D64" s="52">
        <v>1022</v>
      </c>
      <c r="E64" s="52">
        <v>2141</v>
      </c>
      <c r="F64" s="52">
        <v>4540</v>
      </c>
      <c r="G64" s="52">
        <v>7162</v>
      </c>
      <c r="H64" s="52">
        <v>8480</v>
      </c>
      <c r="I64" s="52">
        <v>9348</v>
      </c>
      <c r="J64" s="52">
        <v>7573</v>
      </c>
      <c r="K64" s="52">
        <v>6718</v>
      </c>
      <c r="L64" s="52">
        <v>1518</v>
      </c>
      <c r="M64" s="52">
        <v>910</v>
      </c>
      <c r="N64" s="52">
        <v>0</v>
      </c>
      <c r="O64" s="52">
        <v>1290</v>
      </c>
      <c r="P64" s="52">
        <v>2864</v>
      </c>
      <c r="Q64" s="52">
        <v>3774</v>
      </c>
      <c r="R64" s="52">
        <v>10288</v>
      </c>
      <c r="S64" s="52">
        <v>13800</v>
      </c>
      <c r="T64" s="52">
        <v>16781</v>
      </c>
      <c r="U64" s="52">
        <v>16163</v>
      </c>
      <c r="V64" s="52">
        <v>18384</v>
      </c>
      <c r="W64" s="52">
        <v>17133</v>
      </c>
      <c r="X64" s="52">
        <v>5764</v>
      </c>
      <c r="Y64" s="52">
        <v>487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7</v>
      </c>
      <c r="D67" s="52">
        <v>11</v>
      </c>
      <c r="E67" s="52">
        <v>121</v>
      </c>
      <c r="F67" s="52">
        <v>340</v>
      </c>
      <c r="G67" s="52">
        <v>673</v>
      </c>
      <c r="H67" s="52">
        <v>1690</v>
      </c>
      <c r="I67" s="52">
        <v>2305</v>
      </c>
      <c r="J67" s="52">
        <v>2543</v>
      </c>
      <c r="K67" s="52">
        <v>7553</v>
      </c>
      <c r="L67" s="52">
        <v>2515</v>
      </c>
      <c r="M67" s="52">
        <v>1247</v>
      </c>
      <c r="N67" s="52">
        <v>1671</v>
      </c>
      <c r="O67" s="52">
        <v>175</v>
      </c>
      <c r="P67" s="52">
        <v>2144</v>
      </c>
      <c r="Q67" s="52">
        <v>4547</v>
      </c>
      <c r="R67" s="52">
        <v>8791</v>
      </c>
      <c r="S67" s="52">
        <v>10354</v>
      </c>
      <c r="T67" s="52">
        <v>11287</v>
      </c>
      <c r="U67" s="52">
        <v>13513</v>
      </c>
      <c r="V67" s="52">
        <v>17034</v>
      </c>
      <c r="W67" s="52">
        <v>15347</v>
      </c>
      <c r="X67" s="52">
        <v>23157</v>
      </c>
      <c r="Y67" s="52">
        <v>16043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316</v>
      </c>
      <c r="D69" s="52">
        <f>RES_hhdet_in!D69-RES_hhdet_in_new!D69</f>
        <v>542</v>
      </c>
      <c r="E69" s="52">
        <f>RES_hhdet_in!E69-RES_hhdet_in_new!E69</f>
        <v>1178</v>
      </c>
      <c r="F69" s="52">
        <f>RES_hhdet_in!F69-RES_hhdet_in_new!F69</f>
        <v>2486</v>
      </c>
      <c r="G69" s="52">
        <f>RES_hhdet_in!G69-RES_hhdet_in_new!G69</f>
        <v>3959</v>
      </c>
      <c r="H69" s="52">
        <f>RES_hhdet_in!H69-RES_hhdet_in_new!H69</f>
        <v>4739</v>
      </c>
      <c r="I69" s="52">
        <f>RES_hhdet_in!I69-RES_hhdet_in_new!I69</f>
        <v>5293</v>
      </c>
      <c r="J69" s="52">
        <f>RES_hhdet_in!J69-RES_hhdet_in_new!J69</f>
        <v>4440</v>
      </c>
      <c r="K69" s="52">
        <f>RES_hhdet_in!K69-RES_hhdet_in_new!K69</f>
        <v>4112</v>
      </c>
      <c r="L69" s="52">
        <f>RES_hhdet_in!L69-RES_hhdet_in_new!L69</f>
        <v>1199</v>
      </c>
      <c r="M69" s="52">
        <f>RES_hhdet_in!M69-RES_hhdet_in_new!M69</f>
        <v>857</v>
      </c>
      <c r="N69" s="52">
        <f>RES_hhdet_in!N69-RES_hhdet_in_new!N69</f>
        <v>220</v>
      </c>
      <c r="O69" s="52">
        <f>RES_hhdet_in!O69-RES_hhdet_in_new!O69</f>
        <v>2231</v>
      </c>
      <c r="P69" s="52">
        <f>RES_hhdet_in!P69-RES_hhdet_in_new!P69</f>
        <v>5513</v>
      </c>
      <c r="Q69" s="52">
        <f>RES_hhdet_in!Q69-RES_hhdet_in_new!Q69</f>
        <v>7136</v>
      </c>
      <c r="R69" s="52">
        <f>RES_hhdet_in!R69-RES_hhdet_in_new!R69</f>
        <v>9027</v>
      </c>
      <c r="S69" s="52">
        <f>RES_hhdet_in!S69-RES_hhdet_in_new!S69</f>
        <v>8098</v>
      </c>
      <c r="T69" s="52">
        <f>RES_hhdet_in!T69-RES_hhdet_in_new!T69</f>
        <v>9313</v>
      </c>
      <c r="U69" s="52">
        <f>RES_hhdet_in!U69-RES_hhdet_in_new!U69</f>
        <v>8709</v>
      </c>
      <c r="V69" s="52">
        <f>RES_hhdet_in!V69-RES_hhdet_in_new!V69</f>
        <v>8924</v>
      </c>
      <c r="W69" s="52">
        <f>RES_hhdet_in!W69-RES_hhdet_in_new!W69</f>
        <v>7333</v>
      </c>
      <c r="X69" s="52">
        <f>RES_hhdet_in!X69-RES_hhdet_in_new!X69</f>
        <v>5026</v>
      </c>
      <c r="Y69" s="52">
        <f>RES_hhdet_in!Y69-RES_hhdet_in_new!Y69</f>
        <v>7032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27</v>
      </c>
      <c r="M70" s="52">
        <f>RES_hhdet_in!M70-RES_hhdet_in_new!M70</f>
        <v>5</v>
      </c>
      <c r="N70" s="52">
        <f>RES_hhdet_in!N70-RES_hhdet_in_new!N70</f>
        <v>2</v>
      </c>
      <c r="O70" s="52">
        <f>RES_hhdet_in!O70-RES_hhdet_in_new!O70</f>
        <v>0</v>
      </c>
      <c r="P70" s="52">
        <f>RES_hhdet_in!P70-RES_hhdet_in_new!P70</f>
        <v>2</v>
      </c>
      <c r="Q70" s="52">
        <f>RES_hhdet_in!Q70-RES_hhdet_in_new!Q70</f>
        <v>10</v>
      </c>
      <c r="R70" s="52">
        <f>RES_hhdet_in!R70-RES_hhdet_in_new!R70</f>
        <v>7</v>
      </c>
      <c r="S70" s="52">
        <f>RES_hhdet_in!S70-RES_hhdet_in_new!S70</f>
        <v>1</v>
      </c>
      <c r="T70" s="52">
        <f>RES_hhdet_in!T70-RES_hhdet_in_new!T70</f>
        <v>10</v>
      </c>
      <c r="U70" s="52">
        <f>RES_hhdet_in!U70-RES_hhdet_in_new!U70</f>
        <v>9</v>
      </c>
      <c r="V70" s="52">
        <f>RES_hhdet_in!V70-RES_hhdet_in_new!V70</f>
        <v>7</v>
      </c>
      <c r="W70" s="52">
        <f>RES_hhdet_in!W70-RES_hhdet_in_new!W70</f>
        <v>10</v>
      </c>
      <c r="X70" s="52">
        <f>RES_hhdet_in!X70-RES_hhdet_in_new!X70</f>
        <v>5</v>
      </c>
      <c r="Y70" s="52">
        <f>RES_hhdet_in!Y70-RES_hhdet_in_new!Y70</f>
        <v>0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131</v>
      </c>
      <c r="D73" s="52">
        <f>RES_hhdet_in!D73-RES_hhdet_in_new!D73</f>
        <v>510</v>
      </c>
      <c r="E73" s="52">
        <f>RES_hhdet_in!E73-RES_hhdet_in_new!E73</f>
        <v>999</v>
      </c>
      <c r="F73" s="52">
        <f>RES_hhdet_in!F73-RES_hhdet_in_new!F73</f>
        <v>2102</v>
      </c>
      <c r="G73" s="52">
        <f>RES_hhdet_in!G73-RES_hhdet_in_new!G73</f>
        <v>3298</v>
      </c>
      <c r="H73" s="52">
        <f>RES_hhdet_in!H73-RES_hhdet_in_new!H73</f>
        <v>3946</v>
      </c>
      <c r="I73" s="52">
        <f>RES_hhdet_in!I73-RES_hhdet_in_new!I73</f>
        <v>4443</v>
      </c>
      <c r="J73" s="52">
        <f>RES_hhdet_in!J73-RES_hhdet_in_new!J73</f>
        <v>3927</v>
      </c>
      <c r="K73" s="52">
        <f>RES_hhdet_in!K73-RES_hhdet_in_new!K73</f>
        <v>4028</v>
      </c>
      <c r="L73" s="52">
        <f>RES_hhdet_in!L73-RES_hhdet_in_new!L73</f>
        <v>1579</v>
      </c>
      <c r="M73" s="52">
        <f>RES_hhdet_in!M73-RES_hhdet_in_new!M73</f>
        <v>3100</v>
      </c>
      <c r="N73" s="52">
        <f>RES_hhdet_in!N73-RES_hhdet_in_new!N73</f>
        <v>3937</v>
      </c>
      <c r="O73" s="52">
        <f>RES_hhdet_in!O73-RES_hhdet_in_new!O73</f>
        <v>3648</v>
      </c>
      <c r="P73" s="52">
        <f>RES_hhdet_in!P73-RES_hhdet_in_new!P73</f>
        <v>2187</v>
      </c>
      <c r="Q73" s="52">
        <f>RES_hhdet_in!Q73-RES_hhdet_in_new!Q73</f>
        <v>1105</v>
      </c>
      <c r="R73" s="52">
        <f>RES_hhdet_in!R73-RES_hhdet_in_new!R73</f>
        <v>4263</v>
      </c>
      <c r="S73" s="52">
        <f>RES_hhdet_in!S73-RES_hhdet_in_new!S73</f>
        <v>7128</v>
      </c>
      <c r="T73" s="52">
        <f>RES_hhdet_in!T73-RES_hhdet_in_new!T73</f>
        <v>7518</v>
      </c>
      <c r="U73" s="52">
        <f>RES_hhdet_in!U73-RES_hhdet_in_new!U73</f>
        <v>8356</v>
      </c>
      <c r="V73" s="52">
        <f>RES_hhdet_in!V73-RES_hhdet_in_new!V73</f>
        <v>11286</v>
      </c>
      <c r="W73" s="52">
        <f>RES_hhdet_in!W73-RES_hhdet_in_new!W73</f>
        <v>13001</v>
      </c>
      <c r="X73" s="52">
        <f>RES_hhdet_in!X73-RES_hhdet_in_new!X73</f>
        <v>7123</v>
      </c>
      <c r="Y73" s="52">
        <f>RES_hhdet_in!Y73-RES_hhdet_in_new!Y73</f>
        <v>6563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1018</v>
      </c>
      <c r="M74" s="52">
        <f>RES_hhdet_in!M74-RES_hhdet_in_new!M74</f>
        <v>230</v>
      </c>
      <c r="N74" s="52">
        <f>RES_hhdet_in!N74-RES_hhdet_in_new!N74</f>
        <v>156</v>
      </c>
      <c r="O74" s="52">
        <f>RES_hhdet_in!O74-RES_hhdet_in_new!O74</f>
        <v>379</v>
      </c>
      <c r="P74" s="52">
        <f>RES_hhdet_in!P74-RES_hhdet_in_new!P74</f>
        <v>200</v>
      </c>
      <c r="Q74" s="52">
        <f>RES_hhdet_in!Q74-RES_hhdet_in_new!Q74</f>
        <v>54</v>
      </c>
      <c r="R74" s="52">
        <f>RES_hhdet_in!R74-RES_hhdet_in_new!R74</f>
        <v>505</v>
      </c>
      <c r="S74" s="52">
        <f>RES_hhdet_in!S74-RES_hhdet_in_new!S74</f>
        <v>1166</v>
      </c>
      <c r="T74" s="52">
        <f>RES_hhdet_in!T74-RES_hhdet_in_new!T74</f>
        <v>1473</v>
      </c>
      <c r="U74" s="52">
        <f>RES_hhdet_in!U74-RES_hhdet_in_new!U74</f>
        <v>919</v>
      </c>
      <c r="V74" s="52">
        <f>RES_hhdet_in!V74-RES_hhdet_in_new!V74</f>
        <v>842</v>
      </c>
      <c r="W74" s="52">
        <f>RES_hhdet_in!W74-RES_hhdet_in_new!W74</f>
        <v>1297</v>
      </c>
      <c r="X74" s="52">
        <f>RES_hhdet_in!X74-RES_hhdet_in_new!X74</f>
        <v>1131</v>
      </c>
      <c r="Y74" s="52">
        <f>RES_hhdet_in!Y74-RES_hhdet_in_new!Y74</f>
        <v>682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263</v>
      </c>
      <c r="D78" s="52">
        <v>624</v>
      </c>
      <c r="E78" s="52">
        <v>1269</v>
      </c>
      <c r="F78" s="52">
        <v>2669</v>
      </c>
      <c r="G78" s="52">
        <v>4262</v>
      </c>
      <c r="H78" s="52">
        <v>5208</v>
      </c>
      <c r="I78" s="52">
        <v>6040</v>
      </c>
      <c r="J78" s="52">
        <v>5580</v>
      </c>
      <c r="K78" s="52">
        <v>5957</v>
      </c>
      <c r="L78" s="52">
        <v>4010</v>
      </c>
      <c r="M78" s="52">
        <v>4860</v>
      </c>
      <c r="N78" s="52">
        <v>5363</v>
      </c>
      <c r="O78" s="52">
        <v>5298</v>
      </c>
      <c r="P78" s="52">
        <v>5900</v>
      </c>
      <c r="Q78" s="52">
        <v>4711</v>
      </c>
      <c r="R78" s="52">
        <v>6279</v>
      </c>
      <c r="S78" s="52">
        <v>6116</v>
      </c>
      <c r="T78" s="52">
        <v>7247</v>
      </c>
      <c r="U78" s="52">
        <v>7083</v>
      </c>
      <c r="V78" s="52">
        <v>7418</v>
      </c>
      <c r="W78" s="52">
        <v>7038</v>
      </c>
      <c r="X78" s="52">
        <v>6403</v>
      </c>
      <c r="Y78" s="52">
        <v>6071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201</v>
      </c>
      <c r="D79" s="36">
        <v>446</v>
      </c>
      <c r="E79" s="36">
        <v>934</v>
      </c>
      <c r="F79" s="36">
        <v>1967</v>
      </c>
      <c r="G79" s="36">
        <v>3101</v>
      </c>
      <c r="H79" s="36">
        <v>3710</v>
      </c>
      <c r="I79" s="36">
        <v>4188</v>
      </c>
      <c r="J79" s="36">
        <v>3735</v>
      </c>
      <c r="K79" s="36">
        <v>3909</v>
      </c>
      <c r="L79" s="36">
        <v>2503</v>
      </c>
      <c r="M79" s="36">
        <v>3179</v>
      </c>
      <c r="N79" s="36">
        <v>3819</v>
      </c>
      <c r="O79" s="36">
        <v>6632</v>
      </c>
      <c r="P79" s="36">
        <v>7334</v>
      </c>
      <c r="Q79" s="36">
        <v>8039</v>
      </c>
      <c r="R79" s="36">
        <v>10509</v>
      </c>
      <c r="S79" s="36">
        <v>12370</v>
      </c>
      <c r="T79" s="36">
        <v>12629</v>
      </c>
      <c r="U79" s="36">
        <v>13378</v>
      </c>
      <c r="V79" s="36">
        <v>17424</v>
      </c>
      <c r="W79" s="36">
        <v>20198</v>
      </c>
      <c r="X79" s="36">
        <v>13799</v>
      </c>
      <c r="Y79" s="36">
        <v>12537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68526</v>
      </c>
      <c r="D83" s="52">
        <v>85511</v>
      </c>
      <c r="E83" s="52">
        <v>74169</v>
      </c>
      <c r="F83" s="52">
        <v>75153</v>
      </c>
      <c r="G83" s="52">
        <v>45230</v>
      </c>
      <c r="H83" s="52">
        <v>61822</v>
      </c>
      <c r="I83" s="52">
        <v>88212</v>
      </c>
      <c r="J83" s="52">
        <v>70658</v>
      </c>
      <c r="K83" s="52">
        <v>62405</v>
      </c>
      <c r="L83" s="52">
        <v>78850</v>
      </c>
      <c r="M83" s="52">
        <v>63892</v>
      </c>
      <c r="N83" s="52">
        <v>120112</v>
      </c>
      <c r="O83" s="52">
        <v>94824</v>
      </c>
      <c r="P83" s="52">
        <v>44314</v>
      </c>
      <c r="Q83" s="52">
        <v>51981</v>
      </c>
      <c r="R83" s="52">
        <v>48175</v>
      </c>
      <c r="S83" s="52">
        <v>59995</v>
      </c>
      <c r="T83" s="52">
        <v>93005</v>
      </c>
      <c r="U83" s="52">
        <v>60357</v>
      </c>
      <c r="V83" s="52">
        <v>72861</v>
      </c>
      <c r="W83" s="52">
        <v>63359</v>
      </c>
      <c r="X83" s="52">
        <v>92307</v>
      </c>
      <c r="Y83" s="52">
        <v>121193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5434</v>
      </c>
      <c r="D86" s="52">
        <v>4280</v>
      </c>
      <c r="E86" s="52">
        <v>12680</v>
      </c>
      <c r="F86" s="52">
        <v>16771</v>
      </c>
      <c r="G86" s="52">
        <v>15175</v>
      </c>
      <c r="H86" s="52">
        <v>15164</v>
      </c>
      <c r="I86" s="52">
        <v>16804</v>
      </c>
      <c r="J86" s="52">
        <v>22579</v>
      </c>
      <c r="K86" s="52">
        <v>77839</v>
      </c>
      <c r="L86" s="52">
        <v>28852</v>
      </c>
      <c r="M86" s="52">
        <v>38050</v>
      </c>
      <c r="N86" s="52">
        <v>46316</v>
      </c>
      <c r="O86" s="52">
        <v>67563</v>
      </c>
      <c r="P86" s="52">
        <v>67916</v>
      </c>
      <c r="Q86" s="52">
        <v>71231</v>
      </c>
      <c r="R86" s="52">
        <v>121253</v>
      </c>
      <c r="S86" s="52">
        <v>72076</v>
      </c>
      <c r="T86" s="52">
        <v>71556</v>
      </c>
      <c r="U86" s="52">
        <v>99574</v>
      </c>
      <c r="V86" s="52">
        <v>105954</v>
      </c>
      <c r="W86" s="52">
        <v>95431</v>
      </c>
      <c r="X86" s="52">
        <v>169370</v>
      </c>
      <c r="Y86" s="52">
        <v>176635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9004</v>
      </c>
      <c r="D88" s="52">
        <f>RES_hhdet_in!D88-RES_hhdet_in_new!D88</f>
        <v>8248</v>
      </c>
      <c r="E88" s="52">
        <f>RES_hhdet_in!E88-RES_hhdet_in_new!E88</f>
        <v>9620</v>
      </c>
      <c r="F88" s="52">
        <f>RES_hhdet_in!F88-RES_hhdet_in_new!F88</f>
        <v>13020</v>
      </c>
      <c r="G88" s="52">
        <f>RES_hhdet_in!G88-RES_hhdet_in_new!G88</f>
        <v>12473</v>
      </c>
      <c r="H88" s="52">
        <f>RES_hhdet_in!H88-RES_hhdet_in_new!H88</f>
        <v>13759</v>
      </c>
      <c r="I88" s="52">
        <f>RES_hhdet_in!I88-RES_hhdet_in_new!I88</f>
        <v>14824</v>
      </c>
      <c r="J88" s="52">
        <f>RES_hhdet_in!J88-RES_hhdet_in_new!J88</f>
        <v>19071</v>
      </c>
      <c r="K88" s="52">
        <f>RES_hhdet_in!K88-RES_hhdet_in_new!K88</f>
        <v>17984</v>
      </c>
      <c r="L88" s="52">
        <f>RES_hhdet_in!L88-RES_hhdet_in_new!L88</f>
        <v>18576</v>
      </c>
      <c r="M88" s="52">
        <f>RES_hhdet_in!M88-RES_hhdet_in_new!M88</f>
        <v>16311</v>
      </c>
      <c r="N88" s="52">
        <f>RES_hhdet_in!N88-RES_hhdet_in_new!N88</f>
        <v>19439</v>
      </c>
      <c r="O88" s="52">
        <f>RES_hhdet_in!O88-RES_hhdet_in_new!O88</f>
        <v>19552</v>
      </c>
      <c r="P88" s="52">
        <f>RES_hhdet_in!P88-RES_hhdet_in_new!P88</f>
        <v>3821</v>
      </c>
      <c r="Q88" s="52">
        <f>RES_hhdet_in!Q88-RES_hhdet_in_new!Q88</f>
        <v>7891</v>
      </c>
      <c r="R88" s="52">
        <f>RES_hhdet_in!R88-RES_hhdet_in_new!R88</f>
        <v>7851</v>
      </c>
      <c r="S88" s="52">
        <f>RES_hhdet_in!S88-RES_hhdet_in_new!S88</f>
        <v>12109</v>
      </c>
      <c r="T88" s="52">
        <f>RES_hhdet_in!T88-RES_hhdet_in_new!T88</f>
        <v>11909</v>
      </c>
      <c r="U88" s="52">
        <f>RES_hhdet_in!U88-RES_hhdet_in_new!U88</f>
        <v>10978</v>
      </c>
      <c r="V88" s="52">
        <f>RES_hhdet_in!V88-RES_hhdet_in_new!V88</f>
        <v>11221</v>
      </c>
      <c r="W88" s="52">
        <f>RES_hhdet_in!W88-RES_hhdet_in_new!W88</f>
        <v>9488</v>
      </c>
      <c r="X88" s="52">
        <f>RES_hhdet_in!X88-RES_hhdet_in_new!X88</f>
        <v>14304</v>
      </c>
      <c r="Y88" s="52">
        <f>RES_hhdet_in!Y88-RES_hhdet_in_new!Y88</f>
        <v>10283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100</v>
      </c>
      <c r="M89" s="52">
        <f>RES_hhdet_in!M89-RES_hhdet_in_new!M89</f>
        <v>19</v>
      </c>
      <c r="N89" s="52">
        <f>RES_hhdet_in!N89-RES_hhdet_in_new!N89</f>
        <v>19</v>
      </c>
      <c r="O89" s="52">
        <f>RES_hhdet_in!O89-RES_hhdet_in_new!O89</f>
        <v>23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30</v>
      </c>
      <c r="W89" s="52">
        <f>RES_hhdet_in!W89-RES_hhdet_in_new!W89</f>
        <v>1</v>
      </c>
      <c r="X89" s="52">
        <f>RES_hhdet_in!X89-RES_hhdet_in_new!X89</f>
        <v>9</v>
      </c>
      <c r="Y89" s="52">
        <f>RES_hhdet_in!Y89-RES_hhdet_in_new!Y89</f>
        <v>6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600</v>
      </c>
      <c r="D92" s="52">
        <f>RES_hhdet_in!D92-RES_hhdet_in_new!D92</f>
        <v>500</v>
      </c>
      <c r="E92" s="52">
        <f>RES_hhdet_in!E92-RES_hhdet_in_new!E92</f>
        <v>650</v>
      </c>
      <c r="F92" s="52">
        <f>RES_hhdet_in!F92-RES_hhdet_in_new!F92</f>
        <v>726</v>
      </c>
      <c r="G92" s="52">
        <f>RES_hhdet_in!G92-RES_hhdet_in_new!G92</f>
        <v>662</v>
      </c>
      <c r="H92" s="52">
        <f>RES_hhdet_in!H92-RES_hhdet_in_new!H92</f>
        <v>850</v>
      </c>
      <c r="I92" s="52">
        <f>RES_hhdet_in!I92-RES_hhdet_in_new!I92</f>
        <v>520</v>
      </c>
      <c r="J92" s="52">
        <f>RES_hhdet_in!J92-RES_hhdet_in_new!J92</f>
        <v>368</v>
      </c>
      <c r="K92" s="52">
        <f>RES_hhdet_in!K92-RES_hhdet_in_new!K92</f>
        <v>536</v>
      </c>
      <c r="L92" s="52">
        <f>RES_hhdet_in!L92-RES_hhdet_in_new!L92</f>
        <v>616</v>
      </c>
      <c r="M92" s="52">
        <f>RES_hhdet_in!M92-RES_hhdet_in_new!M92</f>
        <v>688</v>
      </c>
      <c r="N92" s="52">
        <f>RES_hhdet_in!N92-RES_hhdet_in_new!N92</f>
        <v>721</v>
      </c>
      <c r="O92" s="52">
        <f>RES_hhdet_in!O92-RES_hhdet_in_new!O92</f>
        <v>649</v>
      </c>
      <c r="P92" s="52">
        <f>RES_hhdet_in!P92-RES_hhdet_in_new!P92</f>
        <v>324</v>
      </c>
      <c r="Q92" s="52">
        <f>RES_hhdet_in!Q92-RES_hhdet_in_new!Q92</f>
        <v>107</v>
      </c>
      <c r="R92" s="52">
        <f>RES_hhdet_in!R92-RES_hhdet_in_new!R92</f>
        <v>84</v>
      </c>
      <c r="S92" s="52">
        <f>RES_hhdet_in!S92-RES_hhdet_in_new!S92</f>
        <v>237</v>
      </c>
      <c r="T92" s="52">
        <f>RES_hhdet_in!T92-RES_hhdet_in_new!T92</f>
        <v>454</v>
      </c>
      <c r="U92" s="52">
        <f>RES_hhdet_in!U92-RES_hhdet_in_new!U92</f>
        <v>535</v>
      </c>
      <c r="V92" s="52">
        <f>RES_hhdet_in!V92-RES_hhdet_in_new!V92</f>
        <v>522</v>
      </c>
      <c r="W92" s="52">
        <f>RES_hhdet_in!W92-RES_hhdet_in_new!W92</f>
        <v>260</v>
      </c>
      <c r="X92" s="52">
        <f>RES_hhdet_in!X92-RES_hhdet_in_new!X92</f>
        <v>44</v>
      </c>
      <c r="Y92" s="52">
        <f>RES_hhdet_in!Y92-RES_hhdet_in_new!Y92</f>
        <v>113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1</v>
      </c>
      <c r="M93" s="52">
        <f>RES_hhdet_in!M93-RES_hhdet_in_new!M93</f>
        <v>1</v>
      </c>
      <c r="N93" s="52">
        <f>RES_hhdet_in!N93-RES_hhdet_in_new!N93</f>
        <v>1</v>
      </c>
      <c r="O93" s="52">
        <f>RES_hhdet_in!O93-RES_hhdet_in_new!O93</f>
        <v>1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X93" s="52">
        <f>RES_hhdet_in!X93-RES_hhdet_in_new!X93</f>
        <v>1</v>
      </c>
      <c r="Y93" s="52">
        <f>RES_hhdet_in!Y93-RES_hhdet_in_new!Y93</f>
        <v>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111980</v>
      </c>
      <c r="D96" s="52">
        <f>RES_hhdet_in!D96-RES_hhdet_in_new!D96</f>
        <v>130084</v>
      </c>
      <c r="E96" s="52">
        <f>RES_hhdet_in!E96-RES_hhdet_in_new!E96</f>
        <v>119133</v>
      </c>
      <c r="F96" s="52">
        <f>RES_hhdet_in!F96-RES_hhdet_in_new!F96</f>
        <v>122075</v>
      </c>
      <c r="G96" s="52">
        <f>RES_hhdet_in!G96-RES_hhdet_in_new!G96</f>
        <v>103530</v>
      </c>
      <c r="H96" s="52">
        <f>RES_hhdet_in!H96-RES_hhdet_in_new!H96</f>
        <v>136383</v>
      </c>
      <c r="I96" s="52">
        <f>RES_hhdet_in!I96-RES_hhdet_in_new!I96</f>
        <v>124640</v>
      </c>
      <c r="J96" s="52">
        <f>RES_hhdet_in!J96-RES_hhdet_in_new!J96</f>
        <v>118423</v>
      </c>
      <c r="K96" s="52">
        <f>RES_hhdet_in!K96-RES_hhdet_in_new!K96</f>
        <v>144363</v>
      </c>
      <c r="L96" s="52">
        <f>RES_hhdet_in!L96-RES_hhdet_in_new!L96</f>
        <v>99185</v>
      </c>
      <c r="M96" s="52">
        <f>RES_hhdet_in!M96-RES_hhdet_in_new!M96</f>
        <v>129933</v>
      </c>
      <c r="N96" s="52">
        <f>RES_hhdet_in!N96-RES_hhdet_in_new!N96</f>
        <v>179079</v>
      </c>
      <c r="O96" s="52">
        <f>RES_hhdet_in!O96-RES_hhdet_in_new!O96</f>
        <v>142636</v>
      </c>
      <c r="P96" s="52">
        <f>RES_hhdet_in!P96-RES_hhdet_in_new!P96</f>
        <v>125127</v>
      </c>
      <c r="Q96" s="52">
        <f>RES_hhdet_in!Q96-RES_hhdet_in_new!Q96</f>
        <v>147846</v>
      </c>
      <c r="R96" s="52">
        <f>RES_hhdet_in!R96-RES_hhdet_in_new!R96</f>
        <v>125891</v>
      </c>
      <c r="S96" s="52">
        <f>RES_hhdet_in!S96-RES_hhdet_in_new!S96</f>
        <v>129834</v>
      </c>
      <c r="T96" s="52">
        <f>RES_hhdet_in!T96-RES_hhdet_in_new!T96</f>
        <v>159788</v>
      </c>
      <c r="U96" s="52">
        <f>RES_hhdet_in!U96-RES_hhdet_in_new!U96</f>
        <v>151718</v>
      </c>
      <c r="V96" s="52">
        <f>RES_hhdet_in!V96-RES_hhdet_in_new!V96</f>
        <v>188856</v>
      </c>
      <c r="W96" s="52">
        <f>RES_hhdet_in!W96-RES_hhdet_in_new!W96</f>
        <v>160787</v>
      </c>
      <c r="X96" s="52">
        <f>RES_hhdet_in!X96-RES_hhdet_in_new!X96</f>
        <v>178811</v>
      </c>
      <c r="Y96" s="52">
        <f>RES_hhdet_in!Y96-RES_hhdet_in_new!Y96</f>
        <v>217035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64058</v>
      </c>
      <c r="M97" s="52">
        <f>RES_hhdet_in!M97-RES_hhdet_in_new!M97</f>
        <v>9811</v>
      </c>
      <c r="N97" s="52">
        <f>RES_hhdet_in!N97-RES_hhdet_in_new!N97</f>
        <v>7188</v>
      </c>
      <c r="O97" s="52">
        <f>RES_hhdet_in!O97-RES_hhdet_in_new!O97</f>
        <v>14987</v>
      </c>
      <c r="P97" s="52">
        <f>RES_hhdet_in!P97-RES_hhdet_in_new!P97</f>
        <v>11562</v>
      </c>
      <c r="Q97" s="52">
        <f>RES_hhdet_in!Q97-RES_hhdet_in_new!Q97</f>
        <v>7244</v>
      </c>
      <c r="R97" s="52">
        <f>RES_hhdet_in!R97-RES_hhdet_in_new!R97</f>
        <v>14959</v>
      </c>
      <c r="S97" s="52">
        <f>RES_hhdet_in!S97-RES_hhdet_in_new!S97</f>
        <v>21240</v>
      </c>
      <c r="T97" s="52">
        <f>RES_hhdet_in!T97-RES_hhdet_in_new!T97</f>
        <v>31442</v>
      </c>
      <c r="U97" s="52">
        <f>RES_hhdet_in!U97-RES_hhdet_in_new!U97</f>
        <v>16767</v>
      </c>
      <c r="V97" s="52">
        <f>RES_hhdet_in!V97-RES_hhdet_in_new!V97</f>
        <v>14140</v>
      </c>
      <c r="W97" s="52">
        <f>RES_hhdet_in!W97-RES_hhdet_in_new!W97</f>
        <v>16089</v>
      </c>
      <c r="X97" s="52">
        <f>RES_hhdet_in!X97-RES_hhdet_in_new!X97</f>
        <v>28529</v>
      </c>
      <c r="Y97" s="52">
        <f>RES_hhdet_in!Y97-RES_hhdet_in_new!Y97</f>
        <v>22624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23404</v>
      </c>
      <c r="D101" s="52">
        <v>23397</v>
      </c>
      <c r="E101" s="52">
        <v>21118</v>
      </c>
      <c r="F101" s="52">
        <v>25607</v>
      </c>
      <c r="G101" s="52">
        <v>23613</v>
      </c>
      <c r="H101" s="52">
        <v>27218</v>
      </c>
      <c r="I101" s="52">
        <v>22523</v>
      </c>
      <c r="J101" s="52">
        <v>25207</v>
      </c>
      <c r="K101" s="52">
        <v>27574</v>
      </c>
      <c r="L101" s="52">
        <v>27020</v>
      </c>
      <c r="M101" s="52">
        <v>27121</v>
      </c>
      <c r="N101" s="52">
        <v>28646</v>
      </c>
      <c r="O101" s="52">
        <v>35161</v>
      </c>
      <c r="P101" s="52">
        <v>32837</v>
      </c>
      <c r="Q101" s="52">
        <v>43287</v>
      </c>
      <c r="R101" s="52">
        <v>44095</v>
      </c>
      <c r="S101" s="52">
        <v>37679</v>
      </c>
      <c r="T101" s="52">
        <v>34942</v>
      </c>
      <c r="U101" s="52">
        <v>33590</v>
      </c>
      <c r="V101" s="52">
        <v>28253</v>
      </c>
      <c r="W101" s="52">
        <v>31121</v>
      </c>
      <c r="X101" s="52">
        <v>17233</v>
      </c>
      <c r="Y101" s="52">
        <v>28432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12997</v>
      </c>
      <c r="D102" s="52">
        <v>29818</v>
      </c>
      <c r="E102" s="52">
        <v>21229</v>
      </c>
      <c r="F102" s="52">
        <v>15380</v>
      </c>
      <c r="G102" s="52">
        <v>9325</v>
      </c>
      <c r="H102" s="52">
        <v>11616</v>
      </c>
      <c r="I102" s="52">
        <v>10327</v>
      </c>
      <c r="J102" s="52">
        <v>16346</v>
      </c>
      <c r="K102" s="52">
        <v>21498</v>
      </c>
      <c r="L102" s="52">
        <v>24311</v>
      </c>
      <c r="M102" s="52">
        <v>19742</v>
      </c>
      <c r="N102" s="52">
        <v>17664</v>
      </c>
      <c r="O102" s="52">
        <v>18978</v>
      </c>
      <c r="P102" s="52">
        <v>15091</v>
      </c>
      <c r="Q102" s="52">
        <v>13444</v>
      </c>
      <c r="R102" s="52">
        <v>12881</v>
      </c>
      <c r="S102" s="52">
        <v>9317</v>
      </c>
      <c r="T102" s="52">
        <v>10676</v>
      </c>
      <c r="U102" s="52">
        <v>12345</v>
      </c>
      <c r="V102" s="52">
        <v>15205</v>
      </c>
      <c r="W102" s="52">
        <v>12016</v>
      </c>
      <c r="X102" s="52">
        <v>8335</v>
      </c>
      <c r="Y102" s="52">
        <v>5269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89819</v>
      </c>
      <c r="D103" s="36">
        <v>90276</v>
      </c>
      <c r="E103" s="36">
        <v>91891</v>
      </c>
      <c r="F103" s="36">
        <v>100150</v>
      </c>
      <c r="G103" s="36">
        <v>89980</v>
      </c>
      <c r="H103" s="36">
        <v>120037</v>
      </c>
      <c r="I103" s="36">
        <v>111953</v>
      </c>
      <c r="J103" s="36">
        <v>98072</v>
      </c>
      <c r="K103" s="36">
        <v>116825</v>
      </c>
      <c r="L103" s="36">
        <v>134734</v>
      </c>
      <c r="M103" s="36">
        <v>113506</v>
      </c>
      <c r="N103" s="36">
        <v>163908</v>
      </c>
      <c r="O103" s="36">
        <v>128890</v>
      </c>
      <c r="P103" s="36">
        <v>101173</v>
      </c>
      <c r="Q103" s="36">
        <v>110548</v>
      </c>
      <c r="R103" s="36">
        <v>99196</v>
      </c>
      <c r="S103" s="36">
        <v>124293</v>
      </c>
      <c r="T103" s="36">
        <v>169994</v>
      </c>
      <c r="U103" s="36">
        <v>146680</v>
      </c>
      <c r="V103" s="36">
        <v>183404</v>
      </c>
      <c r="W103" s="36">
        <v>150884</v>
      </c>
      <c r="X103" s="36">
        <v>192032</v>
      </c>
      <c r="Y103" s="36">
        <v>215587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43712</v>
      </c>
      <c r="D126" s="52">
        <v>0</v>
      </c>
      <c r="E126" s="52">
        <v>5747</v>
      </c>
      <c r="F126" s="52">
        <v>42107</v>
      </c>
      <c r="G126" s="52">
        <v>47767</v>
      </c>
      <c r="H126" s="52">
        <v>30053</v>
      </c>
      <c r="I126" s="52">
        <v>32361</v>
      </c>
      <c r="J126" s="52">
        <v>26599</v>
      </c>
      <c r="K126" s="52">
        <v>40547</v>
      </c>
      <c r="L126" s="52">
        <v>35559</v>
      </c>
      <c r="M126" s="52">
        <v>46325</v>
      </c>
      <c r="N126" s="52">
        <v>48765</v>
      </c>
      <c r="O126" s="52">
        <v>61669</v>
      </c>
      <c r="P126" s="52">
        <v>14788</v>
      </c>
      <c r="Q126" s="52">
        <v>14178</v>
      </c>
      <c r="R126" s="52">
        <v>18449</v>
      </c>
      <c r="S126" s="52">
        <v>23591</v>
      </c>
      <c r="T126" s="52">
        <v>17090</v>
      </c>
      <c r="U126" s="52">
        <v>21194</v>
      </c>
      <c r="V126" s="52">
        <v>30999</v>
      </c>
      <c r="W126" s="52">
        <v>35491</v>
      </c>
      <c r="X126" s="52">
        <v>59572</v>
      </c>
      <c r="Y126" s="52">
        <v>40216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7785</v>
      </c>
      <c r="D129" s="52">
        <v>5054</v>
      </c>
      <c r="E129" s="52">
        <v>3226</v>
      </c>
      <c r="F129" s="52">
        <v>647</v>
      </c>
      <c r="G129" s="52">
        <v>4775</v>
      </c>
      <c r="H129" s="52">
        <v>12410</v>
      </c>
      <c r="I129" s="52">
        <v>10667</v>
      </c>
      <c r="J129" s="52">
        <v>9135</v>
      </c>
      <c r="K129" s="52">
        <v>33064</v>
      </c>
      <c r="L129" s="52">
        <v>18151</v>
      </c>
      <c r="M129" s="52">
        <v>18568</v>
      </c>
      <c r="N129" s="52">
        <v>27188</v>
      </c>
      <c r="O129" s="52">
        <v>27633</v>
      </c>
      <c r="P129" s="52">
        <v>38603</v>
      </c>
      <c r="Q129" s="52">
        <v>24824</v>
      </c>
      <c r="R129" s="52">
        <v>33961</v>
      </c>
      <c r="S129" s="52">
        <v>30796</v>
      </c>
      <c r="T129" s="52">
        <v>30239</v>
      </c>
      <c r="U129" s="52">
        <v>32604</v>
      </c>
      <c r="V129" s="52">
        <v>43233</v>
      </c>
      <c r="W129" s="52">
        <v>41273</v>
      </c>
      <c r="X129" s="52">
        <v>79452</v>
      </c>
      <c r="Y129" s="52">
        <v>81911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46213</v>
      </c>
      <c r="D131" s="52">
        <f>RES_hhdet_in!D131-RES_hhdet_in_new!D131</f>
        <v>30983</v>
      </c>
      <c r="E131" s="52">
        <f>RES_hhdet_in!E131-RES_hhdet_in_new!E131</f>
        <v>23141</v>
      </c>
      <c r="F131" s="52">
        <f>RES_hhdet_in!F131-RES_hhdet_in_new!F131</f>
        <v>56524</v>
      </c>
      <c r="G131" s="52">
        <f>RES_hhdet_in!G131-RES_hhdet_in_new!G131</f>
        <v>60631</v>
      </c>
      <c r="H131" s="52">
        <f>RES_hhdet_in!H131-RES_hhdet_in_new!H131</f>
        <v>28937</v>
      </c>
      <c r="I131" s="52">
        <f>RES_hhdet_in!I131-RES_hhdet_in_new!I131</f>
        <v>28764</v>
      </c>
      <c r="J131" s="52">
        <f>RES_hhdet_in!J131-RES_hhdet_in_new!J131</f>
        <v>28072</v>
      </c>
      <c r="K131" s="52">
        <f>RES_hhdet_in!K131-RES_hhdet_in_new!K131</f>
        <v>41713</v>
      </c>
      <c r="L131" s="52">
        <f>RES_hhdet_in!L131-RES_hhdet_in_new!L131</f>
        <v>36931</v>
      </c>
      <c r="M131" s="52">
        <f>RES_hhdet_in!M131-RES_hhdet_in_new!M131</f>
        <v>46636</v>
      </c>
      <c r="N131" s="52">
        <f>RES_hhdet_in!N131-RES_hhdet_in_new!N131</f>
        <v>47992</v>
      </c>
      <c r="O131" s="52">
        <f>RES_hhdet_in!O131-RES_hhdet_in_new!O131</f>
        <v>58156</v>
      </c>
      <c r="P131" s="52">
        <f>RES_hhdet_in!P131-RES_hhdet_in_new!P131</f>
        <v>14982</v>
      </c>
      <c r="Q131" s="52">
        <f>RES_hhdet_in!Q131-RES_hhdet_in_new!Q131</f>
        <v>17446</v>
      </c>
      <c r="R131" s="52">
        <f>RES_hhdet_in!R131-RES_hhdet_in_new!R131</f>
        <v>18860</v>
      </c>
      <c r="S131" s="52">
        <f>RES_hhdet_in!S131-RES_hhdet_in_new!S131</f>
        <v>24458</v>
      </c>
      <c r="T131" s="52">
        <f>RES_hhdet_in!T131-RES_hhdet_in_new!T131</f>
        <v>14838</v>
      </c>
      <c r="U131" s="52">
        <f>RES_hhdet_in!U131-RES_hhdet_in_new!U131</f>
        <v>20913</v>
      </c>
      <c r="V131" s="52">
        <f>RES_hhdet_in!V131-RES_hhdet_in_new!V131</f>
        <v>32338</v>
      </c>
      <c r="W131" s="52">
        <f>RES_hhdet_in!W131-RES_hhdet_in_new!W131</f>
        <v>47650</v>
      </c>
      <c r="X131" s="52">
        <f>RES_hhdet_in!X131-RES_hhdet_in_new!X131</f>
        <v>53069</v>
      </c>
      <c r="Y131" s="52">
        <f>RES_hhdet_in!Y131-RES_hhdet_in_new!Y131</f>
        <v>51258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364</v>
      </c>
      <c r="M132" s="52">
        <f>RES_hhdet_in!M132-RES_hhdet_in_new!M132</f>
        <v>25</v>
      </c>
      <c r="N132" s="52">
        <f>RES_hhdet_in!N132-RES_hhdet_in_new!N132</f>
        <v>17</v>
      </c>
      <c r="O132" s="52">
        <f>RES_hhdet_in!O132-RES_hhdet_in_new!O132</f>
        <v>32</v>
      </c>
      <c r="P132" s="52">
        <f>RES_hhdet_in!P132-RES_hhdet_in_new!P132</f>
        <v>16</v>
      </c>
      <c r="Q132" s="52">
        <f>RES_hhdet_in!Q132-RES_hhdet_in_new!Q132</f>
        <v>28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17</v>
      </c>
      <c r="V132" s="52">
        <f>RES_hhdet_in!V132-RES_hhdet_in_new!V132</f>
        <v>6</v>
      </c>
      <c r="W132" s="52">
        <f>RES_hhdet_in!W132-RES_hhdet_in_new!W132</f>
        <v>48</v>
      </c>
      <c r="X132" s="52">
        <f>RES_hhdet_in!X132-RES_hhdet_in_new!X132</f>
        <v>108</v>
      </c>
      <c r="Y132" s="52">
        <f>RES_hhdet_in!Y132-RES_hhdet_in_new!Y132</f>
        <v>77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8022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2552</v>
      </c>
      <c r="I135" s="52">
        <f>RES_hhdet_in!I135-RES_hhdet_in_new!I135</f>
        <v>5619</v>
      </c>
      <c r="J135" s="52">
        <f>RES_hhdet_in!J135-RES_hhdet_in_new!J135</f>
        <v>1215</v>
      </c>
      <c r="K135" s="52">
        <f>RES_hhdet_in!K135-RES_hhdet_in_new!K135</f>
        <v>2577</v>
      </c>
      <c r="L135" s="52">
        <f>RES_hhdet_in!L135-RES_hhdet_in_new!L135</f>
        <v>0</v>
      </c>
      <c r="M135" s="52">
        <f>RES_hhdet_in!M135-RES_hhdet_in_new!M135</f>
        <v>302</v>
      </c>
      <c r="N135" s="52">
        <f>RES_hhdet_in!N135-RES_hhdet_in_new!N135</f>
        <v>1836</v>
      </c>
      <c r="O135" s="52">
        <f>RES_hhdet_in!O135-RES_hhdet_in_new!O135</f>
        <v>5453</v>
      </c>
      <c r="P135" s="52">
        <f>RES_hhdet_in!P135-RES_hhdet_in_new!P135</f>
        <v>3309</v>
      </c>
      <c r="Q135" s="52">
        <f>RES_hhdet_in!Q135-RES_hhdet_in_new!Q135</f>
        <v>456</v>
      </c>
      <c r="R135" s="52">
        <f>RES_hhdet_in!R135-RES_hhdet_in_new!R135</f>
        <v>1415</v>
      </c>
      <c r="S135" s="52">
        <f>RES_hhdet_in!S135-RES_hhdet_in_new!S135</f>
        <v>1311</v>
      </c>
      <c r="T135" s="52">
        <f>RES_hhdet_in!T135-RES_hhdet_in_new!T135</f>
        <v>3762</v>
      </c>
      <c r="U135" s="52">
        <f>RES_hhdet_in!U135-RES_hhdet_in_new!U135</f>
        <v>3390</v>
      </c>
      <c r="V135" s="52">
        <f>RES_hhdet_in!V135-RES_hhdet_in_new!V135</f>
        <v>3347</v>
      </c>
      <c r="W135" s="52">
        <f>RES_hhdet_in!W135-RES_hhdet_in_new!W135</f>
        <v>0</v>
      </c>
      <c r="X135" s="52">
        <f>RES_hhdet_in!X135-RES_hhdet_in_new!X135</f>
        <v>6305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21</v>
      </c>
      <c r="N136" s="52">
        <f>RES_hhdet_in!N136-RES_hhdet_in_new!N136</f>
        <v>74</v>
      </c>
      <c r="O136" s="52">
        <f>RES_hhdet_in!O136-RES_hhdet_in_new!O136</f>
        <v>573</v>
      </c>
      <c r="P136" s="52">
        <f>RES_hhdet_in!P136-RES_hhdet_in_new!P136</f>
        <v>307</v>
      </c>
      <c r="Q136" s="52">
        <f>RES_hhdet_in!Q136-RES_hhdet_in_new!Q136</f>
        <v>21</v>
      </c>
      <c r="R136" s="52">
        <f>RES_hhdet_in!R136-RES_hhdet_in_new!R136</f>
        <v>168</v>
      </c>
      <c r="S136" s="52">
        <f>RES_hhdet_in!S136-RES_hhdet_in_new!S136</f>
        <v>216</v>
      </c>
      <c r="T136" s="52">
        <f>RES_hhdet_in!T136-RES_hhdet_in_new!T136</f>
        <v>743</v>
      </c>
      <c r="U136" s="52">
        <f>RES_hhdet_in!U136-RES_hhdet_in_new!U136</f>
        <v>375</v>
      </c>
      <c r="V136" s="52">
        <f>RES_hhdet_in!V136-RES_hhdet_in_new!V136</f>
        <v>250</v>
      </c>
      <c r="W136" s="52">
        <f>RES_hhdet_in!W136-RES_hhdet_in_new!W136</f>
        <v>0</v>
      </c>
      <c r="X136" s="52">
        <f>RES_hhdet_in!X136-RES_hhdet_in_new!X136</f>
        <v>1007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16569</v>
      </c>
      <c r="D140" s="52">
        <v>10109</v>
      </c>
      <c r="E140" s="52">
        <v>26494</v>
      </c>
      <c r="F140" s="52">
        <v>17803</v>
      </c>
      <c r="G140" s="52">
        <v>14082</v>
      </c>
      <c r="H140" s="52">
        <v>12900</v>
      </c>
      <c r="I140" s="52">
        <v>5496</v>
      </c>
      <c r="J140" s="52">
        <v>7016</v>
      </c>
      <c r="K140" s="52">
        <v>11690</v>
      </c>
      <c r="L140" s="52">
        <v>9230</v>
      </c>
      <c r="M140" s="52">
        <v>12586</v>
      </c>
      <c r="N140" s="52">
        <v>9926</v>
      </c>
      <c r="O140" s="52">
        <v>14591</v>
      </c>
      <c r="P140" s="52">
        <v>8069</v>
      </c>
      <c r="Q140" s="52">
        <v>6844</v>
      </c>
      <c r="R140" s="52">
        <v>7814</v>
      </c>
      <c r="S140" s="52">
        <v>5763</v>
      </c>
      <c r="T140" s="52">
        <v>4675</v>
      </c>
      <c r="U140" s="52">
        <v>6813</v>
      </c>
      <c r="V140" s="52">
        <v>7394</v>
      </c>
      <c r="W140" s="52">
        <v>6765</v>
      </c>
      <c r="X140" s="52">
        <v>4161</v>
      </c>
      <c r="Y140" s="52">
        <v>1938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114496</v>
      </c>
      <c r="D141" s="36">
        <v>30605</v>
      </c>
      <c r="E141" s="36">
        <v>114692</v>
      </c>
      <c r="F141" s="36">
        <v>115925</v>
      </c>
      <c r="G141" s="36">
        <v>135860</v>
      </c>
      <c r="H141" s="36">
        <v>133327</v>
      </c>
      <c r="I141" s="36">
        <v>59614</v>
      </c>
      <c r="J141" s="36">
        <v>42099</v>
      </c>
      <c r="K141" s="36">
        <v>63526</v>
      </c>
      <c r="L141" s="36">
        <v>51169</v>
      </c>
      <c r="M141" s="36">
        <v>72390</v>
      </c>
      <c r="N141" s="36">
        <v>92157</v>
      </c>
      <c r="O141" s="36">
        <v>99131</v>
      </c>
      <c r="P141" s="36">
        <v>54123</v>
      </c>
      <c r="Q141" s="36">
        <v>56327</v>
      </c>
      <c r="R141" s="36">
        <v>60264</v>
      </c>
      <c r="S141" s="36">
        <v>76892</v>
      </c>
      <c r="T141" s="36">
        <v>74488</v>
      </c>
      <c r="U141" s="36">
        <v>81046</v>
      </c>
      <c r="V141" s="36">
        <v>89223</v>
      </c>
      <c r="W141" s="36">
        <v>84944</v>
      </c>
      <c r="X141" s="36">
        <v>96086</v>
      </c>
      <c r="Y141" s="36">
        <v>79601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2">
        <v>0</v>
      </c>
      <c r="Y145" s="52">
        <v>0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2">
        <v>0</v>
      </c>
      <c r="Y147" s="52">
        <v>0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X149" s="52">
        <f>RES_hhdet_in!X149-RES_hhdet_in_new!X149</f>
        <v>0</v>
      </c>
      <c r="Y149" s="52">
        <f>RES_hhdet_in!Y149-RES_hhdet_in_new!Y149</f>
        <v>0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X150" s="52">
        <f>RES_hhdet_in!X150-RES_hhdet_in_new!X150</f>
        <v>0</v>
      </c>
      <c r="Y150" s="52">
        <f>RES_hhdet_in!Y150-RES_hhdet_in_new!Y150</f>
        <v>0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0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0</v>
      </c>
      <c r="P153" s="52">
        <f>RES_hhdet_in!P153-RES_hhdet_in_new!P153</f>
        <v>0</v>
      </c>
      <c r="Q153" s="52">
        <f>RES_hhdet_in!Q153-RES_hhdet_in_new!Q153</f>
        <v>0</v>
      </c>
      <c r="R153" s="52">
        <f>RES_hhdet_in!R153-RES_hhdet_in_new!R153</f>
        <v>0</v>
      </c>
      <c r="S153" s="52">
        <f>RES_hhdet_in!S153-RES_hhdet_in_new!S153</f>
        <v>0</v>
      </c>
      <c r="T153" s="52">
        <f>RES_hhdet_in!T153-RES_hhdet_in_new!T153</f>
        <v>0</v>
      </c>
      <c r="U153" s="52">
        <f>RES_hhdet_in!U153-RES_hhdet_in_new!U153</f>
        <v>0</v>
      </c>
      <c r="V153" s="52">
        <f>RES_hhdet_in!V153-RES_hhdet_in_new!V153</f>
        <v>0</v>
      </c>
      <c r="W153" s="52">
        <f>RES_hhdet_in!W153-RES_hhdet_in_new!W153</f>
        <v>0</v>
      </c>
      <c r="X153" s="52">
        <f>RES_hhdet_in!X153-RES_hhdet_in_new!X153</f>
        <v>0</v>
      </c>
      <c r="Y153" s="52">
        <f>RES_hhdet_in!Y153-RES_hhdet_in_new!Y153</f>
        <v>0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0</v>
      </c>
      <c r="M154" s="52">
        <f>RES_hhdet_in!M154-RES_hhdet_in_new!M154</f>
        <v>0</v>
      </c>
      <c r="N154" s="52">
        <f>RES_hhdet_in!N154-RES_hhdet_in_new!N154</f>
        <v>0</v>
      </c>
      <c r="O154" s="52">
        <f>RES_hhdet_in!O154-RES_hhdet_in_new!O154</f>
        <v>0</v>
      </c>
      <c r="P154" s="52">
        <f>RES_hhdet_in!P154-RES_hhdet_in_new!P154</f>
        <v>0</v>
      </c>
      <c r="Q154" s="52">
        <f>RES_hhdet_in!Q154-RES_hhdet_in_new!Q154</f>
        <v>0</v>
      </c>
      <c r="R154" s="52">
        <f>RES_hhdet_in!R154-RES_hhdet_in_new!R154</f>
        <v>0</v>
      </c>
      <c r="S154" s="52">
        <f>RES_hhdet_in!S154-RES_hhdet_in_new!S154</f>
        <v>0</v>
      </c>
      <c r="T154" s="52">
        <f>RES_hhdet_in!T154-RES_hhdet_in_new!T154</f>
        <v>0</v>
      </c>
      <c r="U154" s="52">
        <f>RES_hhdet_in!U154-RES_hhdet_in_new!U154</f>
        <v>0</v>
      </c>
      <c r="V154" s="52">
        <f>RES_hhdet_in!V154-RES_hhdet_in_new!V154</f>
        <v>0</v>
      </c>
      <c r="W154" s="52">
        <f>RES_hhdet_in!W154-RES_hhdet_in_new!W154</f>
        <v>0</v>
      </c>
      <c r="X154" s="52">
        <f>RES_hhdet_in!X154-RES_hhdet_in_new!X154</f>
        <v>0</v>
      </c>
      <c r="Y154" s="52">
        <f>RES_hhdet_in!Y154-RES_hhdet_in_new!Y154</f>
        <v>0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6330</v>
      </c>
      <c r="D163" s="52">
        <v>505</v>
      </c>
      <c r="E163" s="52">
        <v>0</v>
      </c>
      <c r="F163" s="52">
        <v>0</v>
      </c>
      <c r="G163" s="52">
        <v>0</v>
      </c>
      <c r="H163" s="52">
        <v>11139</v>
      </c>
      <c r="I163" s="52">
        <v>26488</v>
      </c>
      <c r="J163" s="52">
        <v>38406</v>
      </c>
      <c r="K163" s="52">
        <v>35787</v>
      </c>
      <c r="L163" s="52">
        <v>31071</v>
      </c>
      <c r="M163" s="52">
        <v>24120</v>
      </c>
      <c r="N163" s="52">
        <v>17140</v>
      </c>
      <c r="O163" s="52">
        <v>14420</v>
      </c>
      <c r="P163" s="52">
        <v>0</v>
      </c>
      <c r="Q163" s="52">
        <v>0</v>
      </c>
      <c r="R163" s="52">
        <v>0</v>
      </c>
      <c r="S163" s="52">
        <v>0</v>
      </c>
      <c r="T163" s="52">
        <v>5072</v>
      </c>
      <c r="U163" s="52">
        <v>12066</v>
      </c>
      <c r="V163" s="52">
        <v>19216</v>
      </c>
      <c r="W163" s="52">
        <v>42251</v>
      </c>
      <c r="X163" s="52">
        <v>50964</v>
      </c>
      <c r="Y163" s="52">
        <v>57474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13851</v>
      </c>
      <c r="D165" s="52">
        <v>9146</v>
      </c>
      <c r="E165" s="52">
        <v>1574</v>
      </c>
      <c r="F165" s="52">
        <v>102</v>
      </c>
      <c r="G165" s="52">
        <v>0</v>
      </c>
      <c r="H165" s="52">
        <v>14</v>
      </c>
      <c r="I165" s="52">
        <v>4854</v>
      </c>
      <c r="J165" s="52">
        <v>10898</v>
      </c>
      <c r="K165" s="52">
        <v>33312</v>
      </c>
      <c r="L165" s="52">
        <v>25892</v>
      </c>
      <c r="M165" s="52">
        <v>24755</v>
      </c>
      <c r="N165" s="52">
        <v>30399</v>
      </c>
      <c r="O165" s="52">
        <v>12990</v>
      </c>
      <c r="P165" s="52">
        <v>27467</v>
      </c>
      <c r="Q165" s="52">
        <v>5703</v>
      </c>
      <c r="R165" s="52">
        <v>3185</v>
      </c>
      <c r="S165" s="52">
        <v>28761</v>
      </c>
      <c r="T165" s="52">
        <v>26399</v>
      </c>
      <c r="U165" s="52">
        <v>40086</v>
      </c>
      <c r="V165" s="52">
        <v>49686</v>
      </c>
      <c r="W165" s="52">
        <v>45251</v>
      </c>
      <c r="X165" s="52">
        <v>105245</v>
      </c>
      <c r="Y165" s="52">
        <v>85148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216</v>
      </c>
      <c r="D167" s="52">
        <f>RES_hhdet_in!D167-RES_hhdet_in_new!D167</f>
        <v>133</v>
      </c>
      <c r="E167" s="52">
        <f>RES_hhdet_in!E167-RES_hhdet_in_new!E167</f>
        <v>88</v>
      </c>
      <c r="F167" s="52">
        <f>RES_hhdet_in!F167-RES_hhdet_in_new!F167</f>
        <v>132</v>
      </c>
      <c r="G167" s="52">
        <f>RES_hhdet_in!G167-RES_hhdet_in_new!G167</f>
        <v>363</v>
      </c>
      <c r="H167" s="52">
        <f>RES_hhdet_in!H167-RES_hhdet_in_new!H167</f>
        <v>412</v>
      </c>
      <c r="I167" s="52">
        <f>RES_hhdet_in!I167-RES_hhdet_in_new!I167</f>
        <v>143</v>
      </c>
      <c r="J167" s="52">
        <f>RES_hhdet_in!J167-RES_hhdet_in_new!J167</f>
        <v>127</v>
      </c>
      <c r="K167" s="52">
        <f>RES_hhdet_in!K167-RES_hhdet_in_new!K167</f>
        <v>149</v>
      </c>
      <c r="L167" s="52">
        <f>RES_hhdet_in!L167-RES_hhdet_in_new!L167</f>
        <v>129</v>
      </c>
      <c r="M167" s="52">
        <f>RES_hhdet_in!M167-RES_hhdet_in_new!M167</f>
        <v>153</v>
      </c>
      <c r="N167" s="52">
        <f>RES_hhdet_in!N167-RES_hhdet_in_new!N167</f>
        <v>114</v>
      </c>
      <c r="O167" s="52">
        <f>RES_hhdet_in!O167-RES_hhdet_in_new!O167</f>
        <v>146</v>
      </c>
      <c r="P167" s="52">
        <f>RES_hhdet_in!P167-RES_hhdet_in_new!P167</f>
        <v>76</v>
      </c>
      <c r="Q167" s="52">
        <f>RES_hhdet_in!Q167-RES_hhdet_in_new!Q167</f>
        <v>20</v>
      </c>
      <c r="R167" s="52">
        <f>RES_hhdet_in!R167-RES_hhdet_in_new!R167</f>
        <v>20</v>
      </c>
      <c r="S167" s="52">
        <f>RES_hhdet_in!S167-RES_hhdet_in_new!S167</f>
        <v>56</v>
      </c>
      <c r="T167" s="52">
        <f>RES_hhdet_in!T167-RES_hhdet_in_new!T167</f>
        <v>86</v>
      </c>
      <c r="U167" s="52">
        <f>RES_hhdet_in!U167-RES_hhdet_in_new!U167</f>
        <v>115</v>
      </c>
      <c r="V167" s="52">
        <f>RES_hhdet_in!V167-RES_hhdet_in_new!V167</f>
        <v>93</v>
      </c>
      <c r="W167" s="52">
        <f>RES_hhdet_in!W167-RES_hhdet_in_new!W167</f>
        <v>79</v>
      </c>
      <c r="X167" s="52">
        <f>RES_hhdet_in!X167-RES_hhdet_in_new!X167</f>
        <v>12</v>
      </c>
      <c r="Y167" s="52">
        <f>RES_hhdet_in!Y167-RES_hhdet_in_new!Y167</f>
        <v>28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1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40328</v>
      </c>
      <c r="D171" s="52">
        <f>RES_hhdet_in!D171-RES_hhdet_in_new!D171</f>
        <v>34667</v>
      </c>
      <c r="E171" s="52">
        <f>RES_hhdet_in!E171-RES_hhdet_in_new!E171</f>
        <v>16197</v>
      </c>
      <c r="F171" s="52">
        <f>RES_hhdet_in!F171-RES_hhdet_in_new!F171</f>
        <v>22188</v>
      </c>
      <c r="G171" s="52">
        <f>RES_hhdet_in!G171-RES_hhdet_in_new!G171</f>
        <v>56757</v>
      </c>
      <c r="H171" s="52">
        <f>RES_hhdet_in!H171-RES_hhdet_in_new!H171</f>
        <v>66164</v>
      </c>
      <c r="I171" s="52">
        <f>RES_hhdet_in!I171-RES_hhdet_in_new!I171</f>
        <v>34319</v>
      </c>
      <c r="J171" s="52">
        <f>RES_hhdet_in!J171-RES_hhdet_in_new!J171</f>
        <v>41081</v>
      </c>
      <c r="K171" s="52">
        <f>RES_hhdet_in!K171-RES_hhdet_in_new!K171</f>
        <v>40198</v>
      </c>
      <c r="L171" s="52">
        <f>RES_hhdet_in!L171-RES_hhdet_in_new!L171</f>
        <v>21005</v>
      </c>
      <c r="M171" s="52">
        <f>RES_hhdet_in!M171-RES_hhdet_in_new!M171</f>
        <v>28804</v>
      </c>
      <c r="N171" s="52">
        <f>RES_hhdet_in!N171-RES_hhdet_in_new!N171</f>
        <v>28837</v>
      </c>
      <c r="O171" s="52">
        <f>RES_hhdet_in!O171-RES_hhdet_in_new!O171</f>
        <v>32444</v>
      </c>
      <c r="P171" s="52">
        <f>RES_hhdet_in!P171-RES_hhdet_in_new!P171</f>
        <v>28876</v>
      </c>
      <c r="Q171" s="52">
        <f>RES_hhdet_in!Q171-RES_hhdet_in_new!Q171</f>
        <v>28585</v>
      </c>
      <c r="R171" s="52">
        <f>RES_hhdet_in!R171-RES_hhdet_in_new!R171</f>
        <v>33107</v>
      </c>
      <c r="S171" s="52">
        <f>RES_hhdet_in!S171-RES_hhdet_in_new!S171</f>
        <v>32548</v>
      </c>
      <c r="T171" s="52">
        <f>RES_hhdet_in!T171-RES_hhdet_in_new!T171</f>
        <v>31816</v>
      </c>
      <c r="U171" s="52">
        <f>RES_hhdet_in!U171-RES_hhdet_in_new!U171</f>
        <v>32951</v>
      </c>
      <c r="V171" s="52">
        <f>RES_hhdet_in!V171-RES_hhdet_in_new!V171</f>
        <v>34920</v>
      </c>
      <c r="W171" s="52">
        <f>RES_hhdet_in!W171-RES_hhdet_in_new!W171</f>
        <v>48193</v>
      </c>
      <c r="X171" s="52">
        <f>RES_hhdet_in!X171-RES_hhdet_in_new!X171</f>
        <v>47365</v>
      </c>
      <c r="Y171" s="52">
        <f>RES_hhdet_in!Y171-RES_hhdet_in_new!Y171</f>
        <v>57054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13567</v>
      </c>
      <c r="M172" s="52">
        <f>RES_hhdet_in!M172-RES_hhdet_in_new!M172</f>
        <v>2169</v>
      </c>
      <c r="N172" s="52">
        <f>RES_hhdet_in!N172-RES_hhdet_in_new!N172</f>
        <v>1154</v>
      </c>
      <c r="O172" s="52">
        <f>RES_hhdet_in!O172-RES_hhdet_in_new!O172</f>
        <v>3406</v>
      </c>
      <c r="P172" s="52">
        <f>RES_hhdet_in!P172-RES_hhdet_in_new!P172</f>
        <v>2667</v>
      </c>
      <c r="Q172" s="52">
        <f>RES_hhdet_in!Q172-RES_hhdet_in_new!Q172</f>
        <v>1402</v>
      </c>
      <c r="R172" s="52">
        <f>RES_hhdet_in!R172-RES_hhdet_in_new!R172</f>
        <v>3931</v>
      </c>
      <c r="S172" s="52">
        <f>RES_hhdet_in!S172-RES_hhdet_in_new!S172</f>
        <v>5321</v>
      </c>
      <c r="T172" s="52">
        <f>RES_hhdet_in!T172-RES_hhdet_in_new!T172</f>
        <v>6261</v>
      </c>
      <c r="U172" s="52">
        <f>RES_hhdet_in!U172-RES_hhdet_in_new!U172</f>
        <v>3641</v>
      </c>
      <c r="V172" s="52">
        <f>RES_hhdet_in!V172-RES_hhdet_in_new!V172</f>
        <v>2609</v>
      </c>
      <c r="W172" s="52">
        <f>RES_hhdet_in!W172-RES_hhdet_in_new!W172</f>
        <v>4811</v>
      </c>
      <c r="X172" s="52">
        <f>RES_hhdet_in!X172-RES_hhdet_in_new!X172</f>
        <v>7547</v>
      </c>
      <c r="Y172" s="52">
        <f>RES_hhdet_in!Y172-RES_hhdet_in_new!Y172</f>
        <v>5940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5125</v>
      </c>
      <c r="D176" s="52">
        <v>8640</v>
      </c>
      <c r="E176" s="52">
        <v>3056</v>
      </c>
      <c r="F176" s="52">
        <v>2971</v>
      </c>
      <c r="G176" s="52">
        <v>5365</v>
      </c>
      <c r="H176" s="52">
        <v>5874</v>
      </c>
      <c r="I176" s="52">
        <v>2911</v>
      </c>
      <c r="J176" s="52">
        <v>5887</v>
      </c>
      <c r="K176" s="52">
        <v>6266</v>
      </c>
      <c r="L176" s="52">
        <v>5305</v>
      </c>
      <c r="M176" s="52">
        <v>4612</v>
      </c>
      <c r="N176" s="52">
        <v>2930</v>
      </c>
      <c r="O176" s="52">
        <v>4622</v>
      </c>
      <c r="P176" s="52">
        <v>4100</v>
      </c>
      <c r="Q176" s="52">
        <v>3250</v>
      </c>
      <c r="R176" s="52">
        <v>4258</v>
      </c>
      <c r="S176" s="52">
        <v>2641</v>
      </c>
      <c r="T176" s="52">
        <v>2250</v>
      </c>
      <c r="U176" s="52">
        <v>2846</v>
      </c>
      <c r="V176" s="52">
        <v>2872</v>
      </c>
      <c r="W176" s="52">
        <v>3912</v>
      </c>
      <c r="X176" s="52">
        <v>2280</v>
      </c>
      <c r="Y176" s="52">
        <v>1496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35419</v>
      </c>
      <c r="D177" s="36">
        <v>26161</v>
      </c>
      <c r="E177" s="36">
        <v>13229</v>
      </c>
      <c r="F177" s="36">
        <v>19348</v>
      </c>
      <c r="G177" s="36">
        <v>51757</v>
      </c>
      <c r="H177" s="36">
        <v>60697</v>
      </c>
      <c r="I177" s="36">
        <v>31555</v>
      </c>
      <c r="J177" s="36">
        <v>35318</v>
      </c>
      <c r="K177" s="36">
        <v>34076</v>
      </c>
      <c r="L177" s="36">
        <v>29405</v>
      </c>
      <c r="M177" s="36">
        <v>26512</v>
      </c>
      <c r="N177" s="36">
        <v>27180</v>
      </c>
      <c r="O177" s="36">
        <v>31380</v>
      </c>
      <c r="P177" s="36">
        <v>27522</v>
      </c>
      <c r="Q177" s="36">
        <v>26759</v>
      </c>
      <c r="R177" s="36">
        <v>32798</v>
      </c>
      <c r="S177" s="36">
        <v>35274</v>
      </c>
      <c r="T177" s="36">
        <v>35909</v>
      </c>
      <c r="U177" s="36">
        <v>33864</v>
      </c>
      <c r="V177" s="36">
        <v>34756</v>
      </c>
      <c r="W177" s="36">
        <v>49178</v>
      </c>
      <c r="X177" s="36">
        <v>52642</v>
      </c>
      <c r="Y177" s="36">
        <v>61508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65</v>
      </c>
      <c r="K5" s="52">
        <v>1783</v>
      </c>
      <c r="L5" s="52">
        <v>8773</v>
      </c>
      <c r="M5" s="52">
        <v>12446</v>
      </c>
      <c r="N5" s="52">
        <v>12378</v>
      </c>
      <c r="O5" s="52">
        <v>6735</v>
      </c>
      <c r="P5" s="52">
        <v>0</v>
      </c>
      <c r="Q5" s="52">
        <v>1084</v>
      </c>
      <c r="R5" s="52">
        <v>6797</v>
      </c>
      <c r="S5" s="52">
        <v>6315</v>
      </c>
      <c r="T5" s="52">
        <v>0</v>
      </c>
      <c r="U5" s="52">
        <v>340</v>
      </c>
      <c r="V5" s="52">
        <v>2405</v>
      </c>
      <c r="W5" s="52">
        <v>0</v>
      </c>
      <c r="X5" s="52">
        <v>2</v>
      </c>
      <c r="Y5" s="52">
        <v>3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1759</v>
      </c>
      <c r="S8" s="52">
        <v>6560</v>
      </c>
      <c r="T8" s="52">
        <v>5595</v>
      </c>
      <c r="U8" s="52">
        <v>7682</v>
      </c>
      <c r="V8" s="52">
        <v>11401</v>
      </c>
      <c r="W8" s="52">
        <v>9788</v>
      </c>
      <c r="X8" s="52">
        <v>11120</v>
      </c>
      <c r="Y8" s="52">
        <v>823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3</v>
      </c>
      <c r="L10" s="52">
        <v>10</v>
      </c>
      <c r="M10" s="52">
        <v>10</v>
      </c>
      <c r="N10" s="52">
        <v>17</v>
      </c>
      <c r="O10" s="52">
        <v>21</v>
      </c>
      <c r="P10" s="52">
        <v>2</v>
      </c>
      <c r="Q10" s="52">
        <v>1</v>
      </c>
      <c r="R10" s="52">
        <v>5</v>
      </c>
      <c r="S10" s="52">
        <v>8</v>
      </c>
      <c r="T10" s="52">
        <v>27</v>
      </c>
      <c r="U10" s="52">
        <v>21</v>
      </c>
      <c r="V10" s="52">
        <v>36</v>
      </c>
      <c r="W10" s="52">
        <v>89</v>
      </c>
      <c r="X10" s="52">
        <v>411</v>
      </c>
      <c r="Y10" s="52">
        <v>2367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3</v>
      </c>
      <c r="S11" s="52">
        <v>26</v>
      </c>
      <c r="T11" s="52">
        <v>22</v>
      </c>
      <c r="U11" s="52">
        <v>30</v>
      </c>
      <c r="V11" s="52">
        <v>21</v>
      </c>
      <c r="W11" s="52">
        <v>3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5392</v>
      </c>
      <c r="S15" s="52">
        <v>12488</v>
      </c>
      <c r="T15" s="52">
        <v>8731</v>
      </c>
      <c r="U15" s="52">
        <v>10271</v>
      </c>
      <c r="V15" s="52">
        <v>9565</v>
      </c>
      <c r="W15" s="52">
        <v>2979</v>
      </c>
      <c r="X15" s="52">
        <v>0</v>
      </c>
      <c r="Y15" s="52">
        <v>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642</v>
      </c>
      <c r="S16" s="52">
        <v>2048</v>
      </c>
      <c r="T16" s="52">
        <v>1723</v>
      </c>
      <c r="U16" s="52">
        <v>1137</v>
      </c>
      <c r="V16" s="52">
        <v>725</v>
      </c>
      <c r="W16" s="52">
        <v>292</v>
      </c>
      <c r="X16" s="52">
        <v>0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2</v>
      </c>
      <c r="S20" s="52">
        <v>24</v>
      </c>
      <c r="T20" s="52">
        <v>426</v>
      </c>
      <c r="U20" s="52">
        <v>359</v>
      </c>
      <c r="V20" s="52">
        <v>310</v>
      </c>
      <c r="W20" s="52">
        <v>89</v>
      </c>
      <c r="X20" s="52">
        <v>385</v>
      </c>
      <c r="Y20" s="52">
        <v>1705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964</v>
      </c>
      <c r="T21" s="52">
        <v>496</v>
      </c>
      <c r="U21" s="52">
        <v>812</v>
      </c>
      <c r="V21" s="52">
        <v>776</v>
      </c>
      <c r="W21" s="52">
        <v>285</v>
      </c>
      <c r="X21" s="52">
        <v>93</v>
      </c>
      <c r="Y21" s="52">
        <v>159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12903</v>
      </c>
      <c r="T22" s="36">
        <v>7959</v>
      </c>
      <c r="U22" s="36">
        <v>9655</v>
      </c>
      <c r="V22" s="36">
        <v>9338</v>
      </c>
      <c r="W22" s="36">
        <v>3537</v>
      </c>
      <c r="X22" s="36">
        <v>2151</v>
      </c>
      <c r="Y22" s="36">
        <v>6698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</v>
      </c>
      <c r="K26" s="52">
        <v>18</v>
      </c>
      <c r="L26" s="52">
        <v>42</v>
      </c>
      <c r="M26" s="52">
        <v>112</v>
      </c>
      <c r="N26" s="52">
        <v>78</v>
      </c>
      <c r="O26" s="52">
        <v>241</v>
      </c>
      <c r="P26" s="52">
        <v>258</v>
      </c>
      <c r="Q26" s="52">
        <v>194</v>
      </c>
      <c r="R26" s="52">
        <v>2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5</v>
      </c>
      <c r="Y26" s="52">
        <v>0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52</v>
      </c>
      <c r="S29" s="52">
        <v>14</v>
      </c>
      <c r="T29" s="52">
        <v>19</v>
      </c>
      <c r="U29" s="52">
        <v>26</v>
      </c>
      <c r="V29" s="52">
        <v>42</v>
      </c>
      <c r="W29" s="52">
        <v>32</v>
      </c>
      <c r="X29" s="52">
        <v>103</v>
      </c>
      <c r="Y29" s="52">
        <v>98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21</v>
      </c>
      <c r="S35" s="52">
        <v>35</v>
      </c>
      <c r="T35" s="52">
        <v>69</v>
      </c>
      <c r="U35" s="52">
        <v>82</v>
      </c>
      <c r="V35" s="52">
        <v>129</v>
      </c>
      <c r="W35" s="52">
        <v>236</v>
      </c>
      <c r="X35" s="52">
        <v>197</v>
      </c>
      <c r="Y35" s="52">
        <v>94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7</v>
      </c>
      <c r="T36" s="52">
        <v>13</v>
      </c>
      <c r="U36" s="52">
        <v>8</v>
      </c>
      <c r="V36" s="52">
        <v>8</v>
      </c>
      <c r="W36" s="52">
        <v>18</v>
      </c>
      <c r="X36" s="52">
        <v>28</v>
      </c>
      <c r="Y36" s="52">
        <v>6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1</v>
      </c>
      <c r="S40" s="52">
        <v>3</v>
      </c>
      <c r="T40" s="52">
        <v>6</v>
      </c>
      <c r="U40" s="52">
        <v>7</v>
      </c>
      <c r="V40" s="52">
        <v>8</v>
      </c>
      <c r="W40" s="52">
        <v>15</v>
      </c>
      <c r="X40" s="52">
        <v>6</v>
      </c>
      <c r="Y40" s="52">
        <v>1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19</v>
      </c>
      <c r="S41" s="36">
        <v>36</v>
      </c>
      <c r="T41" s="36">
        <v>80</v>
      </c>
      <c r="U41" s="36">
        <v>84</v>
      </c>
      <c r="V41" s="36">
        <v>129</v>
      </c>
      <c r="W41" s="36">
        <v>237</v>
      </c>
      <c r="X41" s="36">
        <v>224</v>
      </c>
      <c r="Y41" s="36">
        <v>95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1965</v>
      </c>
      <c r="K64" s="52">
        <v>3189</v>
      </c>
      <c r="L64" s="52">
        <v>962</v>
      </c>
      <c r="M64" s="52">
        <v>724</v>
      </c>
      <c r="N64" s="52">
        <v>0</v>
      </c>
      <c r="O64" s="52">
        <v>1445</v>
      </c>
      <c r="P64" s="52">
        <v>6300</v>
      </c>
      <c r="Q64" s="52">
        <v>12099</v>
      </c>
      <c r="R64" s="52">
        <v>17165</v>
      </c>
      <c r="S64" s="52">
        <v>21766</v>
      </c>
      <c r="T64" s="52">
        <v>25228</v>
      </c>
      <c r="U64" s="52">
        <v>26375</v>
      </c>
      <c r="V64" s="52">
        <v>27239</v>
      </c>
      <c r="W64" s="52">
        <v>25112</v>
      </c>
      <c r="X64" s="52">
        <v>8068</v>
      </c>
      <c r="Y64" s="52">
        <v>812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4242</v>
      </c>
      <c r="S67" s="52">
        <v>8559</v>
      </c>
      <c r="T67" s="52">
        <v>10675</v>
      </c>
      <c r="U67" s="52">
        <v>12830</v>
      </c>
      <c r="V67" s="52">
        <v>16592</v>
      </c>
      <c r="W67" s="52">
        <v>14313</v>
      </c>
      <c r="X67" s="52">
        <v>23385</v>
      </c>
      <c r="Y67" s="52">
        <v>16256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570</v>
      </c>
      <c r="K69" s="52">
        <v>962</v>
      </c>
      <c r="L69" s="52">
        <v>106</v>
      </c>
      <c r="M69" s="52">
        <v>97</v>
      </c>
      <c r="N69" s="52">
        <v>30</v>
      </c>
      <c r="O69" s="52">
        <v>428</v>
      </c>
      <c r="P69" s="52">
        <v>2877</v>
      </c>
      <c r="Q69" s="52">
        <v>8666</v>
      </c>
      <c r="R69" s="52">
        <v>10175</v>
      </c>
      <c r="S69" s="52">
        <v>10013</v>
      </c>
      <c r="T69" s="52">
        <v>12079</v>
      </c>
      <c r="U69" s="52">
        <v>11996</v>
      </c>
      <c r="V69" s="52">
        <v>11001</v>
      </c>
      <c r="W69" s="52">
        <v>8266</v>
      </c>
      <c r="X69" s="52">
        <v>4974</v>
      </c>
      <c r="Y69" s="52">
        <v>7081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</v>
      </c>
      <c r="M70" s="52">
        <v>1</v>
      </c>
      <c r="N70" s="52">
        <v>0</v>
      </c>
      <c r="O70" s="52">
        <v>0</v>
      </c>
      <c r="P70" s="52">
        <v>1</v>
      </c>
      <c r="Q70" s="52">
        <v>17</v>
      </c>
      <c r="R70" s="52">
        <v>11</v>
      </c>
      <c r="S70" s="52">
        <v>2</v>
      </c>
      <c r="T70" s="52">
        <v>16</v>
      </c>
      <c r="U70" s="52">
        <v>16</v>
      </c>
      <c r="V70" s="52">
        <v>11</v>
      </c>
      <c r="W70" s="52">
        <v>14</v>
      </c>
      <c r="X70" s="52">
        <v>6</v>
      </c>
      <c r="Y70" s="52">
        <v>0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2488</v>
      </c>
      <c r="S73" s="52">
        <v>6593</v>
      </c>
      <c r="T73" s="52">
        <v>8680</v>
      </c>
      <c r="U73" s="52">
        <v>11983</v>
      </c>
      <c r="V73" s="52">
        <v>15804</v>
      </c>
      <c r="W73" s="52">
        <v>18368</v>
      </c>
      <c r="X73" s="52">
        <v>8779</v>
      </c>
      <c r="Y73" s="52">
        <v>6813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294</v>
      </c>
      <c r="S74" s="52">
        <v>1081</v>
      </c>
      <c r="T74" s="52">
        <v>1705</v>
      </c>
      <c r="U74" s="52">
        <v>1322</v>
      </c>
      <c r="V74" s="52">
        <v>1181</v>
      </c>
      <c r="W74" s="52">
        <v>1837</v>
      </c>
      <c r="X74" s="52">
        <v>1395</v>
      </c>
      <c r="Y74" s="52">
        <v>708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2787</v>
      </c>
      <c r="S78" s="52">
        <v>4678</v>
      </c>
      <c r="T78" s="52">
        <v>6923</v>
      </c>
      <c r="U78" s="52">
        <v>7593</v>
      </c>
      <c r="V78" s="52">
        <v>7900</v>
      </c>
      <c r="W78" s="52">
        <v>7683</v>
      </c>
      <c r="X78" s="52">
        <v>6693</v>
      </c>
      <c r="Y78" s="52">
        <v>6109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5430</v>
      </c>
      <c r="S79" s="36">
        <v>11032</v>
      </c>
      <c r="T79" s="36">
        <v>14492</v>
      </c>
      <c r="U79" s="36">
        <v>18740</v>
      </c>
      <c r="V79" s="36">
        <v>23303</v>
      </c>
      <c r="W79" s="36">
        <v>26548</v>
      </c>
      <c r="X79" s="36">
        <v>15714</v>
      </c>
      <c r="Y79" s="36">
        <v>12824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18327</v>
      </c>
      <c r="K83" s="52">
        <v>29625</v>
      </c>
      <c r="L83" s="52">
        <v>50045</v>
      </c>
      <c r="M83" s="52">
        <v>50918</v>
      </c>
      <c r="N83" s="52">
        <v>139919</v>
      </c>
      <c r="O83" s="52">
        <v>106188</v>
      </c>
      <c r="P83" s="52">
        <v>97496</v>
      </c>
      <c r="Q83" s="52">
        <v>166649</v>
      </c>
      <c r="R83" s="52">
        <v>80378</v>
      </c>
      <c r="S83" s="52">
        <v>94627</v>
      </c>
      <c r="T83" s="52">
        <v>139822</v>
      </c>
      <c r="U83" s="52">
        <v>98500</v>
      </c>
      <c r="V83" s="52">
        <v>107961</v>
      </c>
      <c r="W83" s="52">
        <v>92872</v>
      </c>
      <c r="X83" s="52">
        <v>129227</v>
      </c>
      <c r="Y83" s="52">
        <v>202271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45979</v>
      </c>
      <c r="S86" s="52">
        <v>49057</v>
      </c>
      <c r="T86" s="52">
        <v>64381</v>
      </c>
      <c r="U86" s="52">
        <v>83928</v>
      </c>
      <c r="V86" s="52">
        <v>99553</v>
      </c>
      <c r="W86" s="52">
        <v>88837</v>
      </c>
      <c r="X86" s="52">
        <v>194827</v>
      </c>
      <c r="Y86" s="52">
        <v>229906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1123</v>
      </c>
      <c r="K88" s="52">
        <v>1345</v>
      </c>
      <c r="L88" s="52">
        <v>2473</v>
      </c>
      <c r="M88" s="52">
        <v>2886</v>
      </c>
      <c r="N88" s="52">
        <v>6014</v>
      </c>
      <c r="O88" s="52">
        <v>6342</v>
      </c>
      <c r="P88" s="52">
        <v>1538</v>
      </c>
      <c r="Q88" s="52">
        <v>4070</v>
      </c>
      <c r="R88" s="52">
        <v>4452</v>
      </c>
      <c r="S88" s="52">
        <v>7532</v>
      </c>
      <c r="T88" s="52">
        <v>7781</v>
      </c>
      <c r="U88" s="52">
        <v>7189</v>
      </c>
      <c r="V88" s="52">
        <v>7507</v>
      </c>
      <c r="W88" s="52">
        <v>6927</v>
      </c>
      <c r="X88" s="52">
        <v>13164</v>
      </c>
      <c r="Y88" s="52">
        <v>11605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14</v>
      </c>
      <c r="M89" s="52">
        <v>6</v>
      </c>
      <c r="N89" s="52">
        <v>10</v>
      </c>
      <c r="O89" s="52">
        <v>15</v>
      </c>
      <c r="P89" s="52">
        <v>1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30</v>
      </c>
      <c r="W89" s="52">
        <v>1</v>
      </c>
      <c r="X89" s="52">
        <v>10</v>
      </c>
      <c r="Y89" s="52">
        <v>8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32</v>
      </c>
      <c r="S92" s="52">
        <v>161</v>
      </c>
      <c r="T92" s="52">
        <v>384</v>
      </c>
      <c r="U92" s="52">
        <v>519</v>
      </c>
      <c r="V92" s="52">
        <v>514</v>
      </c>
      <c r="W92" s="52">
        <v>269</v>
      </c>
      <c r="X92" s="52">
        <v>49</v>
      </c>
      <c r="Y92" s="52">
        <v>154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2</v>
      </c>
      <c r="Y93" s="52">
        <v>0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51967</v>
      </c>
      <c r="S96" s="52">
        <v>92967</v>
      </c>
      <c r="T96" s="52">
        <v>151437</v>
      </c>
      <c r="U96" s="52">
        <v>162218</v>
      </c>
      <c r="V96" s="52">
        <v>207739</v>
      </c>
      <c r="W96" s="52">
        <v>180787</v>
      </c>
      <c r="X96" s="52">
        <v>208180</v>
      </c>
      <c r="Y96" s="52">
        <v>289225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6175</v>
      </c>
      <c r="S97" s="52">
        <v>15211</v>
      </c>
      <c r="T97" s="52">
        <v>29808</v>
      </c>
      <c r="U97" s="52">
        <v>17946</v>
      </c>
      <c r="V97" s="52">
        <v>15560</v>
      </c>
      <c r="W97" s="52">
        <v>18104</v>
      </c>
      <c r="X97" s="52">
        <v>33227</v>
      </c>
      <c r="Y97" s="52">
        <v>30147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14418</v>
      </c>
      <c r="S101" s="52">
        <v>21656</v>
      </c>
      <c r="T101" s="52">
        <v>26391</v>
      </c>
      <c r="U101" s="52">
        <v>28471</v>
      </c>
      <c r="V101" s="52">
        <v>26226</v>
      </c>
      <c r="W101" s="52">
        <v>31353</v>
      </c>
      <c r="X101" s="52">
        <v>18410</v>
      </c>
      <c r="Y101" s="52">
        <v>32827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5360</v>
      </c>
      <c r="S102" s="52">
        <v>6634</v>
      </c>
      <c r="T102" s="52">
        <v>9998</v>
      </c>
      <c r="U102" s="52">
        <v>12953</v>
      </c>
      <c r="V102" s="52">
        <v>16291</v>
      </c>
      <c r="W102" s="52">
        <v>13483</v>
      </c>
      <c r="X102" s="52">
        <v>9775</v>
      </c>
      <c r="Y102" s="52">
        <v>7099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41231</v>
      </c>
      <c r="S103" s="36">
        <v>88463</v>
      </c>
      <c r="T103" s="36">
        <v>159053</v>
      </c>
      <c r="U103" s="36">
        <v>153771</v>
      </c>
      <c r="V103" s="36">
        <v>196346</v>
      </c>
      <c r="W103" s="36">
        <v>169164</v>
      </c>
      <c r="X103" s="36">
        <v>225012</v>
      </c>
      <c r="Y103" s="36">
        <v>290440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6898</v>
      </c>
      <c r="K126" s="52">
        <v>19246</v>
      </c>
      <c r="L126" s="52">
        <v>22569</v>
      </c>
      <c r="M126" s="52">
        <v>36913</v>
      </c>
      <c r="N126" s="52">
        <v>56806</v>
      </c>
      <c r="O126" s="52">
        <v>69056</v>
      </c>
      <c r="P126" s="52">
        <v>32532</v>
      </c>
      <c r="Q126" s="52">
        <v>45452</v>
      </c>
      <c r="R126" s="52">
        <v>30781</v>
      </c>
      <c r="S126" s="52">
        <v>37208</v>
      </c>
      <c r="T126" s="52">
        <v>25693</v>
      </c>
      <c r="U126" s="52">
        <v>34586</v>
      </c>
      <c r="V126" s="52">
        <v>45934</v>
      </c>
      <c r="W126" s="52">
        <v>52020</v>
      </c>
      <c r="X126" s="52">
        <v>83397</v>
      </c>
      <c r="Y126" s="52">
        <v>67119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13461</v>
      </c>
      <c r="S129" s="52">
        <v>20334</v>
      </c>
      <c r="T129" s="52">
        <v>22229</v>
      </c>
      <c r="U129" s="52">
        <v>27845</v>
      </c>
      <c r="V129" s="52">
        <v>40967</v>
      </c>
      <c r="W129" s="52">
        <v>39421</v>
      </c>
      <c r="X129" s="52">
        <v>96831</v>
      </c>
      <c r="Y129" s="52">
        <v>99587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5760</v>
      </c>
      <c r="K131" s="52">
        <v>16636</v>
      </c>
      <c r="L131" s="52">
        <v>22356</v>
      </c>
      <c r="M131" s="52">
        <v>36575</v>
      </c>
      <c r="N131" s="52">
        <v>54149</v>
      </c>
      <c r="O131" s="52">
        <v>61712</v>
      </c>
      <c r="P131" s="52">
        <v>24518</v>
      </c>
      <c r="Q131" s="52">
        <v>44717</v>
      </c>
      <c r="R131" s="52">
        <v>29684</v>
      </c>
      <c r="S131" s="52">
        <v>36937</v>
      </c>
      <c r="T131" s="52">
        <v>21079</v>
      </c>
      <c r="U131" s="52">
        <v>31817</v>
      </c>
      <c r="V131" s="52">
        <v>45426</v>
      </c>
      <c r="W131" s="52">
        <v>63912</v>
      </c>
      <c r="X131" s="52">
        <v>73925</v>
      </c>
      <c r="Y131" s="52">
        <v>78118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219</v>
      </c>
      <c r="M132" s="52">
        <v>21</v>
      </c>
      <c r="N132" s="52">
        <v>21</v>
      </c>
      <c r="O132" s="52">
        <v>36</v>
      </c>
      <c r="P132" s="52">
        <v>29</v>
      </c>
      <c r="Q132" s="52">
        <v>77</v>
      </c>
      <c r="R132" s="52">
        <v>0</v>
      </c>
      <c r="S132" s="52">
        <v>0</v>
      </c>
      <c r="T132" s="52">
        <v>0</v>
      </c>
      <c r="U132" s="52">
        <v>28</v>
      </c>
      <c r="V132" s="52">
        <v>10</v>
      </c>
      <c r="W132" s="52">
        <v>66</v>
      </c>
      <c r="X132" s="52">
        <v>152</v>
      </c>
      <c r="Y132" s="52">
        <v>120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2528</v>
      </c>
      <c r="V135" s="52">
        <v>4727</v>
      </c>
      <c r="W135" s="52">
        <v>0</v>
      </c>
      <c r="X135" s="52">
        <v>8813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280</v>
      </c>
      <c r="V136" s="52">
        <v>354</v>
      </c>
      <c r="W136" s="52">
        <v>0</v>
      </c>
      <c r="X136" s="52">
        <v>1408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3095</v>
      </c>
      <c r="S140" s="52">
        <v>3817</v>
      </c>
      <c r="T140" s="52">
        <v>3713</v>
      </c>
      <c r="U140" s="52">
        <v>6557</v>
      </c>
      <c r="V140" s="52">
        <v>7795</v>
      </c>
      <c r="W140" s="52">
        <v>7681</v>
      </c>
      <c r="X140" s="52">
        <v>5138</v>
      </c>
      <c r="Y140" s="52">
        <v>2580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23867</v>
      </c>
      <c r="S141" s="36">
        <v>50829</v>
      </c>
      <c r="T141" s="36">
        <v>58930</v>
      </c>
      <c r="U141" s="36">
        <v>77767</v>
      </c>
      <c r="V141" s="36">
        <v>93903</v>
      </c>
      <c r="W141" s="36">
        <v>96258</v>
      </c>
      <c r="X141" s="36">
        <v>118418</v>
      </c>
      <c r="Y141" s="36">
        <v>105862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X145" s="52">
        <v>0</v>
      </c>
      <c r="Y145" s="52">
        <v>0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2">
        <v>0</v>
      </c>
      <c r="Y147" s="52">
        <v>0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2">
        <v>0</v>
      </c>
      <c r="Y153" s="52">
        <v>0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9960</v>
      </c>
      <c r="K163" s="52">
        <v>16988</v>
      </c>
      <c r="L163" s="52">
        <v>19720</v>
      </c>
      <c r="M163" s="52">
        <v>19219</v>
      </c>
      <c r="N163" s="52">
        <v>19966</v>
      </c>
      <c r="O163" s="52">
        <v>16147</v>
      </c>
      <c r="P163" s="52">
        <v>0</v>
      </c>
      <c r="Q163" s="52">
        <v>0</v>
      </c>
      <c r="R163" s="52">
        <v>0</v>
      </c>
      <c r="S163" s="52">
        <v>0</v>
      </c>
      <c r="T163" s="52">
        <v>7626</v>
      </c>
      <c r="U163" s="52">
        <v>19689</v>
      </c>
      <c r="V163" s="52">
        <v>28473</v>
      </c>
      <c r="W163" s="52">
        <v>61928</v>
      </c>
      <c r="X163" s="52">
        <v>71345</v>
      </c>
      <c r="Y163" s="52">
        <v>95923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665</v>
      </c>
      <c r="S165" s="52">
        <v>10672</v>
      </c>
      <c r="T165" s="52">
        <v>15093</v>
      </c>
      <c r="U165" s="52">
        <v>30272</v>
      </c>
      <c r="V165" s="52">
        <v>43122</v>
      </c>
      <c r="W165" s="52">
        <v>49348</v>
      </c>
      <c r="X165" s="52">
        <v>115767</v>
      </c>
      <c r="Y165" s="52">
        <v>122841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6</v>
      </c>
      <c r="S167" s="52">
        <v>30</v>
      </c>
      <c r="T167" s="52">
        <v>67</v>
      </c>
      <c r="U167" s="52">
        <v>107</v>
      </c>
      <c r="V167" s="52">
        <v>97</v>
      </c>
      <c r="W167" s="52">
        <v>100</v>
      </c>
      <c r="X167" s="52">
        <v>17</v>
      </c>
      <c r="Y167" s="52">
        <v>48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10446</v>
      </c>
      <c r="S171" s="52">
        <v>18276</v>
      </c>
      <c r="T171" s="52">
        <v>24460</v>
      </c>
      <c r="U171" s="52">
        <v>32713</v>
      </c>
      <c r="V171" s="52">
        <v>38497</v>
      </c>
      <c r="W171" s="52">
        <v>63670</v>
      </c>
      <c r="X171" s="52">
        <v>64764</v>
      </c>
      <c r="Y171" s="52">
        <v>91856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1247</v>
      </c>
      <c r="S172" s="52">
        <v>2993</v>
      </c>
      <c r="T172" s="52">
        <v>4822</v>
      </c>
      <c r="U172" s="52">
        <v>3623</v>
      </c>
      <c r="V172" s="52">
        <v>2887</v>
      </c>
      <c r="W172" s="52">
        <v>6366</v>
      </c>
      <c r="X172" s="52">
        <v>10325</v>
      </c>
      <c r="Y172" s="52">
        <v>9567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1345</v>
      </c>
      <c r="S176" s="52">
        <v>1487</v>
      </c>
      <c r="T176" s="52">
        <v>1741</v>
      </c>
      <c r="U176" s="52">
        <v>2834</v>
      </c>
      <c r="V176" s="52">
        <v>3177</v>
      </c>
      <c r="W176" s="52">
        <v>5176</v>
      </c>
      <c r="X176" s="52">
        <v>3122</v>
      </c>
      <c r="Y176" s="52">
        <v>2413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10350</v>
      </c>
      <c r="S177" s="36">
        <v>19808</v>
      </c>
      <c r="T177" s="36">
        <v>27619</v>
      </c>
      <c r="U177" s="36">
        <v>33610</v>
      </c>
      <c r="V177" s="36">
        <v>38313</v>
      </c>
      <c r="W177" s="36">
        <v>64971</v>
      </c>
      <c r="X177" s="36">
        <v>71978</v>
      </c>
      <c r="Y177" s="36">
        <v>99040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312.20231756711672</v>
      </c>
      <c r="C3" s="117">
        <f t="shared" si="0"/>
        <v>224.10477258473102</v>
      </c>
      <c r="D3" s="117">
        <f t="shared" si="0"/>
        <v>359.0685906583933</v>
      </c>
      <c r="E3" s="117">
        <f t="shared" si="0"/>
        <v>412.00869664255328</v>
      </c>
      <c r="F3" s="117">
        <f t="shared" si="0"/>
        <v>330.1482633285467</v>
      </c>
      <c r="G3" s="117">
        <f t="shared" si="0"/>
        <v>308.01261560724362</v>
      </c>
      <c r="H3" s="117">
        <f t="shared" si="0"/>
        <v>322.35433764362449</v>
      </c>
      <c r="I3" s="117">
        <f t="shared" si="0"/>
        <v>278.63247381792428</v>
      </c>
      <c r="J3" s="117">
        <f t="shared" si="0"/>
        <v>262.264904522873</v>
      </c>
      <c r="K3" s="117">
        <f t="shared" si="0"/>
        <v>197.40226618589242</v>
      </c>
      <c r="L3" s="117">
        <f t="shared" si="0"/>
        <v>252.6350818112721</v>
      </c>
      <c r="M3" s="117">
        <f t="shared" si="0"/>
        <v>305.05882059227667</v>
      </c>
      <c r="N3" s="117">
        <f t="shared" si="0"/>
        <v>293.80118517732774</v>
      </c>
      <c r="O3" s="117">
        <f t="shared" si="0"/>
        <v>246.71806841063062</v>
      </c>
      <c r="P3" s="117">
        <f t="shared" si="0"/>
        <v>183.69840686501539</v>
      </c>
      <c r="Q3" s="117">
        <f t="shared" si="0"/>
        <v>187.5535824887524</v>
      </c>
      <c r="R3" s="117">
        <f t="shared" ref="R3:V3" si="1">R4+R7+R9+R19</f>
        <v>205.32896918635544</v>
      </c>
      <c r="S3" s="117">
        <f t="shared" si="1"/>
        <v>214.23762182146993</v>
      </c>
      <c r="T3" s="117">
        <f t="shared" si="1"/>
        <v>163.23762100168679</v>
      </c>
      <c r="U3" s="117">
        <f t="shared" si="1"/>
        <v>145.64158819813323</v>
      </c>
      <c r="V3" s="117">
        <f t="shared" si="1"/>
        <v>141.39267726828879</v>
      </c>
      <c r="W3" s="117">
        <f t="shared" ref="W3:Y3" si="2">W4+W7+W9+W19</f>
        <v>178.91556970814224</v>
      </c>
      <c r="X3" s="117">
        <f t="shared" si="2"/>
        <v>67.863450273141595</v>
      </c>
      <c r="Y3" s="117">
        <f t="shared" si="2"/>
        <v>25.940877988391325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230.93906426035963</v>
      </c>
      <c r="C4" s="122">
        <f t="shared" si="3"/>
        <v>149.38616671093655</v>
      </c>
      <c r="D4" s="122">
        <f t="shared" si="3"/>
        <v>274.59097273837892</v>
      </c>
      <c r="E4" s="122">
        <f t="shared" si="3"/>
        <v>326.27766983988982</v>
      </c>
      <c r="F4" s="122">
        <f t="shared" si="3"/>
        <v>245.90837535167867</v>
      </c>
      <c r="G4" s="122">
        <f t="shared" si="3"/>
        <v>222.56179912061356</v>
      </c>
      <c r="H4" s="122">
        <f t="shared" si="3"/>
        <v>238.6019802654701</v>
      </c>
      <c r="I4" s="122">
        <f t="shared" si="3"/>
        <v>201.3091526583722</v>
      </c>
      <c r="J4" s="122">
        <f t="shared" si="3"/>
        <v>187.17620005668365</v>
      </c>
      <c r="K4" s="122">
        <f t="shared" si="3"/>
        <v>128.88244712051895</v>
      </c>
      <c r="L4" s="122">
        <f t="shared" si="3"/>
        <v>180.70320951574575</v>
      </c>
      <c r="M4" s="122">
        <f t="shared" si="3"/>
        <v>227.02904632407873</v>
      </c>
      <c r="N4" s="122">
        <f t="shared" si="3"/>
        <v>220.08529280552412</v>
      </c>
      <c r="O4" s="122">
        <f t="shared" si="3"/>
        <v>179.9774606010065</v>
      </c>
      <c r="P4" s="122">
        <f t="shared" si="3"/>
        <v>125.39996012221815</v>
      </c>
      <c r="Q4" s="122">
        <f t="shared" si="3"/>
        <v>130.00273255225858</v>
      </c>
      <c r="R4" s="122">
        <f t="shared" ref="R4:V4" si="4">SUM(R5:R6)</f>
        <v>146.69120864862171</v>
      </c>
      <c r="S4" s="122">
        <f t="shared" si="4"/>
        <v>154.5804281613469</v>
      </c>
      <c r="T4" s="122">
        <f t="shared" si="4"/>
        <v>111.73177446278181</v>
      </c>
      <c r="U4" s="122">
        <f t="shared" si="4"/>
        <v>99.665866749137749</v>
      </c>
      <c r="V4" s="122">
        <f t="shared" si="4"/>
        <v>96.845870217006663</v>
      </c>
      <c r="W4" s="122">
        <f t="shared" ref="W4:Y4" si="5">SUM(W5:W6)</f>
        <v>136.06238262478453</v>
      </c>
      <c r="X4" s="122">
        <f t="shared" si="5"/>
        <v>40.932149226397947</v>
      </c>
      <c r="Y4" s="122">
        <f t="shared" si="5"/>
        <v>13.602560202690949</v>
      </c>
      <c r="DA4" s="130" t="s">
        <v>1573</v>
      </c>
    </row>
    <row r="5" spans="1:105" ht="12" customHeight="1" x14ac:dyDescent="0.25">
      <c r="A5" s="97" t="s">
        <v>51</v>
      </c>
      <c r="B5" s="98">
        <v>229.80065764320184</v>
      </c>
      <c r="C5" s="98">
        <v>148.66354707668521</v>
      </c>
      <c r="D5" s="98">
        <v>273.26377318279822</v>
      </c>
      <c r="E5" s="98">
        <v>324.71221454196649</v>
      </c>
      <c r="F5" s="98">
        <v>244.73571429689099</v>
      </c>
      <c r="G5" s="98">
        <v>221.5130994838691</v>
      </c>
      <c r="H5" s="98">
        <v>237.48365916778999</v>
      </c>
      <c r="I5" s="98">
        <v>200.38118630411807</v>
      </c>
      <c r="J5" s="98">
        <v>186.31423423637804</v>
      </c>
      <c r="K5" s="98">
        <v>128.29213672431584</v>
      </c>
      <c r="L5" s="98">
        <v>179.86410623865476</v>
      </c>
      <c r="M5" s="98">
        <v>225.95931498996842</v>
      </c>
      <c r="N5" s="98">
        <v>219.05952995127527</v>
      </c>
      <c r="O5" s="98">
        <v>179.12461545810632</v>
      </c>
      <c r="P5" s="98">
        <v>124.81268749402882</v>
      </c>
      <c r="Q5" s="98">
        <v>129.39408062389461</v>
      </c>
      <c r="R5" s="98">
        <v>146.003243527276</v>
      </c>
      <c r="S5" s="98">
        <v>153.84620237779882</v>
      </c>
      <c r="T5" s="98">
        <v>111.20088372981746</v>
      </c>
      <c r="U5" s="98">
        <v>99.191511489717342</v>
      </c>
      <c r="V5" s="98">
        <v>96.378608995368424</v>
      </c>
      <c r="W5" s="98">
        <v>135.40103865057381</v>
      </c>
      <c r="X5" s="98">
        <v>40.733481417789264</v>
      </c>
      <c r="Y5" s="98">
        <v>13.536318907041178</v>
      </c>
      <c r="DA5" s="63" t="s">
        <v>1574</v>
      </c>
    </row>
    <row r="6" spans="1:105" ht="12" customHeight="1" x14ac:dyDescent="0.25">
      <c r="A6" s="97" t="s">
        <v>53</v>
      </c>
      <c r="B6" s="98">
        <v>1.1384066171577965</v>
      </c>
      <c r="C6" s="98">
        <v>0.72261963425133779</v>
      </c>
      <c r="D6" s="98">
        <v>1.3271995555807068</v>
      </c>
      <c r="E6" s="98">
        <v>1.5654552979233161</v>
      </c>
      <c r="F6" s="98">
        <v>1.1726610547876686</v>
      </c>
      <c r="G6" s="98">
        <v>1.0486996367444505</v>
      </c>
      <c r="H6" s="98">
        <v>1.118321097680103</v>
      </c>
      <c r="I6" s="98">
        <v>0.92796635425413676</v>
      </c>
      <c r="J6" s="98">
        <v>0.8619658203056183</v>
      </c>
      <c r="K6" s="98">
        <v>0.59031039620310299</v>
      </c>
      <c r="L6" s="98">
        <v>0.83910327709099053</v>
      </c>
      <c r="M6" s="98">
        <v>1.0697313341103249</v>
      </c>
      <c r="N6" s="98">
        <v>1.0257628542488466</v>
      </c>
      <c r="O6" s="98">
        <v>0.85284514290017344</v>
      </c>
      <c r="P6" s="98">
        <v>0.58727262818932147</v>
      </c>
      <c r="Q6" s="98">
        <v>0.6086519283639803</v>
      </c>
      <c r="R6" s="98">
        <v>0.6879651213457203</v>
      </c>
      <c r="S6" s="98">
        <v>0.7342257835480942</v>
      </c>
      <c r="T6" s="98">
        <v>0.53089073296435108</v>
      </c>
      <c r="U6" s="98">
        <v>0.47435525942040629</v>
      </c>
      <c r="V6" s="98">
        <v>0.46726122163823708</v>
      </c>
      <c r="W6" s="98">
        <v>0.66134397421071733</v>
      </c>
      <c r="X6" s="98">
        <v>0.19866780860868485</v>
      </c>
      <c r="Y6" s="98">
        <v>6.6241295649770382E-2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0.19793130803810283</v>
      </c>
      <c r="C7" s="122">
        <f t="shared" si="6"/>
        <v>0.23867862225915065</v>
      </c>
      <c r="D7" s="122">
        <f t="shared" si="6"/>
        <v>0.1844627028739777</v>
      </c>
      <c r="E7" s="122">
        <f t="shared" si="6"/>
        <v>0.29572297479808551</v>
      </c>
      <c r="F7" s="122">
        <f t="shared" si="6"/>
        <v>0.19695685495225532</v>
      </c>
      <c r="G7" s="122">
        <f t="shared" si="6"/>
        <v>0.23588490343108884</v>
      </c>
      <c r="H7" s="122">
        <f t="shared" si="6"/>
        <v>0.3676226022852172</v>
      </c>
      <c r="I7" s="122">
        <f t="shared" si="6"/>
        <v>0.77553798026329801</v>
      </c>
      <c r="J7" s="122">
        <f t="shared" si="6"/>
        <v>0.49328922933916453</v>
      </c>
      <c r="K7" s="122">
        <f t="shared" si="6"/>
        <v>0.33812571487332937</v>
      </c>
      <c r="L7" s="122">
        <f t="shared" si="6"/>
        <v>0.48936303050825641</v>
      </c>
      <c r="M7" s="122">
        <f t="shared" si="6"/>
        <v>0.4108319976137369</v>
      </c>
      <c r="N7" s="122">
        <f t="shared" si="6"/>
        <v>1.3909971850583804</v>
      </c>
      <c r="O7" s="122">
        <f t="shared" si="6"/>
        <v>0.63339912875396265</v>
      </c>
      <c r="P7" s="122">
        <f t="shared" si="6"/>
        <v>0.52690196077952811</v>
      </c>
      <c r="Q7" s="122">
        <f t="shared" si="6"/>
        <v>0.87416477005445459</v>
      </c>
      <c r="R7" s="122">
        <f t="shared" si="6"/>
        <v>0.88568659716655818</v>
      </c>
      <c r="S7" s="122">
        <f t="shared" si="6"/>
        <v>0.97947529668001021</v>
      </c>
      <c r="T7" s="122">
        <f t="shared" si="6"/>
        <v>0.79203783028081443</v>
      </c>
      <c r="U7" s="122">
        <f t="shared" si="6"/>
        <v>0.70833866957960501</v>
      </c>
      <c r="V7" s="122">
        <f t="shared" si="6"/>
        <v>0.6467922153729645</v>
      </c>
      <c r="W7" s="122">
        <f t="shared" si="6"/>
        <v>0.64319147584307435</v>
      </c>
      <c r="X7" s="122">
        <f t="shared" si="6"/>
        <v>0.54231734217229555</v>
      </c>
      <c r="Y7" s="122">
        <f t="shared" si="6"/>
        <v>0.41908856565700342</v>
      </c>
      <c r="DA7" s="130" t="s">
        <v>1576</v>
      </c>
    </row>
    <row r="8" spans="1:105" ht="12" customHeight="1" x14ac:dyDescent="0.25">
      <c r="A8" s="97" t="s">
        <v>53</v>
      </c>
      <c r="B8" s="98">
        <v>0.19793130803810283</v>
      </c>
      <c r="C8" s="98">
        <v>0.23867862225915065</v>
      </c>
      <c r="D8" s="98">
        <v>0.1844627028739777</v>
      </c>
      <c r="E8" s="98">
        <v>0.29572297479808551</v>
      </c>
      <c r="F8" s="98">
        <v>0.19695685495225532</v>
      </c>
      <c r="G8" s="98">
        <v>0.23588490343108884</v>
      </c>
      <c r="H8" s="98">
        <v>0.3676226022852172</v>
      </c>
      <c r="I8" s="98">
        <v>0.77553798026329801</v>
      </c>
      <c r="J8" s="98">
        <v>0.49328922933916453</v>
      </c>
      <c r="K8" s="98">
        <v>0.33812571487332937</v>
      </c>
      <c r="L8" s="98">
        <v>0.48936303050825641</v>
      </c>
      <c r="M8" s="98">
        <v>0.4108319976137369</v>
      </c>
      <c r="N8" s="98">
        <v>1.3909971850583804</v>
      </c>
      <c r="O8" s="98">
        <v>0.63339912875396265</v>
      </c>
      <c r="P8" s="98">
        <v>0.52690196077952811</v>
      </c>
      <c r="Q8" s="98">
        <v>0.87416477005445459</v>
      </c>
      <c r="R8" s="98">
        <v>0.88568659716655818</v>
      </c>
      <c r="S8" s="98">
        <v>0.97947529668001021</v>
      </c>
      <c r="T8" s="98">
        <v>0.79203783028081443</v>
      </c>
      <c r="U8" s="98">
        <v>0.70833866957960501</v>
      </c>
      <c r="V8" s="98">
        <v>0.6467922153729645</v>
      </c>
      <c r="W8" s="98">
        <v>0.64319147584307435</v>
      </c>
      <c r="X8" s="98">
        <v>0.54231734217229555</v>
      </c>
      <c r="Y8" s="98">
        <v>0.41908856565700342</v>
      </c>
      <c r="DA8" s="63" t="s">
        <v>1577</v>
      </c>
    </row>
    <row r="9" spans="1:105" ht="12" customHeight="1" x14ac:dyDescent="0.25">
      <c r="A9" s="121" t="s">
        <v>55</v>
      </c>
      <c r="B9" s="122">
        <v>52.295502391701412</v>
      </c>
      <c r="C9" s="122">
        <v>48.221370437740973</v>
      </c>
      <c r="D9" s="122">
        <v>54.304273093967836</v>
      </c>
      <c r="E9" s="122">
        <v>53.266793520878871</v>
      </c>
      <c r="F9" s="122">
        <v>52.159827775983906</v>
      </c>
      <c r="G9" s="122">
        <v>54.524347435212597</v>
      </c>
      <c r="H9" s="122">
        <v>52.884531622233951</v>
      </c>
      <c r="I9" s="122">
        <v>47.835164510641135</v>
      </c>
      <c r="J9" s="122">
        <v>48.358129795515879</v>
      </c>
      <c r="K9" s="122">
        <v>45.536168746414319</v>
      </c>
      <c r="L9" s="122">
        <v>47.209783945253264</v>
      </c>
      <c r="M9" s="122">
        <v>50.956345513819741</v>
      </c>
      <c r="N9" s="122">
        <v>46.979782720269029</v>
      </c>
      <c r="O9" s="122">
        <v>42.96367470126048</v>
      </c>
      <c r="P9" s="122">
        <v>37.922480397274398</v>
      </c>
      <c r="Q9" s="122">
        <v>36.947023743138821</v>
      </c>
      <c r="R9" s="122">
        <v>37.527098930745204</v>
      </c>
      <c r="S9" s="122">
        <v>38.137475570583703</v>
      </c>
      <c r="T9" s="122">
        <v>33.214001613425175</v>
      </c>
      <c r="U9" s="122">
        <v>29.567400863844284</v>
      </c>
      <c r="V9" s="122">
        <v>28.622357879877597</v>
      </c>
      <c r="W9" s="122">
        <v>27.521735162119288</v>
      </c>
      <c r="X9" s="122">
        <v>17.553693922285632</v>
      </c>
      <c r="Y9" s="122">
        <v>8.0726000172696413</v>
      </c>
      <c r="DA9" s="130" t="s">
        <v>1578</v>
      </c>
    </row>
    <row r="10" spans="1:105" ht="12" customHeight="1" x14ac:dyDescent="0.25">
      <c r="A10" s="97" t="s">
        <v>143</v>
      </c>
      <c r="B10" s="98">
        <v>1.1178433920669271</v>
      </c>
      <c r="C10" s="98">
        <v>0.93278759726135418</v>
      </c>
      <c r="D10" s="98">
        <v>1.5042420763140836</v>
      </c>
      <c r="E10" s="98">
        <v>1.8037665403316399</v>
      </c>
      <c r="F10" s="98">
        <v>1.6875638282158754</v>
      </c>
      <c r="G10" s="98">
        <v>1.8170855185099595</v>
      </c>
      <c r="H10" s="98">
        <v>2.056958046874716</v>
      </c>
      <c r="I10" s="98">
        <v>2.1099807849907375</v>
      </c>
      <c r="J10" s="98">
        <v>2.2921362555883991</v>
      </c>
      <c r="K10" s="98">
        <v>1.8624487146132331</v>
      </c>
      <c r="L10" s="98">
        <v>2.6833858794305936</v>
      </c>
      <c r="M10" s="98">
        <v>3.3440813986815709</v>
      </c>
      <c r="N10" s="98">
        <v>3.2420942008216342</v>
      </c>
      <c r="O10" s="98">
        <v>2.6509028374892529</v>
      </c>
      <c r="P10" s="98">
        <v>1.8471625107480691</v>
      </c>
      <c r="Q10" s="98">
        <v>2.322906096273389</v>
      </c>
      <c r="R10" s="98">
        <v>2.6258717875226902</v>
      </c>
      <c r="S10" s="98">
        <v>2.7672924153607292</v>
      </c>
      <c r="T10" s="98">
        <v>1.9999761154103339</v>
      </c>
      <c r="U10" s="98">
        <v>1.7839399290272575</v>
      </c>
      <c r="V10" s="98">
        <v>1.7334240609036733</v>
      </c>
      <c r="W10" s="98">
        <v>2.4354243669531557</v>
      </c>
      <c r="X10" s="98">
        <v>0.73265978790484509</v>
      </c>
      <c r="Y10" s="98">
        <v>0.24374223750835966</v>
      </c>
      <c r="DA10" s="63" t="s">
        <v>1579</v>
      </c>
    </row>
    <row r="11" spans="1:105" ht="12" customHeight="1" x14ac:dyDescent="0.25">
      <c r="A11" s="97" t="s">
        <v>124</v>
      </c>
      <c r="B11" s="98">
        <v>0.40853980642323201</v>
      </c>
      <c r="C11" s="98">
        <v>0.40296565750529784</v>
      </c>
      <c r="D11" s="98">
        <v>0.35197162666963167</v>
      </c>
      <c r="E11" s="98">
        <v>0.3483530028745806</v>
      </c>
      <c r="F11" s="98">
        <v>0.3446633689496616</v>
      </c>
      <c r="G11" s="98">
        <v>0.34204600640790278</v>
      </c>
      <c r="H11" s="98">
        <v>0.32239495923657635</v>
      </c>
      <c r="I11" s="98">
        <v>0.29387306093105037</v>
      </c>
      <c r="J11" s="98">
        <v>0.27387196274327646</v>
      </c>
      <c r="K11" s="98">
        <v>0.2551582048091488</v>
      </c>
      <c r="L11" s="98">
        <v>0.24732601951653285</v>
      </c>
      <c r="M11" s="98">
        <v>0.25467670929778319</v>
      </c>
      <c r="N11" s="98">
        <v>0.22244274401485403</v>
      </c>
      <c r="O11" s="98">
        <v>0.19017012097516436</v>
      </c>
      <c r="P11" s="98">
        <v>0.1697946193309495</v>
      </c>
      <c r="Q11" s="98">
        <v>0.15935585030050137</v>
      </c>
      <c r="R11" s="98">
        <v>0.12923324850603396</v>
      </c>
      <c r="S11" s="98">
        <v>0.11046239133309713</v>
      </c>
      <c r="T11" s="98">
        <v>8.6022473516256526E-2</v>
      </c>
      <c r="U11" s="98">
        <v>6.3419552093869264E-2</v>
      </c>
      <c r="V11" s="98">
        <v>5.6490652793623884E-2</v>
      </c>
      <c r="W11" s="98">
        <v>5.2303840455815521E-2</v>
      </c>
      <c r="X11" s="98">
        <v>3.5755801885890184E-2</v>
      </c>
      <c r="Y11" s="98">
        <v>1.3500338228670389E-2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1.0121841362907295E-4</v>
      </c>
      <c r="M12" s="98">
        <v>1.051883450374541E-4</v>
      </c>
      <c r="N12" s="98">
        <v>1.0017324002167957E-4</v>
      </c>
      <c r="O12" s="98">
        <v>9.8024555201188621E-5</v>
      </c>
      <c r="P12" s="98">
        <v>1.0133426416996619E-4</v>
      </c>
      <c r="Q12" s="98">
        <v>1.0116308698455089E-4</v>
      </c>
      <c r="R12" s="98">
        <v>9.6806024384234928E-5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4.9603838053602615E-5</v>
      </c>
      <c r="M13" s="101">
        <v>5.0600530669958006E-5</v>
      </c>
      <c r="N13" s="101">
        <v>4.5815320964477904E-5</v>
      </c>
      <c r="O13" s="101">
        <v>4.7265374809237008E-5</v>
      </c>
      <c r="P13" s="101">
        <v>5.0360752480865676E-5</v>
      </c>
      <c r="Q13" s="101">
        <v>4.7638798748883543E-5</v>
      </c>
      <c r="R13" s="101">
        <v>4.8160584656456549E-5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5.1614575575470326E-5</v>
      </c>
      <c r="M14" s="104">
        <v>5.4587814367496104E-5</v>
      </c>
      <c r="N14" s="104">
        <v>5.4357919057201668E-5</v>
      </c>
      <c r="O14" s="104">
        <v>5.0759180391951613E-5</v>
      </c>
      <c r="P14" s="104">
        <v>5.0973511689100516E-5</v>
      </c>
      <c r="Q14" s="104">
        <v>5.352428823566734E-5</v>
      </c>
      <c r="R14" s="104">
        <v>4.8645439727778372E-5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50.769119193211253</v>
      </c>
      <c r="C15" s="101">
        <v>46.885617182974322</v>
      </c>
      <c r="D15" s="101">
        <v>52.44805939098412</v>
      </c>
      <c r="E15" s="101">
        <v>51.114673977672652</v>
      </c>
      <c r="F15" s="101">
        <v>50.127600578818367</v>
      </c>
      <c r="G15" s="101">
        <v>52.365215910294737</v>
      </c>
      <c r="H15" s="101">
        <v>50.505178616122656</v>
      </c>
      <c r="I15" s="101">
        <v>45.431310664719348</v>
      </c>
      <c r="J15" s="101">
        <v>45.792121577184204</v>
      </c>
      <c r="K15" s="101">
        <v>43.41856182699194</v>
      </c>
      <c r="L15" s="101">
        <v>41.355591741823062</v>
      </c>
      <c r="M15" s="101">
        <v>43.729097940663088</v>
      </c>
      <c r="N15" s="101">
        <v>40.010905061812124</v>
      </c>
      <c r="O15" s="101">
        <v>36.427344229981927</v>
      </c>
      <c r="P15" s="101">
        <v>32.440182112203637</v>
      </c>
      <c r="Q15" s="101">
        <v>31.273811059291173</v>
      </c>
      <c r="R15" s="101">
        <v>31.618170299137798</v>
      </c>
      <c r="S15" s="101">
        <v>32.088020520929753</v>
      </c>
      <c r="T15" s="101">
        <v>28.665770740691112</v>
      </c>
      <c r="U15" s="101">
        <v>25.290101423714766</v>
      </c>
      <c r="V15" s="101">
        <v>24.366768833166542</v>
      </c>
      <c r="W15" s="101">
        <v>22.701534470092163</v>
      </c>
      <c r="X15" s="101">
        <v>15.174608688527776</v>
      </c>
      <c r="Y15" s="101">
        <v>7.0610886382478872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2.923379086069442</v>
      </c>
      <c r="M16" s="104">
        <v>3.6283842768322652</v>
      </c>
      <c r="N16" s="104">
        <v>3.5042405403803909</v>
      </c>
      <c r="O16" s="104">
        <v>3.6951594882589376</v>
      </c>
      <c r="P16" s="104">
        <v>3.4652398207275779</v>
      </c>
      <c r="Q16" s="104">
        <v>3.1908495741867684</v>
      </c>
      <c r="R16" s="104">
        <v>3.1537267895542964</v>
      </c>
      <c r="S16" s="104">
        <v>3.1717002429601218</v>
      </c>
      <c r="T16" s="104">
        <v>2.4622322838074764</v>
      </c>
      <c r="U16" s="104">
        <v>2.4299399590083914</v>
      </c>
      <c r="V16" s="104">
        <v>2.4656743330137578</v>
      </c>
      <c r="W16" s="104">
        <v>2.3324724846181555</v>
      </c>
      <c r="X16" s="104">
        <v>1.6106696439671193</v>
      </c>
      <c r="Y16" s="104">
        <v>0.75426880328472357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1.3791215317017584</v>
      </c>
      <c r="M17" s="98">
        <v>1.6658687971918928</v>
      </c>
      <c r="N17" s="98">
        <v>1.5175178668564913</v>
      </c>
      <c r="O17" s="98">
        <v>1.6872468846256183</v>
      </c>
      <c r="P17" s="98">
        <v>1.6323164869208469</v>
      </c>
      <c r="Q17" s="98">
        <v>1.4244950232870643</v>
      </c>
      <c r="R17" s="98">
        <v>1.4854663640807197</v>
      </c>
      <c r="S17" s="98">
        <v>1.5492353504176066</v>
      </c>
      <c r="T17" s="98">
        <v>1.1227720651771729</v>
      </c>
      <c r="U17" s="98">
        <v>1.0957427686448373</v>
      </c>
      <c r="V17" s="98">
        <v>1.1285185178121226</v>
      </c>
      <c r="W17" s="98">
        <v>1.0702321968158424</v>
      </c>
      <c r="X17" s="98">
        <v>0.73817837677130926</v>
      </c>
      <c r="Y17" s="98">
        <v>0.34261189775685302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1.5442575543676835</v>
      </c>
      <c r="M18" s="98">
        <v>1.9625154796403721</v>
      </c>
      <c r="N18" s="98">
        <v>1.9867226735238996</v>
      </c>
      <c r="O18" s="98">
        <v>2.007912603633319</v>
      </c>
      <c r="P18" s="98">
        <v>1.8329233338067312</v>
      </c>
      <c r="Q18" s="98">
        <v>1.7663545508997041</v>
      </c>
      <c r="R18" s="98">
        <v>1.6682604254735767</v>
      </c>
      <c r="S18" s="98">
        <v>1.6224648925425149</v>
      </c>
      <c r="T18" s="98">
        <v>1.3394602186303035</v>
      </c>
      <c r="U18" s="98">
        <v>1.3341971903635541</v>
      </c>
      <c r="V18" s="98">
        <v>1.337155815201635</v>
      </c>
      <c r="W18" s="98">
        <v>1.2622402878023133</v>
      </c>
      <c r="X18" s="98">
        <v>0.87249126719581005</v>
      </c>
      <c r="Y18" s="98">
        <v>0.41165690552787054</v>
      </c>
      <c r="DA18" s="63" t="s">
        <v>1587</v>
      </c>
    </row>
    <row r="19" spans="1:105" ht="12" customHeight="1" x14ac:dyDescent="0.25">
      <c r="A19" s="121" t="s">
        <v>54</v>
      </c>
      <c r="B19" s="122">
        <v>28.769819607017553</v>
      </c>
      <c r="C19" s="122">
        <v>26.258556813794343</v>
      </c>
      <c r="D19" s="122">
        <v>29.988882123172591</v>
      </c>
      <c r="E19" s="122">
        <v>32.168510306986491</v>
      </c>
      <c r="F19" s="122">
        <v>31.883103345931868</v>
      </c>
      <c r="G19" s="122">
        <v>30.690584147986396</v>
      </c>
      <c r="H19" s="122">
        <v>30.500203153635219</v>
      </c>
      <c r="I19" s="122">
        <v>28.712618668647664</v>
      </c>
      <c r="J19" s="122">
        <v>26.237285441334294</v>
      </c>
      <c r="K19" s="122">
        <v>22.645524604085814</v>
      </c>
      <c r="L19" s="122">
        <v>24.232725319764821</v>
      </c>
      <c r="M19" s="122">
        <v>26.662596756764444</v>
      </c>
      <c r="N19" s="122">
        <v>25.345112466476241</v>
      </c>
      <c r="O19" s="122">
        <v>23.143533979609675</v>
      </c>
      <c r="P19" s="122">
        <v>19.849064384743301</v>
      </c>
      <c r="Q19" s="122">
        <v>19.729661423300527</v>
      </c>
      <c r="R19" s="122">
        <v>20.224975009821943</v>
      </c>
      <c r="S19" s="122">
        <v>20.540242792859324</v>
      </c>
      <c r="T19" s="122">
        <v>17.499807095198964</v>
      </c>
      <c r="U19" s="122">
        <v>15.699981915571605</v>
      </c>
      <c r="V19" s="122">
        <v>15.277656956031574</v>
      </c>
      <c r="W19" s="122">
        <v>14.688260445395338</v>
      </c>
      <c r="X19" s="122">
        <v>8.8352897822857184</v>
      </c>
      <c r="Y19" s="122">
        <v>3.8466292027737294</v>
      </c>
      <c r="DA19" s="130" t="s">
        <v>1588</v>
      </c>
    </row>
    <row r="20" spans="1:105" ht="12" customHeight="1" x14ac:dyDescent="0.25">
      <c r="A20" s="97" t="s">
        <v>51</v>
      </c>
      <c r="B20" s="98">
        <v>9.7288764367862193</v>
      </c>
      <c r="C20" s="98">
        <v>7.1614469253655511</v>
      </c>
      <c r="D20" s="98">
        <v>12.177470553441401</v>
      </c>
      <c r="E20" s="98">
        <v>13.64403611460637</v>
      </c>
      <c r="F20" s="98">
        <v>12.062878366724524</v>
      </c>
      <c r="G20" s="98">
        <v>10.930949993321683</v>
      </c>
      <c r="H20" s="98">
        <v>11.395410300382393</v>
      </c>
      <c r="I20" s="98">
        <v>10.857500150787956</v>
      </c>
      <c r="J20" s="98">
        <v>9.89775676512728</v>
      </c>
      <c r="K20" s="98">
        <v>6.9175555756882288</v>
      </c>
      <c r="L20" s="98">
        <v>8.7331613642877528</v>
      </c>
      <c r="M20" s="98">
        <v>9.0694325021496045</v>
      </c>
      <c r="N20" s="98">
        <v>8.7924429158307031</v>
      </c>
      <c r="O20" s="98">
        <v>7.189571988153256</v>
      </c>
      <c r="P20" s="98">
        <v>5.0096254896340957</v>
      </c>
      <c r="Q20" s="98">
        <v>1.7308206745008088</v>
      </c>
      <c r="R20" s="98">
        <v>1.9532578580299997</v>
      </c>
      <c r="S20" s="98">
        <v>2.0578723607528349</v>
      </c>
      <c r="T20" s="98">
        <v>1.4875322441960364</v>
      </c>
      <c r="U20" s="98">
        <v>1.3269561478933762</v>
      </c>
      <c r="V20" s="98">
        <v>1.2891707270469068</v>
      </c>
      <c r="W20" s="98">
        <v>1.8111724080963794</v>
      </c>
      <c r="X20" s="98">
        <v>0.5449507977452932</v>
      </c>
      <c r="Y20" s="98">
        <v>0.18090188210566535</v>
      </c>
      <c r="DA20" s="63" t="s">
        <v>1589</v>
      </c>
    </row>
    <row r="21" spans="1:105" ht="12" customHeight="1" x14ac:dyDescent="0.25">
      <c r="A21" s="97" t="s">
        <v>50</v>
      </c>
      <c r="B21" s="98">
        <v>1.5086253632051683</v>
      </c>
      <c r="C21" s="98">
        <v>1.7857862284053172</v>
      </c>
      <c r="D21" s="98">
        <v>2.0742146748489096</v>
      </c>
      <c r="E21" s="98">
        <v>2.9094170333124842</v>
      </c>
      <c r="F21" s="98">
        <v>3.3434331817363918</v>
      </c>
      <c r="G21" s="98">
        <v>3.3597066177052541</v>
      </c>
      <c r="H21" s="98">
        <v>3.4493369232072721</v>
      </c>
      <c r="I21" s="98">
        <v>3.0000621654249735</v>
      </c>
      <c r="J21" s="98">
        <v>2.4762534812680421</v>
      </c>
      <c r="K21" s="98">
        <v>2.5725087336978416</v>
      </c>
      <c r="L21" s="98">
        <v>2.2283099175724925</v>
      </c>
      <c r="M21" s="98">
        <v>3.00456572450573</v>
      </c>
      <c r="N21" s="98">
        <v>2.7001748744517839</v>
      </c>
      <c r="O21" s="98">
        <v>2.651532844029739</v>
      </c>
      <c r="P21" s="98">
        <v>2.337199482695449</v>
      </c>
      <c r="Q21" s="98">
        <v>3.4968720355981042</v>
      </c>
      <c r="R21" s="98">
        <v>2.9562014717358664</v>
      </c>
      <c r="S21" s="98">
        <v>2.596859258610305</v>
      </c>
      <c r="T21" s="98">
        <v>2.1261305453897625</v>
      </c>
      <c r="U21" s="98">
        <v>1.7251748531869959</v>
      </c>
      <c r="V21" s="98">
        <v>1.6685676353309613</v>
      </c>
      <c r="W21" s="98">
        <v>1.5388898439085967</v>
      </c>
      <c r="X21" s="98">
        <v>0.8964107894555664</v>
      </c>
      <c r="Y21" s="98">
        <v>0.29655666586546836</v>
      </c>
      <c r="DA21" s="63" t="s">
        <v>1590</v>
      </c>
    </row>
    <row r="22" spans="1:105" ht="12" customHeight="1" x14ac:dyDescent="0.25">
      <c r="A22" s="109" t="s">
        <v>120</v>
      </c>
      <c r="B22" s="33">
        <v>17.532317807026164</v>
      </c>
      <c r="C22" s="33">
        <v>17.311323660023476</v>
      </c>
      <c r="D22" s="33">
        <v>15.737196894882281</v>
      </c>
      <c r="E22" s="33">
        <v>15.615057159067636</v>
      </c>
      <c r="F22" s="33">
        <v>16.476791797470952</v>
      </c>
      <c r="G22" s="33">
        <v>16.39992753695946</v>
      </c>
      <c r="H22" s="33">
        <v>15.655455930045555</v>
      </c>
      <c r="I22" s="33">
        <v>14.855056352434733</v>
      </c>
      <c r="J22" s="33">
        <v>13.863275194938973</v>
      </c>
      <c r="K22" s="33">
        <v>13.155460294699743</v>
      </c>
      <c r="L22" s="33">
        <v>13.271254037904576</v>
      </c>
      <c r="M22" s="33">
        <v>14.58859853010911</v>
      </c>
      <c r="N22" s="33">
        <v>13.852494676193754</v>
      </c>
      <c r="O22" s="33">
        <v>13.302429147426679</v>
      </c>
      <c r="P22" s="33">
        <v>12.502239412413756</v>
      </c>
      <c r="Q22" s="33">
        <v>14.501968713201615</v>
      </c>
      <c r="R22" s="33">
        <v>15.315515680056077</v>
      </c>
      <c r="S22" s="33">
        <v>15.885511173496182</v>
      </c>
      <c r="T22" s="33">
        <v>13.886144305613165</v>
      </c>
      <c r="U22" s="33">
        <v>12.647850914491233</v>
      </c>
      <c r="V22" s="33">
        <v>12.319918593653707</v>
      </c>
      <c r="W22" s="33">
        <v>11.338198193390362</v>
      </c>
      <c r="X22" s="33">
        <v>7.3939281950848592</v>
      </c>
      <c r="Y22" s="33">
        <v>3.3691706548025957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3.8474773723641401E-2</v>
      </c>
      <c r="C24" s="117">
        <f t="shared" si="7"/>
        <v>4.2263406761785346E-2</v>
      </c>
      <c r="D24" s="117">
        <f t="shared" si="7"/>
        <v>4.29988877689267E-2</v>
      </c>
      <c r="E24" s="117">
        <f t="shared" si="7"/>
        <v>4.1877552115273858E-2</v>
      </c>
      <c r="F24" s="117">
        <f t="shared" si="7"/>
        <v>4.2002032483189955E-2</v>
      </c>
      <c r="G24" s="117">
        <f t="shared" si="7"/>
        <v>4.1967815047328542E-2</v>
      </c>
      <c r="H24" s="117">
        <f t="shared" si="7"/>
        <v>4.061967494685275E-2</v>
      </c>
      <c r="I24" s="117">
        <f t="shared" si="7"/>
        <v>4.1288400937405809E-2</v>
      </c>
      <c r="J24" s="117">
        <f t="shared" si="7"/>
        <v>4.1352083715150353E-2</v>
      </c>
      <c r="K24" s="117">
        <f t="shared" si="7"/>
        <v>5.4314791648100394E-2</v>
      </c>
      <c r="L24" s="117">
        <f t="shared" si="7"/>
        <v>7.5299132168118621E-2</v>
      </c>
      <c r="M24" s="117">
        <f t="shared" si="7"/>
        <v>0.41474912313979295</v>
      </c>
      <c r="N24" s="117">
        <f t="shared" si="7"/>
        <v>0.37374455715873367</v>
      </c>
      <c r="O24" s="117">
        <f t="shared" si="7"/>
        <v>0.51744533919076985</v>
      </c>
      <c r="P24" s="117">
        <f t="shared" si="7"/>
        <v>0.57123098740450284</v>
      </c>
      <c r="Q24" s="117">
        <f t="shared" si="7"/>
        <v>1.556886483746817</v>
      </c>
      <c r="R24" s="117">
        <f t="shared" ref="R24:V24" si="8">R25+R28+R30+R39</f>
        <v>1.3105299014432694</v>
      </c>
      <c r="S24" s="117">
        <f t="shared" si="8"/>
        <v>0.93418205893473094</v>
      </c>
      <c r="T24" s="117">
        <f t="shared" si="8"/>
        <v>0.85728740887781019</v>
      </c>
      <c r="U24" s="117">
        <f t="shared" si="8"/>
        <v>0.76136634733781994</v>
      </c>
      <c r="V24" s="117">
        <f t="shared" si="8"/>
        <v>0.77217157698598837</v>
      </c>
      <c r="W24" s="117">
        <f t="shared" ref="W24:Y24" si="9">W25+W28+W30+W39</f>
        <v>0.78887077694843244</v>
      </c>
      <c r="X24" s="117">
        <f t="shared" si="9"/>
        <v>0.68095420578594024</v>
      </c>
      <c r="Y24" s="117">
        <f t="shared" si="9"/>
        <v>0.54559166313812546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2.9936932988368178E-2</v>
      </c>
      <c r="C25" s="122">
        <f t="shared" si="10"/>
        <v>3.3429503875792355E-2</v>
      </c>
      <c r="D25" s="122">
        <f t="shared" si="10"/>
        <v>3.4021637831238356E-2</v>
      </c>
      <c r="E25" s="122">
        <f t="shared" si="10"/>
        <v>3.3158276983370427E-2</v>
      </c>
      <c r="F25" s="122">
        <f t="shared" si="10"/>
        <v>3.3162580764417429E-2</v>
      </c>
      <c r="G25" s="122">
        <f t="shared" si="10"/>
        <v>3.2839816670379197E-2</v>
      </c>
      <c r="H25" s="122">
        <f t="shared" si="10"/>
        <v>3.1316149128618694E-2</v>
      </c>
      <c r="I25" s="122">
        <f t="shared" si="10"/>
        <v>3.171767162365062E-2</v>
      </c>
      <c r="J25" s="122">
        <f t="shared" si="10"/>
        <v>3.0663595665322903E-2</v>
      </c>
      <c r="K25" s="122">
        <f t="shared" si="10"/>
        <v>3.3651985503510319E-2</v>
      </c>
      <c r="L25" s="122">
        <f t="shared" si="10"/>
        <v>3.7976508612115899E-2</v>
      </c>
      <c r="M25" s="122">
        <f t="shared" si="10"/>
        <v>0.33573612121813246</v>
      </c>
      <c r="N25" s="122">
        <f t="shared" si="10"/>
        <v>0.27837674796596096</v>
      </c>
      <c r="O25" s="122">
        <f t="shared" si="10"/>
        <v>0.36644307452176683</v>
      </c>
      <c r="P25" s="122">
        <f t="shared" si="10"/>
        <v>0.34983464855308893</v>
      </c>
      <c r="Q25" s="122">
        <f t="shared" si="10"/>
        <v>1.2808197360332474</v>
      </c>
      <c r="R25" s="122">
        <f t="shared" ref="R25:V25" si="11">SUM(R26:R27)</f>
        <v>1.0341143523185539</v>
      </c>
      <c r="S25" s="122">
        <f t="shared" si="11"/>
        <v>0.659869261644079</v>
      </c>
      <c r="T25" s="122">
        <f t="shared" si="11"/>
        <v>0.60088503240433577</v>
      </c>
      <c r="U25" s="122">
        <f t="shared" si="11"/>
        <v>0.53868576368750387</v>
      </c>
      <c r="V25" s="122">
        <f t="shared" si="11"/>
        <v>0.55319922683378098</v>
      </c>
      <c r="W25" s="122">
        <f t="shared" ref="W25:Y25" si="12">SUM(W26:W27)</f>
        <v>0.56985716523842678</v>
      </c>
      <c r="X25" s="122">
        <f t="shared" si="12"/>
        <v>0.47210317301877519</v>
      </c>
      <c r="Y25" s="122">
        <f t="shared" si="12"/>
        <v>0.35330779297599779</v>
      </c>
      <c r="DA25" s="130" t="s">
        <v>1593</v>
      </c>
    </row>
    <row r="26" spans="1:105" ht="12" customHeight="1" x14ac:dyDescent="0.25">
      <c r="A26" s="97" t="s">
        <v>74</v>
      </c>
      <c r="B26" s="98">
        <v>2.9651961730658982E-2</v>
      </c>
      <c r="C26" s="98">
        <v>3.3113919016592774E-2</v>
      </c>
      <c r="D26" s="98">
        <v>3.3701317112896589E-2</v>
      </c>
      <c r="E26" s="98">
        <v>3.2848020474816046E-2</v>
      </c>
      <c r="F26" s="98">
        <v>3.2852650105049001E-2</v>
      </c>
      <c r="G26" s="98">
        <v>3.2535252587159391E-2</v>
      </c>
      <c r="H26" s="98">
        <v>3.1025161269429436E-2</v>
      </c>
      <c r="I26" s="98">
        <v>3.142423960070672E-2</v>
      </c>
      <c r="J26" s="98">
        <v>3.0376372039000892E-2</v>
      </c>
      <c r="K26" s="98">
        <v>3.332312987058117E-2</v>
      </c>
      <c r="L26" s="98">
        <v>3.7594344129161072E-2</v>
      </c>
      <c r="M26" s="98">
        <v>0.33227285755230102</v>
      </c>
      <c r="N26" s="98">
        <v>0.27554218018534382</v>
      </c>
      <c r="O26" s="98">
        <v>0.36255851724467208</v>
      </c>
      <c r="P26" s="98">
        <v>0.3460590427056473</v>
      </c>
      <c r="Q26" s="98">
        <v>1.2667813126970411</v>
      </c>
      <c r="R26" s="98">
        <v>1.0228432215534475</v>
      </c>
      <c r="S26" s="98">
        <v>0.65266074328843238</v>
      </c>
      <c r="T26" s="98">
        <v>0.59435368300372104</v>
      </c>
      <c r="U26" s="98">
        <v>0.53285564154008469</v>
      </c>
      <c r="V26" s="98">
        <v>0.54718639533772873</v>
      </c>
      <c r="W26" s="98">
        <v>0.56363810069743214</v>
      </c>
      <c r="X26" s="98">
        <v>0.46695328174262241</v>
      </c>
      <c r="Y26" s="98">
        <v>0.34942199293016418</v>
      </c>
      <c r="DA26" s="63" t="s">
        <v>1594</v>
      </c>
    </row>
    <row r="27" spans="1:105" ht="12" customHeight="1" x14ac:dyDescent="0.25">
      <c r="A27" s="97" t="s">
        <v>53</v>
      </c>
      <c r="B27" s="98">
        <v>2.8497125770919743E-4</v>
      </c>
      <c r="C27" s="98">
        <v>3.1558485919958311E-4</v>
      </c>
      <c r="D27" s="98">
        <v>3.2032071834176717E-4</v>
      </c>
      <c r="E27" s="98">
        <v>3.1025650855438016E-4</v>
      </c>
      <c r="F27" s="98">
        <v>3.099306593684305E-4</v>
      </c>
      <c r="G27" s="98">
        <v>3.0456408321980893E-4</v>
      </c>
      <c r="H27" s="98">
        <v>2.90987859189259E-4</v>
      </c>
      <c r="I27" s="98">
        <v>2.9343202294389667E-4</v>
      </c>
      <c r="J27" s="98">
        <v>2.8722362632201072E-4</v>
      </c>
      <c r="K27" s="98">
        <v>3.2885563292914634E-4</v>
      </c>
      <c r="L27" s="98">
        <v>3.8216448295482912E-4</v>
      </c>
      <c r="M27" s="98">
        <v>3.4632636658314172E-3</v>
      </c>
      <c r="N27" s="98">
        <v>2.8345677806171227E-3</v>
      </c>
      <c r="O27" s="98">
        <v>3.8845572770947376E-3</v>
      </c>
      <c r="P27" s="98">
        <v>3.7756058474416065E-3</v>
      </c>
      <c r="Q27" s="98">
        <v>1.4038423336206264E-2</v>
      </c>
      <c r="R27" s="98">
        <v>1.127113076510625E-2</v>
      </c>
      <c r="S27" s="98">
        <v>7.2085183556465683E-3</v>
      </c>
      <c r="T27" s="98">
        <v>6.5313494006147754E-3</v>
      </c>
      <c r="U27" s="98">
        <v>5.8301221474191733E-3</v>
      </c>
      <c r="V27" s="98">
        <v>6.0128314960522693E-3</v>
      </c>
      <c r="W27" s="98">
        <v>6.2190645409946404E-3</v>
      </c>
      <c r="X27" s="98">
        <v>5.1498912761527927E-3</v>
      </c>
      <c r="Y27" s="98">
        <v>3.8858000458336169E-3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2.2623306439376251E-5</v>
      </c>
      <c r="C28" s="122">
        <f t="shared" si="13"/>
        <v>2.0291096605112442E-5</v>
      </c>
      <c r="D28" s="122">
        <f t="shared" si="13"/>
        <v>1.2272338358669051E-5</v>
      </c>
      <c r="E28" s="122">
        <f t="shared" si="13"/>
        <v>1.502347375461217E-5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9.3882409292787745E-6</v>
      </c>
      <c r="K28" s="122">
        <f t="shared" si="13"/>
        <v>1.1740326043524546E-4</v>
      </c>
      <c r="L28" s="122">
        <f t="shared" si="13"/>
        <v>3.1051095043387028E-4</v>
      </c>
      <c r="M28" s="122">
        <f t="shared" si="13"/>
        <v>4.5740977921354307E-4</v>
      </c>
      <c r="N28" s="122">
        <f t="shared" si="13"/>
        <v>2.4444397812550356E-3</v>
      </c>
      <c r="O28" s="122">
        <f t="shared" si="13"/>
        <v>1.4783791663679799E-3</v>
      </c>
      <c r="P28" s="122">
        <f t="shared" si="13"/>
        <v>2.7898917740665032E-3</v>
      </c>
      <c r="Q28" s="122">
        <f t="shared" si="13"/>
        <v>6.9286504215834693E-3</v>
      </c>
      <c r="R28" s="122">
        <f t="shared" si="13"/>
        <v>6.8678592266693001E-3</v>
      </c>
      <c r="S28" s="122">
        <f t="shared" si="13"/>
        <v>6.5428631537496618E-3</v>
      </c>
      <c r="T28" s="122">
        <f t="shared" si="13"/>
        <v>5.2417643515186218E-3</v>
      </c>
      <c r="U28" s="122">
        <f t="shared" si="13"/>
        <v>4.871584617851415E-3</v>
      </c>
      <c r="V28" s="122">
        <f t="shared" si="13"/>
        <v>4.4859475318183625E-3</v>
      </c>
      <c r="W28" s="122">
        <f t="shared" si="13"/>
        <v>4.2678602325626576E-3</v>
      </c>
      <c r="X28" s="122">
        <f t="shared" si="13"/>
        <v>3.3537395954295586E-3</v>
      </c>
      <c r="Y28" s="122">
        <f t="shared" si="13"/>
        <v>2.8889880816687715E-3</v>
      </c>
      <c r="DA28" s="130" t="s">
        <v>1596</v>
      </c>
    </row>
    <row r="29" spans="1:105" ht="12" customHeight="1" x14ac:dyDescent="0.25">
      <c r="A29" s="97" t="s">
        <v>53</v>
      </c>
      <c r="B29" s="98">
        <v>2.2623306439376251E-5</v>
      </c>
      <c r="C29" s="98">
        <v>2.0291096605112442E-5</v>
      </c>
      <c r="D29" s="98">
        <v>1.2272338358669051E-5</v>
      </c>
      <c r="E29" s="98">
        <v>1.502347375461217E-5</v>
      </c>
      <c r="F29" s="98">
        <v>0</v>
      </c>
      <c r="G29" s="98">
        <v>0</v>
      </c>
      <c r="H29" s="98">
        <v>0</v>
      </c>
      <c r="I29" s="98">
        <v>0</v>
      </c>
      <c r="J29" s="98">
        <v>9.3882409292787745E-6</v>
      </c>
      <c r="K29" s="98">
        <v>1.1740326043524546E-4</v>
      </c>
      <c r="L29" s="98">
        <v>3.1051095043387028E-4</v>
      </c>
      <c r="M29" s="98">
        <v>4.5740977921354307E-4</v>
      </c>
      <c r="N29" s="98">
        <v>2.4444397812550356E-3</v>
      </c>
      <c r="O29" s="98">
        <v>1.4783791663679799E-3</v>
      </c>
      <c r="P29" s="98">
        <v>2.7898917740665032E-3</v>
      </c>
      <c r="Q29" s="98">
        <v>6.9286504215834693E-3</v>
      </c>
      <c r="R29" s="98">
        <v>6.8678592266693001E-3</v>
      </c>
      <c r="S29" s="98">
        <v>6.5428631537496618E-3</v>
      </c>
      <c r="T29" s="98">
        <v>5.2417643515186218E-3</v>
      </c>
      <c r="U29" s="98">
        <v>4.871584617851415E-3</v>
      </c>
      <c r="V29" s="98">
        <v>4.4859475318183625E-3</v>
      </c>
      <c r="W29" s="98">
        <v>4.2678602325626576E-3</v>
      </c>
      <c r="X29" s="98">
        <v>3.3537395954295586E-3</v>
      </c>
      <c r="Y29" s="98">
        <v>2.8889880816687715E-3</v>
      </c>
      <c r="DA29" s="63" t="s">
        <v>1597</v>
      </c>
    </row>
    <row r="30" spans="1:105" ht="12" customHeight="1" x14ac:dyDescent="0.25">
      <c r="A30" s="121" t="s">
        <v>55</v>
      </c>
      <c r="B30" s="122">
        <v>5.6826740442151432E-3</v>
      </c>
      <c r="C30" s="122">
        <v>5.6876039420980466E-3</v>
      </c>
      <c r="D30" s="122">
        <v>6.0613724855442877E-3</v>
      </c>
      <c r="E30" s="122">
        <v>5.7498352734032549E-3</v>
      </c>
      <c r="F30" s="122">
        <v>5.6703661385380131E-3</v>
      </c>
      <c r="G30" s="122">
        <v>5.9549026528707373E-3</v>
      </c>
      <c r="H30" s="122">
        <v>6.0762249996568433E-3</v>
      </c>
      <c r="I30" s="122">
        <v>6.1759785170674023E-3</v>
      </c>
      <c r="J30" s="122">
        <v>7.1407449934817041E-3</v>
      </c>
      <c r="K30" s="122">
        <v>1.3770453278413763E-2</v>
      </c>
      <c r="L30" s="122">
        <v>2.4897669506390437E-2</v>
      </c>
      <c r="M30" s="122">
        <v>5.2415922338701182E-2</v>
      </c>
      <c r="N30" s="122">
        <v>6.1990101498593131E-2</v>
      </c>
      <c r="O30" s="122">
        <v>9.982066404858024E-2</v>
      </c>
      <c r="P30" s="122">
        <v>0.14634918105830513</v>
      </c>
      <c r="Q30" s="122">
        <v>0.1713233121329743</v>
      </c>
      <c r="R30" s="122">
        <v>0.17416138507798612</v>
      </c>
      <c r="S30" s="122">
        <v>0.17454378856733946</v>
      </c>
      <c r="T30" s="122">
        <v>0.16497928964251754</v>
      </c>
      <c r="U30" s="122">
        <v>0.14317522449551001</v>
      </c>
      <c r="V30" s="122">
        <v>0.1412418124268521</v>
      </c>
      <c r="W30" s="122">
        <v>0.14197773383323081</v>
      </c>
      <c r="X30" s="122">
        <v>0.13776328653594061</v>
      </c>
      <c r="Y30" s="122">
        <v>0.12840787936807951</v>
      </c>
      <c r="DA30" s="130" t="s">
        <v>1598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1.4890187119072156E-4</v>
      </c>
      <c r="N31" s="98">
        <v>1.4412343821160431E-4</v>
      </c>
      <c r="O31" s="98">
        <v>2.6943080618679785E-4</v>
      </c>
      <c r="P31" s="98">
        <v>3.9712855140963915E-4</v>
      </c>
      <c r="Q31" s="98">
        <v>4.0303064653706712E-4</v>
      </c>
      <c r="R31" s="98">
        <v>3.7985559075345171E-4</v>
      </c>
      <c r="S31" s="98">
        <v>3.9903232617344075E-4</v>
      </c>
      <c r="T31" s="98">
        <v>2.6840485225157462E-4</v>
      </c>
      <c r="U31" s="98">
        <v>2.6674214459143631E-4</v>
      </c>
      <c r="V31" s="98">
        <v>1.4160269622767344E-4</v>
      </c>
      <c r="W31" s="98">
        <v>0</v>
      </c>
      <c r="X31" s="98">
        <v>0</v>
      </c>
      <c r="Y31" s="98">
        <v>0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5.6826740442151432E-3</v>
      </c>
      <c r="C35" s="101">
        <v>5.6876039420980466E-3</v>
      </c>
      <c r="D35" s="101">
        <v>6.0613724855442877E-3</v>
      </c>
      <c r="E35" s="101">
        <v>5.7498352734032549E-3</v>
      </c>
      <c r="F35" s="101">
        <v>5.6703661385380131E-3</v>
      </c>
      <c r="G35" s="101">
        <v>5.9549026528707373E-3</v>
      </c>
      <c r="H35" s="101">
        <v>6.0762249996568433E-3</v>
      </c>
      <c r="I35" s="101">
        <v>6.1759785170674023E-3</v>
      </c>
      <c r="J35" s="101">
        <v>7.1407449934817041E-3</v>
      </c>
      <c r="K35" s="101">
        <v>1.3770453278413763E-2</v>
      </c>
      <c r="L35" s="101">
        <v>2.1386369284816017E-2</v>
      </c>
      <c r="M35" s="101">
        <v>4.7298110997426861E-2</v>
      </c>
      <c r="N35" s="101">
        <v>5.6860030790706062E-2</v>
      </c>
      <c r="O35" s="101">
        <v>9.1996343830004462E-2</v>
      </c>
      <c r="P35" s="101">
        <v>0.13551818358330583</v>
      </c>
      <c r="Q35" s="101">
        <v>0.16035516455538182</v>
      </c>
      <c r="R35" s="101">
        <v>0.16334650684202512</v>
      </c>
      <c r="S35" s="101">
        <v>0.16367536726938112</v>
      </c>
      <c r="T35" s="101">
        <v>0.15492247111423793</v>
      </c>
      <c r="U35" s="101">
        <v>0.13383920836155119</v>
      </c>
      <c r="V35" s="101">
        <v>0.13242193430764401</v>
      </c>
      <c r="W35" s="101">
        <v>0.13325475839876191</v>
      </c>
      <c r="X35" s="101">
        <v>0.12733076124059078</v>
      </c>
      <c r="Y35" s="101">
        <v>0.11855776247091762</v>
      </c>
      <c r="DA35" s="131" t="s">
        <v>1603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3.5113002215744209E-3</v>
      </c>
      <c r="M36" s="104">
        <v>4.9689094700835993E-3</v>
      </c>
      <c r="N36" s="104">
        <v>4.985947269675467E-3</v>
      </c>
      <c r="O36" s="104">
        <v>7.554889412388981E-3</v>
      </c>
      <c r="P36" s="104">
        <v>1.0433868923589648E-2</v>
      </c>
      <c r="Q36" s="104">
        <v>1.0565116931055404E-2</v>
      </c>
      <c r="R36" s="104">
        <v>1.0435022645207556E-2</v>
      </c>
      <c r="S36" s="104">
        <v>1.0469388971784892E-2</v>
      </c>
      <c r="T36" s="104">
        <v>9.7884136760280297E-3</v>
      </c>
      <c r="U36" s="104">
        <v>9.069273989367372E-3</v>
      </c>
      <c r="V36" s="104">
        <v>8.6782754229804138E-3</v>
      </c>
      <c r="W36" s="104">
        <v>8.7229754344688992E-3</v>
      </c>
      <c r="X36" s="104">
        <v>1.0432525295349829E-2</v>
      </c>
      <c r="Y36" s="104">
        <v>9.8501168971618855E-3</v>
      </c>
      <c r="DA36" s="132" t="s">
        <v>1604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1.6564768363152374E-3</v>
      </c>
      <c r="M37" s="98">
        <v>2.2802657934299247E-3</v>
      </c>
      <c r="N37" s="98">
        <v>2.1577286967301807E-3</v>
      </c>
      <c r="O37" s="98">
        <v>3.4265387062098226E-3</v>
      </c>
      <c r="P37" s="98">
        <v>4.8455609265026026E-3</v>
      </c>
      <c r="Q37" s="98">
        <v>4.6374699437853667E-3</v>
      </c>
      <c r="R37" s="98">
        <v>4.8596936015194419E-3</v>
      </c>
      <c r="S37" s="98">
        <v>5.1054981231169411E-3</v>
      </c>
      <c r="T37" s="98">
        <v>4.5136871883254461E-3</v>
      </c>
      <c r="U37" s="98">
        <v>4.1522563778155922E-3</v>
      </c>
      <c r="V37" s="98">
        <v>4.0201859747565592E-3</v>
      </c>
      <c r="W37" s="98">
        <v>3.9990770014098672E-3</v>
      </c>
      <c r="X37" s="98">
        <v>4.7121303042083774E-3</v>
      </c>
      <c r="Y37" s="98">
        <v>4.3882075612447381E-3</v>
      </c>
      <c r="DA37" s="63" t="s">
        <v>1605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1.8548233852591835E-3</v>
      </c>
      <c r="M38" s="98">
        <v>2.6886436766536746E-3</v>
      </c>
      <c r="N38" s="98">
        <v>2.8282185729452862E-3</v>
      </c>
      <c r="O38" s="98">
        <v>4.1283507061791579E-3</v>
      </c>
      <c r="P38" s="98">
        <v>5.5883079970870456E-3</v>
      </c>
      <c r="Q38" s="98">
        <v>5.9276469872700374E-3</v>
      </c>
      <c r="R38" s="98">
        <v>5.5753290436881143E-3</v>
      </c>
      <c r="S38" s="98">
        <v>5.3638908486679515E-3</v>
      </c>
      <c r="T38" s="98">
        <v>5.2747264877025836E-3</v>
      </c>
      <c r="U38" s="98">
        <v>4.9170176115517798E-3</v>
      </c>
      <c r="V38" s="98">
        <v>4.6580894482238545E-3</v>
      </c>
      <c r="W38" s="98">
        <v>4.7238984330590312E-3</v>
      </c>
      <c r="X38" s="98">
        <v>5.7203949911414521E-3</v>
      </c>
      <c r="Y38" s="98">
        <v>5.4619093359171466E-3</v>
      </c>
      <c r="DA38" s="63" t="s">
        <v>1606</v>
      </c>
    </row>
    <row r="39" spans="1:105" ht="12" customHeight="1" x14ac:dyDescent="0.25">
      <c r="A39" s="121" t="s">
        <v>54</v>
      </c>
      <c r="B39" s="122">
        <v>2.8325433846187065E-3</v>
      </c>
      <c r="C39" s="122">
        <v>3.1260078472898382E-3</v>
      </c>
      <c r="D39" s="122">
        <v>2.90360511378539E-3</v>
      </c>
      <c r="E39" s="122">
        <v>2.9544163847455632E-3</v>
      </c>
      <c r="F39" s="122">
        <v>3.1690855802345153E-3</v>
      </c>
      <c r="G39" s="122">
        <v>3.1730957240786099E-3</v>
      </c>
      <c r="H39" s="122">
        <v>3.2273008185772149E-3</v>
      </c>
      <c r="I39" s="122">
        <v>3.3947507966877845E-3</v>
      </c>
      <c r="J39" s="122">
        <v>3.5383548154164658E-3</v>
      </c>
      <c r="K39" s="122">
        <v>6.7749496057410716E-3</v>
      </c>
      <c r="L39" s="122">
        <v>1.2114443099178418E-2</v>
      </c>
      <c r="M39" s="122">
        <v>2.6139669803745786E-2</v>
      </c>
      <c r="N39" s="122">
        <v>3.093326791292457E-2</v>
      </c>
      <c r="O39" s="122">
        <v>4.9703221454054758E-2</v>
      </c>
      <c r="P39" s="122">
        <v>7.2257266019042268E-2</v>
      </c>
      <c r="Q39" s="122">
        <v>9.7814785159011902E-2</v>
      </c>
      <c r="R39" s="122">
        <v>9.5386304820059956E-2</v>
      </c>
      <c r="S39" s="122">
        <v>9.3226145569562921E-2</v>
      </c>
      <c r="T39" s="122">
        <v>8.6181322479438355E-2</v>
      </c>
      <c r="U39" s="122">
        <v>7.4633774536954633E-2</v>
      </c>
      <c r="V39" s="122">
        <v>7.3244590193536879E-2</v>
      </c>
      <c r="W39" s="122">
        <v>7.2768017644212202E-2</v>
      </c>
      <c r="X39" s="122">
        <v>6.7734006635794916E-2</v>
      </c>
      <c r="Y39" s="122">
        <v>6.0987002712379383E-2</v>
      </c>
      <c r="DA39" s="130" t="s">
        <v>1607</v>
      </c>
    </row>
    <row r="40" spans="1:105" ht="12" customHeight="1" x14ac:dyDescent="0.25">
      <c r="A40" s="97" t="s">
        <v>50</v>
      </c>
      <c r="B40" s="98">
        <v>1.9558669358753263E-4</v>
      </c>
      <c r="C40" s="98">
        <v>3.4717784630033228E-4</v>
      </c>
      <c r="D40" s="98">
        <v>3.3361615131234813E-4</v>
      </c>
      <c r="E40" s="98">
        <v>4.6065802512236563E-4</v>
      </c>
      <c r="F40" s="98">
        <v>5.5274380818960407E-4</v>
      </c>
      <c r="G40" s="98">
        <v>5.4401788291212443E-4</v>
      </c>
      <c r="H40" s="98">
        <v>5.7362528008154251E-4</v>
      </c>
      <c r="I40" s="98">
        <v>5.4202172529273641E-4</v>
      </c>
      <c r="J40" s="98">
        <v>4.3026240257698352E-4</v>
      </c>
      <c r="K40" s="98">
        <v>1.0391719918328192E-3</v>
      </c>
      <c r="L40" s="98">
        <v>1.811317415069808E-3</v>
      </c>
      <c r="M40" s="98">
        <v>4.6202290158714335E-3</v>
      </c>
      <c r="N40" s="98">
        <v>4.9658671046519734E-3</v>
      </c>
      <c r="O40" s="98">
        <v>7.8128692895008088E-3</v>
      </c>
      <c r="P40" s="98">
        <v>1.0961745815525338E-2</v>
      </c>
      <c r="Q40" s="98">
        <v>1.7933746465073057E-2</v>
      </c>
      <c r="R40" s="98">
        <v>1.4584928042232099E-2</v>
      </c>
      <c r="S40" s="98">
        <v>1.3289091045014521E-2</v>
      </c>
      <c r="T40" s="98">
        <v>1.2064599866979374E-2</v>
      </c>
      <c r="U40" s="98">
        <v>9.9584903884773826E-3</v>
      </c>
      <c r="V40" s="98">
        <v>9.3067168915253289E-3</v>
      </c>
      <c r="W40" s="98">
        <v>8.3864144555905358E-3</v>
      </c>
      <c r="X40" s="98">
        <v>5.5450897160409206E-3</v>
      </c>
      <c r="Y40" s="98">
        <v>3.8602248435469027E-3</v>
      </c>
      <c r="DA40" s="63" t="s">
        <v>1608</v>
      </c>
    </row>
    <row r="41" spans="1:105" ht="12" customHeight="1" x14ac:dyDescent="0.25">
      <c r="A41" s="109" t="s">
        <v>120</v>
      </c>
      <c r="B41" s="33">
        <v>2.6369566910311739E-3</v>
      </c>
      <c r="C41" s="33">
        <v>2.7788300009895057E-3</v>
      </c>
      <c r="D41" s="33">
        <v>2.5699889624730419E-3</v>
      </c>
      <c r="E41" s="33">
        <v>2.4937583596231975E-3</v>
      </c>
      <c r="F41" s="33">
        <v>2.6163417720449114E-3</v>
      </c>
      <c r="G41" s="33">
        <v>2.6290778411664855E-3</v>
      </c>
      <c r="H41" s="33">
        <v>2.6536755384956724E-3</v>
      </c>
      <c r="I41" s="33">
        <v>2.8527290713950483E-3</v>
      </c>
      <c r="J41" s="33">
        <v>3.108092412839482E-3</v>
      </c>
      <c r="K41" s="33">
        <v>5.7357776139082524E-3</v>
      </c>
      <c r="L41" s="33">
        <v>1.030312568410861E-2</v>
      </c>
      <c r="M41" s="33">
        <v>2.1519440787874353E-2</v>
      </c>
      <c r="N41" s="33">
        <v>2.5967400808272596E-2</v>
      </c>
      <c r="O41" s="33">
        <v>4.1890352164553946E-2</v>
      </c>
      <c r="P41" s="33">
        <v>6.1295520203516932E-2</v>
      </c>
      <c r="Q41" s="33">
        <v>7.9881038693938838E-2</v>
      </c>
      <c r="R41" s="33">
        <v>8.0801376777827852E-2</v>
      </c>
      <c r="S41" s="33">
        <v>7.9937054524548398E-2</v>
      </c>
      <c r="T41" s="33">
        <v>7.4116722612458982E-2</v>
      </c>
      <c r="U41" s="33">
        <v>6.4675284148477258E-2</v>
      </c>
      <c r="V41" s="33">
        <v>6.3937873302011547E-2</v>
      </c>
      <c r="W41" s="33">
        <v>6.4381603188621669E-2</v>
      </c>
      <c r="X41" s="33">
        <v>6.2188916919753999E-2</v>
      </c>
      <c r="Y41" s="33">
        <v>5.7126777868832482E-2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5.1227507497464337</v>
      </c>
      <c r="C43" s="117">
        <f t="shared" si="14"/>
        <v>3.9519088045179354</v>
      </c>
      <c r="D43" s="117">
        <f t="shared" si="14"/>
        <v>3.9265356323047538</v>
      </c>
      <c r="E43" s="117">
        <f t="shared" si="14"/>
        <v>3.8148674741542452</v>
      </c>
      <c r="F43" s="117">
        <f t="shared" si="14"/>
        <v>3.7383367522078186</v>
      </c>
      <c r="G43" s="117">
        <f t="shared" si="14"/>
        <v>1.507088746005887</v>
      </c>
      <c r="H43" s="117">
        <f t="shared" si="14"/>
        <v>2.4414832602385546</v>
      </c>
      <c r="I43" s="117">
        <f t="shared" si="14"/>
        <v>1.4210478864183289</v>
      </c>
      <c r="J43" s="117">
        <f t="shared" si="14"/>
        <v>1.4277396461228071</v>
      </c>
      <c r="K43" s="117">
        <f t="shared" si="14"/>
        <v>2.4849795515296313</v>
      </c>
      <c r="L43" s="117">
        <f t="shared" si="14"/>
        <v>2.4774427044572582</v>
      </c>
      <c r="M43" s="117">
        <f t="shared" si="14"/>
        <v>1.4259892498123066</v>
      </c>
      <c r="N43" s="117">
        <f t="shared" si="14"/>
        <v>1.3544041749186873</v>
      </c>
      <c r="O43" s="117">
        <f t="shared" si="14"/>
        <v>1.2908061619553304</v>
      </c>
      <c r="P43" s="117">
        <f t="shared" si="14"/>
        <v>1.2527370153774291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4.1456963034043772</v>
      </c>
      <c r="C44" s="122">
        <f t="shared" si="17"/>
        <v>3.1085936376055372</v>
      </c>
      <c r="D44" s="122">
        <f t="shared" si="17"/>
        <v>3.1084386575223957</v>
      </c>
      <c r="E44" s="122">
        <f t="shared" si="17"/>
        <v>3.1080725967387473</v>
      </c>
      <c r="F44" s="122">
        <f t="shared" si="17"/>
        <v>3.1077235107407875</v>
      </c>
      <c r="G44" s="122">
        <f t="shared" si="17"/>
        <v>1.0357173840461926</v>
      </c>
      <c r="H44" s="122">
        <f t="shared" si="17"/>
        <v>2.0168172781591904</v>
      </c>
      <c r="I44" s="122">
        <f t="shared" si="17"/>
        <v>1.0186458142490575</v>
      </c>
      <c r="J44" s="122">
        <f t="shared" si="17"/>
        <v>1.0186085045761182</v>
      </c>
      <c r="K44" s="122">
        <f t="shared" si="17"/>
        <v>2.0377616628354192</v>
      </c>
      <c r="L44" s="122">
        <f t="shared" si="17"/>
        <v>2.0384351329851991</v>
      </c>
      <c r="M44" s="122">
        <f t="shared" si="17"/>
        <v>1.0195292392707735</v>
      </c>
      <c r="N44" s="122">
        <f t="shared" si="17"/>
        <v>1.01982138953261</v>
      </c>
      <c r="O44" s="122">
        <f t="shared" si="17"/>
        <v>1.0101462103802934</v>
      </c>
      <c r="P44" s="122">
        <f t="shared" si="17"/>
        <v>1.0204319525441019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1611</v>
      </c>
    </row>
    <row r="45" spans="1:105" ht="12" customHeight="1" x14ac:dyDescent="0.25">
      <c r="A45" s="97" t="s">
        <v>211</v>
      </c>
      <c r="B45" s="98">
        <v>4.1081685296646597</v>
      </c>
      <c r="C45" s="98">
        <v>3.081083404987103</v>
      </c>
      <c r="D45" s="98">
        <v>3.0810834049871012</v>
      </c>
      <c r="E45" s="98">
        <v>3.0810834049871012</v>
      </c>
      <c r="F45" s="98">
        <v>3.0810834049871012</v>
      </c>
      <c r="G45" s="98">
        <v>1.0269991401547713</v>
      </c>
      <c r="H45" s="98">
        <v>2</v>
      </c>
      <c r="I45" s="98">
        <v>1.0103181427343095</v>
      </c>
      <c r="J45" s="98">
        <v>1.0103181427343095</v>
      </c>
      <c r="K45" s="98">
        <v>2.0206362854686155</v>
      </c>
      <c r="L45" s="98">
        <v>2.0206362854686155</v>
      </c>
      <c r="M45" s="98">
        <v>1.0103181427343089</v>
      </c>
      <c r="N45" s="98">
        <v>1.0103181427343091</v>
      </c>
      <c r="O45" s="98">
        <v>1</v>
      </c>
      <c r="P45" s="98">
        <v>1.0103181427343098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1612</v>
      </c>
    </row>
    <row r="46" spans="1:105" ht="12" customHeight="1" x14ac:dyDescent="0.25">
      <c r="A46" s="97" t="s">
        <v>53</v>
      </c>
      <c r="B46" s="98">
        <v>3.752777373971769E-2</v>
      </c>
      <c r="C46" s="98">
        <v>2.7510232618434289E-2</v>
      </c>
      <c r="D46" s="98">
        <v>2.7355252535294337E-2</v>
      </c>
      <c r="E46" s="98">
        <v>2.698919175164622E-2</v>
      </c>
      <c r="F46" s="98">
        <v>2.6640105753686388E-2</v>
      </c>
      <c r="G46" s="98">
        <v>8.7182438914211909E-3</v>
      </c>
      <c r="H46" s="98">
        <v>1.681727815919035E-2</v>
      </c>
      <c r="I46" s="98">
        <v>8.3276715147480255E-3</v>
      </c>
      <c r="J46" s="98">
        <v>8.2903618418086154E-3</v>
      </c>
      <c r="K46" s="98">
        <v>1.7125377366803723E-2</v>
      </c>
      <c r="L46" s="98">
        <v>1.7798847516583546E-2</v>
      </c>
      <c r="M46" s="98">
        <v>9.2110965364645726E-3</v>
      </c>
      <c r="N46" s="98">
        <v>9.5032467983010571E-3</v>
      </c>
      <c r="O46" s="98">
        <v>1.0146210380293346E-2</v>
      </c>
      <c r="P46" s="98">
        <v>1.0113809809792096E-2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2.4659404018920112E-3</v>
      </c>
      <c r="C47" s="122">
        <f t="shared" si="20"/>
        <v>2.4845766700125399E-3</v>
      </c>
      <c r="D47" s="122">
        <f t="shared" si="20"/>
        <v>1.524646780839382E-3</v>
      </c>
      <c r="E47" s="122">
        <f t="shared" si="20"/>
        <v>1.6101825862700314E-3</v>
      </c>
      <c r="F47" s="122">
        <f t="shared" si="20"/>
        <v>7.2681512476713544E-4</v>
      </c>
      <c r="G47" s="122">
        <f t="shared" si="20"/>
        <v>5.7717345235697756E-4</v>
      </c>
      <c r="H47" s="122">
        <f t="shared" si="20"/>
        <v>5.6632812219322348E-4</v>
      </c>
      <c r="I47" s="122">
        <f t="shared" si="20"/>
        <v>8.812538369484716E-4</v>
      </c>
      <c r="J47" s="122">
        <f t="shared" si="20"/>
        <v>4.1795458052435423E-4</v>
      </c>
      <c r="K47" s="122">
        <f t="shared" si="20"/>
        <v>1.1276984298407926E-3</v>
      </c>
      <c r="L47" s="122">
        <f t="shared" si="20"/>
        <v>2.94430528884051E-3</v>
      </c>
      <c r="M47" s="122">
        <f t="shared" si="20"/>
        <v>2.5460745820746547E-3</v>
      </c>
      <c r="N47" s="122">
        <f t="shared" si="20"/>
        <v>8.4777778920569098E-3</v>
      </c>
      <c r="O47" s="122">
        <f t="shared" si="20"/>
        <v>3.7659039140921485E-3</v>
      </c>
      <c r="P47" s="122">
        <f t="shared" si="20"/>
        <v>2.9534939270173173E-3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1614</v>
      </c>
    </row>
    <row r="48" spans="1:105" ht="12" customHeight="1" x14ac:dyDescent="0.25">
      <c r="A48" s="97" t="s">
        <v>53</v>
      </c>
      <c r="B48" s="98">
        <v>2.4659404018920112E-3</v>
      </c>
      <c r="C48" s="98">
        <v>2.4845766700125399E-3</v>
      </c>
      <c r="D48" s="98">
        <v>1.524646780839382E-3</v>
      </c>
      <c r="E48" s="98">
        <v>1.6101825862700314E-3</v>
      </c>
      <c r="F48" s="98">
        <v>7.2681512476713544E-4</v>
      </c>
      <c r="G48" s="98">
        <v>5.7717345235697756E-4</v>
      </c>
      <c r="H48" s="98">
        <v>5.6632812219322348E-4</v>
      </c>
      <c r="I48" s="98">
        <v>8.812538369484716E-4</v>
      </c>
      <c r="J48" s="98">
        <v>4.1795458052435423E-4</v>
      </c>
      <c r="K48" s="98">
        <v>1.1276984298407926E-3</v>
      </c>
      <c r="L48" s="98">
        <v>2.94430528884051E-3</v>
      </c>
      <c r="M48" s="98">
        <v>2.5460745820746547E-3</v>
      </c>
      <c r="N48" s="98">
        <v>8.4777778920569098E-3</v>
      </c>
      <c r="O48" s="98">
        <v>3.7659039140921485E-3</v>
      </c>
      <c r="P48" s="98">
        <v>2.9534939270173173E-3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1615</v>
      </c>
    </row>
    <row r="49" spans="1:105" ht="12" customHeight="1" x14ac:dyDescent="0.25">
      <c r="A49" s="121" t="s">
        <v>55</v>
      </c>
      <c r="B49" s="122">
        <v>0.65001048490368607</v>
      </c>
      <c r="C49" s="122">
        <v>0.54406481438515342</v>
      </c>
      <c r="D49" s="122">
        <v>0.5529321313449691</v>
      </c>
      <c r="E49" s="122">
        <v>0.46748659337390674</v>
      </c>
      <c r="F49" s="122">
        <v>0.40573220029402551</v>
      </c>
      <c r="G49" s="122">
        <v>0.30802678907466158</v>
      </c>
      <c r="H49" s="122">
        <v>0.27714035018119304</v>
      </c>
      <c r="I49" s="122">
        <v>0.25911860162891442</v>
      </c>
      <c r="J49" s="122">
        <v>0.27315896800540401</v>
      </c>
      <c r="K49" s="122">
        <v>0.29929485693786295</v>
      </c>
      <c r="L49" s="122">
        <v>0.29694139642390582</v>
      </c>
      <c r="M49" s="122">
        <v>0.2714313165840565</v>
      </c>
      <c r="N49" s="122">
        <v>0.21811007402199356</v>
      </c>
      <c r="O49" s="122">
        <v>0.18486686730480634</v>
      </c>
      <c r="P49" s="122">
        <v>0.15448416882611582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1616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1617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1618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1619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1620</v>
      </c>
    </row>
    <row r="54" spans="1:105" ht="12" customHeight="1" x14ac:dyDescent="0.25">
      <c r="A54" s="106" t="s">
        <v>122</v>
      </c>
      <c r="B54" s="101">
        <v>0.65001048490368607</v>
      </c>
      <c r="C54" s="101">
        <v>0.54406481438515342</v>
      </c>
      <c r="D54" s="101">
        <v>0.5529321313449691</v>
      </c>
      <c r="E54" s="101">
        <v>0.46748659337390674</v>
      </c>
      <c r="F54" s="101">
        <v>0.40573220029402551</v>
      </c>
      <c r="G54" s="101">
        <v>0.30802678907466158</v>
      </c>
      <c r="H54" s="101">
        <v>0.27714035018119304</v>
      </c>
      <c r="I54" s="101">
        <v>0.25911860162891442</v>
      </c>
      <c r="J54" s="101">
        <v>0.27315896800540401</v>
      </c>
      <c r="K54" s="101">
        <v>0.29929485693786295</v>
      </c>
      <c r="L54" s="101">
        <v>0.28162597972998415</v>
      </c>
      <c r="M54" s="101">
        <v>0.25416875628620456</v>
      </c>
      <c r="N54" s="101">
        <v>0.20182941199541454</v>
      </c>
      <c r="O54" s="101">
        <v>0.16752255223645074</v>
      </c>
      <c r="P54" s="101">
        <v>0.13997005876657528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1621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1.5315416693921696E-2</v>
      </c>
      <c r="M55" s="104">
        <v>1.7262560297851948E-2</v>
      </c>
      <c r="N55" s="104">
        <v>1.6280662026579025E-2</v>
      </c>
      <c r="O55" s="104">
        <v>1.7344315068355584E-2</v>
      </c>
      <c r="P55" s="104">
        <v>1.4514110059540522E-2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1622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7.2251392336430799E-3</v>
      </c>
      <c r="M56" s="98">
        <v>7.9289810912823236E-3</v>
      </c>
      <c r="N56" s="98">
        <v>7.0552790438494876E-3</v>
      </c>
      <c r="O56" s="98">
        <v>7.923797671697954E-3</v>
      </c>
      <c r="P56" s="98">
        <v>6.8426801716021321E-3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1623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8.0902774602786172E-3</v>
      </c>
      <c r="M57" s="98">
        <v>9.3335792065696224E-3</v>
      </c>
      <c r="N57" s="98">
        <v>9.2253829827295356E-3</v>
      </c>
      <c r="O57" s="98">
        <v>9.4205173966576301E-3</v>
      </c>
      <c r="P57" s="98">
        <v>7.6714298879383908E-3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1624</v>
      </c>
    </row>
    <row r="58" spans="1:105" ht="12" customHeight="1" x14ac:dyDescent="0.25">
      <c r="A58" s="121" t="s">
        <v>54</v>
      </c>
      <c r="B58" s="122">
        <v>0.32457802103647843</v>
      </c>
      <c r="C58" s="122">
        <v>0.29676577585723257</v>
      </c>
      <c r="D58" s="122">
        <v>0.26364019665654931</v>
      </c>
      <c r="E58" s="122">
        <v>0.23769810145532144</v>
      </c>
      <c r="F58" s="122">
        <v>0.22415422604823873</v>
      </c>
      <c r="G58" s="122">
        <v>0.16276739943267585</v>
      </c>
      <c r="H58" s="122">
        <v>0.14695930377597799</v>
      </c>
      <c r="I58" s="122">
        <v>0.14240221670340852</v>
      </c>
      <c r="J58" s="122">
        <v>0.13555421896076059</v>
      </c>
      <c r="K58" s="122">
        <v>0.14679533332650829</v>
      </c>
      <c r="L58" s="122">
        <v>0.13912186975931243</v>
      </c>
      <c r="M58" s="122">
        <v>0.13248261937540182</v>
      </c>
      <c r="N58" s="122">
        <v>0.10799493347202704</v>
      </c>
      <c r="O58" s="122">
        <v>9.2027180356138466E-2</v>
      </c>
      <c r="P58" s="122">
        <v>7.4867400080194185E-2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1625</v>
      </c>
    </row>
    <row r="59" spans="1:105" ht="12" customHeight="1" x14ac:dyDescent="0.25">
      <c r="A59" s="97" t="s">
        <v>50</v>
      </c>
      <c r="B59" s="98">
        <v>2.5687052424495958E-2</v>
      </c>
      <c r="C59" s="98">
        <v>2.5913657374309659E-2</v>
      </c>
      <c r="D59" s="98">
        <v>2.7567326836785304E-2</v>
      </c>
      <c r="E59" s="98">
        <v>3.1538566434156992E-2</v>
      </c>
      <c r="F59" s="98">
        <v>3.2777714075938796E-2</v>
      </c>
      <c r="G59" s="98">
        <v>2.6068319327640126E-2</v>
      </c>
      <c r="H59" s="98">
        <v>2.6488546217834912E-2</v>
      </c>
      <c r="I59" s="98">
        <v>2.375163794002998E-2</v>
      </c>
      <c r="J59" s="98">
        <v>2.0227274647144716E-2</v>
      </c>
      <c r="K59" s="98">
        <v>2.3778034325231057E-2</v>
      </c>
      <c r="L59" s="98">
        <v>1.9885286557602983E-2</v>
      </c>
      <c r="M59" s="98">
        <v>2.2266738053323566E-2</v>
      </c>
      <c r="N59" s="98">
        <v>1.783292656703564E-2</v>
      </c>
      <c r="O59" s="98">
        <v>1.5863649793282187E-2</v>
      </c>
      <c r="P59" s="98">
        <v>1.2233499888822505E-2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1626</v>
      </c>
    </row>
    <row r="60" spans="1:105" ht="12" customHeight="1" x14ac:dyDescent="0.25">
      <c r="A60" s="109" t="s">
        <v>120</v>
      </c>
      <c r="B60" s="33">
        <v>0.29889096861198244</v>
      </c>
      <c r="C60" s="33">
        <v>0.2708521184829229</v>
      </c>
      <c r="D60" s="33">
        <v>0.236072869819764</v>
      </c>
      <c r="E60" s="33">
        <v>0.20615953502116444</v>
      </c>
      <c r="F60" s="33">
        <v>0.19137651197229993</v>
      </c>
      <c r="G60" s="33">
        <v>0.13669908010503573</v>
      </c>
      <c r="H60" s="33">
        <v>0.12047075755814307</v>
      </c>
      <c r="I60" s="33">
        <v>0.11865057876337853</v>
      </c>
      <c r="J60" s="33">
        <v>0.11532694431361586</v>
      </c>
      <c r="K60" s="33">
        <v>0.12301729900127722</v>
      </c>
      <c r="L60" s="33">
        <v>0.11923658320170943</v>
      </c>
      <c r="M60" s="33">
        <v>0.11021588132207825</v>
      </c>
      <c r="N60" s="33">
        <v>9.0162006904991404E-2</v>
      </c>
      <c r="O60" s="33">
        <v>7.6163530562856283E-2</v>
      </c>
      <c r="P60" s="33">
        <v>6.2633900191371675E-2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0.25419140872819085</v>
      </c>
      <c r="C62" s="117">
        <f t="shared" si="21"/>
        <v>0.88632126504493691</v>
      </c>
      <c r="D62" s="117">
        <f t="shared" si="21"/>
        <v>1.4943733594363429</v>
      </c>
      <c r="E62" s="117">
        <f t="shared" si="21"/>
        <v>3.589137665980247</v>
      </c>
      <c r="F62" s="117">
        <f t="shared" si="21"/>
        <v>6.7456012168886836</v>
      </c>
      <c r="G62" s="117">
        <f t="shared" si="21"/>
        <v>16.002903186391624</v>
      </c>
      <c r="H62" s="117">
        <f t="shared" si="21"/>
        <v>27.536088652344436</v>
      </c>
      <c r="I62" s="117">
        <f t="shared" si="21"/>
        <v>37.074640159599021</v>
      </c>
      <c r="J62" s="117">
        <f t="shared" si="21"/>
        <v>44.477337255685782</v>
      </c>
      <c r="K62" s="117">
        <f t="shared" si="21"/>
        <v>57.384478172024693</v>
      </c>
      <c r="L62" s="117">
        <f t="shared" si="21"/>
        <v>56.206540791710573</v>
      </c>
      <c r="M62" s="117">
        <f t="shared" si="21"/>
        <v>63.084980495672447</v>
      </c>
      <c r="N62" s="117">
        <f t="shared" si="21"/>
        <v>60.094993741160877</v>
      </c>
      <c r="O62" s="117">
        <f t="shared" si="21"/>
        <v>51.083927075880325</v>
      </c>
      <c r="P62" s="117">
        <f t="shared" si="21"/>
        <v>51.483772727400066</v>
      </c>
      <c r="Q62" s="117">
        <f t="shared" si="21"/>
        <v>58.710263930663842</v>
      </c>
      <c r="R62" s="117">
        <f t="shared" ref="R62:V62" si="22">R63+R66+R68+R77</f>
        <v>67.106316302793289</v>
      </c>
      <c r="S62" s="117">
        <f t="shared" si="22"/>
        <v>78.685474378274023</v>
      </c>
      <c r="T62" s="117">
        <f t="shared" si="22"/>
        <v>89.99884459345607</v>
      </c>
      <c r="U62" s="117">
        <f t="shared" si="22"/>
        <v>93.56691789313453</v>
      </c>
      <c r="V62" s="117">
        <f t="shared" si="22"/>
        <v>114.50579897378603</v>
      </c>
      <c r="W62" s="117">
        <f t="shared" ref="W62:Y62" si="23">W63+W66+W68+W77</f>
        <v>135.85960348393542</v>
      </c>
      <c r="X62" s="117">
        <f t="shared" si="23"/>
        <v>109.35446052594754</v>
      </c>
      <c r="Y62" s="117">
        <f t="shared" si="23"/>
        <v>92.606496609853167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0.16633734740027528</v>
      </c>
      <c r="C63" s="122">
        <f t="shared" si="24"/>
        <v>0.66400457216556008</v>
      </c>
      <c r="D63" s="122">
        <f t="shared" si="24"/>
        <v>1.0821666856135324</v>
      </c>
      <c r="E63" s="122">
        <f t="shared" si="24"/>
        <v>2.6659232941643976</v>
      </c>
      <c r="F63" s="122">
        <f t="shared" si="24"/>
        <v>4.8539083832842351</v>
      </c>
      <c r="G63" s="122">
        <f t="shared" si="24"/>
        <v>11.766724325948195</v>
      </c>
      <c r="H63" s="122">
        <f t="shared" si="24"/>
        <v>20.569430772297135</v>
      </c>
      <c r="I63" s="122">
        <f t="shared" si="24"/>
        <v>27.030010179543805</v>
      </c>
      <c r="J63" s="122">
        <f t="shared" si="24"/>
        <v>31.94288001079746</v>
      </c>
      <c r="K63" s="122">
        <f t="shared" si="24"/>
        <v>41.347711767725933</v>
      </c>
      <c r="L63" s="122">
        <f t="shared" si="24"/>
        <v>40.89437324936349</v>
      </c>
      <c r="M63" s="122">
        <f t="shared" si="24"/>
        <v>46.809814486955226</v>
      </c>
      <c r="N63" s="122">
        <f t="shared" si="24"/>
        <v>44.695966517782949</v>
      </c>
      <c r="O63" s="122">
        <f t="shared" si="24"/>
        <v>37.595314070453874</v>
      </c>
      <c r="P63" s="122">
        <f t="shared" si="24"/>
        <v>37.794553106509547</v>
      </c>
      <c r="Q63" s="122">
        <f t="shared" si="24"/>
        <v>41.334740586493545</v>
      </c>
      <c r="R63" s="122">
        <f t="shared" ref="R63:V63" si="25">SUM(R64:R65)</f>
        <v>47.173316582304849</v>
      </c>
      <c r="S63" s="122">
        <f t="shared" si="25"/>
        <v>56.071158482446869</v>
      </c>
      <c r="T63" s="122">
        <f t="shared" si="25"/>
        <v>63.039635566810055</v>
      </c>
      <c r="U63" s="122">
        <f t="shared" si="25"/>
        <v>63.68399272531061</v>
      </c>
      <c r="V63" s="122">
        <f t="shared" si="25"/>
        <v>79.533979208033642</v>
      </c>
      <c r="W63" s="122">
        <f t="shared" ref="W63:Y63" si="26">SUM(W64:W65)</f>
        <v>95.390273254338993</v>
      </c>
      <c r="X63" s="122">
        <f t="shared" si="26"/>
        <v>70.745763800113679</v>
      </c>
      <c r="Y63" s="122">
        <f t="shared" si="26"/>
        <v>56.080799087149643</v>
      </c>
      <c r="DA63" s="130" t="s">
        <v>1629</v>
      </c>
    </row>
    <row r="64" spans="1:105" ht="12" customHeight="1" x14ac:dyDescent="0.25">
      <c r="A64" s="97" t="s">
        <v>212</v>
      </c>
      <c r="B64" s="98">
        <v>0.16467847488770865</v>
      </c>
      <c r="C64" s="98">
        <v>0.65720621918468025</v>
      </c>
      <c r="D64" s="98">
        <v>1.0707632017603508</v>
      </c>
      <c r="E64" s="98">
        <v>2.6376768633586689</v>
      </c>
      <c r="F64" s="98">
        <v>4.8024951394555826</v>
      </c>
      <c r="G64" s="98">
        <v>11.643092226037577</v>
      </c>
      <c r="H64" s="98">
        <v>20.353647121579439</v>
      </c>
      <c r="I64" s="98">
        <v>26.75001769285587</v>
      </c>
      <c r="J64" s="98">
        <v>31.611696851139495</v>
      </c>
      <c r="K64" s="98">
        <v>40.921919904209012</v>
      </c>
      <c r="L64" s="98">
        <v>40.473289101487573</v>
      </c>
      <c r="M64" s="98">
        <v>46.328862138148473</v>
      </c>
      <c r="N64" s="98">
        <v>44.249622623483333</v>
      </c>
      <c r="O64" s="98">
        <v>37.217387981274499</v>
      </c>
      <c r="P64" s="98">
        <v>37.41293589376135</v>
      </c>
      <c r="Q64" s="98">
        <v>40.904829464029824</v>
      </c>
      <c r="R64" s="98">
        <v>46.665491544855264</v>
      </c>
      <c r="S64" s="98">
        <v>55.440011464603046</v>
      </c>
      <c r="T64" s="98">
        <v>62.304256233877837</v>
      </c>
      <c r="U64" s="98">
        <v>62.917149135377876</v>
      </c>
      <c r="V64" s="98">
        <v>78.539443011369045</v>
      </c>
      <c r="W64" s="98">
        <v>94.159104805579545</v>
      </c>
      <c r="X64" s="98">
        <v>69.819246202350257</v>
      </c>
      <c r="Y64" s="98">
        <v>55.33401643259765</v>
      </c>
      <c r="DA64" s="63" t="s">
        <v>1630</v>
      </c>
    </row>
    <row r="65" spans="1:105" ht="12" customHeight="1" x14ac:dyDescent="0.25">
      <c r="A65" s="97" t="s">
        <v>53</v>
      </c>
      <c r="B65" s="98">
        <v>1.6588725125666333E-3</v>
      </c>
      <c r="C65" s="98">
        <v>6.7983529808797929E-3</v>
      </c>
      <c r="D65" s="98">
        <v>1.1403483853181554E-2</v>
      </c>
      <c r="E65" s="98">
        <v>2.8246430805728851E-2</v>
      </c>
      <c r="F65" s="98">
        <v>5.1413243828652824E-2</v>
      </c>
      <c r="G65" s="98">
        <v>0.12363209991061813</v>
      </c>
      <c r="H65" s="98">
        <v>0.21578365071769709</v>
      </c>
      <c r="I65" s="98">
        <v>0.27999248668793353</v>
      </c>
      <c r="J65" s="98">
        <v>0.33118315965796308</v>
      </c>
      <c r="K65" s="98">
        <v>0.425791863516917</v>
      </c>
      <c r="L65" s="98">
        <v>0.42108414787591475</v>
      </c>
      <c r="M65" s="98">
        <v>0.48095234880675125</v>
      </c>
      <c r="N65" s="98">
        <v>0.44634389429961357</v>
      </c>
      <c r="O65" s="98">
        <v>0.37792608917937637</v>
      </c>
      <c r="P65" s="98">
        <v>0.38161721274819571</v>
      </c>
      <c r="Q65" s="98">
        <v>0.42991112246372321</v>
      </c>
      <c r="R65" s="98">
        <v>0.5078250374495844</v>
      </c>
      <c r="S65" s="98">
        <v>0.63114701784382277</v>
      </c>
      <c r="T65" s="98">
        <v>0.73537933293221747</v>
      </c>
      <c r="U65" s="98">
        <v>0.76684358993273638</v>
      </c>
      <c r="V65" s="98">
        <v>0.99453619666459747</v>
      </c>
      <c r="W65" s="98">
        <v>1.2311684487594428</v>
      </c>
      <c r="X65" s="98">
        <v>0.92651759776342391</v>
      </c>
      <c r="Y65" s="98">
        <v>0.74678265455199389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2.4885637083313876E-4</v>
      </c>
      <c r="C66" s="122">
        <f t="shared" si="27"/>
        <v>9.5412004797550457E-4</v>
      </c>
      <c r="D66" s="122">
        <f t="shared" si="27"/>
        <v>2.2138771224112668E-3</v>
      </c>
      <c r="E66" s="122">
        <f t="shared" si="27"/>
        <v>8.2598888477461857E-3</v>
      </c>
      <c r="F66" s="122">
        <f t="shared" si="27"/>
        <v>9.5992731946089246E-3</v>
      </c>
      <c r="G66" s="122">
        <f t="shared" si="27"/>
        <v>1.9752142271326351E-2</v>
      </c>
      <c r="H66" s="122">
        <f t="shared" si="27"/>
        <v>4.7912200401755679E-2</v>
      </c>
      <c r="I66" s="122">
        <f t="shared" si="27"/>
        <v>0.14621126922284569</v>
      </c>
      <c r="J66" s="122">
        <f t="shared" si="27"/>
        <v>0.12903950328173658</v>
      </c>
      <c r="K66" s="122">
        <f t="shared" si="27"/>
        <v>0.14762153657585264</v>
      </c>
      <c r="L66" s="122">
        <f t="shared" si="27"/>
        <v>0.22307567107516602</v>
      </c>
      <c r="M66" s="122">
        <f t="shared" si="27"/>
        <v>0.15546073783684855</v>
      </c>
      <c r="N66" s="122">
        <f t="shared" si="27"/>
        <v>0.37660039166340487</v>
      </c>
      <c r="O66" s="122">
        <f t="shared" si="27"/>
        <v>0.1511223804454159</v>
      </c>
      <c r="P66" s="122">
        <f t="shared" si="27"/>
        <v>0.140557651613548</v>
      </c>
      <c r="Q66" s="122">
        <f t="shared" si="27"/>
        <v>0.2568551973285283</v>
      </c>
      <c r="R66" s="122">
        <f t="shared" si="27"/>
        <v>0.29325591508637588</v>
      </c>
      <c r="S66" s="122">
        <f t="shared" si="27"/>
        <v>0.37525876371058342</v>
      </c>
      <c r="T66" s="122">
        <f t="shared" si="27"/>
        <v>0.40476794459885307</v>
      </c>
      <c r="U66" s="122">
        <f t="shared" si="27"/>
        <v>0.52046049152277774</v>
      </c>
      <c r="V66" s="122">
        <f t="shared" si="27"/>
        <v>0.63670655878296822</v>
      </c>
      <c r="W66" s="122">
        <f t="shared" si="27"/>
        <v>0.72373340096275818</v>
      </c>
      <c r="X66" s="122">
        <f t="shared" si="27"/>
        <v>0.71826005547840843</v>
      </c>
      <c r="Y66" s="122">
        <f t="shared" si="27"/>
        <v>0.69234251992265261</v>
      </c>
      <c r="DA66" s="130" t="s">
        <v>1632</v>
      </c>
    </row>
    <row r="67" spans="1:105" ht="12" customHeight="1" x14ac:dyDescent="0.25">
      <c r="A67" s="97" t="s">
        <v>53</v>
      </c>
      <c r="B67" s="98">
        <v>2.4885637083313876E-4</v>
      </c>
      <c r="C67" s="98">
        <v>9.5412004797550457E-4</v>
      </c>
      <c r="D67" s="98">
        <v>2.2138771224112668E-3</v>
      </c>
      <c r="E67" s="98">
        <v>8.2598888477461857E-3</v>
      </c>
      <c r="F67" s="98">
        <v>9.5992731946089246E-3</v>
      </c>
      <c r="G67" s="98">
        <v>1.9752142271326351E-2</v>
      </c>
      <c r="H67" s="98">
        <v>4.7912200401755679E-2</v>
      </c>
      <c r="I67" s="98">
        <v>0.14621126922284569</v>
      </c>
      <c r="J67" s="98">
        <v>0.12903950328173658</v>
      </c>
      <c r="K67" s="98">
        <v>0.14762153657585264</v>
      </c>
      <c r="L67" s="98">
        <v>0.22307567107516602</v>
      </c>
      <c r="M67" s="98">
        <v>0.15546073783684855</v>
      </c>
      <c r="N67" s="98">
        <v>0.37660039166340487</v>
      </c>
      <c r="O67" s="98">
        <v>0.1511223804454159</v>
      </c>
      <c r="P67" s="98">
        <v>0.140557651613548</v>
      </c>
      <c r="Q67" s="98">
        <v>0.2568551973285283</v>
      </c>
      <c r="R67" s="98">
        <v>0.29325591508637588</v>
      </c>
      <c r="S67" s="98">
        <v>0.37525876371058342</v>
      </c>
      <c r="T67" s="98">
        <v>0.40476794459885307</v>
      </c>
      <c r="U67" s="98">
        <v>0.52046049152277774</v>
      </c>
      <c r="V67" s="98">
        <v>0.63670655878296822</v>
      </c>
      <c r="W67" s="98">
        <v>0.72373340096275818</v>
      </c>
      <c r="X67" s="98">
        <v>0.71826005547840843</v>
      </c>
      <c r="Y67" s="98">
        <v>0.69234251992265261</v>
      </c>
      <c r="DA67" s="63" t="s">
        <v>1633</v>
      </c>
    </row>
    <row r="68" spans="1:105" ht="12" customHeight="1" x14ac:dyDescent="0.25">
      <c r="A68" s="121" t="s">
        <v>55</v>
      </c>
      <c r="B68" s="122">
        <v>6.1935233357487032E-2</v>
      </c>
      <c r="C68" s="122">
        <v>0.14463588538632643</v>
      </c>
      <c r="D68" s="122">
        <v>0.26988231511532523</v>
      </c>
      <c r="E68" s="122">
        <v>0.59227796019642032</v>
      </c>
      <c r="F68" s="122">
        <v>1.1887198026436869</v>
      </c>
      <c r="G68" s="122">
        <v>2.6968109914074003</v>
      </c>
      <c r="H68" s="122">
        <v>4.3982360821679656</v>
      </c>
      <c r="I68" s="122">
        <v>6.1887226181420987</v>
      </c>
      <c r="J68" s="122">
        <v>7.9902977521175309</v>
      </c>
      <c r="K68" s="122">
        <v>10.346051367861303</v>
      </c>
      <c r="L68" s="122">
        <v>9.9797877533996218</v>
      </c>
      <c r="M68" s="122">
        <v>10.574482236725094</v>
      </c>
      <c r="N68" s="122">
        <v>9.8265175052161418</v>
      </c>
      <c r="O68" s="122">
        <v>8.63997129863216</v>
      </c>
      <c r="P68" s="122">
        <v>8.5453252146216396</v>
      </c>
      <c r="Q68" s="122">
        <v>11.157714077243547</v>
      </c>
      <c r="R68" s="122">
        <v>12.548381659626743</v>
      </c>
      <c r="S68" s="122">
        <v>14.013661940884077</v>
      </c>
      <c r="T68" s="122">
        <v>16.880573607550893</v>
      </c>
      <c r="U68" s="122">
        <v>18.622391855009621</v>
      </c>
      <c r="V68" s="122">
        <v>21.827826558898835</v>
      </c>
      <c r="W68" s="122">
        <v>25.462391257190031</v>
      </c>
      <c r="X68" s="122">
        <v>24.383920275159166</v>
      </c>
      <c r="Y68" s="122">
        <v>23.218345952436877</v>
      </c>
      <c r="DA68" s="130" t="s">
        <v>1634</v>
      </c>
    </row>
    <row r="69" spans="1:105" ht="12" customHeight="1" x14ac:dyDescent="0.25">
      <c r="A69" s="97" t="s">
        <v>134</v>
      </c>
      <c r="B69" s="98">
        <v>1.9315178025873455E-2</v>
      </c>
      <c r="C69" s="98">
        <v>9.1485037996619167E-2</v>
      </c>
      <c r="D69" s="98">
        <v>0.12327051979700918</v>
      </c>
      <c r="E69" s="98">
        <v>0.28076152351598704</v>
      </c>
      <c r="F69" s="98">
        <v>0.57482478795209402</v>
      </c>
      <c r="G69" s="98">
        <v>1.4958864434703478</v>
      </c>
      <c r="H69" s="98">
        <v>2.494583181724312</v>
      </c>
      <c r="I69" s="98">
        <v>3.5971857294139435</v>
      </c>
      <c r="J69" s="98">
        <v>4.4906951606033072</v>
      </c>
      <c r="K69" s="98">
        <v>6.1868396528081187</v>
      </c>
      <c r="L69" s="98">
        <v>5.6229456427037263</v>
      </c>
      <c r="M69" s="98">
        <v>6.0422791253417723</v>
      </c>
      <c r="N69" s="98">
        <v>5.768905172449462</v>
      </c>
      <c r="O69" s="98">
        <v>4.8533398746085696</v>
      </c>
      <c r="P69" s="98">
        <v>4.8791055790079128</v>
      </c>
      <c r="Q69" s="98">
        <v>7.7956721410538279</v>
      </c>
      <c r="R69" s="98">
        <v>8.7824735605012112</v>
      </c>
      <c r="S69" s="98">
        <v>9.062589581647277</v>
      </c>
      <c r="T69" s="98">
        <v>10.751067305926773</v>
      </c>
      <c r="U69" s="98">
        <v>11.319407066634284</v>
      </c>
      <c r="V69" s="98">
        <v>12.579310375319906</v>
      </c>
      <c r="W69" s="98">
        <v>13.828882026103384</v>
      </c>
      <c r="X69" s="98">
        <v>12.325262212384022</v>
      </c>
      <c r="Y69" s="98">
        <v>11.314679335952414</v>
      </c>
      <c r="DA69" s="63" t="s">
        <v>1635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2.6990220327841397E-3</v>
      </c>
      <c r="M70" s="98">
        <v>3.3844345504804971E-3</v>
      </c>
      <c r="N70" s="98">
        <v>3.4588239922308511E-3</v>
      </c>
      <c r="O70" s="98">
        <v>2.9076721772291576E-3</v>
      </c>
      <c r="P70" s="98">
        <v>2.8915341499108275E-3</v>
      </c>
      <c r="Q70" s="98">
        <v>5.9618688854374859E-3</v>
      </c>
      <c r="R70" s="98">
        <v>6.9951516776441038E-3</v>
      </c>
      <c r="S70" s="98">
        <v>6.8990453318476686E-3</v>
      </c>
      <c r="T70" s="98">
        <v>8.8832442031624714E-3</v>
      </c>
      <c r="U70" s="98">
        <v>9.6623994287816442E-3</v>
      </c>
      <c r="V70" s="98">
        <v>1.1198352333534431E-2</v>
      </c>
      <c r="W70" s="98">
        <v>1.2881463071845133E-2</v>
      </c>
      <c r="X70" s="98">
        <v>1.1719501312676184E-2</v>
      </c>
      <c r="Y70" s="98">
        <v>1.026243707802111E-2</v>
      </c>
      <c r="DA70" s="63" t="s">
        <v>1636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1.2900998883843232E-3</v>
      </c>
      <c r="M71" s="101">
        <v>1.5729812790294642E-3</v>
      </c>
      <c r="N71" s="101">
        <v>1.5161517121967815E-3</v>
      </c>
      <c r="O71" s="101">
        <v>1.3462818832622829E-3</v>
      </c>
      <c r="P71" s="101">
        <v>1.3759343196840421E-3</v>
      </c>
      <c r="Q71" s="101">
        <v>2.5986146545945539E-3</v>
      </c>
      <c r="R71" s="101">
        <v>3.2100164549325244E-3</v>
      </c>
      <c r="S71" s="101">
        <v>3.3318858219146073E-3</v>
      </c>
      <c r="T71" s="101">
        <v>4.0439962610592526E-3</v>
      </c>
      <c r="U71" s="101">
        <v>4.3246616545994784E-3</v>
      </c>
      <c r="V71" s="101">
        <v>5.0738799585759095E-3</v>
      </c>
      <c r="W71" s="101">
        <v>5.7888442510274146E-3</v>
      </c>
      <c r="X71" s="101">
        <v>5.204970189785379E-3</v>
      </c>
      <c r="Y71" s="101">
        <v>4.4665511212421119E-3</v>
      </c>
      <c r="DA71" s="131" t="s">
        <v>1637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1.4089221443998167E-3</v>
      </c>
      <c r="M72" s="104">
        <v>1.8114532714510329E-3</v>
      </c>
      <c r="N72" s="104">
        <v>1.9426722800340698E-3</v>
      </c>
      <c r="O72" s="104">
        <v>1.5613902939668749E-3</v>
      </c>
      <c r="P72" s="104">
        <v>1.5155998302267854E-3</v>
      </c>
      <c r="Q72" s="104">
        <v>3.3632542308429316E-3</v>
      </c>
      <c r="R72" s="104">
        <v>3.7851352227115794E-3</v>
      </c>
      <c r="S72" s="104">
        <v>3.5671595099330618E-3</v>
      </c>
      <c r="T72" s="104">
        <v>4.8392479421032197E-3</v>
      </c>
      <c r="U72" s="104">
        <v>5.3377377741821667E-3</v>
      </c>
      <c r="V72" s="104">
        <v>6.1244723749585206E-3</v>
      </c>
      <c r="W72" s="104">
        <v>7.0926188208177187E-3</v>
      </c>
      <c r="X72" s="104">
        <v>6.5145311228908039E-3</v>
      </c>
      <c r="Y72" s="104">
        <v>5.7958859567789987E-3</v>
      </c>
      <c r="DA72" s="132" t="s">
        <v>1638</v>
      </c>
    </row>
    <row r="73" spans="1:105" ht="12" customHeight="1" x14ac:dyDescent="0.25">
      <c r="A73" s="106" t="s">
        <v>122</v>
      </c>
      <c r="B73" s="101">
        <v>4.2620055331613581E-2</v>
      </c>
      <c r="C73" s="101">
        <v>5.3150847389707254E-2</v>
      </c>
      <c r="D73" s="101">
        <v>0.14661179531831608</v>
      </c>
      <c r="E73" s="101">
        <v>0.31151643668043322</v>
      </c>
      <c r="F73" s="101">
        <v>0.61389501469159291</v>
      </c>
      <c r="G73" s="101">
        <v>1.2009245479370525</v>
      </c>
      <c r="H73" s="101">
        <v>1.9036529004436533</v>
      </c>
      <c r="I73" s="101">
        <v>2.5915368887281551</v>
      </c>
      <c r="J73" s="101">
        <v>3.4996025915142237</v>
      </c>
      <c r="K73" s="101">
        <v>4.1592117150531838</v>
      </c>
      <c r="L73" s="101">
        <v>4.2356657165580547</v>
      </c>
      <c r="M73" s="101">
        <v>4.3800735694258091</v>
      </c>
      <c r="N73" s="101">
        <v>3.9063894274317783</v>
      </c>
      <c r="O73" s="101">
        <v>3.602990951653342</v>
      </c>
      <c r="P73" s="101">
        <v>3.449961898877894</v>
      </c>
      <c r="Q73" s="101">
        <v>3.1485169468154095</v>
      </c>
      <c r="R73" s="101">
        <v>3.4901575163445093</v>
      </c>
      <c r="S73" s="101">
        <v>4.5194170372627349</v>
      </c>
      <c r="T73" s="101">
        <v>5.5351326150750522</v>
      </c>
      <c r="U73" s="101">
        <v>6.5979563441642934</v>
      </c>
      <c r="V73" s="101">
        <v>8.4159962175666738</v>
      </c>
      <c r="W73" s="101">
        <v>10.614078849246143</v>
      </c>
      <c r="X73" s="101">
        <v>10.962609445434545</v>
      </c>
      <c r="Y73" s="101">
        <v>10.836573392234492</v>
      </c>
      <c r="DA73" s="131" t="s">
        <v>1639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0.11847737210505571</v>
      </c>
      <c r="M74" s="104">
        <v>0.14874510740703173</v>
      </c>
      <c r="N74" s="104">
        <v>0.14776408134267038</v>
      </c>
      <c r="O74" s="104">
        <v>0.18073280019301896</v>
      </c>
      <c r="P74" s="104">
        <v>0.21336620258592132</v>
      </c>
      <c r="Q74" s="104">
        <v>0.20756312048887338</v>
      </c>
      <c r="R74" s="104">
        <v>0.26875543110337774</v>
      </c>
      <c r="S74" s="104">
        <v>0.42475627664221705</v>
      </c>
      <c r="T74" s="104">
        <v>0.58549044234590786</v>
      </c>
      <c r="U74" s="104">
        <v>0.69536604478226249</v>
      </c>
      <c r="V74" s="104">
        <v>0.82132161367871848</v>
      </c>
      <c r="W74" s="104">
        <v>1.0065489187686587</v>
      </c>
      <c r="X74" s="104">
        <v>1.0843291160279236</v>
      </c>
      <c r="Y74" s="104">
        <v>1.0568307871719491</v>
      </c>
      <c r="DA74" s="132" t="s">
        <v>1640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5.5892407408993268E-2</v>
      </c>
      <c r="M75" s="98">
        <v>6.8289803388233664E-2</v>
      </c>
      <c r="N75" s="98">
        <v>6.3967706316495843E-2</v>
      </c>
      <c r="O75" s="98">
        <v>8.226843436152588E-2</v>
      </c>
      <c r="P75" s="98">
        <v>9.9624797858928485E-2</v>
      </c>
      <c r="Q75" s="98">
        <v>9.1566728856150234E-2</v>
      </c>
      <c r="R75" s="98">
        <v>0.1243765245568981</v>
      </c>
      <c r="S75" s="98">
        <v>0.20347312614650309</v>
      </c>
      <c r="T75" s="98">
        <v>0.26431301856428524</v>
      </c>
      <c r="U75" s="98">
        <v>0.31189093283250763</v>
      </c>
      <c r="V75" s="98">
        <v>0.37436206423794194</v>
      </c>
      <c r="W75" s="98">
        <v>0.45872043989915123</v>
      </c>
      <c r="X75" s="98">
        <v>0.49152035070726141</v>
      </c>
      <c r="Y75" s="98">
        <v>0.47338730690143738</v>
      </c>
      <c r="DA75" s="63" t="s">
        <v>1641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6.2584964696062451E-2</v>
      </c>
      <c r="M76" s="98">
        <v>8.0455304018798066E-2</v>
      </c>
      <c r="N76" s="98">
        <v>8.3796375026174555E-2</v>
      </c>
      <c r="O76" s="98">
        <v>9.8464365831493095E-2</v>
      </c>
      <c r="P76" s="98">
        <v>0.11374140472699282</v>
      </c>
      <c r="Q76" s="98">
        <v>0.11599639163272316</v>
      </c>
      <c r="R76" s="98">
        <v>0.14437890654647967</v>
      </c>
      <c r="S76" s="98">
        <v>0.22128315049571395</v>
      </c>
      <c r="T76" s="98">
        <v>0.32117742378162262</v>
      </c>
      <c r="U76" s="98">
        <v>0.38347511194975492</v>
      </c>
      <c r="V76" s="98">
        <v>0.44695954944077648</v>
      </c>
      <c r="W76" s="98">
        <v>0.54782847886950747</v>
      </c>
      <c r="X76" s="98">
        <v>0.59280876532066207</v>
      </c>
      <c r="Y76" s="98">
        <v>0.58344348027051185</v>
      </c>
      <c r="DA76" s="63" t="s">
        <v>1642</v>
      </c>
    </row>
    <row r="77" spans="1:105" ht="12" customHeight="1" x14ac:dyDescent="0.25">
      <c r="A77" s="121" t="s">
        <v>54</v>
      </c>
      <c r="B77" s="122">
        <v>2.5669971599595366E-2</v>
      </c>
      <c r="C77" s="122">
        <v>7.6726687445074909E-2</v>
      </c>
      <c r="D77" s="122">
        <v>0.14011048158507403</v>
      </c>
      <c r="E77" s="122">
        <v>0.32267652277168257</v>
      </c>
      <c r="F77" s="122">
        <v>0.69337375776615362</v>
      </c>
      <c r="G77" s="122">
        <v>1.5196157267647044</v>
      </c>
      <c r="H77" s="122">
        <v>2.5205095974775809</v>
      </c>
      <c r="I77" s="122">
        <v>3.7096960926902693</v>
      </c>
      <c r="J77" s="122">
        <v>4.4151199894890594</v>
      </c>
      <c r="K77" s="122">
        <v>5.5430934998616053</v>
      </c>
      <c r="L77" s="122">
        <v>5.1093041178722993</v>
      </c>
      <c r="M77" s="122">
        <v>5.5452230341552795</v>
      </c>
      <c r="N77" s="122">
        <v>5.1959093264983824</v>
      </c>
      <c r="O77" s="122">
        <v>4.6975193263488757</v>
      </c>
      <c r="P77" s="122">
        <v>5.0033367546553276</v>
      </c>
      <c r="Q77" s="122">
        <v>5.960954069598225</v>
      </c>
      <c r="R77" s="122">
        <v>7.0913621457753147</v>
      </c>
      <c r="S77" s="122">
        <v>8.2253951912324865</v>
      </c>
      <c r="T77" s="122">
        <v>9.6738674744962712</v>
      </c>
      <c r="U77" s="122">
        <v>10.74007282129152</v>
      </c>
      <c r="V77" s="122">
        <v>12.507286648070597</v>
      </c>
      <c r="W77" s="122">
        <v>14.283205571443638</v>
      </c>
      <c r="X77" s="122">
        <v>13.506516395196281</v>
      </c>
      <c r="Y77" s="122">
        <v>12.615009050343993</v>
      </c>
      <c r="DA77" s="130" t="s">
        <v>1643</v>
      </c>
    </row>
    <row r="78" spans="1:105" ht="12" customHeight="1" x14ac:dyDescent="0.25">
      <c r="A78" s="97" t="s">
        <v>189</v>
      </c>
      <c r="B78" s="98">
        <v>9.4715233546895858E-3</v>
      </c>
      <c r="C78" s="98">
        <v>4.6665578588262091E-2</v>
      </c>
      <c r="D78" s="98">
        <v>7.4237989534643042E-2</v>
      </c>
      <c r="E78" s="98">
        <v>0.1770044334176909</v>
      </c>
      <c r="F78" s="98">
        <v>0.38364309924752432</v>
      </c>
      <c r="G78" s="98">
        <v>0.94098693668296751</v>
      </c>
      <c r="H78" s="98">
        <v>1.6142804447615995</v>
      </c>
      <c r="I78" s="98">
        <v>2.4132436972486628</v>
      </c>
      <c r="J78" s="98">
        <v>2.8059484869674263</v>
      </c>
      <c r="K78" s="98">
        <v>3.6863393251840799</v>
      </c>
      <c r="L78" s="98">
        <v>3.2366969959890812</v>
      </c>
      <c r="M78" s="98">
        <v>3.5815419891086271</v>
      </c>
      <c r="N78" s="98">
        <v>3.4195089328365333</v>
      </c>
      <c r="O78" s="98">
        <v>2.8768510556988685</v>
      </c>
      <c r="P78" s="98">
        <v>2.8921371930830246</v>
      </c>
      <c r="Q78" s="98">
        <v>3.0603563580777666</v>
      </c>
      <c r="R78" s="98">
        <v>3.4480510174835297</v>
      </c>
      <c r="S78" s="98">
        <v>3.5580395528804831</v>
      </c>
      <c r="T78" s="98">
        <v>4.2210279927390886</v>
      </c>
      <c r="U78" s="98">
        <v>4.4441578293684865</v>
      </c>
      <c r="V78" s="98">
        <v>4.9448743670583841</v>
      </c>
      <c r="W78" s="98">
        <v>5.4296121142638816</v>
      </c>
      <c r="X78" s="98">
        <v>4.8392805961593606</v>
      </c>
      <c r="Y78" s="98">
        <v>4.4423664851437739</v>
      </c>
      <c r="DA78" s="63" t="s">
        <v>1644</v>
      </c>
    </row>
    <row r="79" spans="1:105" ht="12" customHeight="1" x14ac:dyDescent="0.25">
      <c r="A79" s="109" t="s">
        <v>120</v>
      </c>
      <c r="B79" s="33">
        <v>1.619844824490578E-2</v>
      </c>
      <c r="C79" s="33">
        <v>3.0061108856812811E-2</v>
      </c>
      <c r="D79" s="33">
        <v>6.5872492050430984E-2</v>
      </c>
      <c r="E79" s="33">
        <v>0.14567208935399165</v>
      </c>
      <c r="F79" s="33">
        <v>0.3097306585186293</v>
      </c>
      <c r="G79" s="33">
        <v>0.57862879008173695</v>
      </c>
      <c r="H79" s="33">
        <v>0.90622915271598148</v>
      </c>
      <c r="I79" s="33">
        <v>1.2964523954416065</v>
      </c>
      <c r="J79" s="33">
        <v>1.6091715025216333</v>
      </c>
      <c r="K79" s="33">
        <v>1.8567541746775249</v>
      </c>
      <c r="L79" s="33">
        <v>1.8726071218832183</v>
      </c>
      <c r="M79" s="33">
        <v>1.9636810450466529</v>
      </c>
      <c r="N79" s="33">
        <v>1.7764003936618487</v>
      </c>
      <c r="O79" s="33">
        <v>1.8206682706500075</v>
      </c>
      <c r="P79" s="33">
        <v>2.1111995615723029</v>
      </c>
      <c r="Q79" s="33">
        <v>2.9005977115204589</v>
      </c>
      <c r="R79" s="33">
        <v>3.6433111282917849</v>
      </c>
      <c r="S79" s="33">
        <v>4.667355638352003</v>
      </c>
      <c r="T79" s="33">
        <v>5.4528394817571826</v>
      </c>
      <c r="U79" s="33">
        <v>6.2959149919230324</v>
      </c>
      <c r="V79" s="33">
        <v>7.5624122810122119</v>
      </c>
      <c r="W79" s="33">
        <v>8.8535934571797554</v>
      </c>
      <c r="X79" s="33">
        <v>8.66723579903692</v>
      </c>
      <c r="Y79" s="33">
        <v>8.1726425652002188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599.83472787749133</v>
      </c>
      <c r="C81" s="117">
        <f t="shared" si="28"/>
        <v>584.68833320555234</v>
      </c>
      <c r="D81" s="117">
        <f t="shared" si="28"/>
        <v>703.34527033041707</v>
      </c>
      <c r="E81" s="117">
        <f t="shared" si="28"/>
        <v>730.13120242094351</v>
      </c>
      <c r="F81" s="117">
        <f t="shared" si="28"/>
        <v>763.37803591159161</v>
      </c>
      <c r="G81" s="117">
        <f t="shared" si="28"/>
        <v>754.50731792024271</v>
      </c>
      <c r="H81" s="117">
        <f t="shared" si="28"/>
        <v>798.07914742147022</v>
      </c>
      <c r="I81" s="117">
        <f t="shared" si="28"/>
        <v>781.06024448565381</v>
      </c>
      <c r="J81" s="117">
        <f t="shared" si="28"/>
        <v>831.29377726252687</v>
      </c>
      <c r="K81" s="117">
        <f t="shared" si="28"/>
        <v>852.56060420214521</v>
      </c>
      <c r="L81" s="117">
        <f t="shared" si="28"/>
        <v>916.92819341867812</v>
      </c>
      <c r="M81" s="117">
        <f t="shared" si="28"/>
        <v>962.99447786985615</v>
      </c>
      <c r="N81" s="117">
        <f t="shared" si="28"/>
        <v>981.35451865133314</v>
      </c>
      <c r="O81" s="117">
        <f t="shared" si="28"/>
        <v>970.90811550394801</v>
      </c>
      <c r="P81" s="117">
        <f t="shared" si="28"/>
        <v>962.96562650690589</v>
      </c>
      <c r="Q81" s="117">
        <f t="shared" si="28"/>
        <v>972.50685426141558</v>
      </c>
      <c r="R81" s="117">
        <f t="shared" ref="R81:V81" si="29">R82+R85+R87+R100</f>
        <v>1014.3573343806671</v>
      </c>
      <c r="S81" s="117">
        <f t="shared" si="29"/>
        <v>1023.4852452459899</v>
      </c>
      <c r="T81" s="117">
        <f t="shared" si="29"/>
        <v>1005.5299731761149</v>
      </c>
      <c r="U81" s="117">
        <f t="shared" si="29"/>
        <v>971.58811983980195</v>
      </c>
      <c r="V81" s="117">
        <f t="shared" si="29"/>
        <v>1121.8750808245475</v>
      </c>
      <c r="W81" s="117">
        <f t="shared" ref="W81:Y81" si="30">W82+W85+W87+W100</f>
        <v>1036.349200371156</v>
      </c>
      <c r="X81" s="117">
        <f t="shared" si="30"/>
        <v>927.30727377760843</v>
      </c>
      <c r="Y81" s="117">
        <f t="shared" si="30"/>
        <v>884.40340480186615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475.51905418856251</v>
      </c>
      <c r="C82" s="122">
        <f t="shared" si="31"/>
        <v>456.38517457688766</v>
      </c>
      <c r="D82" s="122">
        <f t="shared" si="31"/>
        <v>552.4392176842407</v>
      </c>
      <c r="E82" s="122">
        <f t="shared" si="31"/>
        <v>570.97165839790466</v>
      </c>
      <c r="F82" s="122">
        <f t="shared" si="31"/>
        <v>594.25303152189849</v>
      </c>
      <c r="G82" s="122">
        <f t="shared" si="31"/>
        <v>578.79097452639553</v>
      </c>
      <c r="H82" s="122">
        <f t="shared" si="31"/>
        <v>612.9594366146157</v>
      </c>
      <c r="I82" s="122">
        <f t="shared" si="31"/>
        <v>582.42427392130969</v>
      </c>
      <c r="J82" s="122">
        <f t="shared" si="31"/>
        <v>612.00780411530707</v>
      </c>
      <c r="K82" s="122">
        <f t="shared" si="31"/>
        <v>622.89219451341557</v>
      </c>
      <c r="L82" s="122">
        <f t="shared" si="31"/>
        <v>680.11064876681303</v>
      </c>
      <c r="M82" s="122">
        <f t="shared" si="31"/>
        <v>714.93394381129906</v>
      </c>
      <c r="N82" s="122">
        <f t="shared" si="31"/>
        <v>726.22791649876763</v>
      </c>
      <c r="O82" s="122">
        <f t="shared" si="31"/>
        <v>717.61018747727383</v>
      </c>
      <c r="P82" s="122">
        <f t="shared" si="31"/>
        <v>701.95862596570487</v>
      </c>
      <c r="Q82" s="122">
        <f t="shared" si="31"/>
        <v>682.21202870796822</v>
      </c>
      <c r="R82" s="122">
        <f t="shared" ref="R82:V82" si="32">SUM(R83:R84)</f>
        <v>722.1570653401011</v>
      </c>
      <c r="S82" s="122">
        <f t="shared" si="32"/>
        <v>723.72003860060772</v>
      </c>
      <c r="T82" s="122">
        <f t="shared" si="32"/>
        <v>703.80550755830836</v>
      </c>
      <c r="U82" s="122">
        <f t="shared" si="32"/>
        <v>677.04689740600338</v>
      </c>
      <c r="V82" s="122">
        <f t="shared" si="32"/>
        <v>807.82680157492598</v>
      </c>
      <c r="W82" s="122">
        <f t="shared" ref="W82:Y82" si="33">SUM(W83:W84)</f>
        <v>715.58095956555519</v>
      </c>
      <c r="X82" s="122">
        <f t="shared" si="33"/>
        <v>610.13526021807627</v>
      </c>
      <c r="Y82" s="122">
        <f t="shared" si="33"/>
        <v>556.51264297723878</v>
      </c>
      <c r="DA82" s="130" t="s">
        <v>1647</v>
      </c>
    </row>
    <row r="83" spans="1:105" ht="12" customHeight="1" x14ac:dyDescent="0.25">
      <c r="A83" s="97" t="s">
        <v>199</v>
      </c>
      <c r="B83" s="98">
        <v>473.78904930416354</v>
      </c>
      <c r="C83" s="98">
        <v>454.71748123007256</v>
      </c>
      <c r="D83" s="98">
        <v>550.36149639104792</v>
      </c>
      <c r="E83" s="98">
        <v>568.7916158897566</v>
      </c>
      <c r="F83" s="98">
        <v>591.95486195580008</v>
      </c>
      <c r="G83" s="98">
        <v>576.54993051085398</v>
      </c>
      <c r="H83" s="98">
        <v>610.55039725858774</v>
      </c>
      <c r="I83" s="98">
        <v>580.11143880303371</v>
      </c>
      <c r="J83" s="98">
        <v>609.52684741879068</v>
      </c>
      <c r="K83" s="98">
        <v>620.33690408867255</v>
      </c>
      <c r="L83" s="98">
        <v>677.24947346603324</v>
      </c>
      <c r="M83" s="98">
        <v>711.85920512085636</v>
      </c>
      <c r="N83" s="98">
        <v>723.08092576669549</v>
      </c>
      <c r="O83" s="98">
        <v>714.40854112926331</v>
      </c>
      <c r="P83" s="98">
        <v>698.83932358842117</v>
      </c>
      <c r="Q83" s="98">
        <v>679.14690933409759</v>
      </c>
      <c r="R83" s="98">
        <v>718.90085029139175</v>
      </c>
      <c r="S83" s="98">
        <v>720.40709850004805</v>
      </c>
      <c r="T83" s="98">
        <v>700.548901308876</v>
      </c>
      <c r="U83" s="98">
        <v>673.88821056654319</v>
      </c>
      <c r="V83" s="98">
        <v>803.99394286806091</v>
      </c>
      <c r="W83" s="98">
        <v>712.13650520683996</v>
      </c>
      <c r="X83" s="98">
        <v>607.16966657112823</v>
      </c>
      <c r="Y83" s="98">
        <v>553.7558660552213</v>
      </c>
      <c r="DA83" s="63" t="s">
        <v>1648</v>
      </c>
    </row>
    <row r="84" spans="1:105" ht="12" customHeight="1" x14ac:dyDescent="0.25">
      <c r="A84" s="97" t="s">
        <v>53</v>
      </c>
      <c r="B84" s="98">
        <v>1.7300048843989417</v>
      </c>
      <c r="C84" s="98">
        <v>1.6676933468150958</v>
      </c>
      <c r="D84" s="98">
        <v>2.0777212931928259</v>
      </c>
      <c r="E84" s="98">
        <v>2.1800425081480093</v>
      </c>
      <c r="F84" s="98">
        <v>2.2981695660984638</v>
      </c>
      <c r="G84" s="98">
        <v>2.2410440155415783</v>
      </c>
      <c r="H84" s="98">
        <v>2.4090393560279821</v>
      </c>
      <c r="I84" s="98">
        <v>2.312835118275979</v>
      </c>
      <c r="J84" s="98">
        <v>2.4809566965163712</v>
      </c>
      <c r="K84" s="98">
        <v>2.5552904247429686</v>
      </c>
      <c r="L84" s="98">
        <v>2.8611753007797418</v>
      </c>
      <c r="M84" s="98">
        <v>3.0747386904427474</v>
      </c>
      <c r="N84" s="98">
        <v>3.1469907320721662</v>
      </c>
      <c r="O84" s="98">
        <v>3.2016463480104571</v>
      </c>
      <c r="P84" s="98">
        <v>3.1193023772836486</v>
      </c>
      <c r="Q84" s="98">
        <v>3.0651193738706173</v>
      </c>
      <c r="R84" s="98">
        <v>3.2562150487093362</v>
      </c>
      <c r="S84" s="98">
        <v>3.3129401005596568</v>
      </c>
      <c r="T84" s="98">
        <v>3.2566062494323726</v>
      </c>
      <c r="U84" s="98">
        <v>3.1586868394601573</v>
      </c>
      <c r="V84" s="98">
        <v>3.8328587068650966</v>
      </c>
      <c r="W84" s="98">
        <v>3.444454358715233</v>
      </c>
      <c r="X84" s="98">
        <v>2.9655936469480522</v>
      </c>
      <c r="Y84" s="98">
        <v>2.7567769220174654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0.30607071281832127</v>
      </c>
      <c r="C85" s="122">
        <f t="shared" si="34"/>
        <v>0.42664623849547095</v>
      </c>
      <c r="D85" s="122">
        <f t="shared" si="34"/>
        <v>0.40089630227897755</v>
      </c>
      <c r="E85" s="122">
        <f t="shared" si="34"/>
        <v>0.73434248863195339</v>
      </c>
      <c r="F85" s="122">
        <f t="shared" si="34"/>
        <v>0.51788428071102643</v>
      </c>
      <c r="G85" s="122">
        <f t="shared" si="34"/>
        <v>0.61817548131729816</v>
      </c>
      <c r="H85" s="122">
        <f t="shared" si="34"/>
        <v>0.99751845738324818</v>
      </c>
      <c r="I85" s="122">
        <f t="shared" si="34"/>
        <v>2.3319627278186474</v>
      </c>
      <c r="J85" s="122">
        <f t="shared" si="34"/>
        <v>1.7392172862872937</v>
      </c>
      <c r="K85" s="122">
        <f t="shared" si="34"/>
        <v>1.6737967313027269</v>
      </c>
      <c r="L85" s="122">
        <f t="shared" si="34"/>
        <v>2.4354488156586429</v>
      </c>
      <c r="M85" s="122">
        <f t="shared" si="34"/>
        <v>1.8193009094436232</v>
      </c>
      <c r="N85" s="122">
        <f t="shared" si="34"/>
        <v>5.6224082840061067</v>
      </c>
      <c r="O85" s="122">
        <f t="shared" si="34"/>
        <v>2.7810603677747276</v>
      </c>
      <c r="P85" s="122">
        <f t="shared" si="34"/>
        <v>2.7101932189220586</v>
      </c>
      <c r="Q85" s="122">
        <f t="shared" si="34"/>
        <v>5.0834400640481077</v>
      </c>
      <c r="R85" s="122">
        <f t="shared" si="34"/>
        <v>5.3687152627182204</v>
      </c>
      <c r="S85" s="122">
        <f t="shared" si="34"/>
        <v>5.5267604984371896</v>
      </c>
      <c r="T85" s="122">
        <f t="shared" si="34"/>
        <v>4.9839982410278605</v>
      </c>
      <c r="U85" s="122">
        <f t="shared" si="34"/>
        <v>5.4421274728131062</v>
      </c>
      <c r="V85" s="122">
        <f t="shared" si="34"/>
        <v>5.5654152101533025</v>
      </c>
      <c r="W85" s="122">
        <f t="shared" si="34"/>
        <v>5.6825824036420913</v>
      </c>
      <c r="X85" s="122">
        <f t="shared" si="34"/>
        <v>5.4474245141893878</v>
      </c>
      <c r="Y85" s="122">
        <f t="shared" si="34"/>
        <v>5.607526056205808</v>
      </c>
      <c r="DA85" s="130" t="s">
        <v>1650</v>
      </c>
    </row>
    <row r="86" spans="1:105" ht="12" customHeight="1" x14ac:dyDescent="0.25">
      <c r="A86" s="97" t="s">
        <v>53</v>
      </c>
      <c r="B86" s="98">
        <v>0.30607071281832127</v>
      </c>
      <c r="C86" s="98">
        <v>0.42664623849547095</v>
      </c>
      <c r="D86" s="98">
        <v>0.40089630227897755</v>
      </c>
      <c r="E86" s="98">
        <v>0.73434248863195339</v>
      </c>
      <c r="F86" s="98">
        <v>0.51788428071102643</v>
      </c>
      <c r="G86" s="98">
        <v>0.61817548131729816</v>
      </c>
      <c r="H86" s="98">
        <v>0.99751845738324818</v>
      </c>
      <c r="I86" s="98">
        <v>2.3319627278186474</v>
      </c>
      <c r="J86" s="98">
        <v>1.7392172862872937</v>
      </c>
      <c r="K86" s="98">
        <v>1.6737967313027269</v>
      </c>
      <c r="L86" s="98">
        <v>2.4354488156586429</v>
      </c>
      <c r="M86" s="98">
        <v>1.8193009094436232</v>
      </c>
      <c r="N86" s="98">
        <v>5.6224082840061067</v>
      </c>
      <c r="O86" s="98">
        <v>2.7810603677747276</v>
      </c>
      <c r="P86" s="98">
        <v>2.7101932189220586</v>
      </c>
      <c r="Q86" s="98">
        <v>5.0834400640481077</v>
      </c>
      <c r="R86" s="98">
        <v>5.3687152627182204</v>
      </c>
      <c r="S86" s="98">
        <v>5.5267604984371896</v>
      </c>
      <c r="T86" s="98">
        <v>4.9839982410278605</v>
      </c>
      <c r="U86" s="98">
        <v>5.4421274728131062</v>
      </c>
      <c r="V86" s="98">
        <v>5.5654152101533025</v>
      </c>
      <c r="W86" s="98">
        <v>5.6825824036420913</v>
      </c>
      <c r="X86" s="98">
        <v>5.4474245141893878</v>
      </c>
      <c r="Y86" s="98">
        <v>5.607526056205808</v>
      </c>
      <c r="DA86" s="63" t="s">
        <v>1651</v>
      </c>
    </row>
    <row r="87" spans="1:105" ht="12" customHeight="1" x14ac:dyDescent="0.25">
      <c r="A87" s="121" t="s">
        <v>55</v>
      </c>
      <c r="B87" s="122">
        <v>82.503389511308328</v>
      </c>
      <c r="C87" s="122">
        <v>82.852323765045213</v>
      </c>
      <c r="D87" s="122">
        <v>100.7614123023745</v>
      </c>
      <c r="E87" s="122">
        <v>103.86510536226874</v>
      </c>
      <c r="F87" s="122">
        <v>107.29238601330771</v>
      </c>
      <c r="G87" s="122">
        <v>113.52901908754144</v>
      </c>
      <c r="H87" s="122">
        <v>119.33698520931839</v>
      </c>
      <c r="I87" s="122">
        <v>125.64289990294373</v>
      </c>
      <c r="J87" s="122">
        <v>143.88322604737147</v>
      </c>
      <c r="K87" s="122">
        <v>151.54846438208884</v>
      </c>
      <c r="L87" s="122">
        <v>157.99740535164347</v>
      </c>
      <c r="M87" s="122">
        <v>164.16026203395339</v>
      </c>
      <c r="N87" s="122">
        <v>165.85992832786812</v>
      </c>
      <c r="O87" s="122">
        <v>166.96858354316896</v>
      </c>
      <c r="P87" s="122">
        <v>173.76235061604802</v>
      </c>
      <c r="Q87" s="122">
        <v>178.0052957383856</v>
      </c>
      <c r="R87" s="122">
        <v>181.65002981843028</v>
      </c>
      <c r="S87" s="122">
        <v>188.36130473497289</v>
      </c>
      <c r="T87" s="122">
        <v>191.36959324452539</v>
      </c>
      <c r="U87" s="122">
        <v>186.54274264305025</v>
      </c>
      <c r="V87" s="122">
        <v>197.50279845043752</v>
      </c>
      <c r="W87" s="122">
        <v>203.60004053131681</v>
      </c>
      <c r="X87" s="122">
        <v>204.31604560564278</v>
      </c>
      <c r="Y87" s="122">
        <v>213.70364013883571</v>
      </c>
      <c r="DA87" s="130" t="s">
        <v>1652</v>
      </c>
    </row>
    <row r="88" spans="1:105" ht="12" customHeight="1" x14ac:dyDescent="0.25">
      <c r="A88" s="97" t="s">
        <v>132</v>
      </c>
      <c r="B88" s="98">
        <v>8.2286202351703857</v>
      </c>
      <c r="C88" s="98">
        <v>9.6203192453746968</v>
      </c>
      <c r="D88" s="98">
        <v>9.7536929229458238</v>
      </c>
      <c r="E88" s="98">
        <v>9.6101337493712062</v>
      </c>
      <c r="F88" s="98">
        <v>11.613482899627058</v>
      </c>
      <c r="G88" s="98">
        <v>12.586881829103564</v>
      </c>
      <c r="H88" s="98">
        <v>13.277001798716727</v>
      </c>
      <c r="I88" s="98">
        <v>14.560438727242433</v>
      </c>
      <c r="J88" s="98">
        <v>16.822647728036134</v>
      </c>
      <c r="K88" s="98">
        <v>19.09182578311248</v>
      </c>
      <c r="L88" s="98">
        <v>20.145091488739034</v>
      </c>
      <c r="M88" s="98">
        <v>20.909464268087778</v>
      </c>
      <c r="N88" s="98">
        <v>21.238542244075628</v>
      </c>
      <c r="O88" s="98">
        <v>20.982191275158847</v>
      </c>
      <c r="P88" s="98">
        <v>20.524362569953055</v>
      </c>
      <c r="Q88" s="98">
        <v>15.014826393074781</v>
      </c>
      <c r="R88" s="98">
        <v>15.892814922260571</v>
      </c>
      <c r="S88" s="98">
        <v>15.925396548672454</v>
      </c>
      <c r="T88" s="98">
        <v>15.487414967690682</v>
      </c>
      <c r="U88" s="98">
        <v>14.89869645704198</v>
      </c>
      <c r="V88" s="98">
        <v>17.774265570908341</v>
      </c>
      <c r="W88" s="98">
        <v>15.743903187068105</v>
      </c>
      <c r="X88" s="98">
        <v>13.423287581497476</v>
      </c>
      <c r="Y88" s="98">
        <v>12.242742792278287</v>
      </c>
      <c r="DA88" s="63" t="s">
        <v>1653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1.0226403458638237E-2</v>
      </c>
      <c r="M89" s="98">
        <v>1.2573004496823383E-2</v>
      </c>
      <c r="N89" s="98">
        <v>1.4841806431316631E-2</v>
      </c>
      <c r="O89" s="98">
        <v>1.7583099212890703E-2</v>
      </c>
      <c r="P89" s="98">
        <v>1.7887360412431053E-2</v>
      </c>
      <c r="Q89" s="98">
        <v>1.3533167828640613E-2</v>
      </c>
      <c r="R89" s="98">
        <v>1.5428589990045141E-2</v>
      </c>
      <c r="S89" s="98">
        <v>1.6188595025158313E-2</v>
      </c>
      <c r="T89" s="98">
        <v>1.4280539448824283E-2</v>
      </c>
      <c r="U89" s="98">
        <v>1.2253043062680779E-2</v>
      </c>
      <c r="V89" s="98">
        <v>1.6490849177597463E-2</v>
      </c>
      <c r="W89" s="98">
        <v>1.3730170886972671E-2</v>
      </c>
      <c r="X89" s="98">
        <v>1.1877572785539447E-2</v>
      </c>
      <c r="Y89" s="98">
        <v>1.0351595597558591E-2</v>
      </c>
      <c r="DA89" s="63" t="s">
        <v>1654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4.6891392261991637E-3</v>
      </c>
      <c r="M90" s="101">
        <v>5.6021310714976244E-3</v>
      </c>
      <c r="N90" s="101">
        <v>6.2270307882383641E-3</v>
      </c>
      <c r="O90" s="101">
        <v>7.7771971827860957E-3</v>
      </c>
      <c r="P90" s="101">
        <v>8.1682411676365918E-3</v>
      </c>
      <c r="Q90" s="101">
        <v>5.8576615731392835E-3</v>
      </c>
      <c r="R90" s="101">
        <v>7.1086470524937204E-3</v>
      </c>
      <c r="S90" s="101">
        <v>7.8460232201683407E-3</v>
      </c>
      <c r="T90" s="101">
        <v>6.6138848936302059E-3</v>
      </c>
      <c r="U90" s="101">
        <v>5.693530538064354E-3</v>
      </c>
      <c r="V90" s="101">
        <v>7.6681254707460051E-3</v>
      </c>
      <c r="W90" s="101">
        <v>6.4073125975097622E-3</v>
      </c>
      <c r="X90" s="101">
        <v>5.4885721281648699E-3</v>
      </c>
      <c r="Y90" s="101">
        <v>4.6776720381235416E-3</v>
      </c>
      <c r="DA90" s="131" t="s">
        <v>1655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5.5372642324390724E-3</v>
      </c>
      <c r="M91" s="104">
        <v>6.9708734253257597E-3</v>
      </c>
      <c r="N91" s="104">
        <v>8.6147756430782676E-3</v>
      </c>
      <c r="O91" s="104">
        <v>9.8059020301046081E-3</v>
      </c>
      <c r="P91" s="104">
        <v>9.719119244794459E-3</v>
      </c>
      <c r="Q91" s="104">
        <v>7.6755062555013288E-3</v>
      </c>
      <c r="R91" s="104">
        <v>8.3199429375514205E-3</v>
      </c>
      <c r="S91" s="104">
        <v>8.342571804989974E-3</v>
      </c>
      <c r="T91" s="104">
        <v>7.6666545551940775E-3</v>
      </c>
      <c r="U91" s="104">
        <v>6.5595125246164258E-3</v>
      </c>
      <c r="V91" s="104">
        <v>8.8227237068514569E-3</v>
      </c>
      <c r="W91" s="104">
        <v>7.3228582894629083E-3</v>
      </c>
      <c r="X91" s="104">
        <v>6.3890006573745772E-3</v>
      </c>
      <c r="Y91" s="104">
        <v>5.6739235594350486E-3</v>
      </c>
      <c r="DA91" s="132" t="s">
        <v>1656</v>
      </c>
    </row>
    <row r="92" spans="1:105" ht="12" customHeight="1" x14ac:dyDescent="0.25">
      <c r="A92" s="106" t="s">
        <v>124</v>
      </c>
      <c r="B92" s="101">
        <v>0.5928897722649209</v>
      </c>
      <c r="C92" s="101">
        <v>0.61483263988514536</v>
      </c>
      <c r="D92" s="101">
        <v>0.57527518304345038</v>
      </c>
      <c r="E92" s="101">
        <v>0.60542006030858897</v>
      </c>
      <c r="F92" s="101">
        <v>0.62468740336647954</v>
      </c>
      <c r="G92" s="101">
        <v>0.63102334053206077</v>
      </c>
      <c r="H92" s="101">
        <v>0.65904155667068653</v>
      </c>
      <c r="I92" s="101">
        <v>0.68325096674313968</v>
      </c>
      <c r="J92" s="101">
        <v>0.69194656905501584</v>
      </c>
      <c r="K92" s="101">
        <v>0.696996459825728</v>
      </c>
      <c r="L92" s="101">
        <v>0.69722831153247045</v>
      </c>
      <c r="M92" s="101">
        <v>0.70702720515171869</v>
      </c>
      <c r="N92" s="101">
        <v>0.69582325868041439</v>
      </c>
      <c r="O92" s="101">
        <v>0.66417924175284015</v>
      </c>
      <c r="P92" s="101">
        <v>0.64738944704249501</v>
      </c>
      <c r="Q92" s="101">
        <v>0.58865539914726739</v>
      </c>
      <c r="R92" s="101">
        <v>0.47949976306604125</v>
      </c>
      <c r="S92" s="101">
        <v>0.43406520066034487</v>
      </c>
      <c r="T92" s="101">
        <v>0.41070136326619633</v>
      </c>
      <c r="U92" s="101">
        <v>0.37577153244383971</v>
      </c>
      <c r="V92" s="101">
        <v>0.39151244487744791</v>
      </c>
      <c r="W92" s="101">
        <v>0.40146339117003499</v>
      </c>
      <c r="X92" s="101">
        <v>0.33774084808024019</v>
      </c>
      <c r="Y92" s="101">
        <v>0.26049742766345807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1.9919959813487627E-4</v>
      </c>
      <c r="M93" s="104">
        <v>3.1133998745534085E-4</v>
      </c>
      <c r="N93" s="104">
        <v>3.9470176675472201E-4</v>
      </c>
      <c r="O93" s="104">
        <v>4.8030738832911043E-4</v>
      </c>
      <c r="P93" s="104">
        <v>4.9631259125154387E-4</v>
      </c>
      <c r="Q93" s="104">
        <v>4.9584689050063101E-4</v>
      </c>
      <c r="R93" s="104">
        <v>4.7412718052068425E-4</v>
      </c>
      <c r="S93" s="104">
        <v>2.9606875790010479E-4</v>
      </c>
      <c r="T93" s="104">
        <v>1.6960035544758741E-4</v>
      </c>
      <c r="U93" s="104">
        <v>1.5240803205563601E-4</v>
      </c>
      <c r="V93" s="104">
        <v>0</v>
      </c>
      <c r="W93" s="104">
        <v>0</v>
      </c>
      <c r="X93" s="104">
        <v>2.0801325475059977E-4</v>
      </c>
      <c r="Y93" s="104">
        <v>1.9513947129196568E-4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9.7621215863305996E-5</v>
      </c>
      <c r="M94" s="98">
        <v>1.4932240517115863E-4</v>
      </c>
      <c r="N94" s="98">
        <v>1.790085986920003E-4</v>
      </c>
      <c r="O94" s="98">
        <v>2.281348974775356E-4</v>
      </c>
      <c r="P94" s="98">
        <v>2.4307529878867163E-4</v>
      </c>
      <c r="Q94" s="98">
        <v>2.2993729579830956E-4</v>
      </c>
      <c r="R94" s="98">
        <v>2.3245579004509863E-4</v>
      </c>
      <c r="S94" s="98">
        <v>1.426466426260688E-4</v>
      </c>
      <c r="T94" s="98">
        <v>1.585994036705383E-5</v>
      </c>
      <c r="U94" s="98">
        <v>1.4007905538487737E-6</v>
      </c>
      <c r="V94" s="98">
        <v>0</v>
      </c>
      <c r="W94" s="98">
        <v>0</v>
      </c>
      <c r="X94" s="98">
        <v>5.5073523956812453E-5</v>
      </c>
      <c r="Y94" s="98">
        <v>7.8738425942112517E-5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1.0157838227157026E-4</v>
      </c>
      <c r="M95" s="98">
        <v>1.6201758228418222E-4</v>
      </c>
      <c r="N95" s="98">
        <v>2.1569316806272171E-4</v>
      </c>
      <c r="O95" s="98">
        <v>2.5217249085157482E-4</v>
      </c>
      <c r="P95" s="98">
        <v>2.5323729246287224E-4</v>
      </c>
      <c r="Q95" s="98">
        <v>2.6590959470232145E-4</v>
      </c>
      <c r="R95" s="98">
        <v>2.4167139047558562E-4</v>
      </c>
      <c r="S95" s="98">
        <v>1.5342211527403599E-4</v>
      </c>
      <c r="T95" s="98">
        <v>1.5374041508053359E-4</v>
      </c>
      <c r="U95" s="98">
        <v>1.5100724150178725E-4</v>
      </c>
      <c r="V95" s="98">
        <v>0</v>
      </c>
      <c r="W95" s="98">
        <v>0</v>
      </c>
      <c r="X95" s="98">
        <v>1.5293973079378732E-4</v>
      </c>
      <c r="Y95" s="98">
        <v>1.1640104534985316E-4</v>
      </c>
      <c r="DA95" s="63" t="s">
        <v>1660</v>
      </c>
    </row>
    <row r="96" spans="1:105" ht="12" customHeight="1" x14ac:dyDescent="0.25">
      <c r="A96" s="106" t="s">
        <v>122</v>
      </c>
      <c r="B96" s="101">
        <v>73.68187950387302</v>
      </c>
      <c r="C96" s="101">
        <v>72.617171879785374</v>
      </c>
      <c r="D96" s="101">
        <v>90.432444196385219</v>
      </c>
      <c r="E96" s="101">
        <v>93.649551552588946</v>
      </c>
      <c r="F96" s="101">
        <v>95.054215710314168</v>
      </c>
      <c r="G96" s="101">
        <v>100.31111391790581</v>
      </c>
      <c r="H96" s="101">
        <v>105.40094185393097</v>
      </c>
      <c r="I96" s="101">
        <v>110.39921020895815</v>
      </c>
      <c r="J96" s="101">
        <v>126.36863175028033</v>
      </c>
      <c r="K96" s="101">
        <v>131.75964213915063</v>
      </c>
      <c r="L96" s="101">
        <v>129.81874512176796</v>
      </c>
      <c r="M96" s="101">
        <v>133.8088634631969</v>
      </c>
      <c r="N96" s="101">
        <v>135.18954054370099</v>
      </c>
      <c r="O96" s="101">
        <v>135.25074415110663</v>
      </c>
      <c r="P96" s="101">
        <v>141.25848605620877</v>
      </c>
      <c r="Q96" s="101">
        <v>151.04847967611158</v>
      </c>
      <c r="R96" s="101">
        <v>153.26759424882269</v>
      </c>
      <c r="S96" s="101">
        <v>159.06594345270994</v>
      </c>
      <c r="T96" s="101">
        <v>162.1267978995827</v>
      </c>
      <c r="U96" s="101">
        <v>157.4231368321378</v>
      </c>
      <c r="V96" s="101">
        <v>164.58904589450458</v>
      </c>
      <c r="W96" s="101">
        <v>171.80132535300865</v>
      </c>
      <c r="X96" s="101">
        <v>173.15145553883494</v>
      </c>
      <c r="Y96" s="101">
        <v>182.73776974062756</v>
      </c>
      <c r="DA96" s="131" t="s">
        <v>1661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7.3259148265472351</v>
      </c>
      <c r="M97" s="104">
        <v>8.7220227530327126</v>
      </c>
      <c r="N97" s="104">
        <v>8.7207857732130023</v>
      </c>
      <c r="O97" s="104">
        <v>10.053405468549414</v>
      </c>
      <c r="P97" s="104">
        <v>11.313728869840023</v>
      </c>
      <c r="Q97" s="104">
        <v>11.339305255332809</v>
      </c>
      <c r="R97" s="104">
        <v>11.994218167110414</v>
      </c>
      <c r="S97" s="104">
        <v>12.919414869147086</v>
      </c>
      <c r="T97" s="104">
        <v>13.330228874181543</v>
      </c>
      <c r="U97" s="104">
        <v>13.832732370331879</v>
      </c>
      <c r="V97" s="104">
        <v>14.731483690969565</v>
      </c>
      <c r="W97" s="104">
        <v>15.639618429183063</v>
      </c>
      <c r="X97" s="104">
        <v>17.391476051189827</v>
      </c>
      <c r="Y97" s="104">
        <v>18.452083443197544</v>
      </c>
      <c r="DA97" s="132" t="s">
        <v>1662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3.4560440432953321</v>
      </c>
      <c r="M98" s="98">
        <v>4.0050933748594737</v>
      </c>
      <c r="N98" s="98">
        <v>3.775424953697692</v>
      </c>
      <c r="O98" s="98">
        <v>4.5809831587545213</v>
      </c>
      <c r="P98" s="98">
        <v>5.2951641710440187</v>
      </c>
      <c r="Q98" s="98">
        <v>5.0101712286461648</v>
      </c>
      <c r="R98" s="98">
        <v>5.5945756612363828</v>
      </c>
      <c r="S98" s="98">
        <v>6.2710883467803926</v>
      </c>
      <c r="T98" s="98">
        <v>6.0696127341992678</v>
      </c>
      <c r="U98" s="98">
        <v>6.2491758478060628</v>
      </c>
      <c r="V98" s="98">
        <v>6.7513062877212304</v>
      </c>
      <c r="W98" s="98">
        <v>7.160398827306067</v>
      </c>
      <c r="X98" s="98">
        <v>7.8891279640023555</v>
      </c>
      <c r="Y98" s="98">
        <v>8.2393708756620647</v>
      </c>
      <c r="DA98" s="63" t="s">
        <v>1663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3.869870783251903</v>
      </c>
      <c r="M99" s="98">
        <v>4.7169293781732389</v>
      </c>
      <c r="N99" s="98">
        <v>4.9453608195153098</v>
      </c>
      <c r="O99" s="98">
        <v>5.4724223097948936</v>
      </c>
      <c r="P99" s="98">
        <v>6.0185646987960038</v>
      </c>
      <c r="Q99" s="98">
        <v>6.3291340266866438</v>
      </c>
      <c r="R99" s="98">
        <v>6.3996425058740325</v>
      </c>
      <c r="S99" s="98">
        <v>6.6483265223666939</v>
      </c>
      <c r="T99" s="98">
        <v>7.2606161399822762</v>
      </c>
      <c r="U99" s="98">
        <v>7.5835565225258161</v>
      </c>
      <c r="V99" s="98">
        <v>7.9801774032483346</v>
      </c>
      <c r="W99" s="98">
        <v>8.4792196018769967</v>
      </c>
      <c r="X99" s="98">
        <v>9.5023480871874728</v>
      </c>
      <c r="Y99" s="98">
        <v>10.212712567535478</v>
      </c>
      <c r="DA99" s="63" t="s">
        <v>1664</v>
      </c>
    </row>
    <row r="100" spans="1:105" ht="12" customHeight="1" x14ac:dyDescent="0.25">
      <c r="A100" s="121" t="s">
        <v>54</v>
      </c>
      <c r="B100" s="122">
        <v>41.506213464802158</v>
      </c>
      <c r="C100" s="122">
        <v>45.024188625123983</v>
      </c>
      <c r="D100" s="122">
        <v>49.743744041522902</v>
      </c>
      <c r="E100" s="122">
        <v>54.560096172138188</v>
      </c>
      <c r="F100" s="122">
        <v>61.314734095674474</v>
      </c>
      <c r="G100" s="122">
        <v>61.569148824988488</v>
      </c>
      <c r="H100" s="122">
        <v>64.785207140152892</v>
      </c>
      <c r="I100" s="122">
        <v>70.661107933581647</v>
      </c>
      <c r="J100" s="122">
        <v>73.663529813561155</v>
      </c>
      <c r="K100" s="122">
        <v>76.446148575338128</v>
      </c>
      <c r="L100" s="122">
        <v>76.384690484562952</v>
      </c>
      <c r="M100" s="122">
        <v>82.080971115160054</v>
      </c>
      <c r="N100" s="122">
        <v>83.644265540691237</v>
      </c>
      <c r="O100" s="122">
        <v>83.548284115730553</v>
      </c>
      <c r="P100" s="122">
        <v>84.534456706230856</v>
      </c>
      <c r="Q100" s="122">
        <v>107.20608975101374</v>
      </c>
      <c r="R100" s="122">
        <v>105.18152395941755</v>
      </c>
      <c r="S100" s="122">
        <v>105.87714141197208</v>
      </c>
      <c r="T100" s="122">
        <v>105.37087413225332</v>
      </c>
      <c r="U100" s="122">
        <v>102.55635231793516</v>
      </c>
      <c r="V100" s="122">
        <v>110.9800655890306</v>
      </c>
      <c r="W100" s="122">
        <v>111.48561787064189</v>
      </c>
      <c r="X100" s="122">
        <v>107.40854343970003</v>
      </c>
      <c r="Y100" s="122">
        <v>108.57959562958597</v>
      </c>
      <c r="DA100" s="130" t="s">
        <v>1665</v>
      </c>
    </row>
    <row r="101" spans="1:105" ht="12" customHeight="1" x14ac:dyDescent="0.25">
      <c r="A101" s="97" t="s">
        <v>202</v>
      </c>
      <c r="B101" s="98">
        <v>6.7804388011646495</v>
      </c>
      <c r="C101" s="98">
        <v>7.5500757068397801</v>
      </c>
      <c r="D101" s="98">
        <v>8.672428914724911</v>
      </c>
      <c r="E101" s="98">
        <v>8.6336759842599022</v>
      </c>
      <c r="F101" s="98">
        <v>10.74326305514878</v>
      </c>
      <c r="G101" s="98">
        <v>10.62913778901923</v>
      </c>
      <c r="H101" s="98">
        <v>11.192205413890761</v>
      </c>
      <c r="I101" s="98">
        <v>12.354949640832762</v>
      </c>
      <c r="J101" s="98">
        <v>13.017056873809377</v>
      </c>
      <c r="K101" s="98">
        <v>13.695345794594891</v>
      </c>
      <c r="L101" s="98">
        <v>13.621124237901286</v>
      </c>
      <c r="M101" s="98">
        <v>14.192366485143769</v>
      </c>
      <c r="N101" s="98">
        <v>14.416093436514744</v>
      </c>
      <c r="O101" s="98">
        <v>14.243192891946121</v>
      </c>
      <c r="P101" s="98">
        <v>13.932788764689024</v>
      </c>
      <c r="Q101" s="98">
        <v>21.940145218305183</v>
      </c>
      <c r="R101" s="98">
        <v>23.224419604471173</v>
      </c>
      <c r="S101" s="98">
        <v>23.273072513614284</v>
      </c>
      <c r="T101" s="98">
        <v>22.631532435272796</v>
      </c>
      <c r="U101" s="98">
        <v>21.770254132034022</v>
      </c>
      <c r="V101" s="98">
        <v>25.973392567115738</v>
      </c>
      <c r="W101" s="98">
        <v>23.005875609056972</v>
      </c>
      <c r="X101" s="98">
        <v>19.614884876277763</v>
      </c>
      <c r="Y101" s="98">
        <v>17.889318811502818</v>
      </c>
      <c r="DA101" s="63" t="s">
        <v>1666</v>
      </c>
    </row>
    <row r="102" spans="1:105" ht="12" customHeight="1" x14ac:dyDescent="0.25">
      <c r="A102" s="97" t="s">
        <v>50</v>
      </c>
      <c r="B102" s="98">
        <v>2.7513832142603509</v>
      </c>
      <c r="C102" s="98">
        <v>3.6713553937516696</v>
      </c>
      <c r="D102" s="98">
        <v>5.9408074498021319</v>
      </c>
      <c r="E102" s="98">
        <v>8.5688279109073804</v>
      </c>
      <c r="F102" s="98">
        <v>9.7527943562793222</v>
      </c>
      <c r="G102" s="98">
        <v>9.7196234971942364</v>
      </c>
      <c r="H102" s="98">
        <v>10.377190541420035</v>
      </c>
      <c r="I102" s="98">
        <v>9.8364967626066502</v>
      </c>
      <c r="J102" s="98">
        <v>9.2154694096625427</v>
      </c>
      <c r="K102" s="98">
        <v>10.296276618550914</v>
      </c>
      <c r="L102" s="98">
        <v>8.9816898192477819</v>
      </c>
      <c r="M102" s="98">
        <v>11.411571292888647</v>
      </c>
      <c r="N102" s="98">
        <v>10.973498295300969</v>
      </c>
      <c r="O102" s="98">
        <v>11.086784748314562</v>
      </c>
      <c r="P102" s="98">
        <v>10.824770569697026</v>
      </c>
      <c r="Q102" s="98">
        <v>16.265159629502335</v>
      </c>
      <c r="R102" s="98">
        <v>13.055578877789666</v>
      </c>
      <c r="S102" s="98">
        <v>11.657109293951263</v>
      </c>
      <c r="T102" s="98">
        <v>10.851065772440457</v>
      </c>
      <c r="U102" s="98">
        <v>9.7673331528275149</v>
      </c>
      <c r="V102" s="98">
        <v>10.161904762992274</v>
      </c>
      <c r="W102" s="98">
        <v>10.465187571491652</v>
      </c>
      <c r="X102" s="98">
        <v>8.7667960296745502</v>
      </c>
      <c r="Y102" s="98">
        <v>6.7189255698708017</v>
      </c>
      <c r="DA102" s="63" t="s">
        <v>1667</v>
      </c>
    </row>
    <row r="103" spans="1:105" ht="12" customHeight="1" x14ac:dyDescent="0.25">
      <c r="A103" s="109" t="s">
        <v>120</v>
      </c>
      <c r="B103" s="33">
        <v>31.974391449377162</v>
      </c>
      <c r="C103" s="33">
        <v>33.802757524532531</v>
      </c>
      <c r="D103" s="33">
        <v>35.130507676995855</v>
      </c>
      <c r="E103" s="33">
        <v>37.357592276970905</v>
      </c>
      <c r="F103" s="33">
        <v>40.81867668424637</v>
      </c>
      <c r="G103" s="33">
        <v>41.220387538775022</v>
      </c>
      <c r="H103" s="33">
        <v>43.215811184842103</v>
      </c>
      <c r="I103" s="33">
        <v>48.469661530142233</v>
      </c>
      <c r="J103" s="33">
        <v>51.431003530089228</v>
      </c>
      <c r="K103" s="33">
        <v>52.454526162192316</v>
      </c>
      <c r="L103" s="33">
        <v>53.781876427413877</v>
      </c>
      <c r="M103" s="33">
        <v>56.477033337127629</v>
      </c>
      <c r="N103" s="33">
        <v>58.25467380887553</v>
      </c>
      <c r="O103" s="33">
        <v>58.218306475469873</v>
      </c>
      <c r="P103" s="33">
        <v>59.776897371844804</v>
      </c>
      <c r="Q103" s="33">
        <v>69.000784903206224</v>
      </c>
      <c r="R103" s="33">
        <v>68.90152547715671</v>
      </c>
      <c r="S103" s="33">
        <v>70.94695960440653</v>
      </c>
      <c r="T103" s="33">
        <v>71.888275924540068</v>
      </c>
      <c r="U103" s="33">
        <v>71.018765033073635</v>
      </c>
      <c r="V103" s="33">
        <v>74.844768258922585</v>
      </c>
      <c r="W103" s="33">
        <v>78.014554690093263</v>
      </c>
      <c r="X103" s="33">
        <v>79.026862533747718</v>
      </c>
      <c r="Y103" s="33">
        <v>83.971351248212343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585.32486153553566</v>
      </c>
      <c r="C124" s="117">
        <f t="shared" si="42"/>
        <v>565.03844832625236</v>
      </c>
      <c r="D124" s="117">
        <f t="shared" si="42"/>
        <v>501.6271906232713</v>
      </c>
      <c r="E124" s="117">
        <f t="shared" si="42"/>
        <v>535.60927024872376</v>
      </c>
      <c r="F124" s="117">
        <f t="shared" si="42"/>
        <v>483.26641372719001</v>
      </c>
      <c r="G124" s="117">
        <f t="shared" si="42"/>
        <v>495.16933152773441</v>
      </c>
      <c r="H124" s="117">
        <f t="shared" si="42"/>
        <v>474.93566485473917</v>
      </c>
      <c r="I124" s="117">
        <f t="shared" si="42"/>
        <v>431.23829467803137</v>
      </c>
      <c r="J124" s="117">
        <f t="shared" si="42"/>
        <v>402.67297876925176</v>
      </c>
      <c r="K124" s="117">
        <f t="shared" si="42"/>
        <v>410.99250998509984</v>
      </c>
      <c r="L124" s="117">
        <f t="shared" si="42"/>
        <v>400.80367683519853</v>
      </c>
      <c r="M124" s="117">
        <f t="shared" si="42"/>
        <v>406.68299234221206</v>
      </c>
      <c r="N124" s="117">
        <f t="shared" si="42"/>
        <v>388.8477999496738</v>
      </c>
      <c r="O124" s="117">
        <f t="shared" si="42"/>
        <v>361.26697740023661</v>
      </c>
      <c r="P124" s="117">
        <f t="shared" si="42"/>
        <v>354.6128590437566</v>
      </c>
      <c r="Q124" s="117">
        <f t="shared" si="42"/>
        <v>383.75150186680037</v>
      </c>
      <c r="R124" s="117">
        <f t="shared" ref="R124:V124" si="43">R125+R128+R130+R139</f>
        <v>374.71411706892439</v>
      </c>
      <c r="S124" s="117">
        <f t="shared" si="43"/>
        <v>390.73826741455559</v>
      </c>
      <c r="T124" s="117">
        <f t="shared" si="43"/>
        <v>373.20580711093982</v>
      </c>
      <c r="U124" s="117">
        <f t="shared" si="43"/>
        <v>355.43561726764239</v>
      </c>
      <c r="V124" s="117">
        <f t="shared" si="43"/>
        <v>378.93860940404284</v>
      </c>
      <c r="W124" s="117">
        <f t="shared" ref="W124:Y124" si="44">W125+W128+W130+W139</f>
        <v>387.74154113566976</v>
      </c>
      <c r="X124" s="117">
        <f t="shared" si="44"/>
        <v>357.88399217781637</v>
      </c>
      <c r="Y124" s="117">
        <f t="shared" si="44"/>
        <v>340.56883431070241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431.91567147037199</v>
      </c>
      <c r="C125" s="122">
        <f t="shared" si="45"/>
        <v>402.32527748917437</v>
      </c>
      <c r="D125" s="122">
        <f t="shared" si="45"/>
        <v>372.06189428591517</v>
      </c>
      <c r="E125" s="122">
        <f t="shared" si="45"/>
        <v>404.77857785070171</v>
      </c>
      <c r="F125" s="122">
        <f t="shared" si="45"/>
        <v>351.7805111882243</v>
      </c>
      <c r="G125" s="122">
        <f t="shared" si="45"/>
        <v>358.9418560208947</v>
      </c>
      <c r="H125" s="122">
        <f t="shared" si="45"/>
        <v>347.0082617662955</v>
      </c>
      <c r="I125" s="122">
        <f t="shared" si="45"/>
        <v>306.73976425071743</v>
      </c>
      <c r="J125" s="122">
        <f t="shared" si="45"/>
        <v>282.87724230944934</v>
      </c>
      <c r="K125" s="122">
        <f t="shared" si="45"/>
        <v>286.8515466090073</v>
      </c>
      <c r="L125" s="122">
        <f t="shared" si="45"/>
        <v>286.42388723569314</v>
      </c>
      <c r="M125" s="122">
        <f t="shared" si="45"/>
        <v>293.88661628469492</v>
      </c>
      <c r="N125" s="122">
        <f t="shared" si="45"/>
        <v>282.30430674258332</v>
      </c>
      <c r="O125" s="122">
        <f t="shared" si="45"/>
        <v>261.04349150567367</v>
      </c>
      <c r="P125" s="122">
        <f t="shared" si="45"/>
        <v>252.71689186236119</v>
      </c>
      <c r="Q125" s="122">
        <f t="shared" si="45"/>
        <v>265.17511292431357</v>
      </c>
      <c r="R125" s="122">
        <f t="shared" ref="R125:V125" si="46">SUM(R126:R127)</f>
        <v>262.00279368040538</v>
      </c>
      <c r="S125" s="122">
        <f t="shared" si="46"/>
        <v>272.66805704033493</v>
      </c>
      <c r="T125" s="122">
        <f t="shared" si="46"/>
        <v>257.32761277096444</v>
      </c>
      <c r="U125" s="122">
        <f t="shared" si="46"/>
        <v>244.39138374144426</v>
      </c>
      <c r="V125" s="122">
        <f t="shared" si="46"/>
        <v>265.84499708632654</v>
      </c>
      <c r="W125" s="122">
        <f t="shared" ref="W125:Y125" si="47">SUM(W126:W127)</f>
        <v>268.79012776312783</v>
      </c>
      <c r="X125" s="122">
        <f t="shared" si="47"/>
        <v>233.5690272363845</v>
      </c>
      <c r="Y125" s="122">
        <f t="shared" si="47"/>
        <v>212.49098484394247</v>
      </c>
      <c r="DA125" s="130" t="s">
        <v>1688</v>
      </c>
    </row>
    <row r="126" spans="1:105" ht="12" customHeight="1" x14ac:dyDescent="0.25">
      <c r="A126" s="97" t="s">
        <v>198</v>
      </c>
      <c r="B126" s="98">
        <v>430.57643561684245</v>
      </c>
      <c r="C126" s="98">
        <v>401.10365433533235</v>
      </c>
      <c r="D126" s="98">
        <v>370.93833237338669</v>
      </c>
      <c r="E126" s="98">
        <v>403.57204755796494</v>
      </c>
      <c r="F126" s="98">
        <v>350.74299542235815</v>
      </c>
      <c r="G126" s="98">
        <v>357.89923809171768</v>
      </c>
      <c r="H126" s="98">
        <v>346.00737773828519</v>
      </c>
      <c r="I126" s="98">
        <v>305.86991993675508</v>
      </c>
      <c r="J126" s="98">
        <v>282.07632804461957</v>
      </c>
      <c r="K126" s="98">
        <v>286.0458296126975</v>
      </c>
      <c r="L126" s="98">
        <v>285.61725543105376</v>
      </c>
      <c r="M126" s="98">
        <v>293.057420431727</v>
      </c>
      <c r="N126" s="98">
        <v>281.52513925112055</v>
      </c>
      <c r="O126" s="98">
        <v>260.31626528591249</v>
      </c>
      <c r="P126" s="98">
        <v>252.02169667438778</v>
      </c>
      <c r="Q126" s="98">
        <v>264.4463280668183</v>
      </c>
      <c r="R126" s="98">
        <v>261.28670630994645</v>
      </c>
      <c r="S126" s="98">
        <v>271.92028701212985</v>
      </c>
      <c r="T126" s="98">
        <v>256.62478538501523</v>
      </c>
      <c r="U126" s="98">
        <v>243.72540110021052</v>
      </c>
      <c r="V126" s="98">
        <v>265.11528374410864</v>
      </c>
      <c r="W126" s="98">
        <v>268.04741631914817</v>
      </c>
      <c r="X126" s="98">
        <v>232.92307666286132</v>
      </c>
      <c r="Y126" s="98">
        <v>211.8990706506161</v>
      </c>
      <c r="DA126" s="63" t="s">
        <v>1689</v>
      </c>
    </row>
    <row r="127" spans="1:105" ht="12" customHeight="1" x14ac:dyDescent="0.25">
      <c r="A127" s="97" t="s">
        <v>53</v>
      </c>
      <c r="B127" s="98">
        <v>1.3392358535295159</v>
      </c>
      <c r="C127" s="98">
        <v>1.2216231538420237</v>
      </c>
      <c r="D127" s="98">
        <v>1.1235619125284682</v>
      </c>
      <c r="E127" s="98">
        <v>1.2065302927367973</v>
      </c>
      <c r="F127" s="98">
        <v>1.0375157658661458</v>
      </c>
      <c r="G127" s="98">
        <v>1.042617929177027</v>
      </c>
      <c r="H127" s="98">
        <v>1.0008840280103359</v>
      </c>
      <c r="I127" s="98">
        <v>0.86984431396236939</v>
      </c>
      <c r="J127" s="98">
        <v>0.80091426482975037</v>
      </c>
      <c r="K127" s="98">
        <v>0.80571699630978</v>
      </c>
      <c r="L127" s="98">
        <v>0.80663180463939677</v>
      </c>
      <c r="M127" s="98">
        <v>0.82919585296791321</v>
      </c>
      <c r="N127" s="98">
        <v>0.77916749146275199</v>
      </c>
      <c r="O127" s="98">
        <v>0.72722621976119495</v>
      </c>
      <c r="P127" s="98">
        <v>0.6951951879734064</v>
      </c>
      <c r="Q127" s="98">
        <v>0.72878485749529454</v>
      </c>
      <c r="R127" s="98">
        <v>0.71608737045891091</v>
      </c>
      <c r="S127" s="98">
        <v>0.74777002820508365</v>
      </c>
      <c r="T127" s="98">
        <v>0.70282738594923255</v>
      </c>
      <c r="U127" s="98">
        <v>0.66598264123374773</v>
      </c>
      <c r="V127" s="98">
        <v>0.72971334221791628</v>
      </c>
      <c r="W127" s="98">
        <v>0.74271144397968136</v>
      </c>
      <c r="X127" s="98">
        <v>0.6459505735231772</v>
      </c>
      <c r="Y127" s="98">
        <v>0.59191419332636586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0.46341580910418312</v>
      </c>
      <c r="C128" s="122">
        <f t="shared" si="48"/>
        <v>0.54350626023571835</v>
      </c>
      <c r="D128" s="122">
        <f t="shared" si="48"/>
        <v>0.33575427857176626</v>
      </c>
      <c r="E128" s="122">
        <f t="shared" si="48"/>
        <v>0.40479045055591134</v>
      </c>
      <c r="F128" s="122">
        <f t="shared" si="48"/>
        <v>0.22495459611610663</v>
      </c>
      <c r="G128" s="122">
        <f t="shared" si="48"/>
        <v>0.26484298645559784</v>
      </c>
      <c r="H128" s="122">
        <f t="shared" si="48"/>
        <v>0.44035101260669457</v>
      </c>
      <c r="I128" s="122">
        <f t="shared" si="48"/>
        <v>1.0375774626346872</v>
      </c>
      <c r="J128" s="122">
        <f t="shared" si="48"/>
        <v>0.75907356253531966</v>
      </c>
      <c r="K128" s="122">
        <f t="shared" si="48"/>
        <v>0.75444765972769201</v>
      </c>
      <c r="L128" s="122">
        <f t="shared" si="48"/>
        <v>1.1999899345412335</v>
      </c>
      <c r="M128" s="122">
        <f t="shared" si="48"/>
        <v>0.93047252924171453</v>
      </c>
      <c r="N128" s="122">
        <f t="shared" si="48"/>
        <v>2.8645546570502072</v>
      </c>
      <c r="O128" s="122">
        <f t="shared" si="48"/>
        <v>1.2928651293496718</v>
      </c>
      <c r="P128" s="122">
        <f t="shared" si="48"/>
        <v>1.2600128117736413</v>
      </c>
      <c r="Q128" s="122">
        <f t="shared" si="48"/>
        <v>2.2376742786958466</v>
      </c>
      <c r="R128" s="122">
        <f t="shared" si="48"/>
        <v>2.2312878659097284</v>
      </c>
      <c r="S128" s="122">
        <f t="shared" si="48"/>
        <v>2.2728866655196391</v>
      </c>
      <c r="T128" s="122">
        <f t="shared" si="48"/>
        <v>2.0048096426299646</v>
      </c>
      <c r="U128" s="122">
        <f t="shared" si="48"/>
        <v>2.1030843324153117</v>
      </c>
      <c r="V128" s="122">
        <f t="shared" si="48"/>
        <v>2.1437056861554167</v>
      </c>
      <c r="W128" s="122">
        <f t="shared" si="48"/>
        <v>2.1819550719799006</v>
      </c>
      <c r="X128" s="122">
        <f t="shared" si="48"/>
        <v>2.2214359385880265</v>
      </c>
      <c r="Y128" s="122">
        <f t="shared" si="48"/>
        <v>2.3630277050298898</v>
      </c>
      <c r="DA128" s="130" t="s">
        <v>1691</v>
      </c>
    </row>
    <row r="129" spans="1:105" ht="12" customHeight="1" x14ac:dyDescent="0.25">
      <c r="A129" s="97" t="s">
        <v>53</v>
      </c>
      <c r="B129" s="98">
        <v>0.46341580910418312</v>
      </c>
      <c r="C129" s="98">
        <v>0.54350626023571835</v>
      </c>
      <c r="D129" s="98">
        <v>0.33575427857176626</v>
      </c>
      <c r="E129" s="98">
        <v>0.40479045055591134</v>
      </c>
      <c r="F129" s="98">
        <v>0.22495459611610663</v>
      </c>
      <c r="G129" s="98">
        <v>0.26484298645559784</v>
      </c>
      <c r="H129" s="98">
        <v>0.44035101260669457</v>
      </c>
      <c r="I129" s="98">
        <v>1.0375774626346872</v>
      </c>
      <c r="J129" s="98">
        <v>0.75907356253531966</v>
      </c>
      <c r="K129" s="98">
        <v>0.75444765972769201</v>
      </c>
      <c r="L129" s="98">
        <v>1.1999899345412335</v>
      </c>
      <c r="M129" s="98">
        <v>0.93047252924171453</v>
      </c>
      <c r="N129" s="98">
        <v>2.8645546570502072</v>
      </c>
      <c r="O129" s="98">
        <v>1.2928651293496718</v>
      </c>
      <c r="P129" s="98">
        <v>1.2600128117736413</v>
      </c>
      <c r="Q129" s="98">
        <v>2.2376742786958466</v>
      </c>
      <c r="R129" s="98">
        <v>2.2312878659097284</v>
      </c>
      <c r="S129" s="98">
        <v>2.2728866655196391</v>
      </c>
      <c r="T129" s="98">
        <v>2.0048096426299646</v>
      </c>
      <c r="U129" s="98">
        <v>2.1030843324153117</v>
      </c>
      <c r="V129" s="98">
        <v>2.1437056861554167</v>
      </c>
      <c r="W129" s="98">
        <v>2.1819550719799006</v>
      </c>
      <c r="X129" s="98">
        <v>2.2214359385880265</v>
      </c>
      <c r="Y129" s="98">
        <v>2.3630277050298898</v>
      </c>
      <c r="DA129" s="63" t="s">
        <v>1692</v>
      </c>
    </row>
    <row r="130" spans="1:105" ht="12" customHeight="1" x14ac:dyDescent="0.25">
      <c r="A130" s="121" t="s">
        <v>55</v>
      </c>
      <c r="B130" s="122">
        <v>91.929415989392496</v>
      </c>
      <c r="C130" s="122">
        <v>101.12932895999161</v>
      </c>
      <c r="D130" s="122">
        <v>76.719802882183345</v>
      </c>
      <c r="E130" s="122">
        <v>77.882857410494225</v>
      </c>
      <c r="F130" s="122">
        <v>77.602022557651921</v>
      </c>
      <c r="G130" s="122">
        <v>82.967405659384426</v>
      </c>
      <c r="H130" s="122">
        <v>76.021718104976813</v>
      </c>
      <c r="I130" s="122">
        <v>73.501081769670463</v>
      </c>
      <c r="J130" s="122">
        <v>71.761029969931798</v>
      </c>
      <c r="K130" s="122">
        <v>77.276310106909861</v>
      </c>
      <c r="L130" s="122">
        <v>71.018212133020228</v>
      </c>
      <c r="M130" s="122">
        <v>68.583569694041103</v>
      </c>
      <c r="N130" s="122">
        <v>64.753170062820416</v>
      </c>
      <c r="O130" s="122">
        <v>60.950558557213625</v>
      </c>
      <c r="P130" s="122">
        <v>62.225968184530736</v>
      </c>
      <c r="Q130" s="122">
        <v>71.339147983963912</v>
      </c>
      <c r="R130" s="122">
        <v>66.567797047033224</v>
      </c>
      <c r="S130" s="122">
        <v>71.240471779796437</v>
      </c>
      <c r="T130" s="122">
        <v>71.072865063209193</v>
      </c>
      <c r="U130" s="122">
        <v>67.946047488174372</v>
      </c>
      <c r="V130" s="122">
        <v>69.071483001219363</v>
      </c>
      <c r="W130" s="122">
        <v>73.475583674044557</v>
      </c>
      <c r="X130" s="122">
        <v>78.370500256803552</v>
      </c>
      <c r="Y130" s="122">
        <v>82.629949444702888</v>
      </c>
      <c r="DA130" s="130" t="s">
        <v>1693</v>
      </c>
    </row>
    <row r="131" spans="1:105" ht="12" customHeight="1" x14ac:dyDescent="0.25">
      <c r="A131" s="97" t="s">
        <v>128</v>
      </c>
      <c r="B131" s="98">
        <v>77.209978828557382</v>
      </c>
      <c r="C131" s="98">
        <v>88.315434228726204</v>
      </c>
      <c r="D131" s="98">
        <v>68.609732974850616</v>
      </c>
      <c r="E131" s="98">
        <v>71.61187333627413</v>
      </c>
      <c r="F131" s="98">
        <v>73.13679821478722</v>
      </c>
      <c r="G131" s="98">
        <v>79.857511693320959</v>
      </c>
      <c r="H131" s="98">
        <v>73.549286062230848</v>
      </c>
      <c r="I131" s="98">
        <v>71.291644981559614</v>
      </c>
      <c r="J131" s="98">
        <v>69.457033950221216</v>
      </c>
      <c r="K131" s="98">
        <v>74.969733585926747</v>
      </c>
      <c r="L131" s="98">
        <v>68.812797839540721</v>
      </c>
      <c r="M131" s="98">
        <v>66.315757484058665</v>
      </c>
      <c r="N131" s="98">
        <v>62.41930651883758</v>
      </c>
      <c r="O131" s="98">
        <v>57.998484655870186</v>
      </c>
      <c r="P131" s="98">
        <v>58.696055746843314</v>
      </c>
      <c r="Q131" s="98">
        <v>68.193609781862676</v>
      </c>
      <c r="R131" s="98">
        <v>63.304338871698739</v>
      </c>
      <c r="S131" s="98">
        <v>67.842353951662176</v>
      </c>
      <c r="T131" s="98">
        <v>67.146664928804569</v>
      </c>
      <c r="U131" s="98">
        <v>63.818351671530401</v>
      </c>
      <c r="V131" s="98">
        <v>64.800845656450122</v>
      </c>
      <c r="W131" s="98">
        <v>70.754975296366155</v>
      </c>
      <c r="X131" s="98">
        <v>74.442108845481698</v>
      </c>
      <c r="Y131" s="98">
        <v>80.176046747097914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4.2238223983833333E-2</v>
      </c>
      <c r="M132" s="98">
        <v>4.6040817525850548E-2</v>
      </c>
      <c r="N132" s="98">
        <v>4.7197640428111677E-2</v>
      </c>
      <c r="O132" s="98">
        <v>4.8242252744055553E-2</v>
      </c>
      <c r="P132" s="98">
        <v>5.0846504003405429E-2</v>
      </c>
      <c r="Q132" s="98">
        <v>6.3925085068029144E-2</v>
      </c>
      <c r="R132" s="98">
        <v>5.9241893710990992E-2</v>
      </c>
      <c r="S132" s="98">
        <v>6.2921937027013319E-2</v>
      </c>
      <c r="T132" s="98">
        <v>6.1804606573461277E-2</v>
      </c>
      <c r="U132" s="98">
        <v>6.0251299161851721E-2</v>
      </c>
      <c r="V132" s="98">
        <v>6.018010294048616E-2</v>
      </c>
      <c r="W132" s="98">
        <v>6.677075629078931E-2</v>
      </c>
      <c r="X132" s="98">
        <v>7.6698974361930405E-2</v>
      </c>
      <c r="Y132" s="98">
        <v>8.4206736674420357E-2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1.7238216937827341E-2</v>
      </c>
      <c r="M133" s="101">
        <v>1.8223631935813389E-2</v>
      </c>
      <c r="N133" s="101">
        <v>1.7549070970720941E-2</v>
      </c>
      <c r="O133" s="101">
        <v>1.9041975672404603E-2</v>
      </c>
      <c r="P133" s="101">
        <v>2.0768644976842086E-2</v>
      </c>
      <c r="Q133" s="101">
        <v>2.463652793146379E-2</v>
      </c>
      <c r="R133" s="101">
        <v>2.4432032456184052E-2</v>
      </c>
      <c r="S133" s="101">
        <v>2.7470816087919257E-2</v>
      </c>
      <c r="T133" s="101">
        <v>2.5712196928159677E-2</v>
      </c>
      <c r="U133" s="101">
        <v>2.5034846487735119E-2</v>
      </c>
      <c r="V133" s="101">
        <v>2.5573092992536621E-2</v>
      </c>
      <c r="W133" s="101">
        <v>2.8476828165628989E-2</v>
      </c>
      <c r="X133" s="101">
        <v>3.2492909541973876E-2</v>
      </c>
      <c r="Y133" s="101">
        <v>3.5200745020251424E-2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2.5000007046005992E-2</v>
      </c>
      <c r="M134" s="104">
        <v>2.7817185590037159E-2</v>
      </c>
      <c r="N134" s="104">
        <v>2.9648569457390736E-2</v>
      </c>
      <c r="O134" s="104">
        <v>2.9200277071650953E-2</v>
      </c>
      <c r="P134" s="104">
        <v>3.0077859026563344E-2</v>
      </c>
      <c r="Q134" s="104">
        <v>3.9288557136565351E-2</v>
      </c>
      <c r="R134" s="104">
        <v>3.4809861254806944E-2</v>
      </c>
      <c r="S134" s="104">
        <v>3.5451120939094055E-2</v>
      </c>
      <c r="T134" s="104">
        <v>3.6092409645301596E-2</v>
      </c>
      <c r="U134" s="104">
        <v>3.5216452674116605E-2</v>
      </c>
      <c r="V134" s="104">
        <v>3.4607009947949539E-2</v>
      </c>
      <c r="W134" s="104">
        <v>3.8293928125160318E-2</v>
      </c>
      <c r="X134" s="104">
        <v>4.420606481995653E-2</v>
      </c>
      <c r="Y134" s="104">
        <v>4.9005991654168926E-2</v>
      </c>
      <c r="DA134" s="132" t="s">
        <v>1697</v>
      </c>
    </row>
    <row r="135" spans="1:105" ht="12" customHeight="1" x14ac:dyDescent="0.25">
      <c r="A135" s="106" t="s">
        <v>122</v>
      </c>
      <c r="B135" s="101">
        <v>14.719437160835117</v>
      </c>
      <c r="C135" s="101">
        <v>12.813894731265409</v>
      </c>
      <c r="D135" s="101">
        <v>8.1100699073327238</v>
      </c>
      <c r="E135" s="101">
        <v>6.2709840742200926</v>
      </c>
      <c r="F135" s="101">
        <v>4.465224342864702</v>
      </c>
      <c r="G135" s="101">
        <v>3.1098939660634648</v>
      </c>
      <c r="H135" s="101">
        <v>2.4724320427459663</v>
      </c>
      <c r="I135" s="101">
        <v>2.2094367881108505</v>
      </c>
      <c r="J135" s="101">
        <v>2.3039960197105764</v>
      </c>
      <c r="K135" s="101">
        <v>2.306576520983119</v>
      </c>
      <c r="L135" s="101">
        <v>2.1631760694956816</v>
      </c>
      <c r="M135" s="101">
        <v>2.2187430583381333</v>
      </c>
      <c r="N135" s="101">
        <v>2.2723643461970102</v>
      </c>
      <c r="O135" s="101">
        <v>2.8135541998472569</v>
      </c>
      <c r="P135" s="101">
        <v>3.3150307089873126</v>
      </c>
      <c r="Q135" s="101">
        <v>2.9161548877216119</v>
      </c>
      <c r="R135" s="101">
        <v>3.0096734101170108</v>
      </c>
      <c r="S135" s="101">
        <v>3.1031839129107381</v>
      </c>
      <c r="T135" s="101">
        <v>3.5401283802267582</v>
      </c>
      <c r="U135" s="101">
        <v>3.7164778616412004</v>
      </c>
      <c r="V135" s="101">
        <v>3.8462573567153782</v>
      </c>
      <c r="W135" s="101">
        <v>2.395417278404294</v>
      </c>
      <c r="X135" s="101">
        <v>3.4543094591843699</v>
      </c>
      <c r="Y135" s="101">
        <v>2.1468515331151536</v>
      </c>
      <c r="DA135" s="131" t="s">
        <v>1698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3.0283341184518826E-3</v>
      </c>
      <c r="N136" s="104">
        <v>1.4301557357717643E-2</v>
      </c>
      <c r="O136" s="104">
        <v>9.0277448752132811E-2</v>
      </c>
      <c r="P136" s="104">
        <v>0.16403522469670662</v>
      </c>
      <c r="Q136" s="104">
        <v>0.16545822931157733</v>
      </c>
      <c r="R136" s="104">
        <v>0.19454287150648308</v>
      </c>
      <c r="S136" s="104">
        <v>0.23201197819650457</v>
      </c>
      <c r="T136" s="104">
        <v>0.32426714760440134</v>
      </c>
      <c r="U136" s="104">
        <v>0.35096665584091935</v>
      </c>
      <c r="V136" s="104">
        <v>0.3641998851133651</v>
      </c>
      <c r="W136" s="104">
        <v>0.25842034298330718</v>
      </c>
      <c r="X136" s="104">
        <v>0.39738297777555526</v>
      </c>
      <c r="Y136" s="104">
        <v>0.22284442781540734</v>
      </c>
      <c r="DA136" s="132" t="s">
        <v>1699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1.3848638793527849E-3</v>
      </c>
      <c r="N137" s="98">
        <v>6.1326505936111948E-3</v>
      </c>
      <c r="O137" s="98">
        <v>4.0463067308706337E-2</v>
      </c>
      <c r="P137" s="98">
        <v>7.5352959651921375E-2</v>
      </c>
      <c r="Q137" s="98">
        <v>7.1984366183141898E-2</v>
      </c>
      <c r="R137" s="98">
        <v>8.9737877227463458E-2</v>
      </c>
      <c r="S137" s="98">
        <v>0.11220518605240658</v>
      </c>
      <c r="T137" s="98">
        <v>0.14801936339393945</v>
      </c>
      <c r="U137" s="98">
        <v>0.15892600608440011</v>
      </c>
      <c r="V137" s="98">
        <v>0.16721988055205134</v>
      </c>
      <c r="W137" s="98">
        <v>0.11786743680869666</v>
      </c>
      <c r="X137" s="98">
        <v>0.17926388708915342</v>
      </c>
      <c r="Y137" s="98">
        <v>9.8564663876778785E-2</v>
      </c>
      <c r="DA137" s="63" t="s">
        <v>1700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1.6434702390990977E-3</v>
      </c>
      <c r="N138" s="98">
        <v>8.1689067641064483E-3</v>
      </c>
      <c r="O138" s="98">
        <v>4.9814381443426474E-2</v>
      </c>
      <c r="P138" s="98">
        <v>8.8682265044785241E-2</v>
      </c>
      <c r="Q138" s="98">
        <v>9.3473863128435419E-2</v>
      </c>
      <c r="R138" s="98">
        <v>0.10480499427901964</v>
      </c>
      <c r="S138" s="98">
        <v>0.11980679214409799</v>
      </c>
      <c r="T138" s="98">
        <v>0.17624778421046192</v>
      </c>
      <c r="U138" s="98">
        <v>0.19204064975651924</v>
      </c>
      <c r="V138" s="98">
        <v>0.19698000456131379</v>
      </c>
      <c r="W138" s="98">
        <v>0.14055290617461055</v>
      </c>
      <c r="X138" s="98">
        <v>0.21811909068640184</v>
      </c>
      <c r="Y138" s="98">
        <v>0.12427976393862855</v>
      </c>
      <c r="DA138" s="63" t="s">
        <v>1701</v>
      </c>
    </row>
    <row r="139" spans="1:105" ht="12" customHeight="1" x14ac:dyDescent="0.25">
      <c r="A139" s="121" t="s">
        <v>54</v>
      </c>
      <c r="B139" s="122">
        <v>61.016358266666956</v>
      </c>
      <c r="C139" s="122">
        <v>61.040335616850676</v>
      </c>
      <c r="D139" s="122">
        <v>52.509739176601066</v>
      </c>
      <c r="E139" s="122">
        <v>52.543044536971898</v>
      </c>
      <c r="F139" s="122">
        <v>53.658925385197684</v>
      </c>
      <c r="G139" s="122">
        <v>52.995226860999672</v>
      </c>
      <c r="H139" s="122">
        <v>51.465333970860179</v>
      </c>
      <c r="I139" s="122">
        <v>49.959871195008766</v>
      </c>
      <c r="J139" s="122">
        <v>47.275632927335245</v>
      </c>
      <c r="K139" s="122">
        <v>46.110205609454958</v>
      </c>
      <c r="L139" s="122">
        <v>42.161587531943979</v>
      </c>
      <c r="M139" s="122">
        <v>43.282333834234308</v>
      </c>
      <c r="N139" s="122">
        <v>38.92576848721982</v>
      </c>
      <c r="O139" s="122">
        <v>37.980062207999659</v>
      </c>
      <c r="P139" s="122">
        <v>38.409986185091064</v>
      </c>
      <c r="Q139" s="122">
        <v>44.999566679827041</v>
      </c>
      <c r="R139" s="122">
        <v>43.912238475576103</v>
      </c>
      <c r="S139" s="122">
        <v>44.556851928904557</v>
      </c>
      <c r="T139" s="122">
        <v>42.800519634136265</v>
      </c>
      <c r="U139" s="122">
        <v>40.99510170560842</v>
      </c>
      <c r="V139" s="122">
        <v>41.878423630341487</v>
      </c>
      <c r="W139" s="122">
        <v>43.293874626517429</v>
      </c>
      <c r="X139" s="122">
        <v>43.723028746040342</v>
      </c>
      <c r="Y139" s="122">
        <v>43.084872317027184</v>
      </c>
      <c r="DA139" s="130" t="s">
        <v>1702</v>
      </c>
    </row>
    <row r="140" spans="1:105" ht="12" customHeight="1" x14ac:dyDescent="0.25">
      <c r="A140" s="97" t="s">
        <v>50</v>
      </c>
      <c r="B140" s="98">
        <v>4.8343815009675728</v>
      </c>
      <c r="C140" s="98">
        <v>5.6983341232843179</v>
      </c>
      <c r="D140" s="98">
        <v>5.3526462444957152</v>
      </c>
      <c r="E140" s="98">
        <v>7.3316096318325714</v>
      </c>
      <c r="F140" s="98">
        <v>8.1877278634982229</v>
      </c>
      <c r="G140" s="98">
        <v>8.2607219473244644</v>
      </c>
      <c r="H140" s="98">
        <v>8.5880246605636348</v>
      </c>
      <c r="I140" s="98">
        <v>7.7036977264139086</v>
      </c>
      <c r="J140" s="98">
        <v>6.616815007016589</v>
      </c>
      <c r="K140" s="98">
        <v>7.1094032503258173</v>
      </c>
      <c r="L140" s="98">
        <v>5.7659059590901371</v>
      </c>
      <c r="M140" s="98">
        <v>6.9481565914292069</v>
      </c>
      <c r="N140" s="98">
        <v>6.0342235649488813</v>
      </c>
      <c r="O140" s="98">
        <v>6.1122666921371245</v>
      </c>
      <c r="P140" s="98">
        <v>5.9040745500845286</v>
      </c>
      <c r="Q140" s="98">
        <v>8.6282337000076659</v>
      </c>
      <c r="R140" s="98">
        <v>7.0378906890823245</v>
      </c>
      <c r="S140" s="98">
        <v>6.3074095875993512</v>
      </c>
      <c r="T140" s="98">
        <v>5.7558355913483545</v>
      </c>
      <c r="U140" s="98">
        <v>5.0472838732430496</v>
      </c>
      <c r="V140" s="98">
        <v>5.0833010541648367</v>
      </c>
      <c r="W140" s="98">
        <v>5.1432173113887094</v>
      </c>
      <c r="X140" s="98">
        <v>4.381409028688676</v>
      </c>
      <c r="Y140" s="98">
        <v>3.3258289680602835</v>
      </c>
      <c r="DA140" s="63" t="s">
        <v>1703</v>
      </c>
    </row>
    <row r="141" spans="1:105" ht="12" customHeight="1" x14ac:dyDescent="0.25">
      <c r="A141" s="109" t="s">
        <v>120</v>
      </c>
      <c r="B141" s="33">
        <v>56.181976765699382</v>
      </c>
      <c r="C141" s="33">
        <v>55.342001493566357</v>
      </c>
      <c r="D141" s="33">
        <v>47.15709293210535</v>
      </c>
      <c r="E141" s="33">
        <v>45.211434905139328</v>
      </c>
      <c r="F141" s="33">
        <v>45.471197521699459</v>
      </c>
      <c r="G141" s="33">
        <v>44.73450491367521</v>
      </c>
      <c r="H141" s="33">
        <v>42.877309310296546</v>
      </c>
      <c r="I141" s="33">
        <v>42.256173468594859</v>
      </c>
      <c r="J141" s="33">
        <v>40.658817920318654</v>
      </c>
      <c r="K141" s="33">
        <v>39.000802359129139</v>
      </c>
      <c r="L141" s="33">
        <v>36.395681572853839</v>
      </c>
      <c r="M141" s="33">
        <v>36.334177242805104</v>
      </c>
      <c r="N141" s="33">
        <v>32.891544922270938</v>
      </c>
      <c r="O141" s="33">
        <v>31.867795515862536</v>
      </c>
      <c r="P141" s="33">
        <v>32.505911635006534</v>
      </c>
      <c r="Q141" s="33">
        <v>36.371332979819371</v>
      </c>
      <c r="R141" s="33">
        <v>36.874347786493779</v>
      </c>
      <c r="S141" s="33">
        <v>38.249442341305205</v>
      </c>
      <c r="T141" s="33">
        <v>37.044684042787914</v>
      </c>
      <c r="U141" s="33">
        <v>35.947817832365374</v>
      </c>
      <c r="V141" s="33">
        <v>36.795122576176652</v>
      </c>
      <c r="W141" s="33">
        <v>38.150657315128718</v>
      </c>
      <c r="X141" s="33">
        <v>39.341619717351669</v>
      </c>
      <c r="Y141" s="33">
        <v>39.759043348966898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1706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1708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1709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1710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1714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1715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1716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1717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1718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1719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1720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280.72339451997533</v>
      </c>
      <c r="C161" s="117">
        <f t="shared" si="54"/>
        <v>270.64050680983939</v>
      </c>
      <c r="D161" s="117">
        <f t="shared" si="54"/>
        <v>222.97129809145147</v>
      </c>
      <c r="E161" s="117">
        <f t="shared" si="54"/>
        <v>215.61968640030241</v>
      </c>
      <c r="F161" s="117">
        <f t="shared" si="54"/>
        <v>158.16604783565907</v>
      </c>
      <c r="G161" s="117">
        <f t="shared" si="54"/>
        <v>159.68845799157108</v>
      </c>
      <c r="H161" s="117">
        <f t="shared" si="54"/>
        <v>165.13091926914595</v>
      </c>
      <c r="I161" s="117">
        <f t="shared" si="54"/>
        <v>147.64013058704916</v>
      </c>
      <c r="J161" s="117">
        <f t="shared" si="54"/>
        <v>179.55652509145958</v>
      </c>
      <c r="K161" s="117">
        <f t="shared" si="54"/>
        <v>190.15941250249037</v>
      </c>
      <c r="L161" s="117">
        <f t="shared" si="54"/>
        <v>205.721545623358</v>
      </c>
      <c r="M161" s="117">
        <f t="shared" si="54"/>
        <v>222.57606606574683</v>
      </c>
      <c r="N161" s="117">
        <f t="shared" si="54"/>
        <v>202.18362151510814</v>
      </c>
      <c r="O161" s="117">
        <f t="shared" si="54"/>
        <v>180.24162156359844</v>
      </c>
      <c r="P161" s="117">
        <f t="shared" si="54"/>
        <v>180.74104930084783</v>
      </c>
      <c r="Q161" s="117">
        <f t="shared" si="54"/>
        <v>149.56269466977807</v>
      </c>
      <c r="R161" s="117">
        <f t="shared" ref="R161:V161" si="55">R162+R164+R166+R175</f>
        <v>146.35066093281674</v>
      </c>
      <c r="S161" s="117">
        <f t="shared" si="55"/>
        <v>150.20657413284474</v>
      </c>
      <c r="T161" s="117">
        <f t="shared" si="55"/>
        <v>144.2501791384656</v>
      </c>
      <c r="U161" s="117">
        <f t="shared" si="55"/>
        <v>147.44053586333297</v>
      </c>
      <c r="V161" s="117">
        <f t="shared" si="55"/>
        <v>154.96777335007619</v>
      </c>
      <c r="W161" s="117">
        <f t="shared" ref="W161:Y161" si="56">W162+W164+W166+W175</f>
        <v>170.46189074465065</v>
      </c>
      <c r="X161" s="117">
        <f t="shared" si="56"/>
        <v>179.27177789610707</v>
      </c>
      <c r="Y161" s="117">
        <f t="shared" si="56"/>
        <v>211.26347479181089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208.02228679957551</v>
      </c>
      <c r="C162" s="122">
        <f t="shared" si="57"/>
        <v>204.53958861094588</v>
      </c>
      <c r="D162" s="122">
        <f t="shared" si="57"/>
        <v>157.97548599042796</v>
      </c>
      <c r="E162" s="122">
        <f t="shared" si="57"/>
        <v>160.16431876028867</v>
      </c>
      <c r="F162" s="122">
        <f t="shared" si="57"/>
        <v>111.37729612938388</v>
      </c>
      <c r="G162" s="122">
        <f t="shared" si="57"/>
        <v>114.19838688642807</v>
      </c>
      <c r="H162" s="122">
        <f t="shared" si="57"/>
        <v>119.54245126245245</v>
      </c>
      <c r="I162" s="122">
        <f t="shared" si="57"/>
        <v>100.90911651494525</v>
      </c>
      <c r="J162" s="122">
        <f t="shared" si="57"/>
        <v>125.1241667695861</v>
      </c>
      <c r="K162" s="122">
        <f t="shared" si="57"/>
        <v>130.77619933410671</v>
      </c>
      <c r="L162" s="122">
        <f t="shared" si="57"/>
        <v>143.81908719808391</v>
      </c>
      <c r="M162" s="122">
        <f t="shared" si="57"/>
        <v>158.01234678963354</v>
      </c>
      <c r="N162" s="122">
        <f t="shared" si="57"/>
        <v>142.23499024905547</v>
      </c>
      <c r="O162" s="122">
        <f t="shared" si="57"/>
        <v>125.53498710751626</v>
      </c>
      <c r="P162" s="122">
        <f t="shared" si="57"/>
        <v>127.6723079947036</v>
      </c>
      <c r="Q162" s="122">
        <f t="shared" si="57"/>
        <v>98.672763703598847</v>
      </c>
      <c r="R162" s="122">
        <f t="shared" si="57"/>
        <v>98.530908245727531</v>
      </c>
      <c r="S162" s="122">
        <f t="shared" si="57"/>
        <v>102.19247557498495</v>
      </c>
      <c r="T162" s="122">
        <f t="shared" si="57"/>
        <v>96.904720579695066</v>
      </c>
      <c r="U162" s="122">
        <f t="shared" si="57"/>
        <v>100.01349176174277</v>
      </c>
      <c r="V162" s="122">
        <f t="shared" si="57"/>
        <v>103.92289405718718</v>
      </c>
      <c r="W162" s="122">
        <f t="shared" si="57"/>
        <v>109.93046112826015</v>
      </c>
      <c r="X162" s="122">
        <f t="shared" si="57"/>
        <v>111.72836022511603</v>
      </c>
      <c r="Y162" s="122">
        <f t="shared" si="57"/>
        <v>132.83989829205944</v>
      </c>
      <c r="DA162" s="130" t="s">
        <v>1723</v>
      </c>
    </row>
    <row r="163" spans="1:105" ht="12" customHeight="1" x14ac:dyDescent="0.25">
      <c r="A163" s="97" t="s">
        <v>53</v>
      </c>
      <c r="B163" s="33">
        <v>208.02228679957551</v>
      </c>
      <c r="C163" s="33">
        <v>204.53958861094588</v>
      </c>
      <c r="D163" s="33">
        <v>157.97548599042796</v>
      </c>
      <c r="E163" s="33">
        <v>160.16431876028867</v>
      </c>
      <c r="F163" s="33">
        <v>111.37729612938388</v>
      </c>
      <c r="G163" s="33">
        <v>114.19838688642807</v>
      </c>
      <c r="H163" s="33">
        <v>119.54245126245245</v>
      </c>
      <c r="I163" s="33">
        <v>100.90911651494525</v>
      </c>
      <c r="J163" s="33">
        <v>125.1241667695861</v>
      </c>
      <c r="K163" s="33">
        <v>130.77619933410671</v>
      </c>
      <c r="L163" s="33">
        <v>143.81908719808391</v>
      </c>
      <c r="M163" s="33">
        <v>158.01234678963354</v>
      </c>
      <c r="N163" s="33">
        <v>142.23499024905547</v>
      </c>
      <c r="O163" s="33">
        <v>125.53498710751626</v>
      </c>
      <c r="P163" s="33">
        <v>127.6723079947036</v>
      </c>
      <c r="Q163" s="33">
        <v>98.672763703598847</v>
      </c>
      <c r="R163" s="33">
        <v>98.530908245727531</v>
      </c>
      <c r="S163" s="33">
        <v>102.19247557498495</v>
      </c>
      <c r="T163" s="33">
        <v>96.904720579695066</v>
      </c>
      <c r="U163" s="33">
        <v>100.01349176174277</v>
      </c>
      <c r="V163" s="33">
        <v>103.92289405718718</v>
      </c>
      <c r="W163" s="33">
        <v>109.93046112826015</v>
      </c>
      <c r="X163" s="33">
        <v>111.72836022511603</v>
      </c>
      <c r="Y163" s="33">
        <v>132.83989829205944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0.90753393781557823</v>
      </c>
      <c r="C164" s="122">
        <f t="shared" si="58"/>
        <v>0.91627247422527258</v>
      </c>
      <c r="D164" s="122">
        <f t="shared" si="58"/>
        <v>0.56204388311825482</v>
      </c>
      <c r="E164" s="122">
        <f t="shared" si="58"/>
        <v>0.60730214690224193</v>
      </c>
      <c r="F164" s="122">
        <f t="shared" si="58"/>
        <v>0.27401673291427792</v>
      </c>
      <c r="G164" s="122">
        <f t="shared" si="58"/>
        <v>0.21923389457329315</v>
      </c>
      <c r="H164" s="122">
        <f t="shared" si="58"/>
        <v>0.24243953924379261</v>
      </c>
      <c r="I164" s="122">
        <f t="shared" si="58"/>
        <v>0.57396742048228799</v>
      </c>
      <c r="J164" s="122">
        <f t="shared" si="58"/>
        <v>0.533639173533212</v>
      </c>
      <c r="K164" s="122">
        <f t="shared" si="58"/>
        <v>0.5751008891478202</v>
      </c>
      <c r="L164" s="122">
        <f t="shared" si="58"/>
        <v>1.0660818370713396</v>
      </c>
      <c r="M164" s="122">
        <f t="shared" si="58"/>
        <v>0.94165031010446842</v>
      </c>
      <c r="N164" s="122">
        <f t="shared" si="58"/>
        <v>2.8730423220870769</v>
      </c>
      <c r="O164" s="122">
        <f t="shared" si="58"/>
        <v>1.1737769976449346</v>
      </c>
      <c r="P164" s="122">
        <f t="shared" si="58"/>
        <v>1.0718997077783232</v>
      </c>
      <c r="Q164" s="122">
        <f t="shared" si="58"/>
        <v>1.628474060565468</v>
      </c>
      <c r="R164" s="122">
        <f t="shared" si="58"/>
        <v>1.3860600071056135</v>
      </c>
      <c r="S164" s="122">
        <f t="shared" si="58"/>
        <v>1.3943687375681224</v>
      </c>
      <c r="T164" s="122">
        <f t="shared" si="58"/>
        <v>1.2356278101290636</v>
      </c>
      <c r="U164" s="122">
        <f t="shared" si="58"/>
        <v>1.4980831507806236</v>
      </c>
      <c r="V164" s="122">
        <f t="shared" si="58"/>
        <v>1.765409906986831</v>
      </c>
      <c r="W164" s="122">
        <f t="shared" si="58"/>
        <v>2.092730664381786</v>
      </c>
      <c r="X164" s="122">
        <f t="shared" si="58"/>
        <v>2.4111465011200681</v>
      </c>
      <c r="Y164" s="122">
        <f t="shared" si="58"/>
        <v>2.5832259071494472</v>
      </c>
      <c r="DA164" s="130" t="s">
        <v>1725</v>
      </c>
    </row>
    <row r="165" spans="1:105" ht="12" customHeight="1" x14ac:dyDescent="0.25">
      <c r="A165" s="97" t="s">
        <v>53</v>
      </c>
      <c r="B165" s="98">
        <v>0.90753393781557823</v>
      </c>
      <c r="C165" s="98">
        <v>0.91627247422527258</v>
      </c>
      <c r="D165" s="98">
        <v>0.56204388311825482</v>
      </c>
      <c r="E165" s="98">
        <v>0.60730214690224193</v>
      </c>
      <c r="F165" s="98">
        <v>0.27401673291427792</v>
      </c>
      <c r="G165" s="98">
        <v>0.21923389457329315</v>
      </c>
      <c r="H165" s="98">
        <v>0.24243953924379261</v>
      </c>
      <c r="I165" s="98">
        <v>0.57396742048228799</v>
      </c>
      <c r="J165" s="98">
        <v>0.533639173533212</v>
      </c>
      <c r="K165" s="98">
        <v>0.5751008891478202</v>
      </c>
      <c r="L165" s="98">
        <v>1.0660818370713396</v>
      </c>
      <c r="M165" s="98">
        <v>0.94165031010446842</v>
      </c>
      <c r="N165" s="98">
        <v>2.8730423220870769</v>
      </c>
      <c r="O165" s="98">
        <v>1.1737769976449346</v>
      </c>
      <c r="P165" s="98">
        <v>1.0718997077783232</v>
      </c>
      <c r="Q165" s="98">
        <v>1.628474060565468</v>
      </c>
      <c r="R165" s="98">
        <v>1.3860600071056135</v>
      </c>
      <c r="S165" s="98">
        <v>1.3943687375681224</v>
      </c>
      <c r="T165" s="98">
        <v>1.2356278101290636</v>
      </c>
      <c r="U165" s="98">
        <v>1.4980831507806236</v>
      </c>
      <c r="V165" s="98">
        <v>1.765409906986831</v>
      </c>
      <c r="W165" s="98">
        <v>2.092730664381786</v>
      </c>
      <c r="X165" s="98">
        <v>2.4111465011200681</v>
      </c>
      <c r="Y165" s="98">
        <v>2.5832259071494472</v>
      </c>
      <c r="DA165" s="63" t="s">
        <v>1726</v>
      </c>
    </row>
    <row r="166" spans="1:105" ht="12" customHeight="1" x14ac:dyDescent="0.25">
      <c r="A166" s="121" t="s">
        <v>55</v>
      </c>
      <c r="B166" s="122">
        <v>47.895179754292265</v>
      </c>
      <c r="C166" s="122">
        <v>42.180023702311338</v>
      </c>
      <c r="D166" s="122">
        <v>43.606806062654101</v>
      </c>
      <c r="E166" s="122">
        <v>36.351284631020583</v>
      </c>
      <c r="F166" s="122">
        <v>29.972376358553003</v>
      </c>
      <c r="G166" s="122">
        <v>29.63029841827418</v>
      </c>
      <c r="H166" s="122">
        <v>29.679014810834303</v>
      </c>
      <c r="I166" s="122">
        <v>29.82659532632292</v>
      </c>
      <c r="J166" s="122">
        <v>36.005950058088672</v>
      </c>
      <c r="K166" s="122">
        <v>39.454124452554467</v>
      </c>
      <c r="L166" s="122">
        <v>41.460247191522683</v>
      </c>
      <c r="M166" s="122">
        <v>42.818678659993779</v>
      </c>
      <c r="N166" s="122">
        <v>38.294438789140628</v>
      </c>
      <c r="O166" s="122">
        <v>35.915249464857126</v>
      </c>
      <c r="P166" s="122">
        <v>35.098349158773779</v>
      </c>
      <c r="Q166" s="122">
        <v>31.580289092855665</v>
      </c>
      <c r="R166" s="122">
        <v>30.14664726154087</v>
      </c>
      <c r="S166" s="122">
        <v>30.501615142380171</v>
      </c>
      <c r="T166" s="122">
        <v>30.39692842509956</v>
      </c>
      <c r="U166" s="122">
        <v>30.275534500538946</v>
      </c>
      <c r="V166" s="122">
        <v>32.487696902866858</v>
      </c>
      <c r="W166" s="122">
        <v>38.569569721729408</v>
      </c>
      <c r="X166" s="122">
        <v>43.440959980946538</v>
      </c>
      <c r="Y166" s="122">
        <v>51.018973204940991</v>
      </c>
      <c r="DA166" s="130" t="s">
        <v>1727</v>
      </c>
    </row>
    <row r="167" spans="1:105" ht="12" customHeight="1" x14ac:dyDescent="0.25">
      <c r="A167" s="97" t="s">
        <v>124</v>
      </c>
      <c r="B167" s="98">
        <v>0.38234207060944914</v>
      </c>
      <c r="C167" s="98">
        <v>0.36368051057682754</v>
      </c>
      <c r="D167" s="98">
        <v>0.30277751100140737</v>
      </c>
      <c r="E167" s="98">
        <v>0.26182154832149773</v>
      </c>
      <c r="F167" s="98">
        <v>0.21828907743469153</v>
      </c>
      <c r="G167" s="98">
        <v>0.20227540669063918</v>
      </c>
      <c r="H167" s="98">
        <v>0.19465632753676826</v>
      </c>
      <c r="I167" s="98">
        <v>0.18906666748820375</v>
      </c>
      <c r="J167" s="98">
        <v>0.19589887559663241</v>
      </c>
      <c r="K167" s="98">
        <v>0.20550997888906702</v>
      </c>
      <c r="L167" s="98">
        <v>0.20755609142044754</v>
      </c>
      <c r="M167" s="98">
        <v>0.20866192246558951</v>
      </c>
      <c r="N167" s="98">
        <v>0.18352617071073693</v>
      </c>
      <c r="O167" s="98">
        <v>0.16024913984422179</v>
      </c>
      <c r="P167" s="98">
        <v>0.15112058006847118</v>
      </c>
      <c r="Q167" s="98">
        <v>0.12801602235260984</v>
      </c>
      <c r="R167" s="98">
        <v>9.7016748922620966E-2</v>
      </c>
      <c r="S167" s="98">
        <v>8.3382052244025534E-2</v>
      </c>
      <c r="T167" s="98">
        <v>7.4311283157898506E-2</v>
      </c>
      <c r="U167" s="98">
        <v>6.8136072039900047E-2</v>
      </c>
      <c r="V167" s="98">
        <v>7.2634892639292251E-2</v>
      </c>
      <c r="W167" s="98">
        <v>8.2394037123552491E-2</v>
      </c>
      <c r="X167" s="98">
        <v>7.1418181926937829E-2</v>
      </c>
      <c r="Y167" s="98">
        <v>5.8826906401333222E-2</v>
      </c>
      <c r="DA167" s="63" t="s">
        <v>1728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1.0121841362907295E-4</v>
      </c>
      <c r="M168" s="98">
        <v>1.051883450374541E-4</v>
      </c>
      <c r="N168" s="98">
        <v>1.0017324002167957E-4</v>
      </c>
      <c r="O168" s="98">
        <v>9.8024555201188621E-5</v>
      </c>
      <c r="P168" s="98">
        <v>1.0133426416996619E-4</v>
      </c>
      <c r="Q168" s="98">
        <v>1.0116308698455089E-4</v>
      </c>
      <c r="R168" s="98">
        <v>9.6806024384234928E-5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1729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4.9603838053602615E-5</v>
      </c>
      <c r="M169" s="101">
        <v>5.0600530669958006E-5</v>
      </c>
      <c r="N169" s="101">
        <v>4.5815320964477904E-5</v>
      </c>
      <c r="O169" s="101">
        <v>4.7265374809237008E-5</v>
      </c>
      <c r="P169" s="101">
        <v>5.0360752480865676E-5</v>
      </c>
      <c r="Q169" s="101">
        <v>4.7638798748883543E-5</v>
      </c>
      <c r="R169" s="101">
        <v>4.8160584656456549E-5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1730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5.1614575575470326E-5</v>
      </c>
      <c r="M170" s="104">
        <v>5.4587814367496104E-5</v>
      </c>
      <c r="N170" s="104">
        <v>5.4357919057201668E-5</v>
      </c>
      <c r="O170" s="104">
        <v>5.0759180391951613E-5</v>
      </c>
      <c r="P170" s="104">
        <v>5.0973511689100516E-5</v>
      </c>
      <c r="Q170" s="104">
        <v>5.352428823566734E-5</v>
      </c>
      <c r="R170" s="104">
        <v>4.8645439727778372E-5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1731</v>
      </c>
    </row>
    <row r="171" spans="1:105" ht="12" customHeight="1" x14ac:dyDescent="0.25">
      <c r="A171" s="106" t="s">
        <v>122</v>
      </c>
      <c r="B171" s="101">
        <v>47.512837683682818</v>
      </c>
      <c r="C171" s="101">
        <v>41.816343191734511</v>
      </c>
      <c r="D171" s="101">
        <v>43.304028551652692</v>
      </c>
      <c r="E171" s="101">
        <v>36.089463082699083</v>
      </c>
      <c r="F171" s="101">
        <v>29.754087281118313</v>
      </c>
      <c r="G171" s="101">
        <v>29.428023011583541</v>
      </c>
      <c r="H171" s="101">
        <v>29.484358483297534</v>
      </c>
      <c r="I171" s="101">
        <v>29.637528658834718</v>
      </c>
      <c r="J171" s="101">
        <v>35.810051182492039</v>
      </c>
      <c r="K171" s="101">
        <v>39.248614473665398</v>
      </c>
      <c r="L171" s="101">
        <v>39.491983515764289</v>
      </c>
      <c r="M171" s="101">
        <v>40.496172014281747</v>
      </c>
      <c r="N171" s="101">
        <v>36.058331693041296</v>
      </c>
      <c r="O171" s="101">
        <v>33.413700691413972</v>
      </c>
      <c r="P171" s="101">
        <v>32.450957859537731</v>
      </c>
      <c r="Q171" s="101">
        <v>29.137334237764637</v>
      </c>
      <c r="R171" s="101">
        <v>27.644529740619848</v>
      </c>
      <c r="S171" s="101">
        <v>27.874125454173242</v>
      </c>
      <c r="T171" s="101">
        <v>27.897580401887556</v>
      </c>
      <c r="U171" s="101">
        <v>27.641403605926058</v>
      </c>
      <c r="V171" s="101">
        <v>29.657978884271067</v>
      </c>
      <c r="W171" s="101">
        <v>35.236971850328182</v>
      </c>
      <c r="X171" s="101">
        <v>39.353251436484378</v>
      </c>
      <c r="Y171" s="101">
        <v>46.345895433473558</v>
      </c>
      <c r="DA171" s="131" t="s">
        <v>1732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1.7606063659243176</v>
      </c>
      <c r="M172" s="104">
        <v>2.1137395349014092</v>
      </c>
      <c r="N172" s="104">
        <v>2.0524807521485764</v>
      </c>
      <c r="O172" s="104">
        <v>2.3412016090437326</v>
      </c>
      <c r="P172" s="104">
        <v>2.4961693849034083</v>
      </c>
      <c r="Q172" s="104">
        <v>2.3148376696514319</v>
      </c>
      <c r="R172" s="104">
        <v>2.4050039659740188</v>
      </c>
      <c r="S172" s="104">
        <v>2.5441076359629031</v>
      </c>
      <c r="T172" s="104">
        <v>2.4250367400541064</v>
      </c>
      <c r="U172" s="104">
        <v>2.5659948225729887</v>
      </c>
      <c r="V172" s="104">
        <v>2.757083125956501</v>
      </c>
      <c r="W172" s="104">
        <v>3.2502038342776753</v>
      </c>
      <c r="X172" s="104">
        <v>4.0162903625352238</v>
      </c>
      <c r="Y172" s="104">
        <v>4.6142508650661007</v>
      </c>
      <c r="DA172" s="132" t="s">
        <v>1733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0.83057656109938216</v>
      </c>
      <c r="M173" s="98">
        <v>0.97060773765835939</v>
      </c>
      <c r="N173" s="98">
        <v>0.88895878277939511</v>
      </c>
      <c r="O173" s="98">
        <v>1.0675356130583613</v>
      </c>
      <c r="P173" s="98">
        <v>1.170614778465987</v>
      </c>
      <c r="Q173" s="98">
        <v>1.0270693087011951</v>
      </c>
      <c r="R173" s="98">
        <v>1.1255649127966674</v>
      </c>
      <c r="S173" s="98">
        <v>1.2376719738631718</v>
      </c>
      <c r="T173" s="98">
        <v>1.1046820246551583</v>
      </c>
      <c r="U173" s="98">
        <v>1.1583075899129032</v>
      </c>
      <c r="V173" s="98">
        <v>1.2625080047205981</v>
      </c>
      <c r="W173" s="98">
        <v>1.4833081633144984</v>
      </c>
      <c r="X173" s="98">
        <v>1.8146535738951819</v>
      </c>
      <c r="Y173" s="98">
        <v>2.0519505743717885</v>
      </c>
      <c r="DA173" s="63" t="s">
        <v>1734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0.93002980482493536</v>
      </c>
      <c r="M174" s="33">
        <v>1.1431317972430499</v>
      </c>
      <c r="N174" s="33">
        <v>1.1635219693691812</v>
      </c>
      <c r="O174" s="33">
        <v>1.2736659959853716</v>
      </c>
      <c r="P174" s="33">
        <v>1.3255546064374213</v>
      </c>
      <c r="Q174" s="33">
        <v>1.2877683609502371</v>
      </c>
      <c r="R174" s="33">
        <v>1.2794390531773516</v>
      </c>
      <c r="S174" s="33">
        <v>1.3064356620997313</v>
      </c>
      <c r="T174" s="33">
        <v>1.3203547153989479</v>
      </c>
      <c r="U174" s="33">
        <v>1.4076872326600856</v>
      </c>
      <c r="V174" s="33">
        <v>1.4945751212359031</v>
      </c>
      <c r="W174" s="33">
        <v>1.7668956709631771</v>
      </c>
      <c r="X174" s="33">
        <v>2.2016367886400419</v>
      </c>
      <c r="Y174" s="33">
        <v>2.5623002906943122</v>
      </c>
      <c r="DA174" s="60" t="s">
        <v>1735</v>
      </c>
    </row>
    <row r="175" spans="1:105" ht="12" customHeight="1" x14ac:dyDescent="0.25">
      <c r="A175" s="121" t="s">
        <v>54</v>
      </c>
      <c r="B175" s="122">
        <v>23.898394028291982</v>
      </c>
      <c r="C175" s="122">
        <v>23.004622022356926</v>
      </c>
      <c r="D175" s="122">
        <v>20.826962155251142</v>
      </c>
      <c r="E175" s="122">
        <v>18.496780862090919</v>
      </c>
      <c r="F175" s="122">
        <v>16.54235861480791</v>
      </c>
      <c r="G175" s="122">
        <v>15.640538792295523</v>
      </c>
      <c r="H175" s="122">
        <v>15.667013656615421</v>
      </c>
      <c r="I175" s="122">
        <v>16.330451325298711</v>
      </c>
      <c r="J175" s="122">
        <v>17.892769090251601</v>
      </c>
      <c r="K175" s="122">
        <v>19.353987826681397</v>
      </c>
      <c r="L175" s="122">
        <v>19.376129396680042</v>
      </c>
      <c r="M175" s="122">
        <v>20.80339030601505</v>
      </c>
      <c r="N175" s="122">
        <v>18.78115015482495</v>
      </c>
      <c r="O175" s="122">
        <v>17.617607993580123</v>
      </c>
      <c r="P175" s="122">
        <v>16.898492439592133</v>
      </c>
      <c r="Q175" s="122">
        <v>17.681167812758069</v>
      </c>
      <c r="R175" s="122">
        <v>16.287045418442716</v>
      </c>
      <c r="S175" s="122">
        <v>16.118114677911482</v>
      </c>
      <c r="T175" s="122">
        <v>15.712902323541906</v>
      </c>
      <c r="U175" s="122">
        <v>15.653426450270612</v>
      </c>
      <c r="V175" s="122">
        <v>16.79177248303532</v>
      </c>
      <c r="W175" s="122">
        <v>19.869129230279299</v>
      </c>
      <c r="X175" s="122">
        <v>21.691311188924431</v>
      </c>
      <c r="Y175" s="122">
        <v>24.821377387661009</v>
      </c>
      <c r="DA175" s="130" t="s">
        <v>1736</v>
      </c>
    </row>
    <row r="176" spans="1:105" ht="12" customHeight="1" x14ac:dyDescent="0.25">
      <c r="A176" s="97" t="s">
        <v>50</v>
      </c>
      <c r="B176" s="98">
        <v>1.8934747806209034</v>
      </c>
      <c r="C176" s="98">
        <v>2.0903430913224152</v>
      </c>
      <c r="D176" s="98">
        <v>2.286792754251</v>
      </c>
      <c r="E176" s="98">
        <v>2.5045444961416403</v>
      </c>
      <c r="F176" s="98">
        <v>2.4216369459911049</v>
      </c>
      <c r="G176" s="98">
        <v>2.3848708995927881</v>
      </c>
      <c r="H176" s="98">
        <v>2.5586623675572553</v>
      </c>
      <c r="I176" s="98">
        <v>2.4090299359927734</v>
      </c>
      <c r="J176" s="98">
        <v>2.452571490642272</v>
      </c>
      <c r="K176" s="98">
        <v>2.9772016025805796</v>
      </c>
      <c r="L176" s="98">
        <v>2.6876465775412473</v>
      </c>
      <c r="M176" s="98">
        <v>3.4743969534852832</v>
      </c>
      <c r="N176" s="98">
        <v>3.0627505402232651</v>
      </c>
      <c r="O176" s="98">
        <v>2.9191852650324623</v>
      </c>
      <c r="P176" s="98">
        <v>2.6681404900245993</v>
      </c>
      <c r="Q176" s="98">
        <v>3.5076793636347823</v>
      </c>
      <c r="R176" s="98">
        <v>2.673682315570276</v>
      </c>
      <c r="S176" s="98">
        <v>2.3033780539759996</v>
      </c>
      <c r="T176" s="98">
        <v>2.0783963733467066</v>
      </c>
      <c r="U176" s="98">
        <v>1.8840893169881179</v>
      </c>
      <c r="V176" s="98">
        <v>1.9952823031530824</v>
      </c>
      <c r="W176" s="98">
        <v>2.3175203491536678</v>
      </c>
      <c r="X176" s="98">
        <v>2.1104868125366738</v>
      </c>
      <c r="Y176" s="98">
        <v>1.7503191608315154</v>
      </c>
      <c r="DA176" s="63" t="s">
        <v>1737</v>
      </c>
    </row>
    <row r="177" spans="1:105" ht="12" customHeight="1" x14ac:dyDescent="0.25">
      <c r="A177" s="109" t="s">
        <v>120</v>
      </c>
      <c r="B177" s="33">
        <v>22.004919247671079</v>
      </c>
      <c r="C177" s="33">
        <v>20.914278931034513</v>
      </c>
      <c r="D177" s="33">
        <v>18.540169401000142</v>
      </c>
      <c r="E177" s="33">
        <v>15.992236365949278</v>
      </c>
      <c r="F177" s="33">
        <v>14.120721668816804</v>
      </c>
      <c r="G177" s="33">
        <v>13.255667892702736</v>
      </c>
      <c r="H177" s="33">
        <v>13.108351289058165</v>
      </c>
      <c r="I177" s="33">
        <v>13.921421389305937</v>
      </c>
      <c r="J177" s="33">
        <v>15.440197599609331</v>
      </c>
      <c r="K177" s="33">
        <v>16.376786224100819</v>
      </c>
      <c r="L177" s="33">
        <v>16.688482819138795</v>
      </c>
      <c r="M177" s="33">
        <v>17.328993352529768</v>
      </c>
      <c r="N177" s="33">
        <v>15.718399614601683</v>
      </c>
      <c r="O177" s="33">
        <v>14.698422728547659</v>
      </c>
      <c r="P177" s="33">
        <v>14.230351949567535</v>
      </c>
      <c r="Q177" s="33">
        <v>14.173488449123287</v>
      </c>
      <c r="R177" s="33">
        <v>13.613363102872441</v>
      </c>
      <c r="S177" s="33">
        <v>13.814736623935481</v>
      </c>
      <c r="T177" s="33">
        <v>13.6345059501952</v>
      </c>
      <c r="U177" s="33">
        <v>13.769337133282495</v>
      </c>
      <c r="V177" s="33">
        <v>14.796490179882237</v>
      </c>
      <c r="W177" s="33">
        <v>17.551608881125631</v>
      </c>
      <c r="X177" s="33">
        <v>19.580824376387756</v>
      </c>
      <c r="Y177" s="33">
        <v>23.071058226829493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172.63254820863688</v>
      </c>
      <c r="C3" s="117">
        <f t="shared" si="0"/>
        <v>125.66884454080687</v>
      </c>
      <c r="D3" s="117">
        <f t="shared" si="0"/>
        <v>199.28558700735485</v>
      </c>
      <c r="E3" s="117">
        <f t="shared" si="0"/>
        <v>229.45939432043133</v>
      </c>
      <c r="F3" s="117">
        <f t="shared" si="0"/>
        <v>185.99261903456494</v>
      </c>
      <c r="G3" s="117">
        <f t="shared" si="0"/>
        <v>174.97567092779005</v>
      </c>
      <c r="H3" s="117">
        <f t="shared" si="0"/>
        <v>183.79718489665063</v>
      </c>
      <c r="I3" s="117">
        <f t="shared" si="0"/>
        <v>160.49330880410977</v>
      </c>
      <c r="J3" s="117">
        <f t="shared" si="0"/>
        <v>151.12030043084636</v>
      </c>
      <c r="K3" s="117">
        <f t="shared" si="0"/>
        <v>115.01263085739566</v>
      </c>
      <c r="L3" s="117">
        <f t="shared" si="0"/>
        <v>148.83159728641684</v>
      </c>
      <c r="M3" s="117">
        <f t="shared" si="0"/>
        <v>181.76911439397702</v>
      </c>
      <c r="N3" s="117">
        <f t="shared" si="0"/>
        <v>180.05865468217215</v>
      </c>
      <c r="O3" s="117">
        <f t="shared" si="0"/>
        <v>152.2574500738686</v>
      </c>
      <c r="P3" s="117">
        <f t="shared" si="0"/>
        <v>114.277701505701</v>
      </c>
      <c r="Q3" s="117">
        <f t="shared" si="0"/>
        <v>118.21770367573426</v>
      </c>
      <c r="R3" s="117">
        <f t="shared" ref="R3:V3" si="1">R4+R7+R9+R19</f>
        <v>130.33931620717522</v>
      </c>
      <c r="S3" s="117">
        <f t="shared" si="1"/>
        <v>137.90639427523311</v>
      </c>
      <c r="T3" s="117">
        <f t="shared" si="1"/>
        <v>106.64688095899632</v>
      </c>
      <c r="U3" s="117">
        <f t="shared" si="1"/>
        <v>96.381259300093134</v>
      </c>
      <c r="V3" s="117">
        <f t="shared" si="1"/>
        <v>94.715260502085059</v>
      </c>
      <c r="W3" s="117">
        <f t="shared" ref="W3:Y3" si="2">W4+W7+W9+W19</f>
        <v>118.6959898409493</v>
      </c>
      <c r="X3" s="117">
        <f t="shared" si="2"/>
        <v>47.172231264021356</v>
      </c>
      <c r="Y3" s="117">
        <f t="shared" si="2"/>
        <v>18.923222788478153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124.03288366429145</v>
      </c>
      <c r="C4" s="122">
        <f t="shared" si="3"/>
        <v>80.532829767176167</v>
      </c>
      <c r="D4" s="122">
        <f t="shared" si="3"/>
        <v>148.74110717671326</v>
      </c>
      <c r="E4" s="122">
        <f t="shared" si="3"/>
        <v>177.80109983629026</v>
      </c>
      <c r="F4" s="122">
        <f t="shared" si="3"/>
        <v>134.91826521035637</v>
      </c>
      <c r="G4" s="122">
        <f t="shared" si="3"/>
        <v>122.8723722203314</v>
      </c>
      <c r="H4" s="122">
        <f t="shared" si="3"/>
        <v>132.27194976032521</v>
      </c>
      <c r="I4" s="122">
        <f t="shared" si="3"/>
        <v>111.94926431145193</v>
      </c>
      <c r="J4" s="122">
        <f t="shared" si="3"/>
        <v>104.45110287024011</v>
      </c>
      <c r="K4" s="122">
        <f t="shared" si="3"/>
        <v>72.39185171875603</v>
      </c>
      <c r="L4" s="122">
        <f t="shared" si="3"/>
        <v>103.07707962556447</v>
      </c>
      <c r="M4" s="122">
        <f t="shared" si="3"/>
        <v>131.89990487886661</v>
      </c>
      <c r="N4" s="122">
        <f t="shared" si="3"/>
        <v>130.20470064093797</v>
      </c>
      <c r="O4" s="122">
        <f t="shared" si="3"/>
        <v>108.03214080688417</v>
      </c>
      <c r="P4" s="122">
        <f t="shared" si="3"/>
        <v>75.420832925923875</v>
      </c>
      <c r="Q4" s="122">
        <f t="shared" si="3"/>
        <v>78.372624929281287</v>
      </c>
      <c r="R4" s="122">
        <f t="shared" ref="R4:V4" si="4">SUM(R5:R6)</f>
        <v>89.21429715447583</v>
      </c>
      <c r="S4" s="122">
        <f t="shared" si="4"/>
        <v>95.088844299283849</v>
      </c>
      <c r="T4" s="122">
        <f t="shared" si="4"/>
        <v>69.145985036215833</v>
      </c>
      <c r="U4" s="122">
        <f t="shared" si="4"/>
        <v>62.060939271934579</v>
      </c>
      <c r="V4" s="122">
        <f t="shared" si="4"/>
        <v>60.884962531009478</v>
      </c>
      <c r="W4" s="122">
        <f t="shared" ref="W4:Y4" si="5">SUM(W5:W6)</f>
        <v>85.904919863216023</v>
      </c>
      <c r="X4" s="122">
        <f t="shared" si="5"/>
        <v>25.905994506424946</v>
      </c>
      <c r="Y4" s="122">
        <f t="shared" si="5"/>
        <v>8.6108231311801102</v>
      </c>
      <c r="DA4" s="130" t="s">
        <v>1741</v>
      </c>
    </row>
    <row r="5" spans="1:105" ht="12" customHeight="1" x14ac:dyDescent="0.25">
      <c r="A5" s="97" t="s">
        <v>51</v>
      </c>
      <c r="B5" s="98">
        <v>122.89447704713365</v>
      </c>
      <c r="C5" s="98">
        <v>79.810210132924823</v>
      </c>
      <c r="D5" s="98">
        <v>147.41390762113255</v>
      </c>
      <c r="E5" s="98">
        <v>176.23564453836696</v>
      </c>
      <c r="F5" s="98">
        <v>133.74560415556869</v>
      </c>
      <c r="G5" s="98">
        <v>121.82367258358695</v>
      </c>
      <c r="H5" s="98">
        <v>131.1536286626451</v>
      </c>
      <c r="I5" s="98">
        <v>111.02129795719779</v>
      </c>
      <c r="J5" s="98">
        <v>103.58913704993449</v>
      </c>
      <c r="K5" s="98">
        <v>71.801541322552922</v>
      </c>
      <c r="L5" s="98">
        <v>102.23797634847348</v>
      </c>
      <c r="M5" s="98">
        <v>130.83017354475629</v>
      </c>
      <c r="N5" s="98">
        <v>129.17893778668912</v>
      </c>
      <c r="O5" s="98">
        <v>107.17929566398399</v>
      </c>
      <c r="P5" s="98">
        <v>74.83356029773455</v>
      </c>
      <c r="Q5" s="98">
        <v>77.763973000917304</v>
      </c>
      <c r="R5" s="98">
        <v>88.526332033130103</v>
      </c>
      <c r="S5" s="98">
        <v>94.354618515735751</v>
      </c>
      <c r="T5" s="98">
        <v>68.615094303251482</v>
      </c>
      <c r="U5" s="98">
        <v>61.586584012514173</v>
      </c>
      <c r="V5" s="98">
        <v>60.417701309371239</v>
      </c>
      <c r="W5" s="98">
        <v>85.243575889005299</v>
      </c>
      <c r="X5" s="98">
        <v>25.70732669781626</v>
      </c>
      <c r="Y5" s="98">
        <v>8.5445818355303391</v>
      </c>
      <c r="DA5" s="63" t="s">
        <v>1742</v>
      </c>
    </row>
    <row r="6" spans="1:105" ht="12" customHeight="1" x14ac:dyDescent="0.25">
      <c r="A6" s="97" t="s">
        <v>53</v>
      </c>
      <c r="B6" s="98">
        <v>1.1384066171577965</v>
      </c>
      <c r="C6" s="98">
        <v>0.72261963425133779</v>
      </c>
      <c r="D6" s="98">
        <v>1.3271995555807068</v>
      </c>
      <c r="E6" s="98">
        <v>1.5654552979233161</v>
      </c>
      <c r="F6" s="98">
        <v>1.1726610547876686</v>
      </c>
      <c r="G6" s="98">
        <v>1.0486996367444505</v>
      </c>
      <c r="H6" s="98">
        <v>1.118321097680103</v>
      </c>
      <c r="I6" s="98">
        <v>0.92796635425413676</v>
      </c>
      <c r="J6" s="98">
        <v>0.8619658203056183</v>
      </c>
      <c r="K6" s="98">
        <v>0.59031039620310299</v>
      </c>
      <c r="L6" s="98">
        <v>0.83910327709099053</v>
      </c>
      <c r="M6" s="98">
        <v>1.0697313341103249</v>
      </c>
      <c r="N6" s="98">
        <v>1.0257628542488466</v>
      </c>
      <c r="O6" s="98">
        <v>0.85284514290017344</v>
      </c>
      <c r="P6" s="98">
        <v>0.58727262818932147</v>
      </c>
      <c r="Q6" s="98">
        <v>0.6086519283639803</v>
      </c>
      <c r="R6" s="98">
        <v>0.6879651213457203</v>
      </c>
      <c r="S6" s="98">
        <v>0.7342257835480942</v>
      </c>
      <c r="T6" s="98">
        <v>0.53089073296435108</v>
      </c>
      <c r="U6" s="98">
        <v>0.47435525942040629</v>
      </c>
      <c r="V6" s="98">
        <v>0.46726122163823708</v>
      </c>
      <c r="W6" s="98">
        <v>0.66134397421071733</v>
      </c>
      <c r="X6" s="98">
        <v>0.19866780860868485</v>
      </c>
      <c r="Y6" s="98">
        <v>6.6241295649770382E-2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0.32219789672174881</v>
      </c>
      <c r="C7" s="122">
        <f t="shared" si="6"/>
        <v>0.42917713974177657</v>
      </c>
      <c r="D7" s="122">
        <f t="shared" si="6"/>
        <v>0.3554839159472617</v>
      </c>
      <c r="E7" s="122">
        <f t="shared" si="6"/>
        <v>0.60524489184610997</v>
      </c>
      <c r="F7" s="122">
        <f t="shared" si="6"/>
        <v>0.42183694872642646</v>
      </c>
      <c r="G7" s="122">
        <f t="shared" si="6"/>
        <v>0.52484905382159797</v>
      </c>
      <c r="H7" s="122">
        <f t="shared" si="6"/>
        <v>0.84424182090023203</v>
      </c>
      <c r="I7" s="122">
        <f t="shared" si="6"/>
        <v>1.8138025533411712</v>
      </c>
      <c r="J7" s="122">
        <f t="shared" si="6"/>
        <v>1.1662468983491072</v>
      </c>
      <c r="K7" s="122">
        <f t="shared" si="6"/>
        <v>0.83155232302790627</v>
      </c>
      <c r="L7" s="122">
        <f t="shared" si="6"/>
        <v>1.2520547972716405</v>
      </c>
      <c r="M7" s="122">
        <f t="shared" si="6"/>
        <v>1.1178582901057652</v>
      </c>
      <c r="N7" s="122">
        <f t="shared" si="6"/>
        <v>4.03143267903011</v>
      </c>
      <c r="O7" s="122">
        <f t="shared" si="6"/>
        <v>1.9012455121762148</v>
      </c>
      <c r="P7" s="122">
        <f t="shared" si="6"/>
        <v>1.6179410023052834</v>
      </c>
      <c r="Q7" s="122">
        <f t="shared" si="6"/>
        <v>2.7079970477571651</v>
      </c>
      <c r="R7" s="122">
        <f t="shared" si="6"/>
        <v>2.7870304531454972</v>
      </c>
      <c r="S7" s="122">
        <f t="shared" si="6"/>
        <v>3.1776584018573346</v>
      </c>
      <c r="T7" s="122">
        <f t="shared" si="6"/>
        <v>2.620249100599267</v>
      </c>
      <c r="U7" s="122">
        <f t="shared" si="6"/>
        <v>2.3961982264953847</v>
      </c>
      <c r="V7" s="122">
        <f t="shared" si="6"/>
        <v>2.2407388251137652</v>
      </c>
      <c r="W7" s="122">
        <f t="shared" si="6"/>
        <v>2.2526642752382262</v>
      </c>
      <c r="X7" s="122">
        <f t="shared" si="6"/>
        <v>1.9107230226514866</v>
      </c>
      <c r="Y7" s="122">
        <f t="shared" si="6"/>
        <v>1.4790217045170575</v>
      </c>
      <c r="DA7" s="130" t="s">
        <v>1744</v>
      </c>
    </row>
    <row r="8" spans="1:105" ht="12" customHeight="1" x14ac:dyDescent="0.25">
      <c r="A8" s="97" t="s">
        <v>53</v>
      </c>
      <c r="B8" s="98">
        <v>0.32219789672174881</v>
      </c>
      <c r="C8" s="98">
        <v>0.42917713974177657</v>
      </c>
      <c r="D8" s="98">
        <v>0.3554839159472617</v>
      </c>
      <c r="E8" s="98">
        <v>0.60524489184610997</v>
      </c>
      <c r="F8" s="98">
        <v>0.42183694872642646</v>
      </c>
      <c r="G8" s="98">
        <v>0.52484905382159797</v>
      </c>
      <c r="H8" s="98">
        <v>0.84424182090023203</v>
      </c>
      <c r="I8" s="98">
        <v>1.8138025533411712</v>
      </c>
      <c r="J8" s="98">
        <v>1.1662468983491072</v>
      </c>
      <c r="K8" s="98">
        <v>0.83155232302790627</v>
      </c>
      <c r="L8" s="98">
        <v>1.2520547972716405</v>
      </c>
      <c r="M8" s="98">
        <v>1.1178582901057652</v>
      </c>
      <c r="N8" s="98">
        <v>4.03143267903011</v>
      </c>
      <c r="O8" s="98">
        <v>1.9012455121762148</v>
      </c>
      <c r="P8" s="98">
        <v>1.6179410023052834</v>
      </c>
      <c r="Q8" s="98">
        <v>2.7079970477571651</v>
      </c>
      <c r="R8" s="98">
        <v>2.7870304531454972</v>
      </c>
      <c r="S8" s="98">
        <v>3.1776584018573346</v>
      </c>
      <c r="T8" s="98">
        <v>2.620249100599267</v>
      </c>
      <c r="U8" s="98">
        <v>2.3961982264953847</v>
      </c>
      <c r="V8" s="98">
        <v>2.2407388251137652</v>
      </c>
      <c r="W8" s="98">
        <v>2.2526642752382262</v>
      </c>
      <c r="X8" s="98">
        <v>1.9107230226514866</v>
      </c>
      <c r="Y8" s="98">
        <v>1.4790217045170575</v>
      </c>
      <c r="DA8" s="63" t="s">
        <v>1745</v>
      </c>
    </row>
    <row r="9" spans="1:105" ht="12" customHeight="1" x14ac:dyDescent="0.25">
      <c r="A9" s="121" t="s">
        <v>55</v>
      </c>
      <c r="B9" s="122">
        <v>29.193702921602071</v>
      </c>
      <c r="C9" s="122">
        <v>27.043232742344774</v>
      </c>
      <c r="D9" s="122">
        <v>30.618104796905385</v>
      </c>
      <c r="E9" s="122">
        <v>30.20909836966613</v>
      </c>
      <c r="F9" s="122">
        <v>29.768543568799405</v>
      </c>
      <c r="G9" s="122">
        <v>31.320635699689568</v>
      </c>
      <c r="H9" s="122">
        <v>30.58596486517775</v>
      </c>
      <c r="I9" s="122">
        <v>27.759238399145243</v>
      </c>
      <c r="J9" s="122">
        <v>28.106383992822451</v>
      </c>
      <c r="K9" s="122">
        <v>26.550137543329747</v>
      </c>
      <c r="L9" s="122">
        <v>28.294068022878392</v>
      </c>
      <c r="M9" s="122">
        <v>30.870922684288576</v>
      </c>
      <c r="N9" s="122">
        <v>28.77610667395524</v>
      </c>
      <c r="O9" s="122">
        <v>26.598688607729812</v>
      </c>
      <c r="P9" s="122">
        <v>23.540960916772235</v>
      </c>
      <c r="Q9" s="122">
        <v>23.080363285226571</v>
      </c>
      <c r="R9" s="122">
        <v>23.740814497894423</v>
      </c>
      <c r="S9" s="122">
        <v>24.590047086807399</v>
      </c>
      <c r="T9" s="122">
        <v>21.845128462293889</v>
      </c>
      <c r="U9" s="122">
        <v>20.004943973400227</v>
      </c>
      <c r="V9" s="122">
        <v>19.799159077645932</v>
      </c>
      <c r="W9" s="122">
        <v>19.21365753318878</v>
      </c>
      <c r="X9" s="122">
        <v>12.34976435809649</v>
      </c>
      <c r="Y9" s="122">
        <v>5.7001535710717439</v>
      </c>
      <c r="DA9" s="130" t="s">
        <v>1746</v>
      </c>
    </row>
    <row r="10" spans="1:105" ht="12" customHeight="1" x14ac:dyDescent="0.25">
      <c r="A10" s="97" t="s">
        <v>143</v>
      </c>
      <c r="B10" s="98">
        <v>0.60804740475305441</v>
      </c>
      <c r="C10" s="98">
        <v>0.51092242401909449</v>
      </c>
      <c r="D10" s="98">
        <v>0.83660026937378895</v>
      </c>
      <c r="E10" s="98">
        <v>1.0123857289520029</v>
      </c>
      <c r="F10" s="98">
        <v>0.95313371994450191</v>
      </c>
      <c r="G10" s="98">
        <v>1.0320696098375342</v>
      </c>
      <c r="H10" s="98">
        <v>1.1758603963856491</v>
      </c>
      <c r="I10" s="98">
        <v>1.2123328022940811</v>
      </c>
      <c r="J10" s="98">
        <v>1.327204419349189</v>
      </c>
      <c r="K10" s="98">
        <v>1.0876921695515562</v>
      </c>
      <c r="L10" s="98">
        <v>1.5837685219414055</v>
      </c>
      <c r="M10" s="98">
        <v>1.9933671264814059</v>
      </c>
      <c r="N10" s="98">
        <v>1.9584469615526754</v>
      </c>
      <c r="O10" s="98">
        <v>1.6260217740586469</v>
      </c>
      <c r="P10" s="98">
        <v>1.1351662533088844</v>
      </c>
      <c r="Q10" s="98">
        <v>1.4294454807748704</v>
      </c>
      <c r="R10" s="98">
        <v>1.6201206093686193</v>
      </c>
      <c r="S10" s="98">
        <v>1.7201179294829847</v>
      </c>
      <c r="T10" s="98">
        <v>1.2662121302912681</v>
      </c>
      <c r="U10" s="98">
        <v>1.1468406032775433</v>
      </c>
      <c r="V10" s="98">
        <v>1.1376688335751601</v>
      </c>
      <c r="W10" s="98">
        <v>1.643080731970884</v>
      </c>
      <c r="X10" s="98">
        <v>0.51565938850316484</v>
      </c>
      <c r="Y10" s="98">
        <v>0.17742012531811496</v>
      </c>
      <c r="DA10" s="63" t="s">
        <v>1747</v>
      </c>
    </row>
    <row r="11" spans="1:105" ht="12" customHeight="1" x14ac:dyDescent="0.25">
      <c r="A11" s="97" t="s">
        <v>124</v>
      </c>
      <c r="B11" s="98">
        <v>0.2024581871603007</v>
      </c>
      <c r="C11" s="98">
        <v>0.20055450607124506</v>
      </c>
      <c r="D11" s="98">
        <v>0.1759004714298649</v>
      </c>
      <c r="E11" s="98">
        <v>0.17531196987349595</v>
      </c>
      <c r="F11" s="98">
        <v>0.17498338486979231</v>
      </c>
      <c r="G11" s="98">
        <v>0.17540035110451452</v>
      </c>
      <c r="H11" s="98">
        <v>0.16716275316687981</v>
      </c>
      <c r="I11" s="98">
        <v>0.15319552698675681</v>
      </c>
      <c r="J11" s="98">
        <v>0.14297931813368228</v>
      </c>
      <c r="K11" s="98">
        <v>0.13371100322478141</v>
      </c>
      <c r="L11" s="98">
        <v>0.13048950569887538</v>
      </c>
      <c r="M11" s="98">
        <v>0.13611076288626178</v>
      </c>
      <c r="N11" s="98">
        <v>0.12072644326278693</v>
      </c>
      <c r="O11" s="98">
        <v>0.10487980367518286</v>
      </c>
      <c r="P11" s="98">
        <v>9.3996889919054694E-2</v>
      </c>
      <c r="Q11" s="98">
        <v>8.8567085398974343E-2</v>
      </c>
      <c r="R11" s="98">
        <v>7.240243113237442E-2</v>
      </c>
      <c r="S11" s="98">
        <v>6.3377526922536426E-2</v>
      </c>
      <c r="T11" s="98">
        <v>5.1265323757328486E-2</v>
      </c>
      <c r="U11" s="98">
        <v>4.038699339717506E-2</v>
      </c>
      <c r="V11" s="98">
        <v>3.789543663739748E-2</v>
      </c>
      <c r="W11" s="98">
        <v>3.5867033779092367E-2</v>
      </c>
      <c r="X11" s="98">
        <v>2.4571202002540812E-2</v>
      </c>
      <c r="Y11" s="98">
        <v>9.2806149988818847E-3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7.8421335237557427E-5</v>
      </c>
      <c r="M12" s="98">
        <v>8.1933203709704815E-5</v>
      </c>
      <c r="N12" s="98">
        <v>7.9117299502903728E-5</v>
      </c>
      <c r="O12" s="98">
        <v>7.630219465388252E-5</v>
      </c>
      <c r="P12" s="98">
        <v>7.8189320810515366E-5</v>
      </c>
      <c r="Q12" s="98">
        <v>7.9269107160200313E-5</v>
      </c>
      <c r="R12" s="98">
        <v>7.4672240651451382E-5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2.6806759662087108E-5</v>
      </c>
      <c r="M13" s="101">
        <v>2.7345389342208711E-5</v>
      </c>
      <c r="N13" s="101">
        <v>2.4759380445702056E-5</v>
      </c>
      <c r="O13" s="101">
        <v>2.554301426193091E-5</v>
      </c>
      <c r="P13" s="101">
        <v>2.7215809121414854E-5</v>
      </c>
      <c r="Q13" s="101">
        <v>2.5744818924532969E-5</v>
      </c>
      <c r="R13" s="101">
        <v>2.6026800923673006E-5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5.1614575575470326E-5</v>
      </c>
      <c r="M14" s="104">
        <v>5.4587814367496104E-5</v>
      </c>
      <c r="N14" s="104">
        <v>5.4357919057201668E-5</v>
      </c>
      <c r="O14" s="104">
        <v>5.0759180391951613E-5</v>
      </c>
      <c r="P14" s="104">
        <v>5.0973511689100516E-5</v>
      </c>
      <c r="Q14" s="104">
        <v>5.352428823566734E-5</v>
      </c>
      <c r="R14" s="104">
        <v>4.8645439727778372E-5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28.383197329688716</v>
      </c>
      <c r="C15" s="101">
        <v>26.331755812254436</v>
      </c>
      <c r="D15" s="101">
        <v>29.605604056101733</v>
      </c>
      <c r="E15" s="101">
        <v>29.021400670840631</v>
      </c>
      <c r="F15" s="101">
        <v>28.640426463985111</v>
      </c>
      <c r="G15" s="101">
        <v>30.113165738747519</v>
      </c>
      <c r="H15" s="101">
        <v>29.242941715625221</v>
      </c>
      <c r="I15" s="101">
        <v>26.393710069864404</v>
      </c>
      <c r="J15" s="101">
        <v>26.636200255339581</v>
      </c>
      <c r="K15" s="101">
        <v>25.328734370553409</v>
      </c>
      <c r="L15" s="101">
        <v>24.217319058612762</v>
      </c>
      <c r="M15" s="101">
        <v>25.789144044827662</v>
      </c>
      <c r="N15" s="101">
        <v>23.807141484438336</v>
      </c>
      <c r="O15" s="101">
        <v>21.852018750539273</v>
      </c>
      <c r="P15" s="101">
        <v>19.503199800330673</v>
      </c>
      <c r="Q15" s="101">
        <v>18.942195848843653</v>
      </c>
      <c r="R15" s="101">
        <v>19.475928675485982</v>
      </c>
      <c r="S15" s="101">
        <v>20.212398438768883</v>
      </c>
      <c r="T15" s="101">
        <v>18.450393529149565</v>
      </c>
      <c r="U15" s="101">
        <v>16.748903025561198</v>
      </c>
      <c r="V15" s="101">
        <v>16.521010877015684</v>
      </c>
      <c r="W15" s="101">
        <v>15.541085860006358</v>
      </c>
      <c r="X15" s="101">
        <v>10.431491132339341</v>
      </c>
      <c r="Y15" s="101">
        <v>4.866667743494653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2.3624125152901101</v>
      </c>
      <c r="M16" s="104">
        <v>2.9522188168895367</v>
      </c>
      <c r="N16" s="104">
        <v>2.8897126674019358</v>
      </c>
      <c r="O16" s="104">
        <v>3.0156919772620565</v>
      </c>
      <c r="P16" s="104">
        <v>2.8085197838928115</v>
      </c>
      <c r="Q16" s="104">
        <v>2.6200756011019126</v>
      </c>
      <c r="R16" s="104">
        <v>2.5722881096667982</v>
      </c>
      <c r="S16" s="104">
        <v>2.594153191632993</v>
      </c>
      <c r="T16" s="104">
        <v>2.077257479095727</v>
      </c>
      <c r="U16" s="104">
        <v>2.0688133511643119</v>
      </c>
      <c r="V16" s="104">
        <v>2.1025839304176923</v>
      </c>
      <c r="W16" s="104">
        <v>1.9936239074324424</v>
      </c>
      <c r="X16" s="104">
        <v>1.3780426352514428</v>
      </c>
      <c r="Y16" s="104">
        <v>0.64678508726009343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0.81815496092242668</v>
      </c>
      <c r="M17" s="98">
        <v>0.98970333724916437</v>
      </c>
      <c r="N17" s="98">
        <v>0.90298999387803636</v>
      </c>
      <c r="O17" s="98">
        <v>1.0077793736287375</v>
      </c>
      <c r="P17" s="98">
        <v>0.97559645008608042</v>
      </c>
      <c r="Q17" s="98">
        <v>0.85372105020220845</v>
      </c>
      <c r="R17" s="98">
        <v>0.90402768419322144</v>
      </c>
      <c r="S17" s="98">
        <v>0.97168829909047816</v>
      </c>
      <c r="T17" s="98">
        <v>0.73779726046542327</v>
      </c>
      <c r="U17" s="98">
        <v>0.73461616080075787</v>
      </c>
      <c r="V17" s="98">
        <v>0.76542811521605758</v>
      </c>
      <c r="W17" s="98">
        <v>0.73138361963012921</v>
      </c>
      <c r="X17" s="98">
        <v>0.50555136805563272</v>
      </c>
      <c r="Y17" s="98">
        <v>0.23512818173222291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1.5442575543676835</v>
      </c>
      <c r="M18" s="98">
        <v>1.9625154796403721</v>
      </c>
      <c r="N18" s="98">
        <v>1.9867226735238996</v>
      </c>
      <c r="O18" s="98">
        <v>2.007912603633319</v>
      </c>
      <c r="P18" s="98">
        <v>1.8329233338067312</v>
      </c>
      <c r="Q18" s="98">
        <v>1.7663545508997041</v>
      </c>
      <c r="R18" s="98">
        <v>1.6682604254735767</v>
      </c>
      <c r="S18" s="98">
        <v>1.6224648925425149</v>
      </c>
      <c r="T18" s="98">
        <v>1.3394602186303035</v>
      </c>
      <c r="U18" s="98">
        <v>1.3341971903635541</v>
      </c>
      <c r="V18" s="98">
        <v>1.337155815201635</v>
      </c>
      <c r="W18" s="98">
        <v>1.2622402878023133</v>
      </c>
      <c r="X18" s="98">
        <v>0.87249126719581005</v>
      </c>
      <c r="Y18" s="98">
        <v>0.41165690552787054</v>
      </c>
      <c r="DA18" s="63" t="s">
        <v>1755</v>
      </c>
    </row>
    <row r="19" spans="1:105" ht="12" customHeight="1" x14ac:dyDescent="0.25">
      <c r="A19" s="121" t="s">
        <v>54</v>
      </c>
      <c r="B19" s="122">
        <v>19.083763726021594</v>
      </c>
      <c r="C19" s="122">
        <v>17.663604891544146</v>
      </c>
      <c r="D19" s="122">
        <v>19.570891117788939</v>
      </c>
      <c r="E19" s="122">
        <v>20.843951222628856</v>
      </c>
      <c r="F19" s="122">
        <v>20.883973306682755</v>
      </c>
      <c r="G19" s="122">
        <v>20.25781395394748</v>
      </c>
      <c r="H19" s="122">
        <v>20.095028450247433</v>
      </c>
      <c r="I19" s="122">
        <v>18.971003540171431</v>
      </c>
      <c r="J19" s="122">
        <v>17.396566669434691</v>
      </c>
      <c r="K19" s="122">
        <v>15.239089272281973</v>
      </c>
      <c r="L19" s="122">
        <v>16.208394840702333</v>
      </c>
      <c r="M19" s="122">
        <v>17.880428540716043</v>
      </c>
      <c r="N19" s="122">
        <v>17.046414688248841</v>
      </c>
      <c r="O19" s="122">
        <v>15.725375147078408</v>
      </c>
      <c r="P19" s="122">
        <v>13.69796666069961</v>
      </c>
      <c r="Q19" s="122">
        <v>14.056718413469236</v>
      </c>
      <c r="R19" s="122">
        <v>14.597174101659483</v>
      </c>
      <c r="S19" s="122">
        <v>15.049844487284524</v>
      </c>
      <c r="T19" s="122">
        <v>13.035518359887329</v>
      </c>
      <c r="U19" s="122">
        <v>11.919177828262942</v>
      </c>
      <c r="V19" s="122">
        <v>11.790400068315886</v>
      </c>
      <c r="W19" s="122">
        <v>11.324748169306268</v>
      </c>
      <c r="X19" s="122">
        <v>7.0057493768484331</v>
      </c>
      <c r="Y19" s="122">
        <v>3.1332243817092409</v>
      </c>
      <c r="DA19" s="130" t="s">
        <v>1756</v>
      </c>
    </row>
    <row r="20" spans="1:105" ht="12" customHeight="1" x14ac:dyDescent="0.25">
      <c r="A20" s="97" t="s">
        <v>51</v>
      </c>
      <c r="B20" s="98">
        <v>5.5096933611469057</v>
      </c>
      <c r="C20" s="98">
        <v>4.0631506744919985</v>
      </c>
      <c r="D20" s="98">
        <v>6.9279120498452835</v>
      </c>
      <c r="E20" s="98">
        <v>7.7763392620507323</v>
      </c>
      <c r="F20" s="98">
        <v>6.8870179747162457</v>
      </c>
      <c r="G20" s="98">
        <v>6.2519508854243133</v>
      </c>
      <c r="H20" s="98">
        <v>6.5296300771756526</v>
      </c>
      <c r="I20" s="98">
        <v>6.2270693857220456</v>
      </c>
      <c r="J20" s="98">
        <v>5.6789953019182651</v>
      </c>
      <c r="K20" s="98">
        <v>3.9715886959486135</v>
      </c>
      <c r="L20" s="98">
        <v>5.0200161538139501</v>
      </c>
      <c r="M20" s="98">
        <v>5.2179064999093621</v>
      </c>
      <c r="N20" s="98">
        <v>5.0623021627885167</v>
      </c>
      <c r="O20" s="98">
        <v>4.1414396886833824</v>
      </c>
      <c r="P20" s="98">
        <v>2.8860820837046215</v>
      </c>
      <c r="Q20" s="98">
        <v>0.99720777307791897</v>
      </c>
      <c r="R20" s="98">
        <v>1.1255177771738492</v>
      </c>
      <c r="S20" s="98">
        <v>1.1862665133138417</v>
      </c>
      <c r="T20" s="98">
        <v>0.86337966805650279</v>
      </c>
      <c r="U20" s="98">
        <v>0.77667654582052204</v>
      </c>
      <c r="V20" s="98">
        <v>0.76188169173987041</v>
      </c>
      <c r="W20" s="98">
        <v>1.074485436771053</v>
      </c>
      <c r="X20" s="98">
        <v>0.32414521546585034</v>
      </c>
      <c r="Y20" s="98">
        <v>0.1080030118091506</v>
      </c>
      <c r="DA20" s="63" t="s">
        <v>1757</v>
      </c>
    </row>
    <row r="21" spans="1:105" ht="12" customHeight="1" x14ac:dyDescent="0.25">
      <c r="A21" s="97" t="s">
        <v>50</v>
      </c>
      <c r="B21" s="98">
        <v>0.84596654659679049</v>
      </c>
      <c r="C21" s="98">
        <v>1.0040356462258055</v>
      </c>
      <c r="D21" s="98">
        <v>1.1697546766525542</v>
      </c>
      <c r="E21" s="98">
        <v>1.645046956057407</v>
      </c>
      <c r="F21" s="98">
        <v>1.8939439404741327</v>
      </c>
      <c r="G21" s="98">
        <v>1.9059401621820453</v>
      </c>
      <c r="H21" s="98">
        <v>1.9596423181467895</v>
      </c>
      <c r="I21" s="98">
        <v>1.705615808261439</v>
      </c>
      <c r="J21" s="98">
        <v>1.408396044467221</v>
      </c>
      <c r="K21" s="98">
        <v>1.4649084331556448</v>
      </c>
      <c r="L21" s="98">
        <v>1.2711451213904903</v>
      </c>
      <c r="M21" s="98">
        <v>1.7170161330361029</v>
      </c>
      <c r="N21" s="98">
        <v>1.544667679881961</v>
      </c>
      <c r="O21" s="98">
        <v>1.5178493598110019</v>
      </c>
      <c r="P21" s="98">
        <v>1.3381597829979139</v>
      </c>
      <c r="Q21" s="98">
        <v>2.0036267470709221</v>
      </c>
      <c r="R21" s="98">
        <v>1.6971502611538496</v>
      </c>
      <c r="S21" s="98">
        <v>1.4951091244090944</v>
      </c>
      <c r="T21" s="98">
        <v>1.2280523935194438</v>
      </c>
      <c r="U21" s="98">
        <v>1.0028925664290793</v>
      </c>
      <c r="V21" s="98">
        <v>0.97714326539924112</v>
      </c>
      <c r="W21" s="98">
        <v>0.9059615047150994</v>
      </c>
      <c r="X21" s="98">
        <v>0.53034843176394086</v>
      </c>
      <c r="Y21" s="98">
        <v>0.17688953661015541</v>
      </c>
      <c r="DA21" s="63" t="s">
        <v>1758</v>
      </c>
    </row>
    <row r="22" spans="1:105" ht="12" customHeight="1" x14ac:dyDescent="0.25">
      <c r="A22" s="109" t="s">
        <v>120</v>
      </c>
      <c r="B22" s="33">
        <v>12.7281038182779</v>
      </c>
      <c r="C22" s="33">
        <v>12.596418570826344</v>
      </c>
      <c r="D22" s="33">
        <v>11.473224391291101</v>
      </c>
      <c r="E22" s="33">
        <v>11.422565004520717</v>
      </c>
      <c r="F22" s="33">
        <v>12.103011391492375</v>
      </c>
      <c r="G22" s="33">
        <v>12.099922906341121</v>
      </c>
      <c r="H22" s="33">
        <v>11.605756054924992</v>
      </c>
      <c r="I22" s="33">
        <v>11.038318346187946</v>
      </c>
      <c r="J22" s="33">
        <v>10.309175323049205</v>
      </c>
      <c r="K22" s="33">
        <v>9.8025921431777139</v>
      </c>
      <c r="L22" s="33">
        <v>9.9172335654978934</v>
      </c>
      <c r="M22" s="33">
        <v>10.945505907770578</v>
      </c>
      <c r="N22" s="33">
        <v>10.439444845578363</v>
      </c>
      <c r="O22" s="33">
        <v>10.066086098584023</v>
      </c>
      <c r="P22" s="33">
        <v>9.473724793997075</v>
      </c>
      <c r="Q22" s="33">
        <v>11.055883893320395</v>
      </c>
      <c r="R22" s="33">
        <v>11.774506063331785</v>
      </c>
      <c r="S22" s="33">
        <v>12.368468849561587</v>
      </c>
      <c r="T22" s="33">
        <v>10.944086298311381</v>
      </c>
      <c r="U22" s="33">
        <v>10.13960871601334</v>
      </c>
      <c r="V22" s="33">
        <v>10.051375111176775</v>
      </c>
      <c r="W22" s="33">
        <v>9.3443012278201163</v>
      </c>
      <c r="X22" s="33">
        <v>6.1512557296186419</v>
      </c>
      <c r="Y22" s="33">
        <v>2.8483318332899348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1.7828237816555563E-2</v>
      </c>
      <c r="C24" s="117">
        <f t="shared" si="7"/>
        <v>1.9710924539189691E-2</v>
      </c>
      <c r="D24" s="117">
        <f t="shared" si="7"/>
        <v>2.0058288806681229E-2</v>
      </c>
      <c r="E24" s="117">
        <f t="shared" si="7"/>
        <v>1.9654567560054469E-2</v>
      </c>
      <c r="F24" s="117">
        <f t="shared" si="7"/>
        <v>1.9923265512789015E-2</v>
      </c>
      <c r="G24" s="117">
        <f t="shared" si="7"/>
        <v>2.0129651035273203E-2</v>
      </c>
      <c r="H24" s="117">
        <f t="shared" si="7"/>
        <v>1.9754060848831217E-2</v>
      </c>
      <c r="I24" s="117">
        <f t="shared" si="7"/>
        <v>2.0357886336221469E-2</v>
      </c>
      <c r="J24" s="117">
        <f t="shared" si="7"/>
        <v>2.0840030410441881E-2</v>
      </c>
      <c r="K24" s="117">
        <f t="shared" si="7"/>
        <v>2.9630956461878674E-2</v>
      </c>
      <c r="L24" s="117">
        <f t="shared" si="7"/>
        <v>4.4106998375043109E-2</v>
      </c>
      <c r="M24" s="117">
        <f t="shared" si="7"/>
        <v>0.2253440875645546</v>
      </c>
      <c r="N24" s="117">
        <f t="shared" si="7"/>
        <v>0.21363066246564902</v>
      </c>
      <c r="O24" s="117">
        <f t="shared" si="7"/>
        <v>0.30226555713356618</v>
      </c>
      <c r="P24" s="117">
        <f t="shared" si="7"/>
        <v>0.35095088765945504</v>
      </c>
      <c r="Q24" s="117">
        <f t="shared" si="7"/>
        <v>0.93551174592213726</v>
      </c>
      <c r="R24" s="117">
        <f t="shared" ref="R24:V24" si="8">R25+R28+R30+R39</f>
        <v>0.79658914341858911</v>
      </c>
      <c r="S24" s="117">
        <f t="shared" si="8"/>
        <v>0.58170148716170922</v>
      </c>
      <c r="T24" s="117">
        <f t="shared" si="8"/>
        <v>0.53417878477604486</v>
      </c>
      <c r="U24" s="117">
        <f t="shared" si="8"/>
        <v>0.47674924922062006</v>
      </c>
      <c r="V24" s="117">
        <f t="shared" si="8"/>
        <v>0.48420388653762964</v>
      </c>
      <c r="W24" s="117">
        <f t="shared" ref="W24:Y24" si="9">W25+W28+W30+W39</f>
        <v>0.49832444939640236</v>
      </c>
      <c r="X24" s="117">
        <f t="shared" si="9"/>
        <v>0.43808840082781797</v>
      </c>
      <c r="Y24" s="117">
        <f t="shared" si="9"/>
        <v>0.359342635579119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1.2590378890378078E-2</v>
      </c>
      <c r="C25" s="122">
        <f t="shared" si="10"/>
        <v>1.4257577428268277E-2</v>
      </c>
      <c r="D25" s="122">
        <f t="shared" si="10"/>
        <v>1.455170848040515E-2</v>
      </c>
      <c r="E25" s="122">
        <f t="shared" si="10"/>
        <v>1.4281464969080594E-2</v>
      </c>
      <c r="F25" s="122">
        <f t="shared" si="10"/>
        <v>1.4449349075057226E-2</v>
      </c>
      <c r="G25" s="122">
        <f t="shared" si="10"/>
        <v>1.445661061966071E-2</v>
      </c>
      <c r="H25" s="122">
        <f t="shared" si="10"/>
        <v>1.3941490817101982E-2</v>
      </c>
      <c r="I25" s="122">
        <f t="shared" si="10"/>
        <v>1.433583944433018E-2</v>
      </c>
      <c r="J25" s="122">
        <f t="shared" si="10"/>
        <v>1.4094382513666589E-2</v>
      </c>
      <c r="K25" s="122">
        <f t="shared" si="10"/>
        <v>1.632880512986622E-2</v>
      </c>
      <c r="L25" s="122">
        <f t="shared" si="10"/>
        <v>1.9007630232542445E-2</v>
      </c>
      <c r="M25" s="122">
        <f t="shared" si="10"/>
        <v>0.17288875284580649</v>
      </c>
      <c r="N25" s="122">
        <f t="shared" si="10"/>
        <v>0.14562252445804302</v>
      </c>
      <c r="O25" s="122">
        <f t="shared" si="10"/>
        <v>0.19915757554608687</v>
      </c>
      <c r="P25" s="122">
        <f t="shared" si="10"/>
        <v>0.19621912477399789</v>
      </c>
      <c r="Q25" s="122">
        <f t="shared" si="10"/>
        <v>0.73148202117484007</v>
      </c>
      <c r="R25" s="122">
        <f t="shared" ref="R25:V25" si="11">SUM(R26:R27)</f>
        <v>0.59141209055612232</v>
      </c>
      <c r="S25" s="122">
        <f t="shared" si="11"/>
        <v>0.3777523018898612</v>
      </c>
      <c r="T25" s="122">
        <f t="shared" si="11"/>
        <v>0.34418964872584357</v>
      </c>
      <c r="U25" s="122">
        <f t="shared" si="11"/>
        <v>0.30860514175948489</v>
      </c>
      <c r="V25" s="122">
        <f t="shared" si="11"/>
        <v>0.31700072480197317</v>
      </c>
      <c r="W25" s="122">
        <f t="shared" ref="W25:Y25" si="12">SUM(W26:W27)</f>
        <v>0.32686025631511773</v>
      </c>
      <c r="X25" s="122">
        <f t="shared" si="12"/>
        <v>0.27170528023715235</v>
      </c>
      <c r="Y25" s="122">
        <f t="shared" si="12"/>
        <v>0.2043802871324428</v>
      </c>
      <c r="DA25" s="130" t="s">
        <v>1761</v>
      </c>
    </row>
    <row r="26" spans="1:105" ht="12" customHeight="1" x14ac:dyDescent="0.25">
      <c r="A26" s="97" t="s">
        <v>74</v>
      </c>
      <c r="B26" s="98">
        <v>1.230540763266888E-2</v>
      </c>
      <c r="C26" s="98">
        <v>1.3941992569068693E-2</v>
      </c>
      <c r="D26" s="98">
        <v>1.4231387762063383E-2</v>
      </c>
      <c r="E26" s="98">
        <v>1.3971208460526213E-2</v>
      </c>
      <c r="F26" s="98">
        <v>1.4139418415688795E-2</v>
      </c>
      <c r="G26" s="98">
        <v>1.41520465364409E-2</v>
      </c>
      <c r="H26" s="98">
        <v>1.3650502957912723E-2</v>
      </c>
      <c r="I26" s="98">
        <v>1.4042407421386283E-2</v>
      </c>
      <c r="J26" s="98">
        <v>1.3807158887344578E-2</v>
      </c>
      <c r="K26" s="98">
        <v>1.5999949496937074E-2</v>
      </c>
      <c r="L26" s="98">
        <v>1.8625465749587615E-2</v>
      </c>
      <c r="M26" s="98">
        <v>0.16942548917997508</v>
      </c>
      <c r="N26" s="98">
        <v>0.14278795667742591</v>
      </c>
      <c r="O26" s="98">
        <v>0.19527301826899213</v>
      </c>
      <c r="P26" s="98">
        <v>0.19244351892655628</v>
      </c>
      <c r="Q26" s="98">
        <v>0.71744359783863376</v>
      </c>
      <c r="R26" s="98">
        <v>0.5801409597910161</v>
      </c>
      <c r="S26" s="98">
        <v>0.37054378353421463</v>
      </c>
      <c r="T26" s="98">
        <v>0.33765829932522878</v>
      </c>
      <c r="U26" s="98">
        <v>0.30277501961206571</v>
      </c>
      <c r="V26" s="98">
        <v>0.31098789330592091</v>
      </c>
      <c r="W26" s="98">
        <v>0.32064119177412309</v>
      </c>
      <c r="X26" s="98">
        <v>0.26655538896099956</v>
      </c>
      <c r="Y26" s="98">
        <v>0.20049448708660919</v>
      </c>
      <c r="DA26" s="63" t="s">
        <v>1762</v>
      </c>
    </row>
    <row r="27" spans="1:105" ht="12" customHeight="1" x14ac:dyDescent="0.25">
      <c r="A27" s="97" t="s">
        <v>53</v>
      </c>
      <c r="B27" s="98">
        <v>2.8497125770919743E-4</v>
      </c>
      <c r="C27" s="98">
        <v>3.1558485919958311E-4</v>
      </c>
      <c r="D27" s="98">
        <v>3.2032071834176717E-4</v>
      </c>
      <c r="E27" s="98">
        <v>3.1025650855438016E-4</v>
      </c>
      <c r="F27" s="98">
        <v>3.099306593684305E-4</v>
      </c>
      <c r="G27" s="98">
        <v>3.0456408321980893E-4</v>
      </c>
      <c r="H27" s="98">
        <v>2.90987859189259E-4</v>
      </c>
      <c r="I27" s="98">
        <v>2.9343202294389667E-4</v>
      </c>
      <c r="J27" s="98">
        <v>2.8722362632201072E-4</v>
      </c>
      <c r="K27" s="98">
        <v>3.2885563292914634E-4</v>
      </c>
      <c r="L27" s="98">
        <v>3.8216448295482912E-4</v>
      </c>
      <c r="M27" s="98">
        <v>3.4632636658314172E-3</v>
      </c>
      <c r="N27" s="98">
        <v>2.8345677806171227E-3</v>
      </c>
      <c r="O27" s="98">
        <v>3.8845572770947376E-3</v>
      </c>
      <c r="P27" s="98">
        <v>3.7756058474416065E-3</v>
      </c>
      <c r="Q27" s="98">
        <v>1.4038423336206264E-2</v>
      </c>
      <c r="R27" s="98">
        <v>1.127113076510625E-2</v>
      </c>
      <c r="S27" s="98">
        <v>7.2085183556465683E-3</v>
      </c>
      <c r="T27" s="98">
        <v>6.5313494006147754E-3</v>
      </c>
      <c r="U27" s="98">
        <v>5.8301221474191733E-3</v>
      </c>
      <c r="V27" s="98">
        <v>6.0128314960522693E-3</v>
      </c>
      <c r="W27" s="98">
        <v>6.2190645409946404E-3</v>
      </c>
      <c r="X27" s="98">
        <v>5.1498912761527927E-3</v>
      </c>
      <c r="Y27" s="98">
        <v>3.8858000458336169E-3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3.6826825548262519E-5</v>
      </c>
      <c r="C28" s="122">
        <f t="shared" si="13"/>
        <v>3.3030391771505367E-5</v>
      </c>
      <c r="D28" s="122">
        <f t="shared" si="13"/>
        <v>1.997724183310918E-5</v>
      </c>
      <c r="E28" s="122">
        <f t="shared" si="13"/>
        <v>2.4455613885290992E-5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2.5104101671067441E-5</v>
      </c>
      <c r="K28" s="122">
        <f t="shared" si="13"/>
        <v>3.2388770145611652E-4</v>
      </c>
      <c r="L28" s="122">
        <f t="shared" si="13"/>
        <v>8.7036522328567945E-4</v>
      </c>
      <c r="M28" s="122">
        <f t="shared" si="13"/>
        <v>1.3251333727094285E-3</v>
      </c>
      <c r="N28" s="122">
        <f t="shared" si="13"/>
        <v>7.324003461376757E-3</v>
      </c>
      <c r="O28" s="122">
        <f t="shared" si="13"/>
        <v>4.5236813104440818E-3</v>
      </c>
      <c r="P28" s="122">
        <f t="shared" si="13"/>
        <v>9.0199046275126031E-3</v>
      </c>
      <c r="Q28" s="122">
        <f t="shared" si="13"/>
        <v>2.2960428139043327E-2</v>
      </c>
      <c r="R28" s="122">
        <f t="shared" si="13"/>
        <v>2.2930995996949546E-2</v>
      </c>
      <c r="S28" s="122">
        <f t="shared" si="13"/>
        <v>2.1957259025869202E-2</v>
      </c>
      <c r="T28" s="122">
        <f t="shared" si="13"/>
        <v>1.7712768961668793E-2</v>
      </c>
      <c r="U28" s="122">
        <f t="shared" si="13"/>
        <v>1.6597343194650921E-2</v>
      </c>
      <c r="V28" s="122">
        <f t="shared" si="13"/>
        <v>1.544693053724364E-2</v>
      </c>
      <c r="W28" s="122">
        <f t="shared" si="13"/>
        <v>1.4803335898995908E-2</v>
      </c>
      <c r="X28" s="122">
        <f t="shared" si="13"/>
        <v>1.1802406708094342E-2</v>
      </c>
      <c r="Y28" s="122">
        <f t="shared" si="13"/>
        <v>1.0277094244721917E-2</v>
      </c>
      <c r="DA28" s="130" t="s">
        <v>1764</v>
      </c>
    </row>
    <row r="29" spans="1:105" ht="12" customHeight="1" x14ac:dyDescent="0.25">
      <c r="A29" s="97" t="s">
        <v>53</v>
      </c>
      <c r="B29" s="98">
        <v>3.6826825548262519E-5</v>
      </c>
      <c r="C29" s="98">
        <v>3.3030391771505367E-5</v>
      </c>
      <c r="D29" s="98">
        <v>1.997724183310918E-5</v>
      </c>
      <c r="E29" s="98">
        <v>2.4455613885290992E-5</v>
      </c>
      <c r="F29" s="98">
        <v>0</v>
      </c>
      <c r="G29" s="98">
        <v>0</v>
      </c>
      <c r="H29" s="98">
        <v>0</v>
      </c>
      <c r="I29" s="98">
        <v>0</v>
      </c>
      <c r="J29" s="98">
        <v>2.5104101671067441E-5</v>
      </c>
      <c r="K29" s="98">
        <v>3.2388770145611652E-4</v>
      </c>
      <c r="L29" s="98">
        <v>8.7036522328567945E-4</v>
      </c>
      <c r="M29" s="98">
        <v>1.3251333727094285E-3</v>
      </c>
      <c r="N29" s="98">
        <v>7.324003461376757E-3</v>
      </c>
      <c r="O29" s="98">
        <v>4.5236813104440818E-3</v>
      </c>
      <c r="P29" s="98">
        <v>9.0199046275126031E-3</v>
      </c>
      <c r="Q29" s="98">
        <v>2.2960428139043327E-2</v>
      </c>
      <c r="R29" s="98">
        <v>2.2930995996949546E-2</v>
      </c>
      <c r="S29" s="98">
        <v>2.1957259025869202E-2</v>
      </c>
      <c r="T29" s="98">
        <v>1.7712768961668793E-2</v>
      </c>
      <c r="U29" s="98">
        <v>1.6597343194650921E-2</v>
      </c>
      <c r="V29" s="98">
        <v>1.544693053724364E-2</v>
      </c>
      <c r="W29" s="98">
        <v>1.4803335898995908E-2</v>
      </c>
      <c r="X29" s="98">
        <v>1.1802406708094342E-2</v>
      </c>
      <c r="Y29" s="98">
        <v>1.0277094244721917E-2</v>
      </c>
      <c r="DA29" s="63" t="s">
        <v>1765</v>
      </c>
    </row>
    <row r="30" spans="1:105" ht="12" customHeight="1" x14ac:dyDescent="0.25">
      <c r="A30" s="121" t="s">
        <v>55</v>
      </c>
      <c r="B30" s="122">
        <v>3.1769796545697477E-3</v>
      </c>
      <c r="C30" s="122">
        <v>3.200634107616175E-3</v>
      </c>
      <c r="D30" s="122">
        <v>3.4228754371445607E-3</v>
      </c>
      <c r="E30" s="122">
        <v>3.2631705295078214E-3</v>
      </c>
      <c r="F30" s="122">
        <v>3.2381279035275856E-3</v>
      </c>
      <c r="G30" s="122">
        <v>3.4251619917269886E-3</v>
      </c>
      <c r="H30" s="122">
        <v>3.5193226048126874E-3</v>
      </c>
      <c r="I30" s="122">
        <v>3.5930666468198496E-3</v>
      </c>
      <c r="J30" s="122">
        <v>4.1618093036338228E-3</v>
      </c>
      <c r="K30" s="122">
        <v>8.091294965065091E-3</v>
      </c>
      <c r="L30" s="122">
        <v>1.5455629813011258E-2</v>
      </c>
      <c r="M30" s="122">
        <v>3.2263763286421075E-2</v>
      </c>
      <c r="N30" s="122">
        <v>3.8218843416833251E-2</v>
      </c>
      <c r="O30" s="122">
        <v>6.2269473034668205E-2</v>
      </c>
      <c r="P30" s="122">
        <v>9.2555934080725571E-2</v>
      </c>
      <c r="Q30" s="122">
        <v>0.10937800579043781</v>
      </c>
      <c r="R30" s="122">
        <v>0.11159788317511518</v>
      </c>
      <c r="S30" s="122">
        <v>0.11249314172176601</v>
      </c>
      <c r="T30" s="122">
        <v>0.10751163894541069</v>
      </c>
      <c r="U30" s="122">
        <v>9.4763354286943352E-2</v>
      </c>
      <c r="V30" s="122">
        <v>9.5068451643136154E-2</v>
      </c>
      <c r="W30" s="122">
        <v>9.8494269396135439E-2</v>
      </c>
      <c r="X30" s="122">
        <v>9.8412226873756406E-2</v>
      </c>
      <c r="Y30" s="122">
        <v>9.3077481151547792E-2</v>
      </c>
      <c r="DA30" s="130" t="s">
        <v>1766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8.1861796602531532E-5</v>
      </c>
      <c r="N31" s="98">
        <v>7.9234757026149769E-5</v>
      </c>
      <c r="O31" s="98">
        <v>1.5306774936447385E-4</v>
      </c>
      <c r="P31" s="98">
        <v>2.3128431058744525E-4</v>
      </c>
      <c r="Q31" s="98">
        <v>2.3472164088697502E-4</v>
      </c>
      <c r="R31" s="98">
        <v>2.2122468434553966E-4</v>
      </c>
      <c r="S31" s="98">
        <v>2.323930529133161E-4</v>
      </c>
      <c r="T31" s="98">
        <v>1.6123223838108834E-4</v>
      </c>
      <c r="U31" s="98">
        <v>1.6023344094665817E-4</v>
      </c>
      <c r="V31" s="98">
        <v>8.7093933475956175E-5</v>
      </c>
      <c r="W31" s="98">
        <v>0</v>
      </c>
      <c r="X31" s="98">
        <v>0</v>
      </c>
      <c r="Y31" s="98">
        <v>0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3.1769796545697477E-3</v>
      </c>
      <c r="C35" s="101">
        <v>3.200634107616175E-3</v>
      </c>
      <c r="D35" s="101">
        <v>3.4228754371445607E-3</v>
      </c>
      <c r="E35" s="101">
        <v>3.2631705295078214E-3</v>
      </c>
      <c r="F35" s="101">
        <v>3.2381279035275856E-3</v>
      </c>
      <c r="G35" s="101">
        <v>3.4251619917269886E-3</v>
      </c>
      <c r="H35" s="101">
        <v>3.5193226048126874E-3</v>
      </c>
      <c r="I35" s="101">
        <v>3.5930666468198496E-3</v>
      </c>
      <c r="J35" s="101">
        <v>4.1618093036338228E-3</v>
      </c>
      <c r="K35" s="101">
        <v>8.091294965065091E-3</v>
      </c>
      <c r="L35" s="101">
        <v>1.2618112219786161E-2</v>
      </c>
      <c r="M35" s="101">
        <v>2.8137365517250025E-2</v>
      </c>
      <c r="N35" s="101">
        <v>3.402592981306337E-2</v>
      </c>
      <c r="O35" s="101">
        <v>5.5916018833512625E-2</v>
      </c>
      <c r="P35" s="101">
        <v>8.376189470077619E-2</v>
      </c>
      <c r="Q35" s="101">
        <v>0.10035066477685427</v>
      </c>
      <c r="R35" s="101">
        <v>0.10278006746243079</v>
      </c>
      <c r="S35" s="101">
        <v>0.10368444317922354</v>
      </c>
      <c r="T35" s="101">
        <v>9.9170271982335176E-2</v>
      </c>
      <c r="U35" s="101">
        <v>8.6978766847832067E-2</v>
      </c>
      <c r="V35" s="101">
        <v>8.7656838077064647E-2</v>
      </c>
      <c r="W35" s="101">
        <v>9.1033188535829312E-2</v>
      </c>
      <c r="X35" s="101">
        <v>8.9377238806073456E-2</v>
      </c>
      <c r="Y35" s="101">
        <v>8.4495865104301085E-2</v>
      </c>
      <c r="DA35" s="131" t="s">
        <v>1771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2.8375175932250979E-3</v>
      </c>
      <c r="M36" s="104">
        <v>4.0445359725685189E-3</v>
      </c>
      <c r="N36" s="104">
        <v>4.1136788467437315E-3</v>
      </c>
      <c r="O36" s="104">
        <v>6.2003864517911032E-3</v>
      </c>
      <c r="P36" s="104">
        <v>8.562755069361945E-3</v>
      </c>
      <c r="Q36" s="104">
        <v>8.7926193726965696E-3</v>
      </c>
      <c r="R36" s="104">
        <v>8.5965910283388475E-3</v>
      </c>
      <c r="S36" s="104">
        <v>8.5763054896291682E-3</v>
      </c>
      <c r="T36" s="104">
        <v>8.1801347246944212E-3</v>
      </c>
      <c r="U36" s="104">
        <v>7.6243539981646225E-3</v>
      </c>
      <c r="V36" s="104">
        <v>7.324519632595553E-3</v>
      </c>
      <c r="W36" s="104">
        <v>7.4610808603061268E-3</v>
      </c>
      <c r="X36" s="104">
        <v>9.0349880676829468E-3</v>
      </c>
      <c r="Y36" s="104">
        <v>8.5816160472466999E-3</v>
      </c>
      <c r="DA36" s="132" t="s">
        <v>1772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9.8269420796591434E-4</v>
      </c>
      <c r="M37" s="98">
        <v>1.3558922959148439E-3</v>
      </c>
      <c r="N37" s="98">
        <v>1.2854602737984453E-3</v>
      </c>
      <c r="O37" s="98">
        <v>2.0720357456119453E-3</v>
      </c>
      <c r="P37" s="98">
        <v>2.9744470722749003E-3</v>
      </c>
      <c r="Q37" s="98">
        <v>2.8649723854265313E-3</v>
      </c>
      <c r="R37" s="98">
        <v>3.0212619846507333E-3</v>
      </c>
      <c r="S37" s="98">
        <v>3.2124146409612162E-3</v>
      </c>
      <c r="T37" s="98">
        <v>2.905408236991838E-3</v>
      </c>
      <c r="U37" s="98">
        <v>2.7073363866128432E-3</v>
      </c>
      <c r="V37" s="98">
        <v>2.6664301843716985E-3</v>
      </c>
      <c r="W37" s="98">
        <v>2.7371824272470961E-3</v>
      </c>
      <c r="X37" s="98">
        <v>3.3145930765414956E-3</v>
      </c>
      <c r="Y37" s="98">
        <v>3.1197067113295524E-3</v>
      </c>
      <c r="DA37" s="63" t="s">
        <v>1773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1.8548233852591835E-3</v>
      </c>
      <c r="M38" s="98">
        <v>2.6886436766536746E-3</v>
      </c>
      <c r="N38" s="98">
        <v>2.8282185729452862E-3</v>
      </c>
      <c r="O38" s="98">
        <v>4.1283507061791579E-3</v>
      </c>
      <c r="P38" s="98">
        <v>5.5883079970870456E-3</v>
      </c>
      <c r="Q38" s="98">
        <v>5.9276469872700374E-3</v>
      </c>
      <c r="R38" s="98">
        <v>5.5753290436881143E-3</v>
      </c>
      <c r="S38" s="98">
        <v>5.3638908486679515E-3</v>
      </c>
      <c r="T38" s="98">
        <v>5.2747264877025836E-3</v>
      </c>
      <c r="U38" s="98">
        <v>4.9170176115517798E-3</v>
      </c>
      <c r="V38" s="98">
        <v>4.6580894482238545E-3</v>
      </c>
      <c r="W38" s="98">
        <v>4.7238984330590312E-3</v>
      </c>
      <c r="X38" s="98">
        <v>5.7203949911414521E-3</v>
      </c>
      <c r="Y38" s="98">
        <v>5.4619093359171466E-3</v>
      </c>
      <c r="DA38" s="63" t="s">
        <v>1774</v>
      </c>
    </row>
    <row r="39" spans="1:105" ht="12" customHeight="1" x14ac:dyDescent="0.25">
      <c r="A39" s="121" t="s">
        <v>54</v>
      </c>
      <c r="B39" s="122">
        <v>2.0240524460594768E-3</v>
      </c>
      <c r="C39" s="122">
        <v>2.219682611533734E-3</v>
      </c>
      <c r="D39" s="122">
        <v>2.0637276472984093E-3</v>
      </c>
      <c r="E39" s="122">
        <v>2.085476447580763E-3</v>
      </c>
      <c r="F39" s="122">
        <v>2.2357885342042033E-3</v>
      </c>
      <c r="G39" s="122">
        <v>2.2478784238855057E-3</v>
      </c>
      <c r="H39" s="122">
        <v>2.2932474269165498E-3</v>
      </c>
      <c r="I39" s="122">
        <v>2.4289802450714396E-3</v>
      </c>
      <c r="J39" s="122">
        <v>2.5587344914704026E-3</v>
      </c>
      <c r="K39" s="122">
        <v>4.8869686654912422E-3</v>
      </c>
      <c r="L39" s="122">
        <v>8.7733731062037291E-3</v>
      </c>
      <c r="M39" s="122">
        <v>1.8866438059617598E-2</v>
      </c>
      <c r="N39" s="122">
        <v>2.2465291129395965E-2</v>
      </c>
      <c r="O39" s="122">
        <v>3.6314827242367002E-2</v>
      </c>
      <c r="P39" s="122">
        <v>5.3155924177218962E-2</v>
      </c>
      <c r="Q39" s="122">
        <v>7.1691290817816125E-2</v>
      </c>
      <c r="R39" s="122">
        <v>7.0648173690402008E-2</v>
      </c>
      <c r="S39" s="122">
        <v>6.9498784524212792E-2</v>
      </c>
      <c r="T39" s="122">
        <v>6.47647281431218E-2</v>
      </c>
      <c r="U39" s="122">
        <v>5.6783409979540844E-2</v>
      </c>
      <c r="V39" s="122">
        <v>5.6687779555276645E-2</v>
      </c>
      <c r="W39" s="122">
        <v>5.8166587786153308E-2</v>
      </c>
      <c r="X39" s="122">
        <v>5.616848700881491E-2</v>
      </c>
      <c r="Y39" s="122">
        <v>5.1607773050406494E-2</v>
      </c>
      <c r="DA39" s="130" t="s">
        <v>1775</v>
      </c>
    </row>
    <row r="40" spans="1:105" ht="12" customHeight="1" x14ac:dyDescent="0.25">
      <c r="A40" s="97" t="s">
        <v>50</v>
      </c>
      <c r="B40" s="98">
        <v>1.096758703453056E-4</v>
      </c>
      <c r="C40" s="98">
        <v>1.9554310875741161E-4</v>
      </c>
      <c r="D40" s="98">
        <v>1.8836022618475316E-4</v>
      </c>
      <c r="E40" s="98">
        <v>2.6036090045751628E-4</v>
      </c>
      <c r="F40" s="98">
        <v>3.1332232607753947E-4</v>
      </c>
      <c r="G40" s="98">
        <v>3.0837604325245741E-4</v>
      </c>
      <c r="H40" s="98">
        <v>3.2591642060936406E-4</v>
      </c>
      <c r="I40" s="98">
        <v>3.0796024292166621E-4</v>
      </c>
      <c r="J40" s="98">
        <v>2.4483908752399972E-4</v>
      </c>
      <c r="K40" s="98">
        <v>5.9313575329440207E-4</v>
      </c>
      <c r="L40" s="98">
        <v>1.0354912164724989E-3</v>
      </c>
      <c r="M40" s="98">
        <v>2.6444034246044649E-3</v>
      </c>
      <c r="N40" s="98">
        <v>2.8429466500895068E-3</v>
      </c>
      <c r="O40" s="98">
        <v>4.4748932254321337E-3</v>
      </c>
      <c r="P40" s="98">
        <v>6.2813132995686392E-3</v>
      </c>
      <c r="Q40" s="98">
        <v>1.0283600847110056E-2</v>
      </c>
      <c r="R40" s="98">
        <v>8.3677754025645104E-3</v>
      </c>
      <c r="S40" s="98">
        <v>7.6288421674864521E-3</v>
      </c>
      <c r="T40" s="98">
        <v>6.937315203775685E-3</v>
      </c>
      <c r="U40" s="98">
        <v>5.7439436794334267E-3</v>
      </c>
      <c r="V40" s="98">
        <v>5.3950748657964143E-3</v>
      </c>
      <c r="W40" s="98">
        <v>4.9211259745649914E-3</v>
      </c>
      <c r="X40" s="98">
        <v>3.3006917166743081E-3</v>
      </c>
      <c r="Y40" s="98">
        <v>2.3190538969811172E-3</v>
      </c>
      <c r="DA40" s="63" t="s">
        <v>1776</v>
      </c>
    </row>
    <row r="41" spans="1:105" ht="12" customHeight="1" x14ac:dyDescent="0.25">
      <c r="A41" s="109" t="s">
        <v>120</v>
      </c>
      <c r="B41" s="33">
        <v>1.9143765757141714E-3</v>
      </c>
      <c r="C41" s="33">
        <v>2.0241395027763222E-3</v>
      </c>
      <c r="D41" s="33">
        <v>1.8753674211136561E-3</v>
      </c>
      <c r="E41" s="33">
        <v>1.8251155471232469E-3</v>
      </c>
      <c r="F41" s="33">
        <v>1.9224662081266638E-3</v>
      </c>
      <c r="G41" s="33">
        <v>1.9395023806330484E-3</v>
      </c>
      <c r="H41" s="33">
        <v>1.9673310063071858E-3</v>
      </c>
      <c r="I41" s="33">
        <v>2.1210200021497734E-3</v>
      </c>
      <c r="J41" s="33">
        <v>2.3138954039464031E-3</v>
      </c>
      <c r="K41" s="33">
        <v>4.2938329121968398E-3</v>
      </c>
      <c r="L41" s="33">
        <v>7.7378818897312299E-3</v>
      </c>
      <c r="M41" s="33">
        <v>1.6222034635013132E-2</v>
      </c>
      <c r="N41" s="33">
        <v>1.9622344479306459E-2</v>
      </c>
      <c r="O41" s="33">
        <v>3.183993401693487E-2</v>
      </c>
      <c r="P41" s="33">
        <v>4.6874610877650325E-2</v>
      </c>
      <c r="Q41" s="33">
        <v>6.1407689970706072E-2</v>
      </c>
      <c r="R41" s="33">
        <v>6.2280398287837498E-2</v>
      </c>
      <c r="S41" s="33">
        <v>6.1869942356726333E-2</v>
      </c>
      <c r="T41" s="33">
        <v>5.7827412939346116E-2</v>
      </c>
      <c r="U41" s="33">
        <v>5.1039466300107417E-2</v>
      </c>
      <c r="V41" s="33">
        <v>5.1292704689480231E-2</v>
      </c>
      <c r="W41" s="33">
        <v>5.3245461811588318E-2</v>
      </c>
      <c r="X41" s="33">
        <v>5.2867795292140599E-2</v>
      </c>
      <c r="Y41" s="33">
        <v>4.9288719153425378E-2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2.2568275092930707</v>
      </c>
      <c r="C43" s="117">
        <f t="shared" si="14"/>
        <v>1.7632685589392962</v>
      </c>
      <c r="D43" s="117">
        <f t="shared" si="14"/>
        <v>1.743399828738722</v>
      </c>
      <c r="E43" s="117">
        <f t="shared" si="14"/>
        <v>1.6769054967819375</v>
      </c>
      <c r="F43" s="117">
        <f t="shared" si="14"/>
        <v>1.6319633383754337</v>
      </c>
      <c r="G43" s="117">
        <f t="shared" si="14"/>
        <v>0.70540995844997456</v>
      </c>
      <c r="H43" s="117">
        <f t="shared" si="14"/>
        <v>1.0710349238585537</v>
      </c>
      <c r="I43" s="117">
        <f t="shared" si="14"/>
        <v>0.66124670449058098</v>
      </c>
      <c r="J43" s="117">
        <f t="shared" si="14"/>
        <v>0.66417867086145777</v>
      </c>
      <c r="K43" s="117">
        <f t="shared" si="14"/>
        <v>1.1338076356759323</v>
      </c>
      <c r="L43" s="117">
        <f t="shared" si="14"/>
        <v>1.1716826316148219</v>
      </c>
      <c r="M43" s="117">
        <f t="shared" si="14"/>
        <v>0.72619521827580791</v>
      </c>
      <c r="N43" s="117">
        <f t="shared" si="14"/>
        <v>0.72411803449370304</v>
      </c>
      <c r="O43" s="117">
        <f t="shared" si="14"/>
        <v>0.71257339904746486</v>
      </c>
      <c r="P43" s="117">
        <f t="shared" si="14"/>
        <v>0.68453771544746689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1.6580229672761726</v>
      </c>
      <c r="C44" s="122">
        <f t="shared" si="17"/>
        <v>1.2428646691790228</v>
      </c>
      <c r="D44" s="122">
        <f t="shared" si="17"/>
        <v>1.2427096890958822</v>
      </c>
      <c r="E44" s="122">
        <f t="shared" si="17"/>
        <v>1.2423436283122342</v>
      </c>
      <c r="F44" s="122">
        <f t="shared" si="17"/>
        <v>1.2419945423142744</v>
      </c>
      <c r="G44" s="122">
        <f t="shared" si="17"/>
        <v>0.41382508368378174</v>
      </c>
      <c r="H44" s="122">
        <f t="shared" si="17"/>
        <v>0.80573096650231779</v>
      </c>
      <c r="I44" s="122">
        <f t="shared" si="17"/>
        <v>0.40685457770699923</v>
      </c>
      <c r="J44" s="122">
        <f t="shared" si="17"/>
        <v>0.40681726803405982</v>
      </c>
      <c r="K44" s="122">
        <f t="shared" si="17"/>
        <v>0.85033346489220274</v>
      </c>
      <c r="L44" s="122">
        <f t="shared" si="17"/>
        <v>0.88525733617326829</v>
      </c>
      <c r="M44" s="122">
        <f t="shared" si="17"/>
        <v>0.45982493572269811</v>
      </c>
      <c r="N44" s="122">
        <f t="shared" si="17"/>
        <v>0.48821792118695589</v>
      </c>
      <c r="O44" s="122">
        <f t="shared" si="17"/>
        <v>0.52018660459321164</v>
      </c>
      <c r="P44" s="122">
        <f t="shared" si="17"/>
        <v>0.52561707688656489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1779</v>
      </c>
    </row>
    <row r="45" spans="1:105" ht="12" customHeight="1" x14ac:dyDescent="0.25">
      <c r="A45" s="97" t="s">
        <v>211</v>
      </c>
      <c r="B45" s="98">
        <v>1.6204951935364549</v>
      </c>
      <c r="C45" s="98">
        <v>1.2153544365605886</v>
      </c>
      <c r="D45" s="98">
        <v>1.2153544365605879</v>
      </c>
      <c r="E45" s="98">
        <v>1.2153544365605879</v>
      </c>
      <c r="F45" s="98">
        <v>1.2153544365605879</v>
      </c>
      <c r="G45" s="98">
        <v>0.40510683979236056</v>
      </c>
      <c r="H45" s="98">
        <v>0.78891368834312747</v>
      </c>
      <c r="I45" s="98">
        <v>0.39852690619225123</v>
      </c>
      <c r="J45" s="98">
        <v>0.39852690619225123</v>
      </c>
      <c r="K45" s="98">
        <v>0.83320808752539899</v>
      </c>
      <c r="L45" s="98">
        <v>0.86745848865668473</v>
      </c>
      <c r="M45" s="98">
        <v>0.45061383918623354</v>
      </c>
      <c r="N45" s="98">
        <v>0.47871467438865484</v>
      </c>
      <c r="O45" s="98">
        <v>0.51004039421291825</v>
      </c>
      <c r="P45" s="98">
        <v>0.51550326707677285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1780</v>
      </c>
    </row>
    <row r="46" spans="1:105" ht="12" customHeight="1" x14ac:dyDescent="0.25">
      <c r="A46" s="97" t="s">
        <v>53</v>
      </c>
      <c r="B46" s="98">
        <v>3.752777373971769E-2</v>
      </c>
      <c r="C46" s="98">
        <v>2.7510232618434289E-2</v>
      </c>
      <c r="D46" s="98">
        <v>2.7355252535294337E-2</v>
      </c>
      <c r="E46" s="98">
        <v>2.698919175164622E-2</v>
      </c>
      <c r="F46" s="98">
        <v>2.6640105753686388E-2</v>
      </c>
      <c r="G46" s="98">
        <v>8.7182438914211909E-3</v>
      </c>
      <c r="H46" s="98">
        <v>1.681727815919035E-2</v>
      </c>
      <c r="I46" s="98">
        <v>8.3276715147480255E-3</v>
      </c>
      <c r="J46" s="98">
        <v>8.2903618418086154E-3</v>
      </c>
      <c r="K46" s="98">
        <v>1.7125377366803723E-2</v>
      </c>
      <c r="L46" s="98">
        <v>1.7798847516583546E-2</v>
      </c>
      <c r="M46" s="98">
        <v>9.2110965364645726E-3</v>
      </c>
      <c r="N46" s="98">
        <v>9.5032467983010571E-3</v>
      </c>
      <c r="O46" s="98">
        <v>1.0146210380293346E-2</v>
      </c>
      <c r="P46" s="98">
        <v>1.0113809809792096E-2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4.0141239847606147E-3</v>
      </c>
      <c r="C47" s="122">
        <f t="shared" si="20"/>
        <v>4.3269813220672025E-3</v>
      </c>
      <c r="D47" s="122">
        <f t="shared" si="20"/>
        <v>2.7768366148021762E-3</v>
      </c>
      <c r="E47" s="122">
        <f t="shared" si="20"/>
        <v>2.9835848940055008E-3</v>
      </c>
      <c r="F47" s="122">
        <f t="shared" si="20"/>
        <v>1.3763918095792743E-3</v>
      </c>
      <c r="G47" s="122">
        <f t="shared" si="20"/>
        <v>1.1252194750919007E-3</v>
      </c>
      <c r="H47" s="122">
        <f t="shared" si="20"/>
        <v>1.1597979991221858E-3</v>
      </c>
      <c r="I47" s="122">
        <f t="shared" si="20"/>
        <v>1.8865818970513276E-3</v>
      </c>
      <c r="J47" s="122">
        <f t="shared" si="20"/>
        <v>9.0668719176550852E-4</v>
      </c>
      <c r="K47" s="122">
        <f t="shared" si="20"/>
        <v>3.0635425182515873E-3</v>
      </c>
      <c r="L47" s="122">
        <f t="shared" si="20"/>
        <v>8.257441947910513E-3</v>
      </c>
      <c r="M47" s="122">
        <f t="shared" si="20"/>
        <v>7.2726551409432981E-3</v>
      </c>
      <c r="N47" s="122">
        <f t="shared" si="20"/>
        <v>2.4713763953265664E-2</v>
      </c>
      <c r="O47" s="122">
        <f t="shared" si="20"/>
        <v>1.118807251779873E-2</v>
      </c>
      <c r="P47" s="122">
        <f t="shared" si="20"/>
        <v>8.8877317149126008E-3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1782</v>
      </c>
    </row>
    <row r="48" spans="1:105" ht="12" customHeight="1" x14ac:dyDescent="0.25">
      <c r="A48" s="97" t="s">
        <v>53</v>
      </c>
      <c r="B48" s="98">
        <v>4.0141239847606147E-3</v>
      </c>
      <c r="C48" s="98">
        <v>4.3269813220672025E-3</v>
      </c>
      <c r="D48" s="98">
        <v>2.7768366148021762E-3</v>
      </c>
      <c r="E48" s="98">
        <v>2.9835848940055008E-3</v>
      </c>
      <c r="F48" s="98">
        <v>1.3763918095792743E-3</v>
      </c>
      <c r="G48" s="98">
        <v>1.1252194750919007E-3</v>
      </c>
      <c r="H48" s="98">
        <v>1.1597979991221858E-3</v>
      </c>
      <c r="I48" s="98">
        <v>1.8865818970513276E-3</v>
      </c>
      <c r="J48" s="98">
        <v>9.0668719176550852E-4</v>
      </c>
      <c r="K48" s="98">
        <v>3.0635425182515873E-3</v>
      </c>
      <c r="L48" s="98">
        <v>8.257441947910513E-3</v>
      </c>
      <c r="M48" s="98">
        <v>7.2726551409432981E-3</v>
      </c>
      <c r="N48" s="98">
        <v>2.4713763953265664E-2</v>
      </c>
      <c r="O48" s="98">
        <v>1.118807251779873E-2</v>
      </c>
      <c r="P48" s="98">
        <v>8.8877317149126008E-3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1783</v>
      </c>
    </row>
    <row r="49" spans="1:105" ht="12" customHeight="1" x14ac:dyDescent="0.25">
      <c r="A49" s="121" t="s">
        <v>55</v>
      </c>
      <c r="B49" s="122">
        <v>0.36339759587270887</v>
      </c>
      <c r="C49" s="122">
        <v>0.3047107012590512</v>
      </c>
      <c r="D49" s="122">
        <v>0.31060095058548176</v>
      </c>
      <c r="E49" s="122">
        <v>0.26349265771466185</v>
      </c>
      <c r="F49" s="122">
        <v>0.23005593543670136</v>
      </c>
      <c r="G49" s="122">
        <v>0.17543781847576517</v>
      </c>
      <c r="H49" s="122">
        <v>0.15997679632163825</v>
      </c>
      <c r="I49" s="122">
        <v>0.15075601884562165</v>
      </c>
      <c r="J49" s="122">
        <v>0.15910629608540458</v>
      </c>
      <c r="K49" s="122">
        <v>0.17504481979070186</v>
      </c>
      <c r="L49" s="122">
        <v>0.17760405020432277</v>
      </c>
      <c r="M49" s="122">
        <v>0.16372856722651463</v>
      </c>
      <c r="N49" s="122">
        <v>0.13313654637861172</v>
      </c>
      <c r="O49" s="122">
        <v>0.11454627270887099</v>
      </c>
      <c r="P49" s="122">
        <v>9.567763068707516E-2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1784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1785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1786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1787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1788</v>
      </c>
    </row>
    <row r="54" spans="1:105" ht="12" customHeight="1" x14ac:dyDescent="0.25">
      <c r="A54" s="106" t="s">
        <v>122</v>
      </c>
      <c r="B54" s="101">
        <v>0.36339759587270887</v>
      </c>
      <c r="C54" s="101">
        <v>0.3047107012590512</v>
      </c>
      <c r="D54" s="101">
        <v>0.31060095058548176</v>
      </c>
      <c r="E54" s="101">
        <v>0.26349265771466185</v>
      </c>
      <c r="F54" s="101">
        <v>0.23005593543670136</v>
      </c>
      <c r="G54" s="101">
        <v>0.17543781847576517</v>
      </c>
      <c r="H54" s="101">
        <v>0.15997679632163825</v>
      </c>
      <c r="I54" s="101">
        <v>0.15075601884562165</v>
      </c>
      <c r="J54" s="101">
        <v>0.15910629608540458</v>
      </c>
      <c r="K54" s="101">
        <v>0.17504481979070186</v>
      </c>
      <c r="L54" s="101">
        <v>0.16522750545615245</v>
      </c>
      <c r="M54" s="101">
        <v>0.14968803177676973</v>
      </c>
      <c r="N54" s="101">
        <v>0.11971811288404523</v>
      </c>
      <c r="O54" s="101">
        <v>0.10039755991960354</v>
      </c>
      <c r="P54" s="101">
        <v>8.3922985954458434E-2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1789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1.2376544748170319E-2</v>
      </c>
      <c r="M55" s="104">
        <v>1.4040535449744894E-2</v>
      </c>
      <c r="N55" s="104">
        <v>1.3418433494566494E-2</v>
      </c>
      <c r="O55" s="104">
        <v>1.4148712789267451E-2</v>
      </c>
      <c r="P55" s="104">
        <v>1.1754644732616729E-2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1790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4.2862672878917017E-3</v>
      </c>
      <c r="M56" s="98">
        <v>4.7069562431752724E-3</v>
      </c>
      <c r="N56" s="98">
        <v>4.1930505118369585E-3</v>
      </c>
      <c r="O56" s="98">
        <v>4.7281953926098198E-3</v>
      </c>
      <c r="P56" s="98">
        <v>4.0832148446783394E-3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1791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8.0902774602786172E-3</v>
      </c>
      <c r="M57" s="98">
        <v>9.3335792065696224E-3</v>
      </c>
      <c r="N57" s="98">
        <v>9.2253829827295356E-3</v>
      </c>
      <c r="O57" s="98">
        <v>9.4205173966576301E-3</v>
      </c>
      <c r="P57" s="98">
        <v>7.6714298879383908E-3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1792</v>
      </c>
    </row>
    <row r="58" spans="1:105" ht="12" customHeight="1" x14ac:dyDescent="0.25">
      <c r="A58" s="121" t="s">
        <v>54</v>
      </c>
      <c r="B58" s="122">
        <v>0.23139282215942852</v>
      </c>
      <c r="C58" s="122">
        <v>0.21136620717915505</v>
      </c>
      <c r="D58" s="122">
        <v>0.18731235244255581</v>
      </c>
      <c r="E58" s="122">
        <v>0.1680856258610359</v>
      </c>
      <c r="F58" s="122">
        <v>0.15853646881487859</v>
      </c>
      <c r="G58" s="122">
        <v>0.1150218368153357</v>
      </c>
      <c r="H58" s="122">
        <v>0.10416736303547568</v>
      </c>
      <c r="I58" s="122">
        <v>0.10174952604090878</v>
      </c>
      <c r="J58" s="122">
        <v>9.7348419550227869E-2</v>
      </c>
      <c r="K58" s="122">
        <v>0.10536580847477621</v>
      </c>
      <c r="L58" s="122">
        <v>0.10056380328932041</v>
      </c>
      <c r="M58" s="122">
        <v>9.5369060185651916E-2</v>
      </c>
      <c r="N58" s="122">
        <v>7.8049802974869797E-2</v>
      </c>
      <c r="O58" s="122">
        <v>6.6652449227583482E-2</v>
      </c>
      <c r="P58" s="122">
        <v>5.4355276158914223E-2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1793</v>
      </c>
    </row>
    <row r="59" spans="1:105" ht="12" customHeight="1" x14ac:dyDescent="0.25">
      <c r="A59" s="97" t="s">
        <v>50</v>
      </c>
      <c r="B59" s="98">
        <v>1.4404097638683474E-2</v>
      </c>
      <c r="C59" s="98">
        <v>1.4548407291551423E-2</v>
      </c>
      <c r="D59" s="98">
        <v>1.5520882637623662E-2</v>
      </c>
      <c r="E59" s="98">
        <v>1.7791328197930282E-2</v>
      </c>
      <c r="F59" s="98">
        <v>1.8530777570871619E-2</v>
      </c>
      <c r="G59" s="98">
        <v>1.4757996355653318E-2</v>
      </c>
      <c r="H59" s="98">
        <v>1.5038714836689226E-2</v>
      </c>
      <c r="I59" s="98">
        <v>1.3506256368135933E-2</v>
      </c>
      <c r="J59" s="98">
        <v>1.1507437113627986E-2</v>
      </c>
      <c r="K59" s="98">
        <v>1.3550870671418263E-2</v>
      </c>
      <c r="L59" s="98">
        <v>1.1350576795948551E-2</v>
      </c>
      <c r="M59" s="98">
        <v>1.2723073080644125E-2</v>
      </c>
      <c r="N59" s="98">
        <v>1.0198507030479816E-2</v>
      </c>
      <c r="O59" s="98">
        <v>9.0788699092901968E-3</v>
      </c>
      <c r="P59" s="98">
        <v>7.0014638689459355E-3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1794</v>
      </c>
    </row>
    <row r="60" spans="1:105" ht="12" customHeight="1" x14ac:dyDescent="0.25">
      <c r="A60" s="109" t="s">
        <v>120</v>
      </c>
      <c r="B60" s="33">
        <v>0.21698872452074505</v>
      </c>
      <c r="C60" s="33">
        <v>0.19681779988760362</v>
      </c>
      <c r="D60" s="33">
        <v>0.17179146980493215</v>
      </c>
      <c r="E60" s="33">
        <v>0.15029429766310562</v>
      </c>
      <c r="F60" s="33">
        <v>0.14000569124400697</v>
      </c>
      <c r="G60" s="33">
        <v>0.10026384045968238</v>
      </c>
      <c r="H60" s="33">
        <v>8.912864819878645E-2</v>
      </c>
      <c r="I60" s="33">
        <v>8.824326967277285E-2</v>
      </c>
      <c r="J60" s="33">
        <v>8.5840982436599877E-2</v>
      </c>
      <c r="K60" s="33">
        <v>9.1814937803357949E-2</v>
      </c>
      <c r="L60" s="33">
        <v>8.921322649337185E-2</v>
      </c>
      <c r="M60" s="33">
        <v>8.2645987105007798E-2</v>
      </c>
      <c r="N60" s="33">
        <v>6.7851295944389989E-2</v>
      </c>
      <c r="O60" s="33">
        <v>5.7573579318293287E-2</v>
      </c>
      <c r="P60" s="33">
        <v>4.7353812289968288E-2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0.12351880456263646</v>
      </c>
      <c r="C62" s="117">
        <f t="shared" si="21"/>
        <v>0.43270031378356766</v>
      </c>
      <c r="D62" s="117">
        <f t="shared" si="21"/>
        <v>0.76004923069048358</v>
      </c>
      <c r="E62" s="117">
        <f t="shared" si="21"/>
        <v>1.85157313499195</v>
      </c>
      <c r="F62" s="117">
        <f t="shared" si="21"/>
        <v>3.52314699409333</v>
      </c>
      <c r="G62" s="117">
        <f t="shared" si="21"/>
        <v>8.3704785176780696</v>
      </c>
      <c r="H62" s="117">
        <f t="shared" si="21"/>
        <v>14.490777615978427</v>
      </c>
      <c r="I62" s="117">
        <f t="shared" si="21"/>
        <v>19.835486326931097</v>
      </c>
      <c r="J62" s="117">
        <f t="shared" si="21"/>
        <v>23.863606956676485</v>
      </c>
      <c r="K62" s="117">
        <f t="shared" si="21"/>
        <v>30.84044077679431</v>
      </c>
      <c r="L62" s="117">
        <f t="shared" si="21"/>
        <v>30.448849808940775</v>
      </c>
      <c r="M62" s="117">
        <f t="shared" si="21"/>
        <v>33.963037668998176</v>
      </c>
      <c r="N62" s="117">
        <f t="shared" si="21"/>
        <v>32.857823121358948</v>
      </c>
      <c r="O62" s="117">
        <f t="shared" si="21"/>
        <v>27.808343050553031</v>
      </c>
      <c r="P62" s="117">
        <f t="shared" si="21"/>
        <v>28.562994507476411</v>
      </c>
      <c r="Q62" s="117">
        <f t="shared" si="21"/>
        <v>33.981617409437959</v>
      </c>
      <c r="R62" s="117">
        <f t="shared" ref="R62:V62" si="22">R63+R66+R68+R77</f>
        <v>40.342431756318128</v>
      </c>
      <c r="S62" s="117">
        <f t="shared" si="22"/>
        <v>49.223164713700115</v>
      </c>
      <c r="T62" s="117">
        <f t="shared" si="22"/>
        <v>58.268922139855029</v>
      </c>
      <c r="U62" s="117">
        <f t="shared" si="22"/>
        <v>62.881318916406485</v>
      </c>
      <c r="V62" s="117">
        <f t="shared" si="22"/>
        <v>79.086304239037943</v>
      </c>
      <c r="W62" s="117">
        <f t="shared" ref="W62:Y62" si="23">W63+W66+W68+W77</f>
        <v>96.036411910852294</v>
      </c>
      <c r="X62" s="117">
        <f t="shared" si="23"/>
        <v>79.260812731015889</v>
      </c>
      <c r="Y62" s="117">
        <f t="shared" si="23"/>
        <v>68.344451859452121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7.3291017599257671E-2</v>
      </c>
      <c r="C63" s="122">
        <f t="shared" si="24"/>
        <v>0.30713781470831769</v>
      </c>
      <c r="D63" s="122">
        <f t="shared" si="24"/>
        <v>0.51804383291702927</v>
      </c>
      <c r="E63" s="122">
        <f t="shared" si="24"/>
        <v>1.3002157921946369</v>
      </c>
      <c r="F63" s="122">
        <f t="shared" si="24"/>
        <v>2.3969487519404371</v>
      </c>
      <c r="G63" s="122">
        <f t="shared" si="24"/>
        <v>5.8683910118478115</v>
      </c>
      <c r="H63" s="122">
        <f t="shared" si="24"/>
        <v>10.33838935185568</v>
      </c>
      <c r="I63" s="122">
        <f t="shared" si="24"/>
        <v>13.679240917561412</v>
      </c>
      <c r="J63" s="122">
        <f t="shared" si="24"/>
        <v>16.25152566338982</v>
      </c>
      <c r="K63" s="122">
        <f t="shared" si="24"/>
        <v>21.142019990116211</v>
      </c>
      <c r="L63" s="122">
        <f t="shared" si="24"/>
        <v>20.943368985329371</v>
      </c>
      <c r="M63" s="122">
        <f t="shared" si="24"/>
        <v>24.009506577229839</v>
      </c>
      <c r="N63" s="122">
        <f t="shared" si="24"/>
        <v>22.930382934851814</v>
      </c>
      <c r="O63" s="122">
        <f t="shared" si="24"/>
        <v>19.375912951622354</v>
      </c>
      <c r="P63" s="122">
        <f t="shared" si="24"/>
        <v>19.83273638981235</v>
      </c>
      <c r="Q63" s="122">
        <f t="shared" si="24"/>
        <v>22.400824455425731</v>
      </c>
      <c r="R63" s="122">
        <f t="shared" ref="R63:V63" si="25">SUM(R64:R65)</f>
        <v>26.646294262203867</v>
      </c>
      <c r="S63" s="122">
        <f t="shared" si="25"/>
        <v>33.074374935130528</v>
      </c>
      <c r="T63" s="122">
        <f t="shared" si="25"/>
        <v>38.753087418407091</v>
      </c>
      <c r="U63" s="122">
        <f t="shared" si="25"/>
        <v>40.591237849674059</v>
      </c>
      <c r="V63" s="122">
        <f t="shared" si="25"/>
        <v>52.432650971753453</v>
      </c>
      <c r="W63" s="122">
        <f t="shared" ref="W63:Y63" si="26">SUM(W64:W65)</f>
        <v>64.707486483849365</v>
      </c>
      <c r="X63" s="122">
        <f t="shared" si="26"/>
        <v>48.882531697450815</v>
      </c>
      <c r="Y63" s="122">
        <f t="shared" si="26"/>
        <v>39.278308601214029</v>
      </c>
      <c r="DA63" s="130" t="s">
        <v>1797</v>
      </c>
    </row>
    <row r="64" spans="1:105" ht="12" customHeight="1" x14ac:dyDescent="0.25">
      <c r="A64" s="97" t="s">
        <v>212</v>
      </c>
      <c r="B64" s="98">
        <v>7.1632145086691038E-2</v>
      </c>
      <c r="C64" s="98">
        <v>0.30033946172743792</v>
      </c>
      <c r="D64" s="98">
        <v>0.50664034906384769</v>
      </c>
      <c r="E64" s="98">
        <v>1.271969361388908</v>
      </c>
      <c r="F64" s="98">
        <v>2.3455355081117841</v>
      </c>
      <c r="G64" s="98">
        <v>5.7447589119371933</v>
      </c>
      <c r="H64" s="98">
        <v>10.122605701137983</v>
      </c>
      <c r="I64" s="98">
        <v>13.399248430873477</v>
      </c>
      <c r="J64" s="98">
        <v>15.920342503731858</v>
      </c>
      <c r="K64" s="98">
        <v>20.716228126599294</v>
      </c>
      <c r="L64" s="98">
        <v>20.522284837453455</v>
      </c>
      <c r="M64" s="98">
        <v>23.528554228423086</v>
      </c>
      <c r="N64" s="98">
        <v>22.484039040552201</v>
      </c>
      <c r="O64" s="98">
        <v>18.997986862442978</v>
      </c>
      <c r="P64" s="98">
        <v>19.451119177064154</v>
      </c>
      <c r="Q64" s="98">
        <v>21.970913332962009</v>
      </c>
      <c r="R64" s="98">
        <v>26.138469224754282</v>
      </c>
      <c r="S64" s="98">
        <v>32.443227917286706</v>
      </c>
      <c r="T64" s="98">
        <v>38.017708085474872</v>
      </c>
      <c r="U64" s="98">
        <v>39.824394259741325</v>
      </c>
      <c r="V64" s="98">
        <v>51.438114775088856</v>
      </c>
      <c r="W64" s="98">
        <v>63.476318035089918</v>
      </c>
      <c r="X64" s="98">
        <v>47.956014099687394</v>
      </c>
      <c r="Y64" s="98">
        <v>38.531525946662036</v>
      </c>
      <c r="DA64" s="63" t="s">
        <v>1798</v>
      </c>
    </row>
    <row r="65" spans="1:105" ht="12" customHeight="1" x14ac:dyDescent="0.25">
      <c r="A65" s="97" t="s">
        <v>53</v>
      </c>
      <c r="B65" s="98">
        <v>1.6588725125666333E-3</v>
      </c>
      <c r="C65" s="98">
        <v>6.7983529808797929E-3</v>
      </c>
      <c r="D65" s="98">
        <v>1.1403483853181554E-2</v>
      </c>
      <c r="E65" s="98">
        <v>2.8246430805728851E-2</v>
      </c>
      <c r="F65" s="98">
        <v>5.1413243828652824E-2</v>
      </c>
      <c r="G65" s="98">
        <v>0.12363209991061813</v>
      </c>
      <c r="H65" s="98">
        <v>0.21578365071769709</v>
      </c>
      <c r="I65" s="98">
        <v>0.27999248668793353</v>
      </c>
      <c r="J65" s="98">
        <v>0.33118315965796308</v>
      </c>
      <c r="K65" s="98">
        <v>0.425791863516917</v>
      </c>
      <c r="L65" s="98">
        <v>0.42108414787591475</v>
      </c>
      <c r="M65" s="98">
        <v>0.48095234880675125</v>
      </c>
      <c r="N65" s="98">
        <v>0.44634389429961357</v>
      </c>
      <c r="O65" s="98">
        <v>0.37792608917937637</v>
      </c>
      <c r="P65" s="98">
        <v>0.38161721274819571</v>
      </c>
      <c r="Q65" s="98">
        <v>0.42991112246372321</v>
      </c>
      <c r="R65" s="98">
        <v>0.5078250374495844</v>
      </c>
      <c r="S65" s="98">
        <v>0.63114701784382277</v>
      </c>
      <c r="T65" s="98">
        <v>0.73537933293221747</v>
      </c>
      <c r="U65" s="98">
        <v>0.76684358993273638</v>
      </c>
      <c r="V65" s="98">
        <v>0.99453619666459747</v>
      </c>
      <c r="W65" s="98">
        <v>1.2311684487594428</v>
      </c>
      <c r="X65" s="98">
        <v>0.92651759776342391</v>
      </c>
      <c r="Y65" s="98">
        <v>0.74678265455199389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4.0509508103088774E-4</v>
      </c>
      <c r="C66" s="122">
        <f t="shared" si="27"/>
        <v>1.9059526416023871E-3</v>
      </c>
      <c r="D66" s="122">
        <f t="shared" si="27"/>
        <v>4.7048053137146084E-3</v>
      </c>
      <c r="E66" s="122">
        <f t="shared" si="27"/>
        <v>1.8256899982852837E-2</v>
      </c>
      <c r="F66" s="122">
        <f t="shared" si="27"/>
        <v>2.1852640066061899E-2</v>
      </c>
      <c r="G66" s="122">
        <f t="shared" si="27"/>
        <v>4.637681956456341E-2</v>
      </c>
      <c r="H66" s="122">
        <f t="shared" si="27"/>
        <v>0.1155680595218907</v>
      </c>
      <c r="I66" s="122">
        <f t="shared" si="27"/>
        <v>0.36106941202559262</v>
      </c>
      <c r="J66" s="122">
        <f t="shared" si="27"/>
        <v>0.32542776191035239</v>
      </c>
      <c r="K66" s="122">
        <f t="shared" si="27"/>
        <v>0.38808271631221558</v>
      </c>
      <c r="L66" s="122">
        <f t="shared" si="27"/>
        <v>0.59341440372140719</v>
      </c>
      <c r="M66" s="122">
        <f t="shared" si="27"/>
        <v>0.41784828833135473</v>
      </c>
      <c r="N66" s="122">
        <f t="shared" si="27"/>
        <v>1.0315702942143736</v>
      </c>
      <c r="O66" s="122">
        <f t="shared" si="27"/>
        <v>0.41941039029377281</v>
      </c>
      <c r="P66" s="122">
        <f t="shared" si="27"/>
        <v>0.41248715754846843</v>
      </c>
      <c r="Q66" s="122">
        <f t="shared" si="27"/>
        <v>0.79739478761003935</v>
      </c>
      <c r="R66" s="122">
        <f t="shared" si="27"/>
        <v>0.9628663865287207</v>
      </c>
      <c r="S66" s="122">
        <f t="shared" si="27"/>
        <v>1.2861790246732374</v>
      </c>
      <c r="T66" s="122">
        <f t="shared" si="27"/>
        <v>1.4027460033881105</v>
      </c>
      <c r="U66" s="122">
        <f t="shared" si="27"/>
        <v>1.8127830246503478</v>
      </c>
      <c r="V66" s="122">
        <f t="shared" si="27"/>
        <v>2.225194695773733</v>
      </c>
      <c r="W66" s="122">
        <f t="shared" si="27"/>
        <v>2.537726750125441</v>
      </c>
      <c r="X66" s="122">
        <f t="shared" si="27"/>
        <v>2.5338014622247527</v>
      </c>
      <c r="Y66" s="122">
        <f t="shared" si="27"/>
        <v>2.4550213940450751</v>
      </c>
      <c r="DA66" s="130" t="s">
        <v>1800</v>
      </c>
    </row>
    <row r="67" spans="1:105" ht="12" customHeight="1" x14ac:dyDescent="0.25">
      <c r="A67" s="97" t="s">
        <v>53</v>
      </c>
      <c r="B67" s="98">
        <v>4.0509508103088774E-4</v>
      </c>
      <c r="C67" s="98">
        <v>1.9059526416023871E-3</v>
      </c>
      <c r="D67" s="98">
        <v>4.7048053137146084E-3</v>
      </c>
      <c r="E67" s="98">
        <v>1.8256899982852837E-2</v>
      </c>
      <c r="F67" s="98">
        <v>2.1852640066061899E-2</v>
      </c>
      <c r="G67" s="98">
        <v>4.637681956456341E-2</v>
      </c>
      <c r="H67" s="98">
        <v>0.1155680595218907</v>
      </c>
      <c r="I67" s="98">
        <v>0.36106941202559262</v>
      </c>
      <c r="J67" s="98">
        <v>0.32542776191035239</v>
      </c>
      <c r="K67" s="98">
        <v>0.38808271631221558</v>
      </c>
      <c r="L67" s="98">
        <v>0.59341440372140719</v>
      </c>
      <c r="M67" s="98">
        <v>0.41784828833135473</v>
      </c>
      <c r="N67" s="98">
        <v>1.0315702942143736</v>
      </c>
      <c r="O67" s="98">
        <v>0.41941039029377281</v>
      </c>
      <c r="P67" s="98">
        <v>0.41248715754846843</v>
      </c>
      <c r="Q67" s="98">
        <v>0.79739478761003935</v>
      </c>
      <c r="R67" s="98">
        <v>0.9628663865287207</v>
      </c>
      <c r="S67" s="98">
        <v>1.2861790246732374</v>
      </c>
      <c r="T67" s="98">
        <v>1.4027460033881105</v>
      </c>
      <c r="U67" s="98">
        <v>1.8127830246503478</v>
      </c>
      <c r="V67" s="98">
        <v>2.225194695773733</v>
      </c>
      <c r="W67" s="98">
        <v>2.537726750125441</v>
      </c>
      <c r="X67" s="98">
        <v>2.5338014622247527</v>
      </c>
      <c r="Y67" s="98">
        <v>2.4550213940450751</v>
      </c>
      <c r="DA67" s="63" t="s">
        <v>1801</v>
      </c>
    </row>
    <row r="68" spans="1:105" ht="12" customHeight="1" x14ac:dyDescent="0.25">
      <c r="A68" s="121" t="s">
        <v>55</v>
      </c>
      <c r="B68" s="122">
        <v>3.2760029326509593E-2</v>
      </c>
      <c r="C68" s="122">
        <v>7.5332514833782546E-2</v>
      </c>
      <c r="D68" s="122">
        <v>0.14674372648277478</v>
      </c>
      <c r="E68" s="122">
        <v>0.32503247919850908</v>
      </c>
      <c r="F68" s="122">
        <v>0.65701970282847699</v>
      </c>
      <c r="G68" s="122">
        <v>1.4914096686257683</v>
      </c>
      <c r="H68" s="122">
        <v>2.4449358657124178</v>
      </c>
      <c r="I68" s="122">
        <v>3.4563720247546295</v>
      </c>
      <c r="J68" s="122">
        <v>4.4889844841401594</v>
      </c>
      <c r="K68" s="122">
        <v>5.823513309036831</v>
      </c>
      <c r="L68" s="122">
        <v>5.667015094585266</v>
      </c>
      <c r="M68" s="122">
        <v>6.02214070823696</v>
      </c>
      <c r="N68" s="122">
        <v>5.6101174420891988</v>
      </c>
      <c r="O68" s="122">
        <v>4.9950539704550962</v>
      </c>
      <c r="P68" s="122">
        <v>5.0566675237959791</v>
      </c>
      <c r="Q68" s="122">
        <v>6.7985195042757667</v>
      </c>
      <c r="R68" s="122">
        <v>7.9180933990488569</v>
      </c>
      <c r="S68" s="122">
        <v>9.1319186085688582</v>
      </c>
      <c r="T68" s="122">
        <v>11.310558645766385</v>
      </c>
      <c r="U68" s="122">
        <v>12.781578507805559</v>
      </c>
      <c r="V68" s="122">
        <v>15.29784766051284</v>
      </c>
      <c r="W68" s="122">
        <v>18.176666923429458</v>
      </c>
      <c r="X68" s="122">
        <v>17.63445236156257</v>
      </c>
      <c r="Y68" s="122">
        <v>16.965922181051841</v>
      </c>
      <c r="DA68" s="130" t="s">
        <v>1802</v>
      </c>
    </row>
    <row r="69" spans="1:105" ht="12" customHeight="1" x14ac:dyDescent="0.25">
      <c r="A69" s="97" t="s">
        <v>134</v>
      </c>
      <c r="B69" s="98">
        <v>8.9326819172364808E-3</v>
      </c>
      <c r="C69" s="98">
        <v>4.5274813267529551E-2</v>
      </c>
      <c r="D69" s="98">
        <v>6.2621032884627878E-2</v>
      </c>
      <c r="E69" s="98">
        <v>0.14519495983313302</v>
      </c>
      <c r="F69" s="98">
        <v>0.30134628992000756</v>
      </c>
      <c r="G69" s="98">
        <v>0.79370379940708591</v>
      </c>
      <c r="H69" s="98">
        <v>1.3365069185403187</v>
      </c>
      <c r="I69" s="98">
        <v>1.9443252454554178</v>
      </c>
      <c r="J69" s="98">
        <v>2.4434792669949976</v>
      </c>
      <c r="K69" s="98">
        <v>3.3873678176085464</v>
      </c>
      <c r="L69" s="98">
        <v>3.0849951057297393</v>
      </c>
      <c r="M69" s="98">
        <v>3.3220922315127792</v>
      </c>
      <c r="N69" s="98">
        <v>3.1757137738375452</v>
      </c>
      <c r="O69" s="98">
        <v>2.6956510405638778</v>
      </c>
      <c r="P69" s="98">
        <v>2.7919275179917213</v>
      </c>
      <c r="Q69" s="98">
        <v>4.6829900492152694</v>
      </c>
      <c r="R69" s="98">
        <v>5.4847962660234657</v>
      </c>
      <c r="S69" s="98">
        <v>5.8394844215134398</v>
      </c>
      <c r="T69" s="98">
        <v>7.1452530216808432</v>
      </c>
      <c r="U69" s="98">
        <v>7.7371308379126278</v>
      </c>
      <c r="V69" s="98">
        <v>8.8245788408194983</v>
      </c>
      <c r="W69" s="98">
        <v>9.9286085242374451</v>
      </c>
      <c r="X69" s="98">
        <v>9.007014546227806</v>
      </c>
      <c r="Y69" s="98">
        <v>8.3857028905361553</v>
      </c>
      <c r="DA69" s="63" t="s">
        <v>1803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2.1552460725790036E-3</v>
      </c>
      <c r="M70" s="98">
        <v>2.7248020129681571E-3</v>
      </c>
      <c r="N70" s="98">
        <v>2.8257653987136117E-3</v>
      </c>
      <c r="O70" s="98">
        <v>2.3455415483220519E-3</v>
      </c>
      <c r="P70" s="98">
        <v>2.3256867191860731E-3</v>
      </c>
      <c r="Q70" s="98">
        <v>4.9916659100464403E-3</v>
      </c>
      <c r="R70" s="98">
        <v>5.8375899938034673E-3</v>
      </c>
      <c r="S70" s="98">
        <v>5.7050100280494204E-3</v>
      </c>
      <c r="T70" s="98">
        <v>7.5051792390658798E-3</v>
      </c>
      <c r="U70" s="98">
        <v>8.2757463425075471E-3</v>
      </c>
      <c r="V70" s="98">
        <v>9.6301570569906104E-3</v>
      </c>
      <c r="W70" s="98">
        <v>1.1202930702774193E-2</v>
      </c>
      <c r="X70" s="98">
        <v>1.0283037177730724E-2</v>
      </c>
      <c r="Y70" s="98">
        <v>9.0934232896463831E-3</v>
      </c>
      <c r="DA70" s="63" t="s">
        <v>1804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7.4632392817918674E-4</v>
      </c>
      <c r="M71" s="101">
        <v>9.1334874151712399E-4</v>
      </c>
      <c r="N71" s="101">
        <v>8.8309311867954172E-4</v>
      </c>
      <c r="O71" s="101">
        <v>7.8415125435517697E-4</v>
      </c>
      <c r="P71" s="101">
        <v>8.1008688895928792E-4</v>
      </c>
      <c r="Q71" s="101">
        <v>1.6284116792035085E-3</v>
      </c>
      <c r="R71" s="101">
        <v>2.0524547710918883E-3</v>
      </c>
      <c r="S71" s="101">
        <v>2.1378505181163586E-3</v>
      </c>
      <c r="T71" s="101">
        <v>2.66593129696266E-3</v>
      </c>
      <c r="U71" s="101">
        <v>2.9380085683253813E-3</v>
      </c>
      <c r="V71" s="101">
        <v>3.5056846820320895E-3</v>
      </c>
      <c r="W71" s="101">
        <v>4.110311881956475E-3</v>
      </c>
      <c r="X71" s="101">
        <v>3.7685060548399213E-3</v>
      </c>
      <c r="Y71" s="101">
        <v>3.2975373328673848E-3</v>
      </c>
      <c r="DA71" s="131" t="s">
        <v>1805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1.4089221443998167E-3</v>
      </c>
      <c r="M72" s="104">
        <v>1.8114532714510329E-3</v>
      </c>
      <c r="N72" s="104">
        <v>1.9426722800340698E-3</v>
      </c>
      <c r="O72" s="104">
        <v>1.5613902939668749E-3</v>
      </c>
      <c r="P72" s="104">
        <v>1.5155998302267854E-3</v>
      </c>
      <c r="Q72" s="104">
        <v>3.3632542308429316E-3</v>
      </c>
      <c r="R72" s="104">
        <v>3.7851352227115794E-3</v>
      </c>
      <c r="S72" s="104">
        <v>3.5671595099330618E-3</v>
      </c>
      <c r="T72" s="104">
        <v>4.8392479421032197E-3</v>
      </c>
      <c r="U72" s="104">
        <v>5.3377377741821667E-3</v>
      </c>
      <c r="V72" s="104">
        <v>6.1244723749585206E-3</v>
      </c>
      <c r="W72" s="104">
        <v>7.0926188208177187E-3</v>
      </c>
      <c r="X72" s="104">
        <v>6.5145311228908039E-3</v>
      </c>
      <c r="Y72" s="104">
        <v>5.7958859567789987E-3</v>
      </c>
      <c r="DA72" s="132" t="s">
        <v>1806</v>
      </c>
    </row>
    <row r="73" spans="1:105" ht="12" customHeight="1" x14ac:dyDescent="0.25">
      <c r="A73" s="106" t="s">
        <v>122</v>
      </c>
      <c r="B73" s="101">
        <v>2.3827347409273111E-2</v>
      </c>
      <c r="C73" s="101">
        <v>3.0057701566252995E-2</v>
      </c>
      <c r="D73" s="101">
        <v>8.4122693598146892E-2</v>
      </c>
      <c r="E73" s="101">
        <v>0.17983751936537606</v>
      </c>
      <c r="F73" s="101">
        <v>0.35567341290846949</v>
      </c>
      <c r="G73" s="101">
        <v>0.69770586921868238</v>
      </c>
      <c r="H73" s="101">
        <v>1.1084289471720992</v>
      </c>
      <c r="I73" s="101">
        <v>1.5120467792992118</v>
      </c>
      <c r="J73" s="101">
        <v>2.0455052171451618</v>
      </c>
      <c r="K73" s="101">
        <v>2.4361454914282845</v>
      </c>
      <c r="L73" s="101">
        <v>2.4841219675905628</v>
      </c>
      <c r="M73" s="101">
        <v>2.5762944828872638</v>
      </c>
      <c r="N73" s="101">
        <v>2.3096950403767211</v>
      </c>
      <c r="O73" s="101">
        <v>2.1491733631383521</v>
      </c>
      <c r="P73" s="101">
        <v>2.0881326240836366</v>
      </c>
      <c r="Q73" s="101">
        <v>1.9384775901502238</v>
      </c>
      <c r="R73" s="101">
        <v>2.2048419355373756</v>
      </c>
      <c r="S73" s="101">
        <v>2.9329203558001224</v>
      </c>
      <c r="T73" s="101">
        <v>3.6597130836934135</v>
      </c>
      <c r="U73" s="101">
        <v>4.4415533490466759</v>
      </c>
      <c r="V73" s="101">
        <v>5.7608260543247329</v>
      </c>
      <c r="W73" s="101">
        <v>7.3715971153842492</v>
      </c>
      <c r="X73" s="101">
        <v>7.6808522799231991</v>
      </c>
      <c r="Y73" s="101">
        <v>7.6544339880646737</v>
      </c>
      <c r="DA73" s="131" t="s">
        <v>1807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9.5742775192385179E-2</v>
      </c>
      <c r="M74" s="104">
        <v>0.12102919182394908</v>
      </c>
      <c r="N74" s="104">
        <v>0.1218828624762191</v>
      </c>
      <c r="O74" s="104">
        <v>0.14788402520454327</v>
      </c>
      <c r="P74" s="104">
        <v>0.17428169500143534</v>
      </c>
      <c r="Q74" s="104">
        <v>0.17206019900022718</v>
      </c>
      <c r="R74" s="104">
        <v>0.22261760749421183</v>
      </c>
      <c r="S74" s="104">
        <v>0.35380882122724766</v>
      </c>
      <c r="T74" s="104">
        <v>0.49808736115306362</v>
      </c>
      <c r="U74" s="104">
        <v>0.59461857450374744</v>
      </c>
      <c r="V74" s="104">
        <v>0.7028126083116174</v>
      </c>
      <c r="W74" s="104">
        <v>0.86525835310499066</v>
      </c>
      <c r="X74" s="104">
        <v>0.93630249823383238</v>
      </c>
      <c r="Y74" s="104">
        <v>0.91669187916136452</v>
      </c>
      <c r="DA74" s="132" t="s">
        <v>1808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3.3157810496322729E-2</v>
      </c>
      <c r="M75" s="98">
        <v>4.0573887805151011E-2</v>
      </c>
      <c r="N75" s="98">
        <v>3.8086487450044539E-2</v>
      </c>
      <c r="O75" s="98">
        <v>4.9419659373050179E-2</v>
      </c>
      <c r="P75" s="98">
        <v>6.0540290274442514E-2</v>
      </c>
      <c r="Q75" s="98">
        <v>5.6063807367504027E-2</v>
      </c>
      <c r="R75" s="98">
        <v>7.8238700947732165E-2</v>
      </c>
      <c r="S75" s="98">
        <v>0.13252567073153368</v>
      </c>
      <c r="T75" s="98">
        <v>0.17690993737144103</v>
      </c>
      <c r="U75" s="98">
        <v>0.21114346255399252</v>
      </c>
      <c r="V75" s="98">
        <v>0.25585305887084092</v>
      </c>
      <c r="W75" s="98">
        <v>0.31742987423548313</v>
      </c>
      <c r="X75" s="98">
        <v>0.34349373291317026</v>
      </c>
      <c r="Y75" s="98">
        <v>0.33324839889085262</v>
      </c>
      <c r="DA75" s="63" t="s">
        <v>1809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6.2584964696062451E-2</v>
      </c>
      <c r="M76" s="98">
        <v>8.0455304018798066E-2</v>
      </c>
      <c r="N76" s="98">
        <v>8.3796375026174555E-2</v>
      </c>
      <c r="O76" s="98">
        <v>9.8464365831493095E-2</v>
      </c>
      <c r="P76" s="98">
        <v>0.11374140472699282</v>
      </c>
      <c r="Q76" s="98">
        <v>0.11599639163272316</v>
      </c>
      <c r="R76" s="98">
        <v>0.14437890654647967</v>
      </c>
      <c r="S76" s="98">
        <v>0.22128315049571395</v>
      </c>
      <c r="T76" s="98">
        <v>0.32117742378162262</v>
      </c>
      <c r="U76" s="98">
        <v>0.38347511194975492</v>
      </c>
      <c r="V76" s="98">
        <v>0.44695954944077648</v>
      </c>
      <c r="W76" s="98">
        <v>0.54782847886950747</v>
      </c>
      <c r="X76" s="98">
        <v>0.59280876532066207</v>
      </c>
      <c r="Y76" s="98">
        <v>0.58344348027051185</v>
      </c>
      <c r="DA76" s="63" t="s">
        <v>1810</v>
      </c>
    </row>
    <row r="77" spans="1:105" ht="12" customHeight="1" x14ac:dyDescent="0.25">
      <c r="A77" s="121" t="s">
        <v>54</v>
      </c>
      <c r="B77" s="122">
        <v>1.7062662555838312E-2</v>
      </c>
      <c r="C77" s="122">
        <v>4.832403159986505E-2</v>
      </c>
      <c r="D77" s="122">
        <v>9.0556865976964912E-2</v>
      </c>
      <c r="E77" s="122">
        <v>0.20806796361595123</v>
      </c>
      <c r="F77" s="122">
        <v>0.44732589925835414</v>
      </c>
      <c r="G77" s="122">
        <v>0.96430101763992604</v>
      </c>
      <c r="H77" s="122">
        <v>1.5918843388884381</v>
      </c>
      <c r="I77" s="122">
        <v>2.3388039725894627</v>
      </c>
      <c r="J77" s="122">
        <v>2.7976690472361558</v>
      </c>
      <c r="K77" s="122">
        <v>3.4868247613290544</v>
      </c>
      <c r="L77" s="122">
        <v>3.2450513253047282</v>
      </c>
      <c r="M77" s="122">
        <v>3.5135420952000214</v>
      </c>
      <c r="N77" s="122">
        <v>3.2857524502035633</v>
      </c>
      <c r="O77" s="122">
        <v>3.0179657381818066</v>
      </c>
      <c r="P77" s="122">
        <v>3.2611034363196132</v>
      </c>
      <c r="Q77" s="122">
        <v>3.9848786621264214</v>
      </c>
      <c r="R77" s="122">
        <v>4.8151777085366891</v>
      </c>
      <c r="S77" s="122">
        <v>5.7306921453274899</v>
      </c>
      <c r="T77" s="122">
        <v>6.802530072293445</v>
      </c>
      <c r="U77" s="122">
        <v>7.6957195342765221</v>
      </c>
      <c r="V77" s="122">
        <v>9.1306109109979143</v>
      </c>
      <c r="W77" s="122">
        <v>10.614531753448023</v>
      </c>
      <c r="X77" s="122">
        <v>10.210027209777747</v>
      </c>
      <c r="Y77" s="122">
        <v>9.6451996831411755</v>
      </c>
      <c r="DA77" s="130" t="s">
        <v>1811</v>
      </c>
    </row>
    <row r="78" spans="1:105" ht="12" customHeight="1" x14ac:dyDescent="0.25">
      <c r="A78" s="97" t="s">
        <v>189</v>
      </c>
      <c r="B78" s="98">
        <v>5.3029207335941178E-3</v>
      </c>
      <c r="C78" s="98">
        <v>2.6296631128475662E-2</v>
      </c>
      <c r="D78" s="98">
        <v>4.1992663801042551E-2</v>
      </c>
      <c r="E78" s="98">
        <v>0.10030679348580473</v>
      </c>
      <c r="F78" s="98">
        <v>0.21767477287452769</v>
      </c>
      <c r="G78" s="98">
        <v>0.53444826175831894</v>
      </c>
      <c r="H78" s="98">
        <v>0.91760302050932741</v>
      </c>
      <c r="I78" s="98">
        <v>1.372767737443664</v>
      </c>
      <c r="J78" s="98">
        <v>1.5971202965729054</v>
      </c>
      <c r="K78" s="98">
        <v>2.099596977174738</v>
      </c>
      <c r="L78" s="98">
        <v>1.8444491863110828</v>
      </c>
      <c r="M78" s="98">
        <v>2.0423283386861382</v>
      </c>
      <c r="N78" s="98">
        <v>1.9514330256107242</v>
      </c>
      <c r="O78" s="98">
        <v>1.6430912175217758</v>
      </c>
      <c r="P78" s="98">
        <v>1.6533826979927675</v>
      </c>
      <c r="Q78" s="98">
        <v>1.7518460282147073</v>
      </c>
      <c r="R78" s="98">
        <v>1.9794237281165699</v>
      </c>
      <c r="S78" s="98">
        <v>2.0516133346258063</v>
      </c>
      <c r="T78" s="98">
        <v>2.4493281317348639</v>
      </c>
      <c r="U78" s="98">
        <v>2.5971402483362822</v>
      </c>
      <c r="V78" s="98">
        <v>2.9105960893081853</v>
      </c>
      <c r="W78" s="98">
        <v>3.2172395792049668</v>
      </c>
      <c r="X78" s="98">
        <v>2.88449219302704</v>
      </c>
      <c r="Y78" s="98">
        <v>2.661740595388745</v>
      </c>
      <c r="DA78" s="63" t="s">
        <v>1812</v>
      </c>
    </row>
    <row r="79" spans="1:105" ht="12" customHeight="1" x14ac:dyDescent="0.25">
      <c r="A79" s="109" t="s">
        <v>120</v>
      </c>
      <c r="B79" s="33">
        <v>1.1759741822244194E-2</v>
      </c>
      <c r="C79" s="33">
        <v>2.2027400471389388E-2</v>
      </c>
      <c r="D79" s="33">
        <v>4.8564202175922368E-2</v>
      </c>
      <c r="E79" s="33">
        <v>0.10776117013014649</v>
      </c>
      <c r="F79" s="33">
        <v>0.22965112638382645</v>
      </c>
      <c r="G79" s="33">
        <v>0.42985275588160704</v>
      </c>
      <c r="H79" s="33">
        <v>0.67428131837911076</v>
      </c>
      <c r="I79" s="33">
        <v>0.96603623514579873</v>
      </c>
      <c r="J79" s="33">
        <v>1.2005487506632504</v>
      </c>
      <c r="K79" s="33">
        <v>1.3872277841543166</v>
      </c>
      <c r="L79" s="33">
        <v>1.4006021389936456</v>
      </c>
      <c r="M79" s="33">
        <v>1.471213756513883</v>
      </c>
      <c r="N79" s="33">
        <v>1.3343194245928391</v>
      </c>
      <c r="O79" s="33">
        <v>1.3748745206600306</v>
      </c>
      <c r="P79" s="33">
        <v>1.6077207383268457</v>
      </c>
      <c r="Q79" s="33">
        <v>2.2330326339117139</v>
      </c>
      <c r="R79" s="33">
        <v>2.8357539804201188</v>
      </c>
      <c r="S79" s="33">
        <v>3.6790788107016841</v>
      </c>
      <c r="T79" s="33">
        <v>4.3532019405585816</v>
      </c>
      <c r="U79" s="33">
        <v>5.0985792859402403</v>
      </c>
      <c r="V79" s="33">
        <v>6.2200148216897295</v>
      </c>
      <c r="W79" s="33">
        <v>7.3972921742430557</v>
      </c>
      <c r="X79" s="33">
        <v>7.3255350167507078</v>
      </c>
      <c r="Y79" s="33">
        <v>6.983459087752431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262.39919035197494</v>
      </c>
      <c r="C81" s="117">
        <f t="shared" si="28"/>
        <v>262.78976246132152</v>
      </c>
      <c r="D81" s="117">
        <f t="shared" si="28"/>
        <v>323.34114558820107</v>
      </c>
      <c r="E81" s="117">
        <f t="shared" si="28"/>
        <v>344.27662250628549</v>
      </c>
      <c r="F81" s="117">
        <f t="shared" si="28"/>
        <v>367.40547465736148</v>
      </c>
      <c r="G81" s="117">
        <f t="shared" si="28"/>
        <v>370.11320571690374</v>
      </c>
      <c r="H81" s="117">
        <f t="shared" si="28"/>
        <v>399.5526807814436</v>
      </c>
      <c r="I81" s="117">
        <f t="shared" si="28"/>
        <v>405.22152744431952</v>
      </c>
      <c r="J81" s="117">
        <f t="shared" si="28"/>
        <v>438.7863980567459</v>
      </c>
      <c r="K81" s="117">
        <f t="shared" si="28"/>
        <v>458.37016154200569</v>
      </c>
      <c r="L81" s="117">
        <f t="shared" si="28"/>
        <v>504.83598733824351</v>
      </c>
      <c r="M81" s="117">
        <f t="shared" si="28"/>
        <v>539.49829102517685</v>
      </c>
      <c r="N81" s="117">
        <f t="shared" si="28"/>
        <v>574.52123536416332</v>
      </c>
      <c r="O81" s="117">
        <f t="shared" si="28"/>
        <v>574.8999351147628</v>
      </c>
      <c r="P81" s="117">
        <f t="shared" si="28"/>
        <v>576.52536300651877</v>
      </c>
      <c r="Q81" s="117">
        <f t="shared" si="28"/>
        <v>598.03087783338754</v>
      </c>
      <c r="R81" s="117">
        <f t="shared" ref="R81:V81" si="29">R82+R85+R87+R100</f>
        <v>629.95702268731975</v>
      </c>
      <c r="S81" s="117">
        <f t="shared" si="29"/>
        <v>645.21383816729974</v>
      </c>
      <c r="T81" s="117">
        <f t="shared" si="29"/>
        <v>643.85394348222735</v>
      </c>
      <c r="U81" s="117">
        <f t="shared" si="29"/>
        <v>632.98975252969785</v>
      </c>
      <c r="V81" s="117">
        <f t="shared" si="29"/>
        <v>736.74847167628161</v>
      </c>
      <c r="W81" s="117">
        <f t="shared" ref="W81:Y81" si="30">W82+W85+W87+W100</f>
        <v>693.88984345681138</v>
      </c>
      <c r="X81" s="117">
        <f t="shared" si="30"/>
        <v>634.69796777704767</v>
      </c>
      <c r="Y81" s="117">
        <f t="shared" si="30"/>
        <v>619.67584562096056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188.48932475553852</v>
      </c>
      <c r="C82" s="122">
        <f t="shared" si="31"/>
        <v>185.85720348168599</v>
      </c>
      <c r="D82" s="122">
        <f t="shared" si="31"/>
        <v>232.85312615924894</v>
      </c>
      <c r="E82" s="122">
        <f t="shared" si="31"/>
        <v>247.60461455065331</v>
      </c>
      <c r="F82" s="122">
        <f t="shared" si="31"/>
        <v>264.41148510162225</v>
      </c>
      <c r="G82" s="122">
        <f t="shared" si="31"/>
        <v>262.57508326654636</v>
      </c>
      <c r="H82" s="122">
        <f t="shared" si="31"/>
        <v>284.93456247244035</v>
      </c>
      <c r="I82" s="122">
        <f t="shared" si="31"/>
        <v>279.01894155720305</v>
      </c>
      <c r="J82" s="122">
        <f t="shared" si="31"/>
        <v>300.63681995251568</v>
      </c>
      <c r="K82" s="122">
        <f t="shared" si="31"/>
        <v>313.36430243506146</v>
      </c>
      <c r="L82" s="122">
        <f t="shared" si="31"/>
        <v>351.47234238389365</v>
      </c>
      <c r="M82" s="122">
        <f t="shared" si="31"/>
        <v>379.12111935476184</v>
      </c>
      <c r="N82" s="122">
        <f t="shared" si="31"/>
        <v>399.46171231684843</v>
      </c>
      <c r="O82" s="122">
        <f t="shared" si="31"/>
        <v>405.56097664567136</v>
      </c>
      <c r="P82" s="122">
        <f t="shared" si="31"/>
        <v>400.59824372864392</v>
      </c>
      <c r="Q82" s="122">
        <f t="shared" si="31"/>
        <v>394.67787721881723</v>
      </c>
      <c r="R82" s="122">
        <f t="shared" ref="R82:V82" si="32">SUM(R83:R84)</f>
        <v>422.26114077729051</v>
      </c>
      <c r="S82" s="122">
        <f t="shared" si="32"/>
        <v>429.05554729042768</v>
      </c>
      <c r="T82" s="122">
        <f t="shared" si="32"/>
        <v>424.15742639685277</v>
      </c>
      <c r="U82" s="122">
        <f t="shared" si="32"/>
        <v>413.25792900940394</v>
      </c>
      <c r="V82" s="122">
        <f t="shared" si="32"/>
        <v>499.4282597129569</v>
      </c>
      <c r="W82" s="122">
        <f t="shared" ref="W82:Y82" si="33">SUM(W83:W84)</f>
        <v>447.41554651809531</v>
      </c>
      <c r="X82" s="122">
        <f t="shared" si="33"/>
        <v>386.70911640974504</v>
      </c>
      <c r="Y82" s="122">
        <f t="shared" si="33"/>
        <v>358.35830586888278</v>
      </c>
      <c r="DA82" s="130" t="s">
        <v>1815</v>
      </c>
    </row>
    <row r="83" spans="1:105" ht="12" customHeight="1" x14ac:dyDescent="0.25">
      <c r="A83" s="97" t="s">
        <v>199</v>
      </c>
      <c r="B83" s="98">
        <v>186.75931987113958</v>
      </c>
      <c r="C83" s="98">
        <v>184.18951013487089</v>
      </c>
      <c r="D83" s="98">
        <v>230.77540486605611</v>
      </c>
      <c r="E83" s="98">
        <v>245.4245720425053</v>
      </c>
      <c r="F83" s="98">
        <v>262.11331553552378</v>
      </c>
      <c r="G83" s="98">
        <v>260.33403925100475</v>
      </c>
      <c r="H83" s="98">
        <v>282.52552311641239</v>
      </c>
      <c r="I83" s="98">
        <v>276.70610643892707</v>
      </c>
      <c r="J83" s="98">
        <v>298.15586325599929</v>
      </c>
      <c r="K83" s="98">
        <v>310.8090120103185</v>
      </c>
      <c r="L83" s="98">
        <v>348.61116708311391</v>
      </c>
      <c r="M83" s="98">
        <v>376.04638066431909</v>
      </c>
      <c r="N83" s="98">
        <v>396.31472158477629</v>
      </c>
      <c r="O83" s="98">
        <v>402.3593302976609</v>
      </c>
      <c r="P83" s="98">
        <v>397.47894135136028</v>
      </c>
      <c r="Q83" s="98">
        <v>391.6127578449466</v>
      </c>
      <c r="R83" s="98">
        <v>419.00492572858116</v>
      </c>
      <c r="S83" s="98">
        <v>425.74260718986801</v>
      </c>
      <c r="T83" s="98">
        <v>420.9008201474204</v>
      </c>
      <c r="U83" s="98">
        <v>410.09924216994381</v>
      </c>
      <c r="V83" s="98">
        <v>495.59540100609178</v>
      </c>
      <c r="W83" s="98">
        <v>443.97109215938008</v>
      </c>
      <c r="X83" s="98">
        <v>383.743522762797</v>
      </c>
      <c r="Y83" s="98">
        <v>355.6015289468653</v>
      </c>
      <c r="DA83" s="63" t="s">
        <v>1816</v>
      </c>
    </row>
    <row r="84" spans="1:105" ht="12" customHeight="1" x14ac:dyDescent="0.25">
      <c r="A84" s="97" t="s">
        <v>53</v>
      </c>
      <c r="B84" s="98">
        <v>1.7300048843989417</v>
      </c>
      <c r="C84" s="98">
        <v>1.6676933468150958</v>
      </c>
      <c r="D84" s="98">
        <v>2.0777212931928259</v>
      </c>
      <c r="E84" s="98">
        <v>2.1800425081480093</v>
      </c>
      <c r="F84" s="98">
        <v>2.2981695660984638</v>
      </c>
      <c r="G84" s="98">
        <v>2.2410440155415783</v>
      </c>
      <c r="H84" s="98">
        <v>2.4090393560279821</v>
      </c>
      <c r="I84" s="98">
        <v>2.312835118275979</v>
      </c>
      <c r="J84" s="98">
        <v>2.4809566965163712</v>
      </c>
      <c r="K84" s="98">
        <v>2.5552904247429686</v>
      </c>
      <c r="L84" s="98">
        <v>2.8611753007797418</v>
      </c>
      <c r="M84" s="98">
        <v>3.0747386904427474</v>
      </c>
      <c r="N84" s="98">
        <v>3.1469907320721662</v>
      </c>
      <c r="O84" s="98">
        <v>3.2016463480104571</v>
      </c>
      <c r="P84" s="98">
        <v>3.1193023772836486</v>
      </c>
      <c r="Q84" s="98">
        <v>3.0651193738706173</v>
      </c>
      <c r="R84" s="98">
        <v>3.2562150487093362</v>
      </c>
      <c r="S84" s="98">
        <v>3.3129401005596568</v>
      </c>
      <c r="T84" s="98">
        <v>3.2566062494323726</v>
      </c>
      <c r="U84" s="98">
        <v>3.1586868394601573</v>
      </c>
      <c r="V84" s="98">
        <v>3.8328587068650966</v>
      </c>
      <c r="W84" s="98">
        <v>3.444454358715233</v>
      </c>
      <c r="X84" s="98">
        <v>2.9655936469480522</v>
      </c>
      <c r="Y84" s="98">
        <v>2.7567769220174654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0.49823012284244361</v>
      </c>
      <c r="C85" s="122">
        <f t="shared" si="34"/>
        <v>0.78369124286108249</v>
      </c>
      <c r="D85" s="122">
        <f t="shared" si="34"/>
        <v>0.79740417187150681</v>
      </c>
      <c r="E85" s="122">
        <f t="shared" si="34"/>
        <v>1.543832898452526</v>
      </c>
      <c r="F85" s="122">
        <f t="shared" si="34"/>
        <v>1.1293972637672947</v>
      </c>
      <c r="G85" s="122">
        <f t="shared" si="34"/>
        <v>1.3858436423184355</v>
      </c>
      <c r="H85" s="122">
        <f t="shared" si="34"/>
        <v>2.2969930627414032</v>
      </c>
      <c r="I85" s="122">
        <f t="shared" si="34"/>
        <v>5.5053071327512546</v>
      </c>
      <c r="J85" s="122">
        <f t="shared" si="34"/>
        <v>4.2164312895553469</v>
      </c>
      <c r="K85" s="122">
        <f t="shared" si="34"/>
        <v>4.3061937449972101</v>
      </c>
      <c r="L85" s="122">
        <f t="shared" si="34"/>
        <v>6.4230149990302188</v>
      </c>
      <c r="M85" s="122">
        <f t="shared" si="34"/>
        <v>4.9467318348448677</v>
      </c>
      <c r="N85" s="122">
        <f t="shared" si="34"/>
        <v>16.012663568574975</v>
      </c>
      <c r="O85" s="122">
        <f t="shared" si="34"/>
        <v>8.1798259023978197</v>
      </c>
      <c r="P85" s="122">
        <f t="shared" si="34"/>
        <v>8.2849258913738879</v>
      </c>
      <c r="Q85" s="122">
        <f t="shared" si="34"/>
        <v>16.059472045146364</v>
      </c>
      <c r="R85" s="122">
        <f t="shared" si="34"/>
        <v>17.46652035463439</v>
      </c>
      <c r="S85" s="122">
        <f t="shared" si="34"/>
        <v>18.448480571432874</v>
      </c>
      <c r="T85" s="122">
        <f t="shared" si="34"/>
        <v>16.87998090769581</v>
      </c>
      <c r="U85" s="122">
        <f t="shared" si="34"/>
        <v>18.680385093860536</v>
      </c>
      <c r="V85" s="122">
        <f t="shared" si="34"/>
        <v>19.323582871874777</v>
      </c>
      <c r="W85" s="122">
        <f t="shared" si="34"/>
        <v>19.875843610154543</v>
      </c>
      <c r="X85" s="122">
        <f t="shared" si="34"/>
        <v>19.216758323961891</v>
      </c>
      <c r="Y85" s="122">
        <f t="shared" si="34"/>
        <v>19.94031384246804</v>
      </c>
      <c r="DA85" s="130" t="s">
        <v>1818</v>
      </c>
    </row>
    <row r="86" spans="1:105" ht="12" customHeight="1" x14ac:dyDescent="0.25">
      <c r="A86" s="97" t="s">
        <v>53</v>
      </c>
      <c r="B86" s="98">
        <v>0.49823012284244361</v>
      </c>
      <c r="C86" s="98">
        <v>0.78369124286108249</v>
      </c>
      <c r="D86" s="98">
        <v>0.79740417187150681</v>
      </c>
      <c r="E86" s="98">
        <v>1.543832898452526</v>
      </c>
      <c r="F86" s="98">
        <v>1.1293972637672947</v>
      </c>
      <c r="G86" s="98">
        <v>1.3858436423184355</v>
      </c>
      <c r="H86" s="98">
        <v>2.2969930627414032</v>
      </c>
      <c r="I86" s="98">
        <v>5.5053071327512546</v>
      </c>
      <c r="J86" s="98">
        <v>4.2164312895553469</v>
      </c>
      <c r="K86" s="98">
        <v>4.3061937449972101</v>
      </c>
      <c r="L86" s="98">
        <v>6.4230149990302188</v>
      </c>
      <c r="M86" s="98">
        <v>4.9467318348448677</v>
      </c>
      <c r="N86" s="98">
        <v>16.012663568574975</v>
      </c>
      <c r="O86" s="98">
        <v>8.1798259023978197</v>
      </c>
      <c r="P86" s="98">
        <v>8.2849258913738879</v>
      </c>
      <c r="Q86" s="98">
        <v>16.059472045146364</v>
      </c>
      <c r="R86" s="98">
        <v>17.46652035463439</v>
      </c>
      <c r="S86" s="98">
        <v>18.448480571432874</v>
      </c>
      <c r="T86" s="98">
        <v>16.87998090769581</v>
      </c>
      <c r="U86" s="98">
        <v>18.680385093860536</v>
      </c>
      <c r="V86" s="98">
        <v>19.323582871874777</v>
      </c>
      <c r="W86" s="98">
        <v>19.875843610154543</v>
      </c>
      <c r="X86" s="98">
        <v>19.216758323961891</v>
      </c>
      <c r="Y86" s="98">
        <v>19.94031384246804</v>
      </c>
      <c r="DA86" s="63" t="s">
        <v>1819</v>
      </c>
    </row>
    <row r="87" spans="1:105" ht="12" customHeight="1" x14ac:dyDescent="0.25">
      <c r="A87" s="121" t="s">
        <v>55</v>
      </c>
      <c r="B87" s="122">
        <v>44.812252461803098</v>
      </c>
      <c r="C87" s="122">
        <v>45.1720338232345</v>
      </c>
      <c r="D87" s="122">
        <v>55.715228140805486</v>
      </c>
      <c r="E87" s="122">
        <v>57.947708738099941</v>
      </c>
      <c r="F87" s="122">
        <v>60.148564951943214</v>
      </c>
      <c r="G87" s="122">
        <v>64.106131295776422</v>
      </c>
      <c r="H87" s="122">
        <v>67.9591096928349</v>
      </c>
      <c r="I87" s="122">
        <v>71.974876572150151</v>
      </c>
      <c r="J87" s="122">
        <v>82.915460172212022</v>
      </c>
      <c r="K87" s="122">
        <v>87.820078050894253</v>
      </c>
      <c r="L87" s="122">
        <v>93.752817900399251</v>
      </c>
      <c r="M87" s="122">
        <v>98.396736479259715</v>
      </c>
      <c r="N87" s="122">
        <v>100.61294663561542</v>
      </c>
      <c r="O87" s="122">
        <v>102.61346577400609</v>
      </c>
      <c r="P87" s="122">
        <v>108.03535574130628</v>
      </c>
      <c r="Q87" s="122">
        <v>112.55197895202764</v>
      </c>
      <c r="R87" s="122">
        <v>116.29107665725191</v>
      </c>
      <c r="S87" s="122">
        <v>122.38453670926415</v>
      </c>
      <c r="T87" s="122">
        <v>126.68013102660373</v>
      </c>
      <c r="U87" s="122">
        <v>125.78244080231116</v>
      </c>
      <c r="V87" s="122">
        <v>135.72337491006735</v>
      </c>
      <c r="W87" s="122">
        <v>142.1558270671795</v>
      </c>
      <c r="X87" s="122">
        <v>145.27510932286432</v>
      </c>
      <c r="Y87" s="122">
        <v>154.66397147538046</v>
      </c>
      <c r="DA87" s="130" t="s">
        <v>1820</v>
      </c>
    </row>
    <row r="88" spans="1:105" ht="12" customHeight="1" x14ac:dyDescent="0.25">
      <c r="A88" s="97" t="s">
        <v>132</v>
      </c>
      <c r="B88" s="98">
        <v>3.3255353240896866</v>
      </c>
      <c r="C88" s="98">
        <v>4.0138131619095816</v>
      </c>
      <c r="D88" s="98">
        <v>4.1935327196819481</v>
      </c>
      <c r="E88" s="98">
        <v>4.2699923495351761</v>
      </c>
      <c r="F88" s="98">
        <v>5.3606626573755172</v>
      </c>
      <c r="G88" s="98">
        <v>6.0055590752311039</v>
      </c>
      <c r="H88" s="98">
        <v>6.5465339853221156</v>
      </c>
      <c r="I88" s="98">
        <v>7.4142178464806339</v>
      </c>
      <c r="J88" s="98">
        <v>8.8985508779473381</v>
      </c>
      <c r="K88" s="98">
        <v>10.406981178051096</v>
      </c>
      <c r="L88" s="98">
        <v>11.310545078020882</v>
      </c>
      <c r="M88" s="98">
        <v>12.076628237157035</v>
      </c>
      <c r="N88" s="98">
        <v>12.691344661960329</v>
      </c>
      <c r="O88" s="98">
        <v>12.909016297195841</v>
      </c>
      <c r="P88" s="98">
        <v>12.669147035340899</v>
      </c>
      <c r="Q88" s="98">
        <v>9.3292304931996064</v>
      </c>
      <c r="R88" s="98">
        <v>9.9416448028119557</v>
      </c>
      <c r="S88" s="98">
        <v>10.121901791846319</v>
      </c>
      <c r="T88" s="98">
        <v>10.024521280385988</v>
      </c>
      <c r="U88" s="98">
        <v>9.8095802806867969</v>
      </c>
      <c r="V88" s="98">
        <v>11.900119757199672</v>
      </c>
      <c r="W88" s="98">
        <v>10.685441022403197</v>
      </c>
      <c r="X88" s="98">
        <v>9.2939121093328563</v>
      </c>
      <c r="Y88" s="98">
        <v>8.6216407616590196</v>
      </c>
      <c r="DA88" s="63" t="s">
        <v>1821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8.4706607052069654E-3</v>
      </c>
      <c r="M89" s="98">
        <v>1.0485348456012344E-2</v>
      </c>
      <c r="N89" s="98">
        <v>1.2539619827496526E-2</v>
      </c>
      <c r="O89" s="98">
        <v>1.4735755844278258E-2</v>
      </c>
      <c r="P89" s="98">
        <v>1.489804966251633E-2</v>
      </c>
      <c r="Q89" s="98">
        <v>1.1391251472090859E-2</v>
      </c>
      <c r="R89" s="98">
        <v>1.2829616479673692E-2</v>
      </c>
      <c r="S89" s="98">
        <v>1.3322185525217311E-2</v>
      </c>
      <c r="T89" s="98">
        <v>1.1871423873617381E-2</v>
      </c>
      <c r="U89" s="98">
        <v>1.0186463189093662E-2</v>
      </c>
      <c r="V89" s="98">
        <v>1.3870609544357124E-2</v>
      </c>
      <c r="W89" s="98">
        <v>1.1567539716333116E-2</v>
      </c>
      <c r="X89" s="98">
        <v>1.0089781461706249E-2</v>
      </c>
      <c r="Y89" s="98">
        <v>8.8963853888963731E-3</v>
      </c>
      <c r="DA89" s="63" t="s">
        <v>1822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2.9333964727678925E-3</v>
      </c>
      <c r="M90" s="101">
        <v>3.5144750306865848E-3</v>
      </c>
      <c r="N90" s="101">
        <v>3.9248441844182587E-3</v>
      </c>
      <c r="O90" s="101">
        <v>4.92985381417365E-3</v>
      </c>
      <c r="P90" s="101">
        <v>5.1789304177218701E-3</v>
      </c>
      <c r="Q90" s="101">
        <v>3.7157452165895301E-3</v>
      </c>
      <c r="R90" s="101">
        <v>4.5096735421222703E-3</v>
      </c>
      <c r="S90" s="101">
        <v>4.979613720227336E-3</v>
      </c>
      <c r="T90" s="101">
        <v>4.204769318423303E-3</v>
      </c>
      <c r="U90" s="101">
        <v>3.6269506644772366E-3</v>
      </c>
      <c r="V90" s="101">
        <v>5.0478858375056675E-3</v>
      </c>
      <c r="W90" s="101">
        <v>4.2446814268702086E-3</v>
      </c>
      <c r="X90" s="101">
        <v>3.7007808043316714E-3</v>
      </c>
      <c r="Y90" s="101">
        <v>3.2224618294613237E-3</v>
      </c>
      <c r="DA90" s="131" t="s">
        <v>1823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5.5372642324390724E-3</v>
      </c>
      <c r="M91" s="104">
        <v>6.9708734253257597E-3</v>
      </c>
      <c r="N91" s="104">
        <v>8.6147756430782676E-3</v>
      </c>
      <c r="O91" s="104">
        <v>9.8059020301046081E-3</v>
      </c>
      <c r="P91" s="104">
        <v>9.719119244794459E-3</v>
      </c>
      <c r="Q91" s="104">
        <v>7.6755062555013288E-3</v>
      </c>
      <c r="R91" s="104">
        <v>8.3199429375514205E-3</v>
      </c>
      <c r="S91" s="104">
        <v>8.342571804989974E-3</v>
      </c>
      <c r="T91" s="104">
        <v>7.6666545551940775E-3</v>
      </c>
      <c r="U91" s="104">
        <v>6.5595125246164258E-3</v>
      </c>
      <c r="V91" s="104">
        <v>8.8227237068514569E-3</v>
      </c>
      <c r="W91" s="104">
        <v>7.3228582894629083E-3</v>
      </c>
      <c r="X91" s="104">
        <v>6.3890006573745772E-3</v>
      </c>
      <c r="Y91" s="104">
        <v>5.6739235594350486E-3</v>
      </c>
      <c r="DA91" s="132" t="s">
        <v>1824</v>
      </c>
    </row>
    <row r="92" spans="1:105" ht="12" customHeight="1" x14ac:dyDescent="0.25">
      <c r="A92" s="106" t="s">
        <v>124</v>
      </c>
      <c r="B92" s="101">
        <v>0.29381564927430159</v>
      </c>
      <c r="C92" s="101">
        <v>0.30651420315579325</v>
      </c>
      <c r="D92" s="101">
        <v>0.28854160583466665</v>
      </c>
      <c r="E92" s="101">
        <v>0.30604406479470248</v>
      </c>
      <c r="F92" s="101">
        <v>0.31839334232802619</v>
      </c>
      <c r="G92" s="101">
        <v>0.32431283430051772</v>
      </c>
      <c r="H92" s="101">
        <v>0.34212992498876937</v>
      </c>
      <c r="I92" s="101">
        <v>0.35667092803853956</v>
      </c>
      <c r="J92" s="101">
        <v>0.36215870079548662</v>
      </c>
      <c r="K92" s="101">
        <v>0.36650997556686832</v>
      </c>
      <c r="L92" s="101">
        <v>0.36882905476235617</v>
      </c>
      <c r="M92" s="101">
        <v>0.37739280974105649</v>
      </c>
      <c r="N92" s="101">
        <v>0.37712063364399701</v>
      </c>
      <c r="O92" s="101">
        <v>0.36643667714176248</v>
      </c>
      <c r="P92" s="101">
        <v>0.36303287712991911</v>
      </c>
      <c r="Q92" s="101">
        <v>0.33427930941400846</v>
      </c>
      <c r="R92" s="101">
        <v>0.27543898456448945</v>
      </c>
      <c r="S92" s="101">
        <v>0.25511454635525938</v>
      </c>
      <c r="T92" s="101">
        <v>0.25112452629565091</v>
      </c>
      <c r="U92" s="101">
        <v>0.24057049508578743</v>
      </c>
      <c r="V92" s="101">
        <v>0.26151345247585467</v>
      </c>
      <c r="W92" s="101">
        <v>0.27488665469979717</v>
      </c>
      <c r="X92" s="101">
        <v>0.23366383859632864</v>
      </c>
      <c r="Y92" s="101">
        <v>0.18133648798544524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1.5433455143615184E-4</v>
      </c>
      <c r="M93" s="104">
        <v>2.4317917336782099E-4</v>
      </c>
      <c r="N93" s="104">
        <v>3.1393882021846123E-4</v>
      </c>
      <c r="O93" s="104">
        <v>3.7907062987885005E-4</v>
      </c>
      <c r="P93" s="104">
        <v>3.8844590544072095E-4</v>
      </c>
      <c r="Q93" s="104">
        <v>3.9381030280263656E-4</v>
      </c>
      <c r="R93" s="104">
        <v>3.7097299005108545E-4</v>
      </c>
      <c r="S93" s="104">
        <v>2.3432215975018812E-4</v>
      </c>
      <c r="T93" s="104">
        <v>1.6287949861796614E-4</v>
      </c>
      <c r="U93" s="104">
        <v>1.5183052389041674E-4</v>
      </c>
      <c r="V93" s="104">
        <v>0</v>
      </c>
      <c r="W93" s="104">
        <v>0</v>
      </c>
      <c r="X93" s="104">
        <v>1.9218996470908215E-4</v>
      </c>
      <c r="Y93" s="104">
        <v>1.7251696847061704E-4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5.2756169164581595E-5</v>
      </c>
      <c r="M94" s="98">
        <v>8.1161591083638772E-5</v>
      </c>
      <c r="N94" s="98">
        <v>9.8245652155739519E-5</v>
      </c>
      <c r="O94" s="98">
        <v>1.268981390272752E-4</v>
      </c>
      <c r="P94" s="98">
        <v>1.3520861297784873E-4</v>
      </c>
      <c r="Q94" s="98">
        <v>1.2790070810031508E-4</v>
      </c>
      <c r="R94" s="98">
        <v>1.2930159957549983E-4</v>
      </c>
      <c r="S94" s="98">
        <v>8.0900044476152133E-5</v>
      </c>
      <c r="T94" s="98">
        <v>9.1390835374325562E-6</v>
      </c>
      <c r="U94" s="98">
        <v>8.2328238862947834E-7</v>
      </c>
      <c r="V94" s="98">
        <v>0</v>
      </c>
      <c r="W94" s="98">
        <v>0</v>
      </c>
      <c r="X94" s="98">
        <v>3.9250233915294834E-5</v>
      </c>
      <c r="Y94" s="98">
        <v>5.6115923120763885E-5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1.0157838227157026E-4</v>
      </c>
      <c r="M95" s="98">
        <v>1.6201758228418222E-4</v>
      </c>
      <c r="N95" s="98">
        <v>2.1569316806272171E-4</v>
      </c>
      <c r="O95" s="98">
        <v>2.5217249085157482E-4</v>
      </c>
      <c r="P95" s="98">
        <v>2.5323729246287224E-4</v>
      </c>
      <c r="Q95" s="98">
        <v>2.6590959470232145E-4</v>
      </c>
      <c r="R95" s="98">
        <v>2.4167139047558562E-4</v>
      </c>
      <c r="S95" s="98">
        <v>1.5342211527403599E-4</v>
      </c>
      <c r="T95" s="98">
        <v>1.5374041508053359E-4</v>
      </c>
      <c r="U95" s="98">
        <v>1.5100724150178725E-4</v>
      </c>
      <c r="V95" s="98">
        <v>0</v>
      </c>
      <c r="W95" s="98">
        <v>0</v>
      </c>
      <c r="X95" s="98">
        <v>1.5293973079378732E-4</v>
      </c>
      <c r="Y95" s="98">
        <v>1.1640104534985316E-4</v>
      </c>
      <c r="DA95" s="63" t="s">
        <v>1828</v>
      </c>
    </row>
    <row r="96" spans="1:105" ht="12" customHeight="1" x14ac:dyDescent="0.25">
      <c r="A96" s="106" t="s">
        <v>122</v>
      </c>
      <c r="B96" s="101">
        <v>41.192901488439112</v>
      </c>
      <c r="C96" s="101">
        <v>40.851706458169126</v>
      </c>
      <c r="D96" s="101">
        <v>51.233153815288873</v>
      </c>
      <c r="E96" s="101">
        <v>53.371672323770063</v>
      </c>
      <c r="F96" s="101">
        <v>54.469508952239671</v>
      </c>
      <c r="G96" s="101">
        <v>57.776259386244796</v>
      </c>
      <c r="H96" s="101">
        <v>61.070445782524018</v>
      </c>
      <c r="I96" s="101">
        <v>64.203987797630973</v>
      </c>
      <c r="J96" s="101">
        <v>73.654750593469203</v>
      </c>
      <c r="K96" s="101">
        <v>77.046586897276285</v>
      </c>
      <c r="L96" s="101">
        <v>76.144672132925749</v>
      </c>
      <c r="M96" s="101">
        <v>78.836293743252611</v>
      </c>
      <c r="N96" s="101">
        <v>80.338539387360754</v>
      </c>
      <c r="O96" s="101">
        <v>81.103844999486256</v>
      </c>
      <c r="P96" s="101">
        <v>85.765868032408349</v>
      </c>
      <c r="Q96" s="101">
        <v>93.488529466598294</v>
      </c>
      <c r="R96" s="101">
        <v>96.193193629370811</v>
      </c>
      <c r="S96" s="101">
        <v>101.36397886568133</v>
      </c>
      <c r="T96" s="101">
        <v>105.13256505368793</v>
      </c>
      <c r="U96" s="101">
        <v>103.96284813372752</v>
      </c>
      <c r="V96" s="101">
        <v>110.99960066551776</v>
      </c>
      <c r="W96" s="101">
        <v>117.79157298016125</v>
      </c>
      <c r="X96" s="101">
        <v>120.72891688890603</v>
      </c>
      <c r="Y96" s="101">
        <v>129.80596544646244</v>
      </c>
      <c r="DA96" s="131" t="s">
        <v>1829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5.9201466394336304</v>
      </c>
      <c r="M97" s="104">
        <v>7.0956931614796233</v>
      </c>
      <c r="N97" s="104">
        <v>7.1930883940026158</v>
      </c>
      <c r="O97" s="104">
        <v>8.2190529737080738</v>
      </c>
      <c r="P97" s="104">
        <v>9.2220213008591596</v>
      </c>
      <c r="Q97" s="104">
        <v>9.3881546210408331</v>
      </c>
      <c r="R97" s="104">
        <v>9.867598651034923</v>
      </c>
      <c r="S97" s="104">
        <v>10.629984997696276</v>
      </c>
      <c r="T97" s="104">
        <v>11.259885862861937</v>
      </c>
      <c r="U97" s="104">
        <v>11.759103599098061</v>
      </c>
      <c r="V97" s="104">
        <v>12.548270425329715</v>
      </c>
      <c r="W97" s="104">
        <v>13.392358870198933</v>
      </c>
      <c r="X97" s="104">
        <v>15.008334514602701</v>
      </c>
      <c r="Y97" s="104">
        <v>16.045959876916193</v>
      </c>
      <c r="DA97" s="132" t="s">
        <v>1830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2.0502758561817269</v>
      </c>
      <c r="M98" s="98">
        <v>2.3787637833063848</v>
      </c>
      <c r="N98" s="98">
        <v>2.247727574487306</v>
      </c>
      <c r="O98" s="98">
        <v>2.7466306639131792</v>
      </c>
      <c r="P98" s="98">
        <v>3.2034566020631563</v>
      </c>
      <c r="Q98" s="98">
        <v>3.0590205943541897</v>
      </c>
      <c r="R98" s="98">
        <v>3.4679561451608909</v>
      </c>
      <c r="S98" s="98">
        <v>3.9816584753295818</v>
      </c>
      <c r="T98" s="98">
        <v>3.9992697228796605</v>
      </c>
      <c r="U98" s="98">
        <v>4.1755470765722462</v>
      </c>
      <c r="V98" s="98">
        <v>4.5680930220813813</v>
      </c>
      <c r="W98" s="98">
        <v>4.9131392683219364</v>
      </c>
      <c r="X98" s="98">
        <v>5.5059864274152295</v>
      </c>
      <c r="Y98" s="98">
        <v>5.8332473093807167</v>
      </c>
      <c r="DA98" s="63" t="s">
        <v>1831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3.869870783251903</v>
      </c>
      <c r="M99" s="98">
        <v>4.7169293781732389</v>
      </c>
      <c r="N99" s="98">
        <v>4.9453608195153098</v>
      </c>
      <c r="O99" s="98">
        <v>5.4724223097948936</v>
      </c>
      <c r="P99" s="98">
        <v>6.0185646987960038</v>
      </c>
      <c r="Q99" s="98">
        <v>6.3291340266866438</v>
      </c>
      <c r="R99" s="98">
        <v>6.3996425058740325</v>
      </c>
      <c r="S99" s="98">
        <v>6.6483265223666939</v>
      </c>
      <c r="T99" s="98">
        <v>7.2606161399822762</v>
      </c>
      <c r="U99" s="98">
        <v>7.5835565225258161</v>
      </c>
      <c r="V99" s="98">
        <v>7.9801774032483346</v>
      </c>
      <c r="W99" s="98">
        <v>8.4792196018769967</v>
      </c>
      <c r="X99" s="98">
        <v>9.5023480871874728</v>
      </c>
      <c r="Y99" s="98">
        <v>10.212712567535478</v>
      </c>
      <c r="DA99" s="63" t="s">
        <v>1832</v>
      </c>
    </row>
    <row r="100" spans="1:105" ht="12" customHeight="1" x14ac:dyDescent="0.25">
      <c r="A100" s="121" t="s">
        <v>54</v>
      </c>
      <c r="B100" s="122">
        <v>28.599383011790863</v>
      </c>
      <c r="C100" s="122">
        <v>30.976833913539913</v>
      </c>
      <c r="D100" s="122">
        <v>33.975387116275179</v>
      </c>
      <c r="E100" s="122">
        <v>37.180466319079699</v>
      </c>
      <c r="F100" s="122">
        <v>41.716027340028681</v>
      </c>
      <c r="G100" s="122">
        <v>42.046147512262507</v>
      </c>
      <c r="H100" s="122">
        <v>44.36201555342695</v>
      </c>
      <c r="I100" s="122">
        <v>48.722402182215077</v>
      </c>
      <c r="J100" s="122">
        <v>51.017686642462806</v>
      </c>
      <c r="K100" s="122">
        <v>52.879587311052795</v>
      </c>
      <c r="L100" s="122">
        <v>53.187812054920428</v>
      </c>
      <c r="M100" s="122">
        <v>57.03370335631044</v>
      </c>
      <c r="N100" s="122">
        <v>58.433912843124553</v>
      </c>
      <c r="O100" s="122">
        <v>58.545666792687626</v>
      </c>
      <c r="P100" s="122">
        <v>59.60683764519473</v>
      </c>
      <c r="Q100" s="122">
        <v>74.741549617396387</v>
      </c>
      <c r="R100" s="122">
        <v>73.938284898142939</v>
      </c>
      <c r="S100" s="122">
        <v>75.325273596175023</v>
      </c>
      <c r="T100" s="122">
        <v>76.136405151075053</v>
      </c>
      <c r="U100" s="122">
        <v>75.268997624122278</v>
      </c>
      <c r="V100" s="122">
        <v>82.273254181382569</v>
      </c>
      <c r="W100" s="122">
        <v>84.442626261381946</v>
      </c>
      <c r="X100" s="122">
        <v>83.496983720476479</v>
      </c>
      <c r="Y100" s="122">
        <v>86.713254434229299</v>
      </c>
      <c r="DA100" s="130" t="s">
        <v>1833</v>
      </c>
    </row>
    <row r="101" spans="1:105" ht="12" customHeight="1" x14ac:dyDescent="0.25">
      <c r="A101" s="97" t="s">
        <v>202</v>
      </c>
      <c r="B101" s="98">
        <v>3.8437823506526674</v>
      </c>
      <c r="C101" s="98">
        <v>4.2900456312626289</v>
      </c>
      <c r="D101" s="98">
        <v>4.938514436580336</v>
      </c>
      <c r="E101" s="98">
        <v>4.9255254154619807</v>
      </c>
      <c r="F101" s="98">
        <v>6.1403024329552043</v>
      </c>
      <c r="G101" s="98">
        <v>6.084852006024235</v>
      </c>
      <c r="H101" s="98">
        <v>6.4175403819388332</v>
      </c>
      <c r="I101" s="98">
        <v>7.0900039044032814</v>
      </c>
      <c r="J101" s="98">
        <v>7.4731013435675289</v>
      </c>
      <c r="K101" s="98">
        <v>7.8665559155434126</v>
      </c>
      <c r="L101" s="98">
        <v>7.827887116618923</v>
      </c>
      <c r="M101" s="98">
        <v>8.1601085920405421</v>
      </c>
      <c r="N101" s="98">
        <v>8.2927612373856761</v>
      </c>
      <c r="O101" s="98">
        <v>8.1967220194360841</v>
      </c>
      <c r="P101" s="98">
        <v>8.0205780941163667</v>
      </c>
      <c r="Q101" s="98">
        <v>12.637853282722659</v>
      </c>
      <c r="R101" s="98">
        <v>13.392856363020961</v>
      </c>
      <c r="S101" s="98">
        <v>13.443645522462729</v>
      </c>
      <c r="T101" s="98">
        <v>13.103401611610684</v>
      </c>
      <c r="U101" s="98">
        <v>12.641198226242242</v>
      </c>
      <c r="V101" s="98">
        <v>15.12816594791753</v>
      </c>
      <c r="W101" s="98">
        <v>13.447974663192152</v>
      </c>
      <c r="X101" s="98">
        <v>11.499997932694205</v>
      </c>
      <c r="Y101" s="98">
        <v>10.527334136816824</v>
      </c>
      <c r="DA101" s="63" t="s">
        <v>1834</v>
      </c>
    </row>
    <row r="102" spans="1:105" ht="12" customHeight="1" x14ac:dyDescent="0.25">
      <c r="A102" s="97" t="s">
        <v>50</v>
      </c>
      <c r="B102" s="98">
        <v>1.5428470267708625</v>
      </c>
      <c r="C102" s="98">
        <v>2.0661475957525623</v>
      </c>
      <c r="D102" s="98">
        <v>3.3579354242408317</v>
      </c>
      <c r="E102" s="98">
        <v>4.8522593148599125</v>
      </c>
      <c r="F102" s="98">
        <v>5.5293333692872295</v>
      </c>
      <c r="G102" s="98">
        <v>5.5157460707748482</v>
      </c>
      <c r="H102" s="98">
        <v>5.895455572914126</v>
      </c>
      <c r="I102" s="98">
        <v>5.5928659717003839</v>
      </c>
      <c r="J102" s="98">
        <v>5.2445348677932486</v>
      </c>
      <c r="K102" s="98">
        <v>5.8674357490697604</v>
      </c>
      <c r="L102" s="98">
        <v>5.1263984000733531</v>
      </c>
      <c r="M102" s="98">
        <v>6.5205500066279898</v>
      </c>
      <c r="N102" s="98">
        <v>6.2756016624547257</v>
      </c>
      <c r="O102" s="98">
        <v>6.3442368425369402</v>
      </c>
      <c r="P102" s="98">
        <v>6.1976958167909277</v>
      </c>
      <c r="Q102" s="98">
        <v>9.3218530757514078</v>
      </c>
      <c r="R102" s="98">
        <v>7.4939753211374134</v>
      </c>
      <c r="S102" s="98">
        <v>6.7061840864753455</v>
      </c>
      <c r="T102" s="98">
        <v>6.2671508747641527</v>
      </c>
      <c r="U102" s="98">
        <v>5.6751599538722033</v>
      </c>
      <c r="V102" s="98">
        <v>5.9539940433147427</v>
      </c>
      <c r="W102" s="98">
        <v>6.1820014561927117</v>
      </c>
      <c r="X102" s="98">
        <v>5.2176663330058721</v>
      </c>
      <c r="Y102" s="98">
        <v>4.0259269067314856</v>
      </c>
      <c r="DA102" s="63" t="s">
        <v>1835</v>
      </c>
    </row>
    <row r="103" spans="1:105" ht="12" customHeight="1" x14ac:dyDescent="0.25">
      <c r="A103" s="109" t="s">
        <v>120</v>
      </c>
      <c r="B103" s="33">
        <v>23.212753634367331</v>
      </c>
      <c r="C103" s="33">
        <v>24.620640686524723</v>
      </c>
      <c r="D103" s="33">
        <v>25.678937255454013</v>
      </c>
      <c r="E103" s="33">
        <v>27.402681588757808</v>
      </c>
      <c r="F103" s="33">
        <v>30.046391537786246</v>
      </c>
      <c r="G103" s="33">
        <v>30.445549435463427</v>
      </c>
      <c r="H103" s="33">
        <v>32.049019598573992</v>
      </c>
      <c r="I103" s="33">
        <v>36.039532306111411</v>
      </c>
      <c r="J103" s="33">
        <v>38.300050431102029</v>
      </c>
      <c r="K103" s="33">
        <v>39.145595646439624</v>
      </c>
      <c r="L103" s="33">
        <v>40.233526538228155</v>
      </c>
      <c r="M103" s="33">
        <v>42.353044757641911</v>
      </c>
      <c r="N103" s="33">
        <v>43.865549943284151</v>
      </c>
      <c r="O103" s="33">
        <v>44.004707930714602</v>
      </c>
      <c r="P103" s="33">
        <v>45.388563734287438</v>
      </c>
      <c r="Q103" s="33">
        <v>52.781843258922322</v>
      </c>
      <c r="R103" s="33">
        <v>53.051453213984558</v>
      </c>
      <c r="S103" s="33">
        <v>55.175443987236946</v>
      </c>
      <c r="T103" s="33">
        <v>56.765852664700219</v>
      </c>
      <c r="U103" s="33">
        <v>56.952639444007836</v>
      </c>
      <c r="V103" s="33">
        <v>61.191094190150295</v>
      </c>
      <c r="W103" s="33">
        <v>64.812650141997082</v>
      </c>
      <c r="X103" s="33">
        <v>66.779319454776399</v>
      </c>
      <c r="Y103" s="33">
        <v>72.159993390680981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399.14656526472567</v>
      </c>
      <c r="C124" s="117">
        <f t="shared" si="42"/>
        <v>387.08911181041191</v>
      </c>
      <c r="D124" s="117">
        <f t="shared" si="42"/>
        <v>343.34313137167015</v>
      </c>
      <c r="E124" s="117">
        <f t="shared" si="42"/>
        <v>366.68513215506573</v>
      </c>
      <c r="F124" s="117">
        <f t="shared" si="42"/>
        <v>332.29870041323687</v>
      </c>
      <c r="G124" s="117">
        <f t="shared" si="42"/>
        <v>342.07378335909209</v>
      </c>
      <c r="H124" s="117">
        <f t="shared" si="42"/>
        <v>329.15750931628992</v>
      </c>
      <c r="I124" s="117">
        <f t="shared" si="42"/>
        <v>301.36415887197734</v>
      </c>
      <c r="J124" s="117">
        <f t="shared" si="42"/>
        <v>282.15325503240888</v>
      </c>
      <c r="K124" s="117">
        <f t="shared" si="42"/>
        <v>289.23082430335609</v>
      </c>
      <c r="L124" s="117">
        <f t="shared" si="42"/>
        <v>283.96942191181978</v>
      </c>
      <c r="M124" s="117">
        <f t="shared" si="42"/>
        <v>288.78572228999843</v>
      </c>
      <c r="N124" s="117">
        <f t="shared" si="42"/>
        <v>282.26129093390404</v>
      </c>
      <c r="O124" s="117">
        <f t="shared" si="42"/>
        <v>261.18097652583714</v>
      </c>
      <c r="P124" s="117">
        <f t="shared" si="42"/>
        <v>257.07924047307574</v>
      </c>
      <c r="Q124" s="117">
        <f t="shared" si="42"/>
        <v>281.24132727617837</v>
      </c>
      <c r="R124" s="117">
        <f t="shared" ref="R124:V124" si="43">R125+R128+R130+R139</f>
        <v>275.56369576377034</v>
      </c>
      <c r="S124" s="117">
        <f t="shared" si="43"/>
        <v>288.58134974901219</v>
      </c>
      <c r="T124" s="117">
        <f t="shared" si="43"/>
        <v>276.3330114076162</v>
      </c>
      <c r="U124" s="117">
        <f t="shared" si="43"/>
        <v>264.98476055373311</v>
      </c>
      <c r="V124" s="117">
        <f t="shared" si="43"/>
        <v>283.55276585783054</v>
      </c>
      <c r="W124" s="117">
        <f t="shared" ref="W124:Y124" si="44">W125+W128+W130+W139</f>
        <v>292.28463151257387</v>
      </c>
      <c r="X124" s="117">
        <f t="shared" si="44"/>
        <v>273.41866065221905</v>
      </c>
      <c r="Y124" s="117">
        <f t="shared" si="44"/>
        <v>263.60386899131015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290.48845087336485</v>
      </c>
      <c r="C125" s="122">
        <f t="shared" si="45"/>
        <v>271.0676001798883</v>
      </c>
      <c r="D125" s="122">
        <f t="shared" si="45"/>
        <v>250.71474250575127</v>
      </c>
      <c r="E125" s="122">
        <f t="shared" si="45"/>
        <v>272.86378435499859</v>
      </c>
      <c r="F125" s="122">
        <f t="shared" si="45"/>
        <v>237.70125139546087</v>
      </c>
      <c r="G125" s="122">
        <f t="shared" si="45"/>
        <v>243.27698281966676</v>
      </c>
      <c r="H125" s="122">
        <f t="shared" si="45"/>
        <v>235.76274699626103</v>
      </c>
      <c r="I125" s="122">
        <f t="shared" si="45"/>
        <v>209.00507317020853</v>
      </c>
      <c r="J125" s="122">
        <f t="shared" si="45"/>
        <v>193.30510779603082</v>
      </c>
      <c r="K125" s="122">
        <f t="shared" si="45"/>
        <v>196.81013289995715</v>
      </c>
      <c r="L125" s="122">
        <f t="shared" si="45"/>
        <v>197.36980970224289</v>
      </c>
      <c r="M125" s="122">
        <f t="shared" si="45"/>
        <v>203.65365071781136</v>
      </c>
      <c r="N125" s="122">
        <f t="shared" si="45"/>
        <v>197.02731293397571</v>
      </c>
      <c r="O125" s="122">
        <f t="shared" si="45"/>
        <v>183.51209559788171</v>
      </c>
      <c r="P125" s="122">
        <f t="shared" si="45"/>
        <v>177.86650718425341</v>
      </c>
      <c r="Q125" s="122">
        <f t="shared" si="45"/>
        <v>186.95412430257218</v>
      </c>
      <c r="R125" s="122">
        <f t="shared" ref="R125:V125" si="46">SUM(R126:R127)</f>
        <v>185.00621009637584</v>
      </c>
      <c r="S125" s="122">
        <f t="shared" si="46"/>
        <v>192.93812163323022</v>
      </c>
      <c r="T125" s="122">
        <f t="shared" si="46"/>
        <v>182.37700013536337</v>
      </c>
      <c r="U125" s="122">
        <f t="shared" si="46"/>
        <v>173.59795744565926</v>
      </c>
      <c r="V125" s="122">
        <f t="shared" si="46"/>
        <v>189.43616151273847</v>
      </c>
      <c r="W125" s="122">
        <f t="shared" ref="W125:Y125" si="47">SUM(W126:W127)</f>
        <v>192.20549573584171</v>
      </c>
      <c r="X125" s="122">
        <f t="shared" si="47"/>
        <v>167.81608790473192</v>
      </c>
      <c r="Y125" s="122">
        <f t="shared" si="47"/>
        <v>153.29603070788886</v>
      </c>
      <c r="DA125" s="130" t="s">
        <v>1856</v>
      </c>
    </row>
    <row r="126" spans="1:105" ht="12" customHeight="1" x14ac:dyDescent="0.25">
      <c r="A126" s="97" t="s">
        <v>198</v>
      </c>
      <c r="B126" s="98">
        <v>289.14921501983537</v>
      </c>
      <c r="C126" s="98">
        <v>269.84597702604628</v>
      </c>
      <c r="D126" s="98">
        <v>249.59118059322282</v>
      </c>
      <c r="E126" s="98">
        <v>271.65725406226181</v>
      </c>
      <c r="F126" s="98">
        <v>236.66373562959473</v>
      </c>
      <c r="G126" s="98">
        <v>242.23436489048973</v>
      </c>
      <c r="H126" s="98">
        <v>234.76186296825068</v>
      </c>
      <c r="I126" s="98">
        <v>208.13522885624616</v>
      </c>
      <c r="J126" s="98">
        <v>192.50419353120108</v>
      </c>
      <c r="K126" s="98">
        <v>196.00441590364738</v>
      </c>
      <c r="L126" s="98">
        <v>196.56317789760348</v>
      </c>
      <c r="M126" s="98">
        <v>202.82445486484346</v>
      </c>
      <c r="N126" s="98">
        <v>196.24814544251296</v>
      </c>
      <c r="O126" s="98">
        <v>182.7848693781205</v>
      </c>
      <c r="P126" s="98">
        <v>177.17131199628</v>
      </c>
      <c r="Q126" s="98">
        <v>186.22533944507688</v>
      </c>
      <c r="R126" s="98">
        <v>184.29012272591692</v>
      </c>
      <c r="S126" s="98">
        <v>192.19035160502514</v>
      </c>
      <c r="T126" s="98">
        <v>181.67417274941414</v>
      </c>
      <c r="U126" s="98">
        <v>172.93197480442552</v>
      </c>
      <c r="V126" s="98">
        <v>188.70644817052056</v>
      </c>
      <c r="W126" s="98">
        <v>191.46278429186202</v>
      </c>
      <c r="X126" s="98">
        <v>167.17013733120874</v>
      </c>
      <c r="Y126" s="98">
        <v>152.70411651456249</v>
      </c>
      <c r="DA126" s="63" t="s">
        <v>1857</v>
      </c>
    </row>
    <row r="127" spans="1:105" ht="12" customHeight="1" x14ac:dyDescent="0.25">
      <c r="A127" s="97" t="s">
        <v>53</v>
      </c>
      <c r="B127" s="98">
        <v>1.3392358535295159</v>
      </c>
      <c r="C127" s="98">
        <v>1.2216231538420237</v>
      </c>
      <c r="D127" s="98">
        <v>1.1235619125284682</v>
      </c>
      <c r="E127" s="98">
        <v>1.2065302927367973</v>
      </c>
      <c r="F127" s="98">
        <v>1.0375157658661458</v>
      </c>
      <c r="G127" s="98">
        <v>1.042617929177027</v>
      </c>
      <c r="H127" s="98">
        <v>1.0008840280103359</v>
      </c>
      <c r="I127" s="98">
        <v>0.86984431396236939</v>
      </c>
      <c r="J127" s="98">
        <v>0.80091426482975037</v>
      </c>
      <c r="K127" s="98">
        <v>0.80571699630978</v>
      </c>
      <c r="L127" s="98">
        <v>0.80663180463939677</v>
      </c>
      <c r="M127" s="98">
        <v>0.82919585296791321</v>
      </c>
      <c r="N127" s="98">
        <v>0.77916749146275199</v>
      </c>
      <c r="O127" s="98">
        <v>0.72722621976119495</v>
      </c>
      <c r="P127" s="98">
        <v>0.6951951879734064</v>
      </c>
      <c r="Q127" s="98">
        <v>0.72878485749529454</v>
      </c>
      <c r="R127" s="98">
        <v>0.71608737045891091</v>
      </c>
      <c r="S127" s="98">
        <v>0.74777002820508365</v>
      </c>
      <c r="T127" s="98">
        <v>0.70282738594923255</v>
      </c>
      <c r="U127" s="98">
        <v>0.66598264123374773</v>
      </c>
      <c r="V127" s="98">
        <v>0.72971334221791628</v>
      </c>
      <c r="W127" s="98">
        <v>0.74271144397968136</v>
      </c>
      <c r="X127" s="98">
        <v>0.6459505735231772</v>
      </c>
      <c r="Y127" s="98">
        <v>0.59191419332636586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0.7543606945306095</v>
      </c>
      <c r="C128" s="122">
        <f t="shared" si="48"/>
        <v>0.97290933441063832</v>
      </c>
      <c r="D128" s="122">
        <f t="shared" si="48"/>
        <v>0.62482195767550797</v>
      </c>
      <c r="E128" s="122">
        <f t="shared" si="48"/>
        <v>0.78104408689621108</v>
      </c>
      <c r="F128" s="122">
        <f t="shared" si="48"/>
        <v>0.45549090917068147</v>
      </c>
      <c r="G128" s="122">
        <f t="shared" si="48"/>
        <v>0.57290861243302982</v>
      </c>
      <c r="H128" s="122">
        <f t="shared" si="48"/>
        <v>1.0124986235756743</v>
      </c>
      <c r="I128" s="122">
        <f t="shared" si="48"/>
        <v>2.4756283058137991</v>
      </c>
      <c r="J128" s="122">
        <f t="shared" si="48"/>
        <v>1.8588146215098362</v>
      </c>
      <c r="K128" s="122">
        <f t="shared" si="48"/>
        <v>1.9623327277311977</v>
      </c>
      <c r="L128" s="122">
        <f t="shared" si="48"/>
        <v>3.1894330736771588</v>
      </c>
      <c r="M128" s="122">
        <f t="shared" si="48"/>
        <v>2.532895549508424</v>
      </c>
      <c r="N128" s="122">
        <f t="shared" si="48"/>
        <v>8.1385027220796875</v>
      </c>
      <c r="O128" s="122">
        <f t="shared" si="48"/>
        <v>3.7963627252257899</v>
      </c>
      <c r="P128" s="122">
        <f t="shared" si="48"/>
        <v>3.8552708408597947</v>
      </c>
      <c r="Q128" s="122">
        <f t="shared" si="48"/>
        <v>7.030281429210322</v>
      </c>
      <c r="R128" s="122">
        <f t="shared" si="48"/>
        <v>7.1831725906188577</v>
      </c>
      <c r="S128" s="122">
        <f t="shared" si="48"/>
        <v>7.5302922966290717</v>
      </c>
      <c r="T128" s="122">
        <f t="shared" si="48"/>
        <v>6.7489859770918779</v>
      </c>
      <c r="U128" s="122">
        <f t="shared" si="48"/>
        <v>7.1875509415968111</v>
      </c>
      <c r="V128" s="122">
        <f t="shared" si="48"/>
        <v>7.4327512830732605</v>
      </c>
      <c r="W128" s="122">
        <f t="shared" si="48"/>
        <v>7.6313372827521064</v>
      </c>
      <c r="X128" s="122">
        <f t="shared" si="48"/>
        <v>7.847418266404854</v>
      </c>
      <c r="Y128" s="122">
        <f t="shared" si="48"/>
        <v>8.4120997460185212</v>
      </c>
      <c r="DA128" s="130" t="s">
        <v>1859</v>
      </c>
    </row>
    <row r="129" spans="1:105" ht="12" customHeight="1" x14ac:dyDescent="0.25">
      <c r="A129" s="97" t="s">
        <v>53</v>
      </c>
      <c r="B129" s="98">
        <v>0.7543606945306095</v>
      </c>
      <c r="C129" s="98">
        <v>0.97290933441063832</v>
      </c>
      <c r="D129" s="98">
        <v>0.62482195767550797</v>
      </c>
      <c r="E129" s="98">
        <v>0.78104408689621108</v>
      </c>
      <c r="F129" s="98">
        <v>0.45549090917068147</v>
      </c>
      <c r="G129" s="98">
        <v>0.57290861243302982</v>
      </c>
      <c r="H129" s="98">
        <v>1.0124986235756743</v>
      </c>
      <c r="I129" s="98">
        <v>2.4756283058137991</v>
      </c>
      <c r="J129" s="98">
        <v>1.8588146215098362</v>
      </c>
      <c r="K129" s="98">
        <v>1.9623327277311977</v>
      </c>
      <c r="L129" s="98">
        <v>3.1894330736771588</v>
      </c>
      <c r="M129" s="98">
        <v>2.532895549508424</v>
      </c>
      <c r="N129" s="98">
        <v>8.1385027220796875</v>
      </c>
      <c r="O129" s="98">
        <v>3.7963627252257899</v>
      </c>
      <c r="P129" s="98">
        <v>3.8552708408597947</v>
      </c>
      <c r="Q129" s="98">
        <v>7.030281429210322</v>
      </c>
      <c r="R129" s="98">
        <v>7.1831725906188577</v>
      </c>
      <c r="S129" s="98">
        <v>7.5302922966290717</v>
      </c>
      <c r="T129" s="98">
        <v>6.7489859770918779</v>
      </c>
      <c r="U129" s="98">
        <v>7.1875509415968111</v>
      </c>
      <c r="V129" s="98">
        <v>7.4327512830732605</v>
      </c>
      <c r="W129" s="98">
        <v>7.6313372827521064</v>
      </c>
      <c r="X129" s="98">
        <v>7.847418266404854</v>
      </c>
      <c r="Y129" s="98">
        <v>8.4120997460185212</v>
      </c>
      <c r="DA129" s="63" t="s">
        <v>1860</v>
      </c>
    </row>
    <row r="130" spans="1:105" ht="12" customHeight="1" x14ac:dyDescent="0.25">
      <c r="A130" s="121" t="s">
        <v>55</v>
      </c>
      <c r="B130" s="122">
        <v>64.40589363800018</v>
      </c>
      <c r="C130" s="122">
        <v>71.577266286390739</v>
      </c>
      <c r="D130" s="122">
        <v>54.644917381877789</v>
      </c>
      <c r="E130" s="122">
        <v>55.869408551264819</v>
      </c>
      <c r="F130" s="122">
        <v>56.155326437214107</v>
      </c>
      <c r="G130" s="122">
        <v>60.562458160713284</v>
      </c>
      <c r="H130" s="122">
        <v>55.716751543693235</v>
      </c>
      <c r="I130" s="122">
        <v>54.084586033109545</v>
      </c>
      <c r="J130" s="122">
        <v>52.962515165522269</v>
      </c>
      <c r="K130" s="122">
        <v>57.327394214846436</v>
      </c>
      <c r="L130" s="122">
        <v>52.939907177321714</v>
      </c>
      <c r="M130" s="122">
        <v>51.418946912707362</v>
      </c>
      <c r="N130" s="122">
        <v>48.895902581740224</v>
      </c>
      <c r="O130" s="122">
        <v>46.254605639669521</v>
      </c>
      <c r="P130" s="122">
        <v>47.277716406327173</v>
      </c>
      <c r="Q130" s="122">
        <v>54.516580088987538</v>
      </c>
      <c r="R130" s="122">
        <v>50.967035100767255</v>
      </c>
      <c r="S130" s="122">
        <v>54.748585935321188</v>
      </c>
      <c r="T130" s="122">
        <v>54.728092196809328</v>
      </c>
      <c r="U130" s="122">
        <v>52.498993407451373</v>
      </c>
      <c r="V130" s="122">
        <v>53.666737464206591</v>
      </c>
      <c r="W130" s="122">
        <v>57.666920964911512</v>
      </c>
      <c r="X130" s="122">
        <v>61.857816759665816</v>
      </c>
      <c r="Y130" s="122">
        <v>65.781226464443776</v>
      </c>
      <c r="DA130" s="130" t="s">
        <v>1861</v>
      </c>
    </row>
    <row r="131" spans="1:105" ht="12" customHeight="1" x14ac:dyDescent="0.25">
      <c r="A131" s="97" t="s">
        <v>128</v>
      </c>
      <c r="B131" s="98">
        <v>56.176783183513486</v>
      </c>
      <c r="C131" s="98">
        <v>64.392477171514244</v>
      </c>
      <c r="D131" s="98">
        <v>50.088128490309842</v>
      </c>
      <c r="E131" s="98">
        <v>52.341427903588283</v>
      </c>
      <c r="F131" s="98">
        <v>53.637708574321749</v>
      </c>
      <c r="G131" s="98">
        <v>58.803040584435614</v>
      </c>
      <c r="H131" s="98">
        <v>54.304681197292382</v>
      </c>
      <c r="I131" s="98">
        <v>52.798028499556374</v>
      </c>
      <c r="J131" s="98">
        <v>51.617486423374565</v>
      </c>
      <c r="K131" s="98">
        <v>55.973982649149399</v>
      </c>
      <c r="L131" s="98">
        <v>51.63187220916015</v>
      </c>
      <c r="M131" s="98">
        <v>50.071535523321749</v>
      </c>
      <c r="N131" s="98">
        <v>47.498354343136974</v>
      </c>
      <c r="O131" s="98">
        <v>44.443264303753061</v>
      </c>
      <c r="P131" s="98">
        <v>45.056182983935294</v>
      </c>
      <c r="Q131" s="98">
        <v>52.503747249785327</v>
      </c>
      <c r="R131" s="98">
        <v>48.858270350925878</v>
      </c>
      <c r="S131" s="98">
        <v>52.527720466357486</v>
      </c>
      <c r="T131" s="98">
        <v>52.108942877299157</v>
      </c>
      <c r="U131" s="98">
        <v>49.698697006823913</v>
      </c>
      <c r="V131" s="98">
        <v>50.716239433461809</v>
      </c>
      <c r="W131" s="98">
        <v>55.721113675021506</v>
      </c>
      <c r="X131" s="98">
        <v>59.005583477289377</v>
      </c>
      <c r="Y131" s="98">
        <v>63.969545090299341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3.8234956402491069E-2</v>
      </c>
      <c r="M132" s="98">
        <v>4.1812219162054638E-2</v>
      </c>
      <c r="N132" s="98">
        <v>4.3131786353745816E-2</v>
      </c>
      <c r="O132" s="98">
        <v>4.384765141287298E-2</v>
      </c>
      <c r="P132" s="98">
        <v>4.6073355868684274E-2</v>
      </c>
      <c r="Q132" s="98">
        <v>5.8326627415225193E-2</v>
      </c>
      <c r="R132" s="98">
        <v>5.3691720297225055E-2</v>
      </c>
      <c r="S132" s="98">
        <v>5.6685006745647935E-2</v>
      </c>
      <c r="T132" s="98">
        <v>5.5970497255980078E-2</v>
      </c>
      <c r="U132" s="98">
        <v>5.4609589199784259E-2</v>
      </c>
      <c r="V132" s="98">
        <v>5.4439480340495346E-2</v>
      </c>
      <c r="W132" s="98">
        <v>6.0499041629452632E-2</v>
      </c>
      <c r="X132" s="98">
        <v>6.9821272742603691E-2</v>
      </c>
      <c r="Y132" s="98">
        <v>7.6998922681509166E-2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1.3234949356485073E-2</v>
      </c>
      <c r="M133" s="101">
        <v>1.3995033572017477E-2</v>
      </c>
      <c r="N133" s="101">
        <v>1.3483216896355083E-2</v>
      </c>
      <c r="O133" s="101">
        <v>1.4647374341222029E-2</v>
      </c>
      <c r="P133" s="101">
        <v>1.599549684212093E-2</v>
      </c>
      <c r="Q133" s="101">
        <v>1.9038070278659839E-2</v>
      </c>
      <c r="R133" s="101">
        <v>1.8881859042418112E-2</v>
      </c>
      <c r="S133" s="101">
        <v>2.123388580655388E-2</v>
      </c>
      <c r="T133" s="101">
        <v>1.9878087610678479E-2</v>
      </c>
      <c r="U133" s="101">
        <v>1.939313652566765E-2</v>
      </c>
      <c r="V133" s="101">
        <v>1.9832470392545806E-2</v>
      </c>
      <c r="W133" s="101">
        <v>2.2205113504292315E-2</v>
      </c>
      <c r="X133" s="101">
        <v>2.5615207922647161E-2</v>
      </c>
      <c r="Y133" s="101">
        <v>2.7992931027340243E-2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2.5000007046005992E-2</v>
      </c>
      <c r="M134" s="104">
        <v>2.7817185590037159E-2</v>
      </c>
      <c r="N134" s="104">
        <v>2.9648569457390736E-2</v>
      </c>
      <c r="O134" s="104">
        <v>2.9200277071650953E-2</v>
      </c>
      <c r="P134" s="104">
        <v>3.0077859026563344E-2</v>
      </c>
      <c r="Q134" s="104">
        <v>3.9288557136565351E-2</v>
      </c>
      <c r="R134" s="104">
        <v>3.4809861254806944E-2</v>
      </c>
      <c r="S134" s="104">
        <v>3.5451120939094055E-2</v>
      </c>
      <c r="T134" s="104">
        <v>3.6092409645301596E-2</v>
      </c>
      <c r="U134" s="104">
        <v>3.5216452674116605E-2</v>
      </c>
      <c r="V134" s="104">
        <v>3.4607009947949539E-2</v>
      </c>
      <c r="W134" s="104">
        <v>3.8293928125160318E-2</v>
      </c>
      <c r="X134" s="104">
        <v>4.420606481995653E-2</v>
      </c>
      <c r="Y134" s="104">
        <v>4.9005991654168926E-2</v>
      </c>
      <c r="DA134" s="132" t="s">
        <v>1865</v>
      </c>
    </row>
    <row r="135" spans="1:105" ht="12" customHeight="1" x14ac:dyDescent="0.25">
      <c r="A135" s="106" t="s">
        <v>122</v>
      </c>
      <c r="B135" s="101">
        <v>8.2291104544867011</v>
      </c>
      <c r="C135" s="101">
        <v>7.1847891148765006</v>
      </c>
      <c r="D135" s="101">
        <v>4.5567888915679466</v>
      </c>
      <c r="E135" s="101">
        <v>3.5279806476765341</v>
      </c>
      <c r="F135" s="101">
        <v>2.5176178628923558</v>
      </c>
      <c r="G135" s="101">
        <v>1.7594175762776727</v>
      </c>
      <c r="H135" s="101">
        <v>1.4120703464008524</v>
      </c>
      <c r="I135" s="101">
        <v>1.2865575335531743</v>
      </c>
      <c r="J135" s="101">
        <v>1.3450287421477036</v>
      </c>
      <c r="K135" s="101">
        <v>1.3534115656970345</v>
      </c>
      <c r="L135" s="101">
        <v>1.2698000117590769</v>
      </c>
      <c r="M135" s="101">
        <v>1.3031268922643779</v>
      </c>
      <c r="N135" s="101">
        <v>1.3425346764638537</v>
      </c>
      <c r="O135" s="101">
        <v>1.6926772656019908</v>
      </c>
      <c r="P135" s="101">
        <v>2.0395755528259243</v>
      </c>
      <c r="Q135" s="101">
        <v>1.8158542135237765</v>
      </c>
      <c r="R135" s="101">
        <v>1.8934743747411462</v>
      </c>
      <c r="S135" s="101">
        <v>1.9726218197793406</v>
      </c>
      <c r="T135" s="101">
        <v>2.2898507884439678</v>
      </c>
      <c r="U135" s="101">
        <v>2.4479075453251142</v>
      </c>
      <c r="V135" s="101">
        <v>2.5863212800759414</v>
      </c>
      <c r="W135" s="101">
        <v>1.6633143563553201</v>
      </c>
      <c r="X135" s="101">
        <v>2.4379072359709504</v>
      </c>
      <c r="Y135" s="101">
        <v>1.5394171786488291</v>
      </c>
      <c r="DA135" s="131" t="s">
        <v>1866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2.4722779591809397E-3</v>
      </c>
      <c r="N136" s="104">
        <v>1.1881775785642781E-2</v>
      </c>
      <c r="O136" s="104">
        <v>7.4816418901590215E-2</v>
      </c>
      <c r="P136" s="104">
        <v>0.13588451369726934</v>
      </c>
      <c r="Q136" s="104">
        <v>0.1386519982632069</v>
      </c>
      <c r="R136" s="104">
        <v>0.16159865480300512</v>
      </c>
      <c r="S136" s="104">
        <v>0.19155864243871656</v>
      </c>
      <c r="T136" s="104">
        <v>0.27332803381022264</v>
      </c>
      <c r="U136" s="104">
        <v>0.29777926610255967</v>
      </c>
      <c r="V136" s="104">
        <v>0.30973727032834086</v>
      </c>
      <c r="W136" s="104">
        <v>0.22199389190522956</v>
      </c>
      <c r="X136" s="104">
        <v>0.34450477366288657</v>
      </c>
      <c r="Y136" s="104">
        <v>0.19526527281410455</v>
      </c>
      <c r="DA136" s="132" t="s">
        <v>1867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8.2880772008184201E-4</v>
      </c>
      <c r="N137" s="98">
        <v>3.7128690215363323E-3</v>
      </c>
      <c r="O137" s="98">
        <v>2.5002037458163734E-2</v>
      </c>
      <c r="P137" s="98">
        <v>4.7202248652484111E-2</v>
      </c>
      <c r="Q137" s="98">
        <v>4.5178135134771473E-2</v>
      </c>
      <c r="R137" s="98">
        <v>5.679366052398549E-2</v>
      </c>
      <c r="S137" s="98">
        <v>7.1751850294618558E-2</v>
      </c>
      <c r="T137" s="98">
        <v>9.7080249599760721E-2</v>
      </c>
      <c r="U137" s="98">
        <v>0.1057386163460404</v>
      </c>
      <c r="V137" s="98">
        <v>0.1127572657670271</v>
      </c>
      <c r="W137" s="98">
        <v>8.1440985730618989E-2</v>
      </c>
      <c r="X137" s="98">
        <v>0.1263856829764847</v>
      </c>
      <c r="Y137" s="98">
        <v>7.0985508875476014E-2</v>
      </c>
      <c r="DA137" s="63" t="s">
        <v>1868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1.6434702390990977E-3</v>
      </c>
      <c r="N138" s="98">
        <v>8.1689067641064483E-3</v>
      </c>
      <c r="O138" s="98">
        <v>4.9814381443426474E-2</v>
      </c>
      <c r="P138" s="98">
        <v>8.8682265044785241E-2</v>
      </c>
      <c r="Q138" s="98">
        <v>9.3473863128435419E-2</v>
      </c>
      <c r="R138" s="98">
        <v>0.10480499427901964</v>
      </c>
      <c r="S138" s="98">
        <v>0.11980679214409799</v>
      </c>
      <c r="T138" s="98">
        <v>0.17624778421046192</v>
      </c>
      <c r="U138" s="98">
        <v>0.19204064975651924</v>
      </c>
      <c r="V138" s="98">
        <v>0.19698000456131379</v>
      </c>
      <c r="W138" s="98">
        <v>0.14055290617461055</v>
      </c>
      <c r="X138" s="98">
        <v>0.21811909068640184</v>
      </c>
      <c r="Y138" s="98">
        <v>0.12427976393862855</v>
      </c>
      <c r="DA138" s="63" t="s">
        <v>1869</v>
      </c>
    </row>
    <row r="139" spans="1:105" ht="12" customHeight="1" x14ac:dyDescent="0.25">
      <c r="A139" s="121" t="s">
        <v>54</v>
      </c>
      <c r="B139" s="122">
        <v>43.497860058830042</v>
      </c>
      <c r="C139" s="122">
        <v>43.471336009722208</v>
      </c>
      <c r="D139" s="122">
        <v>37.358649526365596</v>
      </c>
      <c r="E139" s="122">
        <v>37.170895161906124</v>
      </c>
      <c r="F139" s="122">
        <v>37.98663167139118</v>
      </c>
      <c r="G139" s="122">
        <v>37.661433766279025</v>
      </c>
      <c r="H139" s="122">
        <v>36.665512152759959</v>
      </c>
      <c r="I139" s="122">
        <v>35.798871362845503</v>
      </c>
      <c r="J139" s="122">
        <v>34.026817449345948</v>
      </c>
      <c r="K139" s="122">
        <v>33.130964460821303</v>
      </c>
      <c r="L139" s="122">
        <v>30.470271958578046</v>
      </c>
      <c r="M139" s="122">
        <v>31.180229109971254</v>
      </c>
      <c r="N139" s="122">
        <v>28.199572696108426</v>
      </c>
      <c r="O139" s="122">
        <v>27.617912563060123</v>
      </c>
      <c r="P139" s="122">
        <v>28.079746041635353</v>
      </c>
      <c r="Q139" s="122">
        <v>32.740341455408313</v>
      </c>
      <c r="R139" s="122">
        <v>32.40727797600838</v>
      </c>
      <c r="S139" s="122">
        <v>33.364349883831679</v>
      </c>
      <c r="T139" s="122">
        <v>32.478933098351582</v>
      </c>
      <c r="U139" s="122">
        <v>31.700258759025679</v>
      </c>
      <c r="V139" s="122">
        <v>33.017115597812221</v>
      </c>
      <c r="W139" s="122">
        <v>34.780877529068555</v>
      </c>
      <c r="X139" s="122">
        <v>35.897337721416449</v>
      </c>
      <c r="Y139" s="122">
        <v>36.114512072958952</v>
      </c>
      <c r="DA139" s="130" t="s">
        <v>1870</v>
      </c>
    </row>
    <row r="140" spans="1:105" ht="12" customHeight="1" x14ac:dyDescent="0.25">
      <c r="A140" s="97" t="s">
        <v>50</v>
      </c>
      <c r="B140" s="98">
        <v>2.7108950459483667</v>
      </c>
      <c r="C140" s="98">
        <v>3.203700076637928</v>
      </c>
      <c r="D140" s="98">
        <v>3.0139519791822353</v>
      </c>
      <c r="E140" s="98">
        <v>4.1408665478431583</v>
      </c>
      <c r="F140" s="98">
        <v>4.6343505250128842</v>
      </c>
      <c r="G140" s="98">
        <v>4.6844964193276155</v>
      </c>
      <c r="H140" s="98">
        <v>4.8793878519201046</v>
      </c>
      <c r="I140" s="98">
        <v>4.3812183930852946</v>
      </c>
      <c r="J140" s="98">
        <v>3.7654211335461807</v>
      </c>
      <c r="K140" s="98">
        <v>4.0503415559387639</v>
      </c>
      <c r="L140" s="98">
        <v>3.2883218376641659</v>
      </c>
      <c r="M140" s="98">
        <v>3.9681019690338326</v>
      </c>
      <c r="N140" s="98">
        <v>3.4502090797760783</v>
      </c>
      <c r="O140" s="98">
        <v>3.4983338346205279</v>
      </c>
      <c r="P140" s="98">
        <v>3.3807468479417255</v>
      </c>
      <c r="Q140" s="98">
        <v>4.9444477241520657</v>
      </c>
      <c r="R140" s="98">
        <v>4.039446275874039</v>
      </c>
      <c r="S140" s="98">
        <v>3.628641983916129</v>
      </c>
      <c r="T140" s="98">
        <v>3.3215963597312199</v>
      </c>
      <c r="U140" s="98">
        <v>2.930847262430909</v>
      </c>
      <c r="V140" s="98">
        <v>2.9766532178669109</v>
      </c>
      <c r="W140" s="98">
        <v>3.040425782839685</v>
      </c>
      <c r="X140" s="98">
        <v>2.6088891104303458</v>
      </c>
      <c r="Y140" s="98">
        <v>1.9922153222236192</v>
      </c>
      <c r="DA140" s="63" t="s">
        <v>1871</v>
      </c>
    </row>
    <row r="141" spans="1:105" ht="12" customHeight="1" x14ac:dyDescent="0.25">
      <c r="A141" s="109" t="s">
        <v>120</v>
      </c>
      <c r="B141" s="33">
        <v>40.786965012881673</v>
      </c>
      <c r="C141" s="33">
        <v>40.267635933084279</v>
      </c>
      <c r="D141" s="33">
        <v>34.344697547183358</v>
      </c>
      <c r="E141" s="33">
        <v>33.030028614062964</v>
      </c>
      <c r="F141" s="33">
        <v>33.352281146378296</v>
      </c>
      <c r="G141" s="33">
        <v>32.976937346951409</v>
      </c>
      <c r="H141" s="33">
        <v>31.786124300839852</v>
      </c>
      <c r="I141" s="33">
        <v>31.417652969760205</v>
      </c>
      <c r="J141" s="33">
        <v>30.261396315799765</v>
      </c>
      <c r="K141" s="33">
        <v>29.080622904882542</v>
      </c>
      <c r="L141" s="33">
        <v>27.181950120913879</v>
      </c>
      <c r="M141" s="33">
        <v>27.212127140937422</v>
      </c>
      <c r="N141" s="33">
        <v>24.749363616332349</v>
      </c>
      <c r="O141" s="33">
        <v>24.119578728439595</v>
      </c>
      <c r="P141" s="33">
        <v>24.698999193693627</v>
      </c>
      <c r="Q141" s="33">
        <v>27.795893731256246</v>
      </c>
      <c r="R141" s="33">
        <v>28.367831700134339</v>
      </c>
      <c r="S141" s="33">
        <v>29.735707899915553</v>
      </c>
      <c r="T141" s="33">
        <v>29.157336738620366</v>
      </c>
      <c r="U141" s="33">
        <v>28.76941149659477</v>
      </c>
      <c r="V141" s="33">
        <v>30.040462379945307</v>
      </c>
      <c r="W141" s="33">
        <v>31.740451746228867</v>
      </c>
      <c r="X141" s="33">
        <v>33.288448610986102</v>
      </c>
      <c r="Y141" s="33">
        <v>34.12229675073533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1874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1876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1877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1878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1882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1883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1884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1885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1886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1887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1888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169.87493659534277</v>
      </c>
      <c r="C161" s="117">
        <f t="shared" si="54"/>
        <v>164.29747681872493</v>
      </c>
      <c r="D161" s="117">
        <f t="shared" si="54"/>
        <v>135.11480967533666</v>
      </c>
      <c r="E161" s="117">
        <f t="shared" si="54"/>
        <v>130.81105124131835</v>
      </c>
      <c r="F161" s="117">
        <f t="shared" si="54"/>
        <v>96.027122515275636</v>
      </c>
      <c r="G161" s="117">
        <f t="shared" si="54"/>
        <v>96.998169627595232</v>
      </c>
      <c r="H161" s="117">
        <f t="shared" si="54"/>
        <v>101.01288642902591</v>
      </c>
      <c r="I161" s="117">
        <f t="shared" si="54"/>
        <v>92.24631809075052</v>
      </c>
      <c r="J161" s="117">
        <f t="shared" si="54"/>
        <v>113.38024882329863</v>
      </c>
      <c r="K161" s="117">
        <f t="shared" si="54"/>
        <v>121.63297131529001</v>
      </c>
      <c r="L161" s="117">
        <f t="shared" si="54"/>
        <v>134.44465273040097</v>
      </c>
      <c r="M161" s="117">
        <f t="shared" si="54"/>
        <v>146.74031720608693</v>
      </c>
      <c r="N161" s="117">
        <f t="shared" si="54"/>
        <v>139.51774492937525</v>
      </c>
      <c r="O161" s="117">
        <f t="shared" si="54"/>
        <v>122.75066017960603</v>
      </c>
      <c r="P161" s="117">
        <f t="shared" si="54"/>
        <v>123.27514680688945</v>
      </c>
      <c r="Q161" s="117">
        <f t="shared" si="54"/>
        <v>104.09808361331085</v>
      </c>
      <c r="R161" s="117">
        <f t="shared" ref="R161:V161" si="55">R162+R164+R166+R175</f>
        <v>102.01744754066414</v>
      </c>
      <c r="S161" s="117">
        <f t="shared" si="55"/>
        <v>105.42662777151449</v>
      </c>
      <c r="T161" s="117">
        <f t="shared" si="55"/>
        <v>101.96138133816562</v>
      </c>
      <c r="U161" s="117">
        <f t="shared" si="55"/>
        <v>106.43810657186914</v>
      </c>
      <c r="V161" s="117">
        <f t="shared" si="55"/>
        <v>114.59511508637897</v>
      </c>
      <c r="W161" s="117">
        <f t="shared" ref="W161:Y161" si="56">W162+W164+W166+W175</f>
        <v>130.55375175697446</v>
      </c>
      <c r="X161" s="117">
        <f t="shared" si="56"/>
        <v>142.35257726217074</v>
      </c>
      <c r="Y161" s="117">
        <f t="shared" si="56"/>
        <v>172.57752824478527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124.60853309557568</v>
      </c>
      <c r="C162" s="122">
        <f t="shared" si="57"/>
        <v>122.68270767005868</v>
      </c>
      <c r="D162" s="122">
        <f t="shared" si="57"/>
        <v>94.777555133690655</v>
      </c>
      <c r="E162" s="122">
        <f t="shared" si="57"/>
        <v>96.105389200619769</v>
      </c>
      <c r="F162" s="122">
        <f t="shared" si="57"/>
        <v>66.836913319597087</v>
      </c>
      <c r="G162" s="122">
        <f t="shared" si="57"/>
        <v>68.530774553631062</v>
      </c>
      <c r="H162" s="122">
        <f t="shared" si="57"/>
        <v>72.168123331759844</v>
      </c>
      <c r="I162" s="122">
        <f t="shared" si="57"/>
        <v>61.828579291687092</v>
      </c>
      <c r="J162" s="122">
        <f t="shared" si="57"/>
        <v>78.135183567621553</v>
      </c>
      <c r="K162" s="122">
        <f t="shared" si="57"/>
        <v>83.072552106815976</v>
      </c>
      <c r="L162" s="122">
        <f t="shared" si="57"/>
        <v>92.783157200999369</v>
      </c>
      <c r="M162" s="122">
        <f t="shared" si="57"/>
        <v>103.449923291122</v>
      </c>
      <c r="N162" s="122">
        <f t="shared" si="57"/>
        <v>94.569164528701975</v>
      </c>
      <c r="O162" s="122">
        <f t="shared" si="57"/>
        <v>84.602203331843626</v>
      </c>
      <c r="P162" s="122">
        <f t="shared" si="57"/>
        <v>86.074622687392207</v>
      </c>
      <c r="Q162" s="122">
        <f t="shared" si="57"/>
        <v>66.5539217056306</v>
      </c>
      <c r="R162" s="122">
        <f t="shared" si="57"/>
        <v>66.482627189002557</v>
      </c>
      <c r="S162" s="122">
        <f t="shared" si="57"/>
        <v>68.992889748018243</v>
      </c>
      <c r="T162" s="122">
        <f t="shared" si="57"/>
        <v>65.695973386021777</v>
      </c>
      <c r="U162" s="122">
        <f t="shared" si="57"/>
        <v>68.603370735618526</v>
      </c>
      <c r="V162" s="122">
        <f t="shared" si="57"/>
        <v>72.684633312078077</v>
      </c>
      <c r="W162" s="122">
        <f t="shared" si="57"/>
        <v>79.937421181519738</v>
      </c>
      <c r="X162" s="122">
        <f t="shared" si="57"/>
        <v>84.702643278878725</v>
      </c>
      <c r="Y162" s="122">
        <f t="shared" si="57"/>
        <v>105.1699338944377</v>
      </c>
      <c r="DA162" s="130" t="s">
        <v>1891</v>
      </c>
    </row>
    <row r="163" spans="1:105" ht="12" customHeight="1" x14ac:dyDescent="0.25">
      <c r="A163" s="97" t="s">
        <v>53</v>
      </c>
      <c r="B163" s="33">
        <v>124.60853309557568</v>
      </c>
      <c r="C163" s="33">
        <v>122.68270767005868</v>
      </c>
      <c r="D163" s="33">
        <v>94.777555133690655</v>
      </c>
      <c r="E163" s="33">
        <v>96.105389200619769</v>
      </c>
      <c r="F163" s="33">
        <v>66.836913319597087</v>
      </c>
      <c r="G163" s="33">
        <v>68.530774553631062</v>
      </c>
      <c r="H163" s="33">
        <v>72.168123331759844</v>
      </c>
      <c r="I163" s="33">
        <v>61.828579291687092</v>
      </c>
      <c r="J163" s="33">
        <v>78.135183567621553</v>
      </c>
      <c r="K163" s="33">
        <v>83.072552106815976</v>
      </c>
      <c r="L163" s="33">
        <v>92.783157200999369</v>
      </c>
      <c r="M163" s="33">
        <v>103.449923291122</v>
      </c>
      <c r="N163" s="33">
        <v>94.569164528701975</v>
      </c>
      <c r="O163" s="33">
        <v>84.602203331843626</v>
      </c>
      <c r="P163" s="33">
        <v>86.074622687392207</v>
      </c>
      <c r="Q163" s="33">
        <v>66.5539217056306</v>
      </c>
      <c r="R163" s="33">
        <v>66.482627189002557</v>
      </c>
      <c r="S163" s="33">
        <v>68.992889748018243</v>
      </c>
      <c r="T163" s="33">
        <v>65.695973386021777</v>
      </c>
      <c r="U163" s="33">
        <v>68.603370735618526</v>
      </c>
      <c r="V163" s="33">
        <v>72.684633312078077</v>
      </c>
      <c r="W163" s="33">
        <v>79.937421181519738</v>
      </c>
      <c r="X163" s="33">
        <v>84.702643278878725</v>
      </c>
      <c r="Y163" s="33">
        <v>105.1699338944377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1.477308106868551</v>
      </c>
      <c r="C164" s="122">
        <f t="shared" si="58"/>
        <v>1.5964750164488728</v>
      </c>
      <c r="D164" s="122">
        <f t="shared" si="58"/>
        <v>1.0240413837008056</v>
      </c>
      <c r="E164" s="122">
        <f t="shared" si="58"/>
        <v>1.1309068512907225</v>
      </c>
      <c r="F164" s="122">
        <f t="shared" si="58"/>
        <v>0.52145557848071833</v>
      </c>
      <c r="G164" s="122">
        <f t="shared" si="58"/>
        <v>0.42965992068025399</v>
      </c>
      <c r="H164" s="122">
        <f t="shared" si="58"/>
        <v>0.50926009801841798</v>
      </c>
      <c r="I164" s="122">
        <f t="shared" si="58"/>
        <v>1.3306422135415208</v>
      </c>
      <c r="J164" s="122">
        <f t="shared" si="58"/>
        <v>1.3276442158775255</v>
      </c>
      <c r="K164" s="122">
        <f t="shared" si="58"/>
        <v>1.5367037663199103</v>
      </c>
      <c r="L164" s="122">
        <f t="shared" si="58"/>
        <v>2.9299027252419672</v>
      </c>
      <c r="M164" s="122">
        <f t="shared" si="58"/>
        <v>2.6348407431186494</v>
      </c>
      <c r="N164" s="122">
        <f t="shared" si="58"/>
        <v>8.2313811863442492</v>
      </c>
      <c r="O164" s="122">
        <f t="shared" si="58"/>
        <v>3.4172056999295317</v>
      </c>
      <c r="P164" s="122">
        <f t="shared" si="58"/>
        <v>3.2052658756216452</v>
      </c>
      <c r="Q164" s="122">
        <f t="shared" si="58"/>
        <v>4.9404839706091472</v>
      </c>
      <c r="R164" s="122">
        <f t="shared" si="58"/>
        <v>4.2856356986684885</v>
      </c>
      <c r="S164" s="122">
        <f t="shared" si="58"/>
        <v>4.5076595079424706</v>
      </c>
      <c r="T164" s="122">
        <f t="shared" si="58"/>
        <v>4.1240016929543613</v>
      </c>
      <c r="U164" s="122">
        <f t="shared" si="58"/>
        <v>5.131715600863858</v>
      </c>
      <c r="V164" s="122">
        <f t="shared" si="58"/>
        <v>6.1470939248787921</v>
      </c>
      <c r="W164" s="122">
        <f t="shared" si="58"/>
        <v>7.3409104898185156</v>
      </c>
      <c r="X164" s="122">
        <f t="shared" si="58"/>
        <v>8.5362031923715094</v>
      </c>
      <c r="Y164" s="122">
        <f t="shared" si="58"/>
        <v>9.2128391964358514</v>
      </c>
      <c r="DA164" s="130" t="s">
        <v>1893</v>
      </c>
    </row>
    <row r="165" spans="1:105" ht="12" customHeight="1" x14ac:dyDescent="0.25">
      <c r="A165" s="97" t="s">
        <v>53</v>
      </c>
      <c r="B165" s="98">
        <v>1.477308106868551</v>
      </c>
      <c r="C165" s="98">
        <v>1.5964750164488728</v>
      </c>
      <c r="D165" s="98">
        <v>1.0240413837008056</v>
      </c>
      <c r="E165" s="98">
        <v>1.1309068512907225</v>
      </c>
      <c r="F165" s="98">
        <v>0.52145557848071833</v>
      </c>
      <c r="G165" s="98">
        <v>0.42965992068025399</v>
      </c>
      <c r="H165" s="98">
        <v>0.50926009801841798</v>
      </c>
      <c r="I165" s="98">
        <v>1.3306422135415208</v>
      </c>
      <c r="J165" s="98">
        <v>1.3276442158775255</v>
      </c>
      <c r="K165" s="98">
        <v>1.5367037663199103</v>
      </c>
      <c r="L165" s="98">
        <v>2.9299027252419672</v>
      </c>
      <c r="M165" s="98">
        <v>2.6348407431186494</v>
      </c>
      <c r="N165" s="98">
        <v>8.2313811863442492</v>
      </c>
      <c r="O165" s="98">
        <v>3.4172056999295317</v>
      </c>
      <c r="P165" s="98">
        <v>3.2052658756216452</v>
      </c>
      <c r="Q165" s="98">
        <v>4.9404839706091472</v>
      </c>
      <c r="R165" s="98">
        <v>4.2856356986684885</v>
      </c>
      <c r="S165" s="98">
        <v>4.5076595079424706</v>
      </c>
      <c r="T165" s="98">
        <v>4.1240016929543613</v>
      </c>
      <c r="U165" s="98">
        <v>5.131715600863858</v>
      </c>
      <c r="V165" s="98">
        <v>6.1470939248787921</v>
      </c>
      <c r="W165" s="98">
        <v>7.3409104898185156</v>
      </c>
      <c r="X165" s="98">
        <v>8.5362031923715094</v>
      </c>
      <c r="Y165" s="98">
        <v>9.2128391964358514</v>
      </c>
      <c r="DA165" s="63" t="s">
        <v>1894</v>
      </c>
    </row>
    <row r="166" spans="1:105" ht="12" customHeight="1" x14ac:dyDescent="0.25">
      <c r="A166" s="121" t="s">
        <v>55</v>
      </c>
      <c r="B166" s="122">
        <v>26.75220238793824</v>
      </c>
      <c r="C166" s="122">
        <v>23.634559116343105</v>
      </c>
      <c r="D166" s="122">
        <v>24.520002840712031</v>
      </c>
      <c r="E166" s="122">
        <v>20.495651662428749</v>
      </c>
      <c r="F166" s="122">
        <v>16.973333007967263</v>
      </c>
      <c r="G166" s="122">
        <v>16.93630744823886</v>
      </c>
      <c r="H166" s="122">
        <v>17.166305731017122</v>
      </c>
      <c r="I166" s="122">
        <v>17.356816237923905</v>
      </c>
      <c r="J166" s="122">
        <v>21.009896384787634</v>
      </c>
      <c r="K166" s="122">
        <v>23.092528852292379</v>
      </c>
      <c r="L166" s="122">
        <v>24.709350681469484</v>
      </c>
      <c r="M166" s="122">
        <v>25.678234564276515</v>
      </c>
      <c r="N166" s="122">
        <v>23.147707614973921</v>
      </c>
      <c r="O166" s="122">
        <v>21.966478341466853</v>
      </c>
      <c r="P166" s="122">
        <v>21.687152706345522</v>
      </c>
      <c r="Q166" s="122">
        <v>19.797468408616261</v>
      </c>
      <c r="R166" s="122">
        <v>19.250602091972652</v>
      </c>
      <c r="S166" s="122">
        <v>19.851617544128892</v>
      </c>
      <c r="T166" s="122">
        <v>20.167771462960271</v>
      </c>
      <c r="U166" s="122">
        <v>20.533508656603601</v>
      </c>
      <c r="V166" s="122">
        <v>22.467576502367052</v>
      </c>
      <c r="W166" s="122">
        <v>27.209474594927251</v>
      </c>
      <c r="X166" s="122">
        <v>31.188830048216605</v>
      </c>
      <c r="Y166" s="122">
        <v>37.20559449342187</v>
      </c>
      <c r="DA166" s="130" t="s">
        <v>1895</v>
      </c>
    </row>
    <row r="167" spans="1:105" ht="12" customHeight="1" x14ac:dyDescent="0.25">
      <c r="A167" s="97" t="s">
        <v>124</v>
      </c>
      <c r="B167" s="98">
        <v>0.18947549608057693</v>
      </c>
      <c r="C167" s="98">
        <v>0.18077124226895208</v>
      </c>
      <c r="D167" s="98">
        <v>0.15088952353894061</v>
      </c>
      <c r="E167" s="98">
        <v>0.13085098941558537</v>
      </c>
      <c r="F167" s="98">
        <v>0.10966527944110134</v>
      </c>
      <c r="G167" s="98">
        <v>0.10295428721235188</v>
      </c>
      <c r="H167" s="98">
        <v>0.10088866684698618</v>
      </c>
      <c r="I167" s="98">
        <v>9.8899516186623473E-2</v>
      </c>
      <c r="J167" s="98">
        <v>0.10278834874488189</v>
      </c>
      <c r="K167" s="98">
        <v>0.10831629750010273</v>
      </c>
      <c r="L167" s="98">
        <v>0.1098725363138508</v>
      </c>
      <c r="M167" s="98">
        <v>0.11125429719408023</v>
      </c>
      <c r="N167" s="98">
        <v>9.8888464703405538E-2</v>
      </c>
      <c r="O167" s="98">
        <v>8.7910815939999609E-2</v>
      </c>
      <c r="P167" s="98">
        <v>8.3930624861952463E-2</v>
      </c>
      <c r="Q167" s="98">
        <v>7.1824729473075E-2</v>
      </c>
      <c r="R167" s="98">
        <v>5.5193724065275451E-2</v>
      </c>
      <c r="S167" s="98">
        <v>4.8680889982700343E-2</v>
      </c>
      <c r="T167" s="98">
        <v>4.5181305330843122E-2</v>
      </c>
      <c r="U167" s="98">
        <v>4.3737263674050945E-2</v>
      </c>
      <c r="V167" s="98">
        <v>4.8592900054679318E-2</v>
      </c>
      <c r="W167" s="98">
        <v>5.6738032340449905E-2</v>
      </c>
      <c r="X167" s="98">
        <v>4.9615489861595009E-2</v>
      </c>
      <c r="Y167" s="98">
        <v>4.1091887626032102E-2</v>
      </c>
      <c r="DA167" s="63" t="s">
        <v>1896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7.8421335237557427E-5</v>
      </c>
      <c r="M168" s="98">
        <v>8.1933203709704815E-5</v>
      </c>
      <c r="N168" s="98">
        <v>7.9117299502903728E-5</v>
      </c>
      <c r="O168" s="98">
        <v>7.630219465388252E-5</v>
      </c>
      <c r="P168" s="98">
        <v>7.8189320810515366E-5</v>
      </c>
      <c r="Q168" s="98">
        <v>7.9269107160200313E-5</v>
      </c>
      <c r="R168" s="98">
        <v>7.4672240651451382E-5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1897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2.6806759662087108E-5</v>
      </c>
      <c r="M169" s="101">
        <v>2.7345389342208711E-5</v>
      </c>
      <c r="N169" s="101">
        <v>2.4759380445702056E-5</v>
      </c>
      <c r="O169" s="101">
        <v>2.554301426193091E-5</v>
      </c>
      <c r="P169" s="101">
        <v>2.7215809121414854E-5</v>
      </c>
      <c r="Q169" s="101">
        <v>2.5744818924532969E-5</v>
      </c>
      <c r="R169" s="101">
        <v>2.6026800923673006E-5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1898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5.1614575575470326E-5</v>
      </c>
      <c r="M170" s="104">
        <v>5.4587814367496104E-5</v>
      </c>
      <c r="N170" s="104">
        <v>5.4357919057201668E-5</v>
      </c>
      <c r="O170" s="104">
        <v>5.0759180391951613E-5</v>
      </c>
      <c r="P170" s="104">
        <v>5.0973511689100516E-5</v>
      </c>
      <c r="Q170" s="104">
        <v>5.352428823566734E-5</v>
      </c>
      <c r="R170" s="104">
        <v>4.8645439727778372E-5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1899</v>
      </c>
    </row>
    <row r="171" spans="1:105" ht="12" customHeight="1" x14ac:dyDescent="0.25">
      <c r="A171" s="106" t="s">
        <v>122</v>
      </c>
      <c r="B171" s="101">
        <v>26.562726891857665</v>
      </c>
      <c r="C171" s="101">
        <v>23.453787874074152</v>
      </c>
      <c r="D171" s="101">
        <v>24.369113317173092</v>
      </c>
      <c r="E171" s="101">
        <v>20.364800673013164</v>
      </c>
      <c r="F171" s="101">
        <v>16.86366772852616</v>
      </c>
      <c r="G171" s="101">
        <v>16.833353161026508</v>
      </c>
      <c r="H171" s="101">
        <v>17.065417064170134</v>
      </c>
      <c r="I171" s="101">
        <v>17.257916721737281</v>
      </c>
      <c r="J171" s="101">
        <v>20.907108036042754</v>
      </c>
      <c r="K171" s="101">
        <v>22.984212554792276</v>
      </c>
      <c r="L171" s="101">
        <v>23.176635726780486</v>
      </c>
      <c r="M171" s="101">
        <v>23.847281221546901</v>
      </c>
      <c r="N171" s="101">
        <v>21.356382957424643</v>
      </c>
      <c r="O171" s="101">
        <v>19.965567165355619</v>
      </c>
      <c r="P171" s="101">
        <v>19.572046208945476</v>
      </c>
      <c r="Q171" s="101">
        <v>17.815387055960581</v>
      </c>
      <c r="R171" s="101">
        <v>17.222568644552364</v>
      </c>
      <c r="S171" s="101">
        <v>17.714081444966141</v>
      </c>
      <c r="T171" s="101">
        <v>18.07496181490313</v>
      </c>
      <c r="U171" s="101">
        <v>18.307003986263695</v>
      </c>
      <c r="V171" s="101">
        <v>20.068868831103888</v>
      </c>
      <c r="W171" s="101">
        <v>24.362043312172371</v>
      </c>
      <c r="X171" s="101">
        <v>27.661873894722731</v>
      </c>
      <c r="Y171" s="101">
        <v>33.138680143329992</v>
      </c>
      <c r="DA171" s="131" t="s">
        <v>1900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1.4227639970399129</v>
      </c>
      <c r="M172" s="104">
        <v>1.7196171123318269</v>
      </c>
      <c r="N172" s="104">
        <v>1.6923570755463684</v>
      </c>
      <c r="O172" s="104">
        <v>1.9129240579765816</v>
      </c>
      <c r="P172" s="104">
        <v>2.0310976832172813</v>
      </c>
      <c r="Q172" s="104">
        <v>1.9101773540754436</v>
      </c>
      <c r="R172" s="104">
        <v>1.9727650511143624</v>
      </c>
      <c r="S172" s="104">
        <v>2.0888552091800485</v>
      </c>
      <c r="T172" s="104">
        <v>2.0476283427262985</v>
      </c>
      <c r="U172" s="104">
        <v>2.1827674066658558</v>
      </c>
      <c r="V172" s="104">
        <v>2.3501147712084847</v>
      </c>
      <c r="W172" s="104">
        <v>2.7906932504144262</v>
      </c>
      <c r="X172" s="104">
        <v>3.477340663632281</v>
      </c>
      <c r="Y172" s="104">
        <v>4.0258224624658494</v>
      </c>
      <c r="DA172" s="132" t="s">
        <v>1901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0.4927341922149775</v>
      </c>
      <c r="M173" s="98">
        <v>0.57648531508877687</v>
      </c>
      <c r="N173" s="98">
        <v>0.52883510617718721</v>
      </c>
      <c r="O173" s="98">
        <v>0.63925806199120994</v>
      </c>
      <c r="P173" s="98">
        <v>0.70554307677986006</v>
      </c>
      <c r="Q173" s="98">
        <v>0.6224089931252067</v>
      </c>
      <c r="R173" s="98">
        <v>0.69332599793701066</v>
      </c>
      <c r="S173" s="98">
        <v>0.78241954708031713</v>
      </c>
      <c r="T173" s="98">
        <v>0.72727362732735046</v>
      </c>
      <c r="U173" s="98">
        <v>0.77508017400577012</v>
      </c>
      <c r="V173" s="98">
        <v>0.8555396499725817</v>
      </c>
      <c r="W173" s="98">
        <v>1.0237975794512491</v>
      </c>
      <c r="X173" s="98">
        <v>1.2757038749922391</v>
      </c>
      <c r="Y173" s="98">
        <v>1.4635221717715372</v>
      </c>
      <c r="DA173" s="63" t="s">
        <v>1902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0.93002980482493536</v>
      </c>
      <c r="M174" s="33">
        <v>1.1431317972430499</v>
      </c>
      <c r="N174" s="33">
        <v>1.1635219693691812</v>
      </c>
      <c r="O174" s="33">
        <v>1.2736659959853716</v>
      </c>
      <c r="P174" s="33">
        <v>1.3255546064374213</v>
      </c>
      <c r="Q174" s="33">
        <v>1.2877683609502371</v>
      </c>
      <c r="R174" s="33">
        <v>1.2794390531773516</v>
      </c>
      <c r="S174" s="33">
        <v>1.3064356620997313</v>
      </c>
      <c r="T174" s="33">
        <v>1.3203547153989479</v>
      </c>
      <c r="U174" s="33">
        <v>1.4076872326600856</v>
      </c>
      <c r="V174" s="33">
        <v>1.4945751212359031</v>
      </c>
      <c r="W174" s="33">
        <v>1.7668956709631771</v>
      </c>
      <c r="X174" s="33">
        <v>2.2016367886400419</v>
      </c>
      <c r="Y174" s="33">
        <v>2.5623002906943122</v>
      </c>
      <c r="DA174" s="60" t="s">
        <v>1903</v>
      </c>
    </row>
    <row r="175" spans="1:105" ht="12" customHeight="1" x14ac:dyDescent="0.25">
      <c r="A175" s="121" t="s">
        <v>54</v>
      </c>
      <c r="B175" s="122">
        <v>17.036893004960287</v>
      </c>
      <c r="C175" s="122">
        <v>16.383735015874258</v>
      </c>
      <c r="D175" s="122">
        <v>14.793210317233154</v>
      </c>
      <c r="E175" s="122">
        <v>13.0791035269791</v>
      </c>
      <c r="F175" s="122">
        <v>11.695420609230576</v>
      </c>
      <c r="G175" s="122">
        <v>11.101427705045051</v>
      </c>
      <c r="H175" s="122">
        <v>11.16919726823054</v>
      </c>
      <c r="I175" s="122">
        <v>11.730280347597999</v>
      </c>
      <c r="J175" s="122">
        <v>12.907524655011908</v>
      </c>
      <c r="K175" s="122">
        <v>13.931186589861746</v>
      </c>
      <c r="L175" s="122">
        <v>14.022242122690157</v>
      </c>
      <c r="M175" s="122">
        <v>14.977318607569774</v>
      </c>
      <c r="N175" s="122">
        <v>13.569491599355116</v>
      </c>
      <c r="O175" s="122">
        <v>12.764772806366032</v>
      </c>
      <c r="P175" s="122">
        <v>12.308105537530066</v>
      </c>
      <c r="Q175" s="122">
        <v>12.806209528454838</v>
      </c>
      <c r="R175" s="122">
        <v>11.998582561020447</v>
      </c>
      <c r="S175" s="122">
        <v>12.074460971424887</v>
      </c>
      <c r="T175" s="122">
        <v>11.973634796229202</v>
      </c>
      <c r="U175" s="122">
        <v>12.169511578783155</v>
      </c>
      <c r="V175" s="122">
        <v>13.295811347055052</v>
      </c>
      <c r="W175" s="122">
        <v>16.065945490708959</v>
      </c>
      <c r="X175" s="122">
        <v>17.92490074270389</v>
      </c>
      <c r="Y175" s="122">
        <v>20.989160660489841</v>
      </c>
      <c r="DA175" s="130" t="s">
        <v>1904</v>
      </c>
    </row>
    <row r="176" spans="1:105" ht="12" customHeight="1" x14ac:dyDescent="0.25">
      <c r="A176" s="97" t="s">
        <v>50</v>
      </c>
      <c r="B176" s="98">
        <v>1.0617721008129035</v>
      </c>
      <c r="C176" s="98">
        <v>1.1745492370622685</v>
      </c>
      <c r="D176" s="98">
        <v>1.2885723073298962</v>
      </c>
      <c r="E176" s="98">
        <v>1.4132823611668082</v>
      </c>
      <c r="F176" s="98">
        <v>1.3687262013035828</v>
      </c>
      <c r="G176" s="98">
        <v>1.3511276066504099</v>
      </c>
      <c r="H176" s="98">
        <v>1.453447557451788</v>
      </c>
      <c r="I176" s="98">
        <v>1.3703790866809966</v>
      </c>
      <c r="J176" s="98">
        <v>1.3968478008390062</v>
      </c>
      <c r="K176" s="98">
        <v>1.6978739067188151</v>
      </c>
      <c r="L176" s="98">
        <v>1.5344386764712483</v>
      </c>
      <c r="M176" s="98">
        <v>1.9851486614101477</v>
      </c>
      <c r="N176" s="98">
        <v>1.7510295057686152</v>
      </c>
      <c r="O176" s="98">
        <v>1.6700387572951716</v>
      </c>
      <c r="P176" s="98">
        <v>1.5271192907295252</v>
      </c>
      <c r="Q176" s="98">
        <v>2.00911518572528</v>
      </c>
      <c r="R176" s="98">
        <v>1.5345137892307474</v>
      </c>
      <c r="S176" s="98">
        <v>1.3254993315659209</v>
      </c>
      <c r="T176" s="98">
        <v>1.2007951408748221</v>
      </c>
      <c r="U176" s="98">
        <v>1.0961837850225438</v>
      </c>
      <c r="V176" s="98">
        <v>1.1706254600961363</v>
      </c>
      <c r="W176" s="98">
        <v>1.3743578324146599</v>
      </c>
      <c r="X176" s="98">
        <v>1.2601929086407733</v>
      </c>
      <c r="Y176" s="98">
        <v>1.0507287816215534</v>
      </c>
      <c r="DA176" s="63" t="s">
        <v>1905</v>
      </c>
    </row>
    <row r="177" spans="1:105" ht="12" customHeight="1" x14ac:dyDescent="0.25">
      <c r="A177" s="109" t="s">
        <v>120</v>
      </c>
      <c r="B177" s="33">
        <v>15.975120904147385</v>
      </c>
      <c r="C177" s="33">
        <v>15.209185778811991</v>
      </c>
      <c r="D177" s="33">
        <v>13.504638009903257</v>
      </c>
      <c r="E177" s="33">
        <v>11.665821165812293</v>
      </c>
      <c r="F177" s="33">
        <v>10.326694407926993</v>
      </c>
      <c r="G177" s="33">
        <v>9.7503000983946411</v>
      </c>
      <c r="H177" s="33">
        <v>9.715749710778752</v>
      </c>
      <c r="I177" s="33">
        <v>10.359901260917002</v>
      </c>
      <c r="J177" s="33">
        <v>11.510676854172901</v>
      </c>
      <c r="K177" s="33">
        <v>12.23331268314293</v>
      </c>
      <c r="L177" s="33">
        <v>12.487803446218908</v>
      </c>
      <c r="M177" s="33">
        <v>12.992169946159626</v>
      </c>
      <c r="N177" s="33">
        <v>11.818462093586501</v>
      </c>
      <c r="O177" s="33">
        <v>11.09473404907086</v>
      </c>
      <c r="P177" s="33">
        <v>10.780986246800541</v>
      </c>
      <c r="Q177" s="33">
        <v>10.797094342729558</v>
      </c>
      <c r="R177" s="33">
        <v>10.4640687717897</v>
      </c>
      <c r="S177" s="33">
        <v>10.748961639858967</v>
      </c>
      <c r="T177" s="33">
        <v>10.77283965535438</v>
      </c>
      <c r="U177" s="33">
        <v>11.073327793760612</v>
      </c>
      <c r="V177" s="33">
        <v>12.125185886958915</v>
      </c>
      <c r="W177" s="33">
        <v>14.691587658294297</v>
      </c>
      <c r="X177" s="33">
        <v>16.664707834063119</v>
      </c>
      <c r="Y177" s="33">
        <v>19.938431878868286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0.55295088631596923</v>
      </c>
      <c r="C3" s="119">
        <f>IF(RES_hhdet_tes!C3=0,"",RES_hhdet_tes!C3/RES_hhdet_fec!C3)</f>
        <v>0.56075934078241529</v>
      </c>
      <c r="D3" s="119">
        <f>IF(RES_hhdet_tes!D3=0,"",RES_hhdet_tes!D3/RES_hhdet_fec!D3)</f>
        <v>0.5550070159073005</v>
      </c>
      <c r="E3" s="119">
        <f>IF(RES_hhdet_tes!E3=0,"",RES_hhdet_tes!E3/RES_hhdet_fec!E3)</f>
        <v>0.55692852163143436</v>
      </c>
      <c r="F3" s="119">
        <f>IF(RES_hhdet_tes!F3=0,"",RES_hhdet_tes!F3/RES_hhdet_fec!F3)</f>
        <v>0.56336088870918755</v>
      </c>
      <c r="G3" s="119">
        <f>IF(RES_hhdet_tes!G3=0,"",RES_hhdet_tes!G3/RES_hhdet_fec!G3)</f>
        <v>0.56807955928307474</v>
      </c>
      <c r="H3" s="119">
        <f>IF(RES_hhdet_tes!H3=0,"",RES_hhdet_tes!H3/RES_hhdet_fec!H3)</f>
        <v>0.5701712787244877</v>
      </c>
      <c r="I3" s="119">
        <f>IF(RES_hhdet_tes!I3=0,"",RES_hhdet_tes!I3/RES_hhdet_fec!I3)</f>
        <v>0.57600360290016317</v>
      </c>
      <c r="J3" s="119">
        <f>IF(RES_hhdet_tes!J3=0,"",RES_hhdet_tes!J3/RES_hhdet_fec!J3)</f>
        <v>0.57621243950185741</v>
      </c>
      <c r="K3" s="119">
        <f>IF(RES_hhdet_tes!K3=0,"",RES_hhdet_tes!K3/RES_hhdet_fec!K3)</f>
        <v>0.58263075231917061</v>
      </c>
      <c r="L3" s="119">
        <f>IF(RES_hhdet_tes!L3=0,"",RES_hhdet_tes!L3/RES_hhdet_fec!L3)</f>
        <v>0.58911690418989249</v>
      </c>
      <c r="M3" s="119">
        <f>IF(RES_hhdet_tes!M3=0,"",RES_hhdet_tes!M3/RES_hhdet_fec!M3)</f>
        <v>0.59584939730990016</v>
      </c>
      <c r="N3" s="119">
        <f>IF(RES_hhdet_tes!N3=0,"",RES_hhdet_tes!N3/RES_hhdet_fec!N3)</f>
        <v>0.61285884389300638</v>
      </c>
      <c r="O3" s="119">
        <f>IF(RES_hhdet_tes!O3=0,"",RES_hhdet_tes!O3/RES_hhdet_fec!O3)</f>
        <v>0.61713133154259125</v>
      </c>
      <c r="P3" s="119">
        <f>IF(RES_hhdet_tes!P3=0,"",RES_hhdet_tes!P3/RES_hhdet_fec!P3)</f>
        <v>0.62209413492450227</v>
      </c>
      <c r="Q3" s="119">
        <f>IF(RES_hhdet_tes!Q3=0,"",RES_hhdet_tes!Q3/RES_hhdet_fec!Q3)</f>
        <v>0.63031429262527572</v>
      </c>
      <c r="R3" s="119">
        <f>IF(RES_hhdet_tes!R3=0,"",RES_hhdet_tes!R3/RES_hhdet_fec!R3)</f>
        <v>0.63478288876461453</v>
      </c>
      <c r="S3" s="119">
        <f>IF(RES_hhdet_tes!S3=0,"",RES_hhdet_tes!S3/RES_hhdet_fec!S3)</f>
        <v>0.64370764155585281</v>
      </c>
      <c r="T3" s="119">
        <f>IF(RES_hhdet_tes!T3=0,"",RES_hhdet_tes!T3/RES_hhdet_fec!T3)</f>
        <v>0.65332293073478631</v>
      </c>
      <c r="U3" s="119">
        <f>IF(RES_hhdet_tes!U3=0,"",RES_hhdet_tes!U3/RES_hhdet_fec!U3)</f>
        <v>0.66177017493776891</v>
      </c>
      <c r="V3" s="119">
        <f>IF(RES_hhdet_tes!V3=0,"",RES_hhdet_tes!V3/RES_hhdet_fec!V3)</f>
        <v>0.66987387417783595</v>
      </c>
      <c r="W3" s="119">
        <f>IF(RES_hhdet_tes!W3=0,"",RES_hhdet_tes!W3/RES_hhdet_fec!W3)</f>
        <v>0.66341900838799706</v>
      </c>
      <c r="X3" s="119">
        <f>IF(RES_hhdet_tes!X3=0,"",RES_hhdet_tes!X3/RES_hhdet_fec!X3)</f>
        <v>0.69510511290185273</v>
      </c>
      <c r="Y3" s="119">
        <f>IF(RES_hhdet_tes!Y3=0,"",RES_hhdet_tes!Y3/RES_hhdet_fec!Y3)</f>
        <v>0.72947503152924864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0.53708056738489829</v>
      </c>
      <c r="C4" s="124">
        <f>IF(RES_hhdet_tes!C4=0,"",RES_hhdet_tes!C4/RES_hhdet_fec!C4)</f>
        <v>0.53909161430594743</v>
      </c>
      <c r="D4" s="124">
        <f>IF(RES_hhdet_tes!D4=0,"",RES_hhdet_tes!D4/RES_hhdet_fec!D4)</f>
        <v>0.54168243658333515</v>
      </c>
      <c r="E4" s="124">
        <f>IF(RES_hhdet_tes!E4=0,"",RES_hhdet_tes!E4/RES_hhdet_fec!E4)</f>
        <v>0.54493799690165856</v>
      </c>
      <c r="F4" s="124">
        <f>IF(RES_hhdet_tes!F4=0,"",RES_hhdet_tes!F4/RES_hhdet_fec!F4)</f>
        <v>0.5486525825621309</v>
      </c>
      <c r="G4" s="124">
        <f>IF(RES_hhdet_tes!G4=0,"",RES_hhdet_tes!G4/RES_hhdet_fec!G4)</f>
        <v>0.5520820406099558</v>
      </c>
      <c r="H4" s="124">
        <f>IF(RES_hhdet_tes!H4=0,"",RES_hhdet_tes!H4/RES_hhdet_fec!H4)</f>
        <v>0.55436233015819314</v>
      </c>
      <c r="I4" s="124">
        <f>IF(RES_hhdet_tes!I4=0,"",RES_hhdet_tes!I4/RES_hhdet_fec!I4)</f>
        <v>0.55610618212393581</v>
      </c>
      <c r="J4" s="124">
        <f>IF(RES_hhdet_tes!J4=0,"",RES_hhdet_tes!J4/RES_hhdet_fec!J4)</f>
        <v>0.55803623985639506</v>
      </c>
      <c r="K4" s="124">
        <f>IF(RES_hhdet_tes!K4=0,"",RES_hhdet_tes!K4/RES_hhdet_fec!K4)</f>
        <v>0.56168899129500438</v>
      </c>
      <c r="L4" s="124">
        <f>IF(RES_hhdet_tes!L4=0,"",RES_hhdet_tes!L4/RES_hhdet_fec!L4)</f>
        <v>0.57042196373707876</v>
      </c>
      <c r="M4" s="124">
        <f>IF(RES_hhdet_tes!M4=0,"",RES_hhdet_tes!M4/RES_hhdet_fec!M4)</f>
        <v>0.58098250869002255</v>
      </c>
      <c r="N4" s="124">
        <f>IF(RES_hhdet_tes!N4=0,"",RES_hhdet_tes!N4/RES_hhdet_fec!N4)</f>
        <v>0.59161018431155177</v>
      </c>
      <c r="O4" s="124">
        <f>IF(RES_hhdet_tes!O4=0,"",RES_hhdet_tes!O4/RES_hhdet_fec!O4)</f>
        <v>0.60025372313915193</v>
      </c>
      <c r="P4" s="124">
        <f>IF(RES_hhdet_tes!P4=0,"",RES_hhdet_tes!P4/RES_hhdet_fec!P4)</f>
        <v>0.60144224011249059</v>
      </c>
      <c r="Q4" s="124">
        <f>IF(RES_hhdet_tes!Q4=0,"",RES_hhdet_tes!Q4/RES_hhdet_fec!Q4)</f>
        <v>0.60285367384702482</v>
      </c>
      <c r="R4" s="124">
        <f>IF(RES_hhdet_tes!R4=0,"",RES_hhdet_tes!R4/RES_hhdet_fec!R4)</f>
        <v>0.60817753140323638</v>
      </c>
      <c r="S4" s="124">
        <f>IF(RES_hhdet_tes!S4=0,"",RES_hhdet_tes!S4/RES_hhdet_fec!S4)</f>
        <v>0.6151415507792013</v>
      </c>
      <c r="T4" s="124">
        <f>IF(RES_hhdet_tes!T4=0,"",RES_hhdet_tes!T4/RES_hhdet_fec!T4)</f>
        <v>0.61885694887311193</v>
      </c>
      <c r="U4" s="124">
        <f>IF(RES_hhdet_tes!U4=0,"",RES_hhdet_tes!U4/RES_hhdet_fec!U4)</f>
        <v>0.62269000708280597</v>
      </c>
      <c r="V4" s="124">
        <f>IF(RES_hhdet_tes!V4=0,"",RES_hhdet_tes!V4/RES_hhdet_fec!V4)</f>
        <v>0.62867897613581203</v>
      </c>
      <c r="W4" s="124">
        <f>IF(RES_hhdet_tes!W4=0,"",RES_hhdet_tes!W4/RES_hhdet_fec!W4)</f>
        <v>0.63136421842702584</v>
      </c>
      <c r="X4" s="124">
        <f>IF(RES_hhdet_tes!X4=0,"",RES_hhdet_tes!X4/RES_hhdet_fec!X4)</f>
        <v>0.63290091031227014</v>
      </c>
      <c r="Y4" s="124">
        <f>IF(RES_hhdet_tes!Y4=0,"",RES_hhdet_tes!Y4/RES_hhdet_fec!Y4)</f>
        <v>0.63302959169970519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0.53478731657045464</v>
      </c>
      <c r="C5" s="111">
        <f>IF(RES_hhdet_tes!C5=0,"",RES_hhdet_tes!C5/RES_hhdet_fec!C5)</f>
        <v>0.53685124364587022</v>
      </c>
      <c r="D5" s="111">
        <f>IF(RES_hhdet_tes!D5=0,"",RES_hhdet_tes!D5/RES_hhdet_fec!D5)</f>
        <v>0.53945645961098865</v>
      </c>
      <c r="E5" s="111">
        <f>IF(RES_hhdet_tes!E5=0,"",RES_hhdet_tes!E5/RES_hhdet_fec!E5)</f>
        <v>0.54274411816310009</v>
      </c>
      <c r="F5" s="111">
        <f>IF(RES_hhdet_tes!F5=0,"",RES_hhdet_tes!F5/RES_hhdet_fec!F5)</f>
        <v>0.546489933191037</v>
      </c>
      <c r="G5" s="111">
        <f>IF(RES_hhdet_tes!G5=0,"",RES_hhdet_tes!G5/RES_hhdet_fec!G5)</f>
        <v>0.54996148249218246</v>
      </c>
      <c r="H5" s="111">
        <f>IF(RES_hhdet_tes!H5=0,"",RES_hhdet_tes!H5/RES_hhdet_fec!H5)</f>
        <v>0.55226380258012098</v>
      </c>
      <c r="I5" s="111">
        <f>IF(RES_hhdet_tes!I5=0,"",RES_hhdet_tes!I5/RES_hhdet_fec!I5)</f>
        <v>0.55405050745982221</v>
      </c>
      <c r="J5" s="111">
        <f>IF(RES_hhdet_tes!J5=0,"",RES_hhdet_tes!J5/RES_hhdet_fec!J5)</f>
        <v>0.55599153480946761</v>
      </c>
      <c r="K5" s="111">
        <f>IF(RES_hhdet_tes!K5=0,"",RES_hhdet_tes!K5/RES_hhdet_fec!K5)</f>
        <v>0.55967219157668002</v>
      </c>
      <c r="L5" s="111">
        <f>IF(RES_hhdet_tes!L5=0,"",RES_hhdet_tes!L5/RES_hhdet_fec!L5)</f>
        <v>0.56841789330005532</v>
      </c>
      <c r="M5" s="111">
        <f>IF(RES_hhdet_tes!M5=0,"",RES_hhdet_tes!M5/RES_hhdet_fec!M5)</f>
        <v>0.57899880582734353</v>
      </c>
      <c r="N5" s="111">
        <f>IF(RES_hhdet_tes!N5=0,"",RES_hhdet_tes!N5/RES_hhdet_fec!N5)</f>
        <v>0.58969786804263657</v>
      </c>
      <c r="O5" s="111">
        <f>IF(RES_hhdet_tes!O5=0,"",RES_hhdet_tes!O5/RES_hhdet_fec!O5)</f>
        <v>0.59835045780768803</v>
      </c>
      <c r="P5" s="111">
        <f>IF(RES_hhdet_tes!P5=0,"",RES_hhdet_tes!P5/RES_hhdet_fec!P5)</f>
        <v>0.59956693346030765</v>
      </c>
      <c r="Q5" s="111">
        <f>IF(RES_hhdet_tes!Q5=0,"",RES_hhdet_tes!Q5/RES_hhdet_fec!Q5)</f>
        <v>0.60098555224447403</v>
      </c>
      <c r="R5" s="111">
        <f>IF(RES_hhdet_tes!R5=0,"",RES_hhdet_tes!R5/RES_hhdet_fec!R5)</f>
        <v>0.60633126973368789</v>
      </c>
      <c r="S5" s="111">
        <f>IF(RES_hhdet_tes!S5=0,"",RES_hhdet_tes!S5/RES_hhdet_fec!S5)</f>
        <v>0.61330482688178367</v>
      </c>
      <c r="T5" s="111">
        <f>IF(RES_hhdet_tes!T5=0,"",RES_hhdet_tes!T5/RES_hhdet_fec!T5)</f>
        <v>0.61703731123184402</v>
      </c>
      <c r="U5" s="111">
        <f>IF(RES_hhdet_tes!U5=0,"",RES_hhdet_tes!U5/RES_hhdet_fec!U5)</f>
        <v>0.62088562909839851</v>
      </c>
      <c r="V5" s="111">
        <f>IF(RES_hhdet_tes!V5=0,"",RES_hhdet_tes!V5/RES_hhdet_fec!V5)</f>
        <v>0.62687874352154926</v>
      </c>
      <c r="W5" s="111">
        <f>IF(RES_hhdet_tes!W5=0,"",RES_hhdet_tes!W5/RES_hhdet_fec!W5)</f>
        <v>0.62956367793449008</v>
      </c>
      <c r="X5" s="111">
        <f>IF(RES_hhdet_tes!X5=0,"",RES_hhdet_tes!X5/RES_hhdet_fec!X5)</f>
        <v>0.63111047234448436</v>
      </c>
      <c r="Y5" s="111">
        <f>IF(RES_hhdet_tes!Y5=0,"",RES_hhdet_tes!Y5/RES_hhdet_fec!Y5)</f>
        <v>0.63123378624640036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1.6278268451584426</v>
      </c>
      <c r="C7" s="124">
        <f>IF(RES_hhdet_tes!C7=0,"",RES_hhdet_tes!C7/RES_hhdet_fec!C7)</f>
        <v>1.7981381645306629</v>
      </c>
      <c r="D7" s="124">
        <f>IF(RES_hhdet_tes!D7=0,"",RES_hhdet_tes!D7/RES_hhdet_fec!D7)</f>
        <v>1.9271316662324049</v>
      </c>
      <c r="E7" s="124">
        <f>IF(RES_hhdet_tes!E7=0,"",RES_hhdet_tes!E7/RES_hhdet_fec!E7)</f>
        <v>2.046661718655308</v>
      </c>
      <c r="F7" s="124">
        <f>IF(RES_hhdet_tes!F7=0,"",RES_hhdet_tes!F7/RES_hhdet_fec!F7)</f>
        <v>2.1417733788889182</v>
      </c>
      <c r="G7" s="124">
        <f>IF(RES_hhdet_tes!G7=0,"",RES_hhdet_tes!G7/RES_hhdet_fec!G7)</f>
        <v>2.2250218059203895</v>
      </c>
      <c r="H7" s="124">
        <f>IF(RES_hhdet_tes!H7=0,"",RES_hhdet_tes!H7/RES_hhdet_fec!H7)</f>
        <v>2.2964905194954075</v>
      </c>
      <c r="I7" s="124">
        <f>IF(RES_hhdet_tes!I7=0,"",RES_hhdet_tes!I7/RES_hhdet_fec!I7)</f>
        <v>2.3387668940796149</v>
      </c>
      <c r="J7" s="124">
        <f>IF(RES_hhdet_tes!J7=0,"",RES_hhdet_tes!J7/RES_hhdet_fec!J7)</f>
        <v>2.3642253448579673</v>
      </c>
      <c r="K7" s="124">
        <f>IF(RES_hhdet_tes!K7=0,"",RES_hhdet_tes!K7/RES_hhdet_fec!K7)</f>
        <v>2.459299267846065</v>
      </c>
      <c r="L7" s="124">
        <f>IF(RES_hhdet_tes!L7=0,"",RES_hhdet_tes!L7/RES_hhdet_fec!L7)</f>
        <v>2.5585398144425544</v>
      </c>
      <c r="M7" s="124">
        <f>IF(RES_hhdet_tes!M7=0,"",RES_hhdet_tes!M7/RES_hhdet_fec!M7)</f>
        <v>2.720962088149649</v>
      </c>
      <c r="N7" s="124">
        <f>IF(RES_hhdet_tes!N7=0,"",RES_hhdet_tes!N7/RES_hhdet_fec!N7)</f>
        <v>2.8982320901396434</v>
      </c>
      <c r="O7" s="124">
        <f>IF(RES_hhdet_tes!O7=0,"",RES_hhdet_tes!O7/RES_hhdet_fec!O7)</f>
        <v>3.0016547637449214</v>
      </c>
      <c r="P7" s="124">
        <f>IF(RES_hhdet_tes!P7=0,"",RES_hhdet_tes!P7/RES_hhdet_fec!P7)</f>
        <v>3.0706680231586372</v>
      </c>
      <c r="Q7" s="124">
        <f>IF(RES_hhdet_tes!Q7=0,"",RES_hhdet_tes!Q7/RES_hhdet_fec!Q7)</f>
        <v>3.097810779526696</v>
      </c>
      <c r="R7" s="124">
        <f>IF(RES_hhdet_tes!R7=0,"",RES_hhdet_tes!R7/RES_hhdet_fec!R7)</f>
        <v>3.1467456570547845</v>
      </c>
      <c r="S7" s="124">
        <f>IF(RES_hhdet_tes!S7=0,"",RES_hhdet_tes!S7/RES_hhdet_fec!S7)</f>
        <v>3.2442455798815923</v>
      </c>
      <c r="T7" s="124">
        <f>IF(RES_hhdet_tes!T7=0,"",RES_hhdet_tes!T7/RES_hhdet_fec!T7)</f>
        <v>3.3082373094101656</v>
      </c>
      <c r="U7" s="124">
        <f>IF(RES_hhdet_tes!U7=0,"",RES_hhdet_tes!U7/RES_hhdet_fec!U7)</f>
        <v>3.3828425997376579</v>
      </c>
      <c r="V7" s="124">
        <f>IF(RES_hhdet_tes!V7=0,"",RES_hhdet_tes!V7/RES_hhdet_fec!V7)</f>
        <v>3.4643874367313954</v>
      </c>
      <c r="W7" s="124">
        <f>IF(RES_hhdet_tes!W7=0,"",RES_hhdet_tes!W7/RES_hhdet_fec!W7)</f>
        <v>3.5023229626690986</v>
      </c>
      <c r="X7" s="124">
        <f>IF(RES_hhdet_tes!X7=0,"",RES_hhdet_tes!X7/RES_hhdet_fec!X7)</f>
        <v>3.5232563557675154</v>
      </c>
      <c r="Y7" s="124">
        <f>IF(RES_hhdet_tes!Y7=0,"",RES_hhdet_tes!Y7/RES_hhdet_fec!Y7)</f>
        <v>3.5291387685521824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1.6278268451584426</v>
      </c>
      <c r="C8" s="111">
        <f>IF(RES_hhdet_tes!C8=0,"",RES_hhdet_tes!C8/RES_hhdet_fec!C8)</f>
        <v>1.7981381645306629</v>
      </c>
      <c r="D8" s="111">
        <f>IF(RES_hhdet_tes!D8=0,"",RES_hhdet_tes!D8/RES_hhdet_fec!D8)</f>
        <v>1.9271316662324049</v>
      </c>
      <c r="E8" s="111">
        <f>IF(RES_hhdet_tes!E8=0,"",RES_hhdet_tes!E8/RES_hhdet_fec!E8)</f>
        <v>2.046661718655308</v>
      </c>
      <c r="F8" s="111">
        <f>IF(RES_hhdet_tes!F8=0,"",RES_hhdet_tes!F8/RES_hhdet_fec!F8)</f>
        <v>2.1417733788889182</v>
      </c>
      <c r="G8" s="111">
        <f>IF(RES_hhdet_tes!G8=0,"",RES_hhdet_tes!G8/RES_hhdet_fec!G8)</f>
        <v>2.2250218059203895</v>
      </c>
      <c r="H8" s="111">
        <f>IF(RES_hhdet_tes!H8=0,"",RES_hhdet_tes!H8/RES_hhdet_fec!H8)</f>
        <v>2.2964905194954075</v>
      </c>
      <c r="I8" s="111">
        <f>IF(RES_hhdet_tes!I8=0,"",RES_hhdet_tes!I8/RES_hhdet_fec!I8)</f>
        <v>2.3387668940796149</v>
      </c>
      <c r="J8" s="111">
        <f>IF(RES_hhdet_tes!J8=0,"",RES_hhdet_tes!J8/RES_hhdet_fec!J8)</f>
        <v>2.3642253448579673</v>
      </c>
      <c r="K8" s="111">
        <f>IF(RES_hhdet_tes!K8=0,"",RES_hhdet_tes!K8/RES_hhdet_fec!K8)</f>
        <v>2.459299267846065</v>
      </c>
      <c r="L8" s="111">
        <f>IF(RES_hhdet_tes!L8=0,"",RES_hhdet_tes!L8/RES_hhdet_fec!L8)</f>
        <v>2.5585398144425544</v>
      </c>
      <c r="M8" s="111">
        <f>IF(RES_hhdet_tes!M8=0,"",RES_hhdet_tes!M8/RES_hhdet_fec!M8)</f>
        <v>2.720962088149649</v>
      </c>
      <c r="N8" s="111">
        <f>IF(RES_hhdet_tes!N8=0,"",RES_hhdet_tes!N8/RES_hhdet_fec!N8)</f>
        <v>2.8982320901396434</v>
      </c>
      <c r="O8" s="111">
        <f>IF(RES_hhdet_tes!O8=0,"",RES_hhdet_tes!O8/RES_hhdet_fec!O8)</f>
        <v>3.0016547637449214</v>
      </c>
      <c r="P8" s="111">
        <f>IF(RES_hhdet_tes!P8=0,"",RES_hhdet_tes!P8/RES_hhdet_fec!P8)</f>
        <v>3.0706680231586372</v>
      </c>
      <c r="Q8" s="111">
        <f>IF(RES_hhdet_tes!Q8=0,"",RES_hhdet_tes!Q8/RES_hhdet_fec!Q8)</f>
        <v>3.097810779526696</v>
      </c>
      <c r="R8" s="111">
        <f>IF(RES_hhdet_tes!R8=0,"",RES_hhdet_tes!R8/RES_hhdet_fec!R8)</f>
        <v>3.1467456570547845</v>
      </c>
      <c r="S8" s="111">
        <f>IF(RES_hhdet_tes!S8=0,"",RES_hhdet_tes!S8/RES_hhdet_fec!S8)</f>
        <v>3.2442455798815923</v>
      </c>
      <c r="T8" s="111">
        <f>IF(RES_hhdet_tes!T8=0,"",RES_hhdet_tes!T8/RES_hhdet_fec!T8)</f>
        <v>3.3082373094101656</v>
      </c>
      <c r="U8" s="111">
        <f>IF(RES_hhdet_tes!U8=0,"",RES_hhdet_tes!U8/RES_hhdet_fec!U8)</f>
        <v>3.3828425997376579</v>
      </c>
      <c r="V8" s="111">
        <f>IF(RES_hhdet_tes!V8=0,"",RES_hhdet_tes!V8/RES_hhdet_fec!V8)</f>
        <v>3.4643874367313954</v>
      </c>
      <c r="W8" s="111">
        <f>IF(RES_hhdet_tes!W8=0,"",RES_hhdet_tes!W8/RES_hhdet_fec!W8)</f>
        <v>3.5023229626690986</v>
      </c>
      <c r="X8" s="111">
        <f>IF(RES_hhdet_tes!X8=0,"",RES_hhdet_tes!X8/RES_hhdet_fec!X8)</f>
        <v>3.5232563557675154</v>
      </c>
      <c r="Y8" s="111">
        <f>IF(RES_hhdet_tes!Y8=0,"",RES_hhdet_tes!Y8/RES_hhdet_fec!Y8)</f>
        <v>3.5291387685521824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0.55824500361305862</v>
      </c>
      <c r="C9" s="124">
        <f>IF(RES_hhdet_tes!C9=0,"",RES_hhdet_tes!C9/RES_hhdet_fec!C9)</f>
        <v>0.56081427169848952</v>
      </c>
      <c r="D9" s="124">
        <f>IF(RES_hhdet_tes!D9=0,"",RES_hhdet_tes!D9/RES_hhdet_fec!D9)</f>
        <v>0.56382496353323752</v>
      </c>
      <c r="E9" s="124">
        <f>IF(RES_hhdet_tes!E9=0,"",RES_hhdet_tes!E9/RES_hhdet_fec!E9)</f>
        <v>0.56712815570220376</v>
      </c>
      <c r="F9" s="124">
        <f>IF(RES_hhdet_tes!F9=0,"",RES_hhdet_tes!F9/RES_hhdet_fec!F9)</f>
        <v>0.57071782707276919</v>
      </c>
      <c r="G9" s="124">
        <f>IF(RES_hhdet_tes!G9=0,"",RES_hhdet_tes!G9/RES_hhdet_fec!G9)</f>
        <v>0.57443393956994449</v>
      </c>
      <c r="H9" s="124">
        <f>IF(RES_hhdet_tes!H9=0,"",RES_hhdet_tes!H9/RES_hhdet_fec!H9)</f>
        <v>0.57835370621527193</v>
      </c>
      <c r="I9" s="124">
        <f>IF(RES_hhdet_tes!I9=0,"",RES_hhdet_tes!I9/RES_hhdet_fec!I9)</f>
        <v>0.58031029438542192</v>
      </c>
      <c r="J9" s="124">
        <f>IF(RES_hhdet_tes!J9=0,"",RES_hhdet_tes!J9/RES_hhdet_fec!J9)</f>
        <v>0.5812132129937887</v>
      </c>
      <c r="K9" s="124">
        <f>IF(RES_hhdet_tes!K9=0,"",RES_hhdet_tes!K9/RES_hhdet_fec!K9)</f>
        <v>0.58305602500694353</v>
      </c>
      <c r="L9" s="124">
        <f>IF(RES_hhdet_tes!L9=0,"",RES_hhdet_tes!L9/RES_hhdet_fec!L9)</f>
        <v>0.59932636115618643</v>
      </c>
      <c r="M9" s="124">
        <f>IF(RES_hhdet_tes!M9=0,"",RES_hhdet_tes!M9/RES_hhdet_fec!M9)</f>
        <v>0.60583078266309642</v>
      </c>
      <c r="N9" s="124">
        <f>IF(RES_hhdet_tes!N9=0,"",RES_hhdet_tes!N9/RES_hhdet_fec!N9)</f>
        <v>0.61252106773878356</v>
      </c>
      <c r="O9" s="124">
        <f>IF(RES_hhdet_tes!O9=0,"",RES_hhdet_tes!O9/RES_hhdet_fec!O9)</f>
        <v>0.61909715108585561</v>
      </c>
      <c r="P9" s="124">
        <f>IF(RES_hhdet_tes!P9=0,"",RES_hhdet_tes!P9/RES_hhdet_fec!P9)</f>
        <v>0.6207653262697499</v>
      </c>
      <c r="Q9" s="124">
        <f>IF(RES_hhdet_tes!Q9=0,"",RES_hhdet_tes!Q9/RES_hhdet_fec!Q9)</f>
        <v>0.62468802482399322</v>
      </c>
      <c r="R9" s="124">
        <f>IF(RES_hhdet_tes!R9=0,"",RES_hhdet_tes!R9/RES_hhdet_fec!R9)</f>
        <v>0.63263122315175946</v>
      </c>
      <c r="S9" s="124">
        <f>IF(RES_hhdet_tes!S9=0,"",RES_hhdet_tes!S9/RES_hhdet_fec!S9)</f>
        <v>0.64477385351048921</v>
      </c>
      <c r="T9" s="124">
        <f>IF(RES_hhdet_tes!T9=0,"",RES_hhdet_tes!T9/RES_hhdet_fec!T9)</f>
        <v>0.65770841817096914</v>
      </c>
      <c r="U9" s="124">
        <f>IF(RES_hhdet_tes!U9=0,"",RES_hhdet_tes!U9/RES_hhdet_fec!U9)</f>
        <v>0.67658784299375951</v>
      </c>
      <c r="V9" s="124">
        <f>IF(RES_hhdet_tes!V9=0,"",RES_hhdet_tes!V9/RES_hhdet_fec!V9)</f>
        <v>0.69173752773056318</v>
      </c>
      <c r="W9" s="124">
        <f>IF(RES_hhdet_tes!W9=0,"",RES_hhdet_tes!W9/RES_hhdet_fec!W9)</f>
        <v>0.69812667769706305</v>
      </c>
      <c r="X9" s="124">
        <f>IF(RES_hhdet_tes!X9=0,"",RES_hhdet_tes!X9/RES_hhdet_fec!X9)</f>
        <v>0.70354219532206874</v>
      </c>
      <c r="Y9" s="124">
        <f>IF(RES_hhdet_tes!Y9=0,"",RES_hhdet_tes!Y9/RES_hhdet_fec!Y9)</f>
        <v>0.70611123539844112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0.5439468614908175</v>
      </c>
      <c r="C10" s="111">
        <f>IF(RES_hhdet_tes!C10=0,"",RES_hhdet_tes!C10/RES_hhdet_fec!C10)</f>
        <v>0.5477371542236974</v>
      </c>
      <c r="D10" s="111">
        <f>IF(RES_hhdet_tes!D10=0,"",RES_hhdet_tes!D10/RES_hhdet_fec!D10)</f>
        <v>0.55616066226770544</v>
      </c>
      <c r="E10" s="111">
        <f>IF(RES_hhdet_tes!E10=0,"",RES_hhdet_tes!E10/RES_hhdet_fec!E10)</f>
        <v>0.56126206264246703</v>
      </c>
      <c r="F10" s="111">
        <f>IF(RES_hhdet_tes!F10=0,"",RES_hhdet_tes!F10/RES_hhdet_fec!F10)</f>
        <v>0.56479861917411034</v>
      </c>
      <c r="G10" s="111">
        <f>IF(RES_hhdet_tes!G10=0,"",RES_hhdet_tes!G10/RES_hhdet_fec!G10)</f>
        <v>0.56798075782577828</v>
      </c>
      <c r="H10" s="111">
        <f>IF(RES_hhdet_tes!H10=0,"",RES_hhdet_tes!H10/RES_hhdet_fec!H10)</f>
        <v>0.57165015989131052</v>
      </c>
      <c r="I10" s="111">
        <f>IF(RES_hhdet_tes!I10=0,"",RES_hhdet_tes!I10/RES_hhdet_fec!I10)</f>
        <v>0.57457054155088105</v>
      </c>
      <c r="J10" s="111">
        <f>IF(RES_hhdet_tes!J10=0,"",RES_hhdet_tes!J10/RES_hhdet_fec!J10)</f>
        <v>0.57902509770672039</v>
      </c>
      <c r="K10" s="111">
        <f>IF(RES_hhdet_tes!K10=0,"",RES_hhdet_tes!K10/RES_hhdet_fec!K10)</f>
        <v>0.58401187695384815</v>
      </c>
      <c r="L10" s="111">
        <f>IF(RES_hhdet_tes!L10=0,"",RES_hhdet_tes!L10/RES_hhdet_fec!L10)</f>
        <v>0.59021273611139236</v>
      </c>
      <c r="M10" s="111">
        <f>IF(RES_hhdet_tes!M10=0,"",RES_hhdet_tes!M10/RES_hhdet_fec!M10)</f>
        <v>0.59608809978946853</v>
      </c>
      <c r="N10" s="111">
        <f>IF(RES_hhdet_tes!N10=0,"",RES_hhdet_tes!N10/RES_hhdet_fec!N10)</f>
        <v>0.6040684940790283</v>
      </c>
      <c r="O10" s="111">
        <f>IF(RES_hhdet_tes!O10=0,"",RES_hhdet_tes!O10/RES_hhdet_fec!O10)</f>
        <v>0.61338414636075433</v>
      </c>
      <c r="P10" s="111">
        <f>IF(RES_hhdet_tes!P10=0,"",RES_hhdet_tes!P10/RES_hhdet_fec!P10)</f>
        <v>0.6145459572201698</v>
      </c>
      <c r="Q10" s="111">
        <f>IF(RES_hhdet_tes!Q10=0,"",RES_hhdet_tes!Q10/RES_hhdet_fec!Q10)</f>
        <v>0.61536946459786435</v>
      </c>
      <c r="R10" s="111">
        <f>IF(RES_hhdet_tes!R10=0,"",RES_hhdet_tes!R10/RES_hhdet_fec!R10)</f>
        <v>0.61698389733532255</v>
      </c>
      <c r="S10" s="111">
        <f>IF(RES_hhdet_tes!S10=0,"",RES_hhdet_tes!S10/RES_hhdet_fec!S10)</f>
        <v>0.6215887847395265</v>
      </c>
      <c r="T10" s="111">
        <f>IF(RES_hhdet_tes!T10=0,"",RES_hhdet_tes!T10/RES_hhdet_fec!T10)</f>
        <v>0.63311362597521825</v>
      </c>
      <c r="U10" s="111">
        <f>IF(RES_hhdet_tes!U10=0,"",RES_hhdet_tes!U10/RES_hhdet_fec!U10)</f>
        <v>0.64286951853972452</v>
      </c>
      <c r="V10" s="111">
        <f>IF(RES_hhdet_tes!V10=0,"",RES_hhdet_tes!V10/RES_hhdet_fec!V10)</f>
        <v>0.65631305070385815</v>
      </c>
      <c r="W10" s="111">
        <f>IF(RES_hhdet_tes!W10=0,"",RES_hhdet_tes!W10/RES_hhdet_fec!W10)</f>
        <v>0.67465890309148246</v>
      </c>
      <c r="X10" s="111">
        <f>IF(RES_hhdet_tes!X10=0,"",RES_hhdet_tes!X10/RES_hhdet_fec!X10)</f>
        <v>0.70381833016627438</v>
      </c>
      <c r="Y10" s="111">
        <f>IF(RES_hhdet_tes!Y10=0,"",RES_hhdet_tes!Y10/RES_hhdet_fec!Y10)</f>
        <v>0.72790061801262473</v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0.49556538671916234</v>
      </c>
      <c r="C11" s="111">
        <f>IF(RES_hhdet_tes!C11=0,"",RES_hhdet_tes!C11/RES_hhdet_fec!C11)</f>
        <v>0.49769627345627671</v>
      </c>
      <c r="D11" s="111">
        <f>IF(RES_hhdet_tes!D11=0,"",RES_hhdet_tes!D11/RES_hhdet_fec!D11)</f>
        <v>0.49975753186199001</v>
      </c>
      <c r="E11" s="111">
        <f>IF(RES_hhdet_tes!E11=0,"",RES_hhdet_tes!E11/RES_hhdet_fec!E11)</f>
        <v>0.50325953394067469</v>
      </c>
      <c r="F11" s="111">
        <f>IF(RES_hhdet_tes!F11=0,"",RES_hhdet_tes!F11/RES_hhdet_fec!F11)</f>
        <v>0.50769359506652068</v>
      </c>
      <c r="G11" s="111">
        <f>IF(RES_hhdet_tes!G11=0,"",RES_hhdet_tes!G11/RES_hhdet_fec!G11)</f>
        <v>0.51279754132063449</v>
      </c>
      <c r="H11" s="111">
        <f>IF(RES_hhdet_tes!H11=0,"",RES_hhdet_tes!H11/RES_hhdet_fec!H11)</f>
        <v>0.51850299881461315</v>
      </c>
      <c r="I11" s="111">
        <f>IF(RES_hhdet_tes!I11=0,"",RES_hhdet_tes!I11/RES_hhdet_fec!I11)</f>
        <v>0.5212982996855916</v>
      </c>
      <c r="J11" s="111">
        <f>IF(RES_hhdet_tes!J11=0,"",RES_hhdet_tes!J11/RES_hhdet_fec!J11)</f>
        <v>0.5220662849220129</v>
      </c>
      <c r="K11" s="111">
        <f>IF(RES_hhdet_tes!K11=0,"",RES_hhdet_tes!K11/RES_hhdet_fec!K11)</f>
        <v>0.52403176031432541</v>
      </c>
      <c r="L11" s="111">
        <f>IF(RES_hhdet_tes!L11=0,"",RES_hhdet_tes!L11/RES_hhdet_fec!L11)</f>
        <v>0.52760120408662714</v>
      </c>
      <c r="M11" s="111">
        <f>IF(RES_hhdet_tes!M11=0,"",RES_hhdet_tes!M11/RES_hhdet_fec!M11)</f>
        <v>0.53444527087521365</v>
      </c>
      <c r="N11" s="111">
        <f>IF(RES_hhdet_tes!N11=0,"",RES_hhdet_tes!N11/RES_hhdet_fec!N11)</f>
        <v>0.5427304172022136</v>
      </c>
      <c r="O11" s="111">
        <f>IF(RES_hhdet_tes!O11=0,"",RES_hhdet_tes!O11/RES_hhdet_fec!O11)</f>
        <v>0.55150516357340829</v>
      </c>
      <c r="P11" s="111">
        <f>IF(RES_hhdet_tes!P11=0,"",RES_hhdet_tes!P11/RES_hhdet_fec!P11)</f>
        <v>0.55359168794297187</v>
      </c>
      <c r="Q11" s="111">
        <f>IF(RES_hhdet_tes!Q11=0,"",RES_hhdet_tes!Q11/RES_hhdet_fec!Q11)</f>
        <v>0.55578182559323142</v>
      </c>
      <c r="R11" s="111">
        <f>IF(RES_hhdet_tes!R11=0,"",RES_hhdet_tes!R11/RES_hhdet_fec!R11)</f>
        <v>0.5602461593232636</v>
      </c>
      <c r="S11" s="111">
        <f>IF(RES_hhdet_tes!S11=0,"",RES_hhdet_tes!S11/RES_hhdet_fec!S11)</f>
        <v>0.57374755478018546</v>
      </c>
      <c r="T11" s="111">
        <f>IF(RES_hhdet_tes!T11=0,"",RES_hhdet_tes!T11/RES_hhdet_fec!T11)</f>
        <v>0.59595268145411284</v>
      </c>
      <c r="U11" s="111">
        <f>IF(RES_hhdet_tes!U11=0,"",RES_hhdet_tes!U11/RES_hhdet_fec!U11)</f>
        <v>0.63682243194333832</v>
      </c>
      <c r="V11" s="111">
        <f>IF(RES_hhdet_tes!V11=0,"",RES_hhdet_tes!V11/RES_hhdet_fec!V11)</f>
        <v>0.67082667243800642</v>
      </c>
      <c r="W11" s="111">
        <f>IF(RES_hhdet_tes!W11=0,"",RES_hhdet_tes!W11/RES_hhdet_fec!W11)</f>
        <v>0.6857437898731662</v>
      </c>
      <c r="X11" s="111">
        <f>IF(RES_hhdet_tes!X11=0,"",RES_hhdet_tes!X11/RES_hhdet_fec!X11)</f>
        <v>0.68719482451984959</v>
      </c>
      <c r="Y11" s="111">
        <f>IF(RES_hhdet_tes!Y11=0,"",RES_hhdet_tes!Y11/RES_hhdet_fec!Y11)</f>
        <v>0.68743573988189677</v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>
        <f>IF(RES_hhdet_tes!L12=0,"",RES_hhdet_tes!L12/RES_hhdet_fec!L12)</f>
        <v>0.77477340758314828</v>
      </c>
      <c r="M12" s="111">
        <f>IF(RES_hhdet_tes!M12=0,"",RES_hhdet_tes!M12/RES_hhdet_fec!M12)</f>
        <v>0.77891903024551912</v>
      </c>
      <c r="N12" s="111">
        <f>IF(RES_hhdet_tes!N12=0,"",RES_hhdet_tes!N12/RES_hhdet_fec!N12)</f>
        <v>0.78980473713120491</v>
      </c>
      <c r="O12" s="111">
        <f>IF(RES_hhdet_tes!O12=0,"",RES_hhdet_tes!O12/RES_hhdet_fec!O12)</f>
        <v>0.77839878484811831</v>
      </c>
      <c r="P12" s="111">
        <f>IF(RES_hhdet_tes!P12=0,"",RES_hhdet_tes!P12/RES_hhdet_fec!P12)</f>
        <v>0.7715980517643054</v>
      </c>
      <c r="Q12" s="111">
        <f>IF(RES_hhdet_tes!Q12=0,"",RES_hhdet_tes!Q12/RES_hhdet_fec!Q12)</f>
        <v>0.78357738502291741</v>
      </c>
      <c r="R12" s="111">
        <f>IF(RES_hhdet_tes!R12=0,"",RES_hhdet_tes!R12/RES_hhdet_fec!R12)</f>
        <v>0.7713594389029772</v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>
        <f>IF(RES_hhdet_tes!L13=0,"",RES_hhdet_tes!L13/RES_hhdet_fec!L13)</f>
        <v>0.54041704662287104</v>
      </c>
      <c r="M13" s="112">
        <f>IF(RES_hhdet_tes!M13=0,"",RES_hhdet_tes!M13/RES_hhdet_fec!M13)</f>
        <v>0.54041704662287104</v>
      </c>
      <c r="N13" s="112">
        <f>IF(RES_hhdet_tes!N13=0,"",RES_hhdet_tes!N13/RES_hhdet_fec!N13)</f>
        <v>0.54041704662287104</v>
      </c>
      <c r="O13" s="112">
        <f>IF(RES_hhdet_tes!O13=0,"",RES_hhdet_tes!O13/RES_hhdet_fec!O13)</f>
        <v>0.54041704662287104</v>
      </c>
      <c r="P13" s="112">
        <f>IF(RES_hhdet_tes!P13=0,"",RES_hhdet_tes!P13/RES_hhdet_fec!P13)</f>
        <v>0.54041704662287104</v>
      </c>
      <c r="Q13" s="112">
        <f>IF(RES_hhdet_tes!Q13=0,"",RES_hhdet_tes!Q13/RES_hhdet_fec!Q13)</f>
        <v>0.54041704662287104</v>
      </c>
      <c r="R13" s="112">
        <f>IF(RES_hhdet_tes!R13=0,"",RES_hhdet_tes!R13/RES_hhdet_fec!R13)</f>
        <v>0.54041704662287104</v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0.55906420636669352</v>
      </c>
      <c r="C15" s="112">
        <f>IF(RES_hhdet_tes!C15=0,"",RES_hhdet_tes!C15/RES_hhdet_fec!C15)</f>
        <v>0.56161691781709855</v>
      </c>
      <c r="D15" s="112">
        <f>IF(RES_hhdet_tes!D15=0,"",RES_hhdet_tes!D15/RES_hhdet_fec!D15)</f>
        <v>0.5644747279475314</v>
      </c>
      <c r="E15" s="112">
        <f>IF(RES_hhdet_tes!E15=0,"",RES_hhdet_tes!E15/RES_hhdet_fec!E15)</f>
        <v>0.56777043483672496</v>
      </c>
      <c r="F15" s="112">
        <f>IF(RES_hhdet_tes!F15=0,"",RES_hhdet_tes!F15/RES_hhdet_fec!F15)</f>
        <v>0.57135043635196947</v>
      </c>
      <c r="G15" s="112">
        <f>IF(RES_hhdet_tes!G15=0,"",RES_hhdet_tes!G15/RES_hhdet_fec!G15)</f>
        <v>0.57506047125506887</v>
      </c>
      <c r="H15" s="112">
        <f>IF(RES_hhdet_tes!H15=0,"",RES_hhdet_tes!H15/RES_hhdet_fec!H15)</f>
        <v>0.57900877725616162</v>
      </c>
      <c r="I15" s="112">
        <f>IF(RES_hhdet_tes!I15=0,"",RES_hhdet_tes!I15/RES_hhdet_fec!I15)</f>
        <v>0.58095858745191342</v>
      </c>
      <c r="J15" s="112">
        <f>IF(RES_hhdet_tes!J15=0,"",RES_hhdet_tes!J15/RES_hhdet_fec!J15)</f>
        <v>0.58167648359430879</v>
      </c>
      <c r="K15" s="112">
        <f>IF(RES_hhdet_tes!K15=0,"",RES_hhdet_tes!K15/RES_hhdet_fec!K15)</f>
        <v>0.58336189189037901</v>
      </c>
      <c r="L15" s="112">
        <f>IF(RES_hhdet_tes!L15=0,"",RES_hhdet_tes!L15/RES_hhdet_fec!L15)</f>
        <v>0.58558753577504008</v>
      </c>
      <c r="M15" s="112">
        <f>IF(RES_hhdet_tes!M15=0,"",RES_hhdet_tes!M15/RES_hhdet_fec!M15)</f>
        <v>0.58974790835661606</v>
      </c>
      <c r="N15" s="112">
        <f>IF(RES_hhdet_tes!N15=0,"",RES_hhdet_tes!N15/RES_hhdet_fec!N15)</f>
        <v>0.59501631986727399</v>
      </c>
      <c r="O15" s="112">
        <f>IF(RES_hhdet_tes!O15=0,"",RES_hhdet_tes!O15/RES_hhdet_fec!O15)</f>
        <v>0.59987954687494693</v>
      </c>
      <c r="P15" s="112">
        <f>IF(RES_hhdet_tes!P15=0,"",RES_hhdet_tes!P15/RES_hhdet_fec!P15)</f>
        <v>0.60120500350069817</v>
      </c>
      <c r="Q15" s="112">
        <f>IF(RES_hhdet_tes!Q15=0,"",RES_hhdet_tes!Q15/RES_hhdet_fec!Q15)</f>
        <v>0.60568876025156182</v>
      </c>
      <c r="R15" s="112">
        <f>IF(RES_hhdet_tes!R15=0,"",RES_hhdet_tes!R15/RES_hhdet_fec!R15)</f>
        <v>0.61597266670478634</v>
      </c>
      <c r="S15" s="112">
        <f>IF(RES_hhdet_tes!S15=0,"",RES_hhdet_tes!S15/RES_hhdet_fec!S15)</f>
        <v>0.62990480904190183</v>
      </c>
      <c r="T15" s="112">
        <f>IF(RES_hhdet_tes!T15=0,"",RES_hhdet_tes!T15/RES_hhdet_fec!T15)</f>
        <v>0.64363849470683165</v>
      </c>
      <c r="U15" s="112">
        <f>IF(RES_hhdet_tes!U15=0,"",RES_hhdet_tes!U15/RES_hhdet_fec!U15)</f>
        <v>0.66227108958351566</v>
      </c>
      <c r="V15" s="112">
        <f>IF(RES_hhdet_tes!V15=0,"",RES_hhdet_tes!V15/RES_hhdet_fec!V15)</f>
        <v>0.67801401942666695</v>
      </c>
      <c r="W15" s="112">
        <f>IF(RES_hhdet_tes!W15=0,"",RES_hhdet_tes!W15/RES_hhdet_fec!W15)</f>
        <v>0.68458305673040543</v>
      </c>
      <c r="X15" s="112">
        <f>IF(RES_hhdet_tes!X15=0,"",RES_hhdet_tes!X15/RES_hhdet_fec!X15)</f>
        <v>0.68743065119206004</v>
      </c>
      <c r="Y15" s="112">
        <f>IF(RES_hhdet_tes!Y15=0,"",RES_hhdet_tes!Y15/RES_hhdet_fec!Y15)</f>
        <v>0.68922343179963963</v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>
        <f>IF(RES_hhdet_tes!L16=0,"",RES_hhdet_tes!L16/RES_hhdet_fec!L16)</f>
        <v>0.80811021962479535</v>
      </c>
      <c r="M16" s="113">
        <f>IF(RES_hhdet_tes!M16=0,"",RES_hhdet_tes!M16/RES_hhdet_fec!M16)</f>
        <v>0.8136455765558962</v>
      </c>
      <c r="N16" s="113">
        <f>IF(RES_hhdet_tes!N16=0,"",RES_hhdet_tes!N16/RES_hhdet_fec!N16)</f>
        <v>0.82463307929433771</v>
      </c>
      <c r="O16" s="113">
        <f>IF(RES_hhdet_tes!O16=0,"",RES_hhdet_tes!O16/RES_hhdet_fec!O16)</f>
        <v>0.81611957125102919</v>
      </c>
      <c r="P16" s="113">
        <f>IF(RES_hhdet_tes!P16=0,"",RES_hhdet_tes!P16/RES_hhdet_fec!P16)</f>
        <v>0.81048352471694773</v>
      </c>
      <c r="Q16" s="113">
        <f>IF(RES_hhdet_tes!Q16=0,"",RES_hhdet_tes!Q16/RES_hhdet_fec!Q16)</f>
        <v>0.82112162926692489</v>
      </c>
      <c r="R16" s="113">
        <f>IF(RES_hhdet_tes!R16=0,"",RES_hhdet_tes!R16/RES_hhdet_fec!R16)</f>
        <v>0.81563441645822765</v>
      </c>
      <c r="S16" s="113">
        <f>IF(RES_hhdet_tes!S16=0,"",RES_hhdet_tes!S16/RES_hhdet_fec!S16)</f>
        <v>0.81790616795863758</v>
      </c>
      <c r="T16" s="113">
        <f>IF(RES_hhdet_tes!T16=0,"",RES_hhdet_tes!T16/RES_hhdet_fec!T16)</f>
        <v>0.8436480557730146</v>
      </c>
      <c r="U16" s="113">
        <f>IF(RES_hhdet_tes!U16=0,"",RES_hhdet_tes!U16/RES_hhdet_fec!U16)</f>
        <v>0.85138455520051293</v>
      </c>
      <c r="V16" s="113">
        <f>IF(RES_hhdet_tes!V16=0,"",RES_hhdet_tes!V16/RES_hhdet_fec!V16)</f>
        <v>0.85274194660076397</v>
      </c>
      <c r="W16" s="113">
        <f>IF(RES_hhdet_tes!W16=0,"",RES_hhdet_tes!W16/RES_hhdet_fec!W16)</f>
        <v>0.85472558436581714</v>
      </c>
      <c r="X16" s="113">
        <f>IF(RES_hhdet_tes!X16=0,"",RES_hhdet_tes!X16/RES_hhdet_fec!X16)</f>
        <v>0.85557124666315154</v>
      </c>
      <c r="Y16" s="113">
        <f>IF(RES_hhdet_tes!Y16=0,"",RES_hhdet_tes!Y16/RES_hhdet_fec!Y16)</f>
        <v>0.85749945436354358</v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>
        <f>IF(RES_hhdet_tes!L17=0,"",RES_hhdet_tes!L17/RES_hhdet_fec!L17)</f>
        <v>0.5932435554920743</v>
      </c>
      <c r="M17" s="111">
        <f>IF(RES_hhdet_tes!M17=0,"",RES_hhdet_tes!M17/RES_hhdet_fec!M17)</f>
        <v>0.59410641397298447</v>
      </c>
      <c r="N17" s="111">
        <f>IF(RES_hhdet_tes!N17=0,"",RES_hhdet_tes!N17/RES_hhdet_fec!N17)</f>
        <v>0.59504406083110084</v>
      </c>
      <c r="O17" s="111">
        <f>IF(RES_hhdet_tes!O17=0,"",RES_hhdet_tes!O17/RES_hhdet_fec!O17)</f>
        <v>0.59729218220032609</v>
      </c>
      <c r="P17" s="111">
        <f>IF(RES_hhdet_tes!P17=0,"",RES_hhdet_tes!P17/RES_hhdet_fec!P17)</f>
        <v>0.59767603764538113</v>
      </c>
      <c r="Q17" s="111">
        <f>IF(RES_hhdet_tes!Q17=0,"",RES_hhdet_tes!Q17/RES_hhdet_fec!Q17)</f>
        <v>0.59931487035470432</v>
      </c>
      <c r="R17" s="111">
        <f>IF(RES_hhdet_tes!R17=0,"",RES_hhdet_tes!R17/RES_hhdet_fec!R17)</f>
        <v>0.60858172628680063</v>
      </c>
      <c r="S17" s="111">
        <f>IF(RES_hhdet_tes!S17=0,"",RES_hhdet_tes!S17/RES_hhdet_fec!S17)</f>
        <v>0.62720509109771683</v>
      </c>
      <c r="T17" s="111">
        <f>IF(RES_hhdet_tes!T17=0,"",RES_hhdet_tes!T17/RES_hhdet_fec!T17)</f>
        <v>0.65712114092275642</v>
      </c>
      <c r="U17" s="111">
        <f>IF(RES_hhdet_tes!U17=0,"",RES_hhdet_tes!U17/RES_hhdet_fec!U17)</f>
        <v>0.67042756915411472</v>
      </c>
      <c r="V17" s="111">
        <f>IF(RES_hhdet_tes!V17=0,"",RES_hhdet_tes!V17/RES_hhdet_fec!V17)</f>
        <v>0.67825924265736071</v>
      </c>
      <c r="W17" s="111">
        <f>IF(RES_hhdet_tes!W17=0,"",RES_hhdet_tes!W17/RES_hhdet_fec!W17)</f>
        <v>0.68338779360791391</v>
      </c>
      <c r="X17" s="111">
        <f>IF(RES_hhdet_tes!X17=0,"",RES_hhdet_tes!X17/RES_hhdet_fec!X17)</f>
        <v>0.68486342050121396</v>
      </c>
      <c r="Y17" s="111">
        <f>IF(RES_hhdet_tes!Y17=0,"",RES_hhdet_tes!Y17/RES_hhdet_fec!Y17)</f>
        <v>0.68628142592727515</v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>
        <f>IF(RES_hhdet_tes!Y18=0,"",RES_hhdet_tes!Y18/RES_hhdet_fec!Y18)</f>
        <v>1</v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0.66332580414813136</v>
      </c>
      <c r="C19" s="124">
        <f>IF(RES_hhdet_tes!C19=0,"",RES_hhdet_tes!C19/RES_hhdet_fec!C19)</f>
        <v>0.67267995788195678</v>
      </c>
      <c r="D19" s="124">
        <f>IF(RES_hhdet_tes!D19=0,"",RES_hhdet_tes!D19/RES_hhdet_fec!D19)</f>
        <v>0.65260488995241317</v>
      </c>
      <c r="E19" s="124">
        <f>IF(RES_hhdet_tes!E19=0,"",RES_hhdet_tes!E19/RES_hhdet_fec!E19)</f>
        <v>0.64796134554300078</v>
      </c>
      <c r="F19" s="124">
        <f>IF(RES_hhdet_tes!F19=0,"",RES_hhdet_tes!F19/RES_hhdet_fec!F19)</f>
        <v>0.65501695616300315</v>
      </c>
      <c r="G19" s="124">
        <f>IF(RES_hhdet_tes!G19=0,"",RES_hhdet_tes!G19/RES_hhdet_fec!G19)</f>
        <v>0.66006609246232262</v>
      </c>
      <c r="H19" s="124">
        <f>IF(RES_hhdet_tes!H19=0,"",RES_hhdet_tes!H19/RES_hhdet_fec!H19)</f>
        <v>0.65884900336647012</v>
      </c>
      <c r="I19" s="124">
        <f>IF(RES_hhdet_tes!I19=0,"",RES_hhdet_tes!I19/RES_hhdet_fec!I19)</f>
        <v>0.66072007430261137</v>
      </c>
      <c r="J19" s="124">
        <f>IF(RES_hhdet_tes!J19=0,"",RES_hhdet_tes!J19/RES_hhdet_fec!J19)</f>
        <v>0.66304750574646298</v>
      </c>
      <c r="K19" s="124">
        <f>IF(RES_hhdet_tes!K19=0,"",RES_hhdet_tes!K19/RES_hhdet_fec!K19)</f>
        <v>0.67294043916882651</v>
      </c>
      <c r="L19" s="124">
        <f>IF(RES_hhdet_tes!L19=0,"",RES_hhdet_tes!L19/RES_hhdet_fec!L19)</f>
        <v>0.66886388661709284</v>
      </c>
      <c r="M19" s="124">
        <f>IF(RES_hhdet_tes!M19=0,"",RES_hhdet_tes!M19/RES_hhdet_fec!M19)</f>
        <v>0.67061842114758319</v>
      </c>
      <c r="N19" s="124">
        <f>IF(RES_hhdet_tes!N19=0,"",RES_hhdet_tes!N19/RES_hhdet_fec!N19)</f>
        <v>0.67257206732840447</v>
      </c>
      <c r="O19" s="124">
        <f>IF(RES_hhdet_tes!O19=0,"",RES_hhdet_tes!O19/RES_hhdet_fec!O19)</f>
        <v>0.67947164685104078</v>
      </c>
      <c r="P19" s="124">
        <f>IF(RES_hhdet_tes!P19=0,"",RES_hhdet_tes!P19/RES_hhdet_fec!P19)</f>
        <v>0.6901064148508862</v>
      </c>
      <c r="Q19" s="124">
        <f>IF(RES_hhdet_tes!Q19=0,"",RES_hhdet_tes!Q19/RES_hhdet_fec!Q19)</f>
        <v>0.71246627663201534</v>
      </c>
      <c r="R19" s="124">
        <f>IF(RES_hhdet_tes!R19=0,"",RES_hhdet_tes!R19/RES_hhdet_fec!R19)</f>
        <v>0.72174003154864685</v>
      </c>
      <c r="S19" s="124">
        <f>IF(RES_hhdet_tes!S19=0,"",RES_hhdet_tes!S19/RES_hhdet_fec!S19)</f>
        <v>0.73270041834736732</v>
      </c>
      <c r="T19" s="124">
        <f>IF(RES_hhdet_tes!T19=0,"",RES_hhdet_tes!T19/RES_hhdet_fec!T19)</f>
        <v>0.74489497449738151</v>
      </c>
      <c r="U19" s="124">
        <f>IF(RES_hhdet_tes!U19=0,"",RES_hhdet_tes!U19/RES_hhdet_fec!U19)</f>
        <v>0.75918417564807672</v>
      </c>
      <c r="V19" s="124">
        <f>IF(RES_hhdet_tes!V19=0,"",RES_hhdet_tes!V19/RES_hhdet_fec!V19)</f>
        <v>0.77174138038628171</v>
      </c>
      <c r="W19" s="124">
        <f>IF(RES_hhdet_tes!W19=0,"",RES_hhdet_tes!W19/RES_hhdet_fec!W19)</f>
        <v>0.77100676498805509</v>
      </c>
      <c r="X19" s="124">
        <f>IF(RES_hhdet_tes!X19=0,"",RES_hhdet_tes!X19/RES_hhdet_fec!X19)</f>
        <v>0.79292808153215122</v>
      </c>
      <c r="Y19" s="124">
        <f>IF(RES_hhdet_tes!Y19=0,"",RES_hhdet_tes!Y19/RES_hhdet_fec!Y19)</f>
        <v>0.81453766831748009</v>
      </c>
      <c r="DA19" s="130" t="s">
        <v>1924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0.56632370623127637</v>
      </c>
      <c r="C20" s="111">
        <f>IF(RES_hhdet_tes!C20=0,"",RES_hhdet_tes!C20/RES_hhdet_fec!C20)</f>
        <v>0.56736448888568669</v>
      </c>
      <c r="D20" s="111">
        <f>IF(RES_hhdet_tes!D20=0,"",RES_hhdet_tes!D20/RES_hhdet_fec!D20)</f>
        <v>0.56891223997970819</v>
      </c>
      <c r="E20" s="111">
        <f>IF(RES_hhdet_tes!E20=0,"",RES_hhdet_tes!E20/RES_hhdet_fec!E20)</f>
        <v>0.5699442010217135</v>
      </c>
      <c r="F20" s="111">
        <f>IF(RES_hhdet_tes!F20=0,"",RES_hhdet_tes!F20/RES_hhdet_fec!F20)</f>
        <v>0.57092658695076459</v>
      </c>
      <c r="G20" s="111">
        <f>IF(RES_hhdet_tes!G20=0,"",RES_hhdet_tes!G20/RES_hhdet_fec!G20)</f>
        <v>0.57194945446132073</v>
      </c>
      <c r="H20" s="111">
        <f>IF(RES_hhdet_tes!H20=0,"",RES_hhdet_tes!H20/RES_hhdet_fec!H20)</f>
        <v>0.57300526308881916</v>
      </c>
      <c r="I20" s="111">
        <f>IF(RES_hhdet_tes!I20=0,"",RES_hhdet_tes!I20/RES_hhdet_fec!I20)</f>
        <v>0.57352699048962308</v>
      </c>
      <c r="J20" s="111">
        <f>IF(RES_hhdet_tes!J20=0,"",RES_hhdet_tes!J20/RES_hhdet_fec!J20)</f>
        <v>0.57376589834244485</v>
      </c>
      <c r="K20" s="111">
        <f>IF(RES_hhdet_tes!K20=0,"",RES_hhdet_tes!K20/RES_hhdet_fec!K20)</f>
        <v>0.5741318089162557</v>
      </c>
      <c r="L20" s="111">
        <f>IF(RES_hhdet_tes!L20=0,"",RES_hhdet_tes!L20/RES_hhdet_fec!L20)</f>
        <v>0.57482232886960583</v>
      </c>
      <c r="M20" s="111">
        <f>IF(RES_hhdet_tes!M20=0,"",RES_hhdet_tes!M20/RES_hhdet_fec!M20)</f>
        <v>0.57532888619796585</v>
      </c>
      <c r="N20" s="111">
        <f>IF(RES_hhdet_tes!N20=0,"",RES_hhdet_tes!N20/RES_hhdet_fec!N20)</f>
        <v>0.57575604541871905</v>
      </c>
      <c r="O20" s="111">
        <f>IF(RES_hhdet_tes!O20=0,"",RES_hhdet_tes!O20/RES_hhdet_fec!O20)</f>
        <v>0.57603424731089869</v>
      </c>
      <c r="P20" s="111">
        <f>IF(RES_hhdet_tes!P20=0,"",RES_hhdet_tes!P20/RES_hhdet_fec!P20)</f>
        <v>0.57610735366875132</v>
      </c>
      <c r="Q20" s="111">
        <f>IF(RES_hhdet_tes!Q20=0,"",RES_hhdet_tes!Q20/RES_hhdet_fec!Q20)</f>
        <v>0.57614736625764351</v>
      </c>
      <c r="R20" s="111">
        <f>IF(RES_hhdet_tes!R20=0,"",RES_hhdet_tes!R20/RES_hhdet_fec!R20)</f>
        <v>0.5762259051188533</v>
      </c>
      <c r="S20" s="111">
        <f>IF(RES_hhdet_tes!S20=0,"",RES_hhdet_tes!S20/RES_hhdet_fec!S20)</f>
        <v>0.57645291123880382</v>
      </c>
      <c r="T20" s="111">
        <f>IF(RES_hhdet_tes!T20=0,"",RES_hhdet_tes!T20/RES_hhdet_fec!T20)</f>
        <v>0.58041072482642686</v>
      </c>
      <c r="U20" s="111">
        <f>IF(RES_hhdet_tes!U20=0,"",RES_hhdet_tes!U20/RES_hhdet_fec!U20)</f>
        <v>0.58530686718889946</v>
      </c>
      <c r="V20" s="111">
        <f>IF(RES_hhdet_tes!V20=0,"",RES_hhdet_tes!V20/RES_hhdet_fec!V20)</f>
        <v>0.59098587623464482</v>
      </c>
      <c r="W20" s="111">
        <f>IF(RES_hhdet_tes!W20=0,"",RES_hhdet_tes!W20/RES_hhdet_fec!W20)</f>
        <v>0.59325408888068465</v>
      </c>
      <c r="X20" s="111">
        <f>IF(RES_hhdet_tes!X20=0,"",RES_hhdet_tes!X20/RES_hhdet_fec!X20)</f>
        <v>0.59481556281224846</v>
      </c>
      <c r="Y20" s="111">
        <f>IF(RES_hhdet_tes!Y20=0,"",RES_hhdet_tes!Y20/RES_hhdet_fec!Y20)</f>
        <v>0.59702536287635588</v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0.56075323087468321</v>
      </c>
      <c r="C21" s="111">
        <f>IF(RES_hhdet_tes!C21=0,"",RES_hhdet_tes!C21/RES_hhdet_fec!C21)</f>
        <v>0.56223731052198544</v>
      </c>
      <c r="D21" s="111">
        <f>IF(RES_hhdet_tes!D21=0,"",RES_hhdet_tes!D21/RES_hhdet_fec!D21)</f>
        <v>0.56395063193628292</v>
      </c>
      <c r="E21" s="111">
        <f>IF(RES_hhdet_tes!E21=0,"",RES_hhdet_tes!E21/RES_hhdet_fec!E21)</f>
        <v>0.56542150445323314</v>
      </c>
      <c r="F21" s="111">
        <f>IF(RES_hhdet_tes!F21=0,"",RES_hhdet_tes!F21/RES_hhdet_fec!F21)</f>
        <v>0.5664668134598474</v>
      </c>
      <c r="G21" s="111">
        <f>IF(RES_hhdet_tes!G21=0,"",RES_hhdet_tes!G21/RES_hhdet_fec!G21)</f>
        <v>0.56729362978837716</v>
      </c>
      <c r="H21" s="111">
        <f>IF(RES_hhdet_tes!H21=0,"",RES_hhdet_tes!H21/RES_hhdet_fec!H21)</f>
        <v>0.56812145689864046</v>
      </c>
      <c r="I21" s="111">
        <f>IF(RES_hhdet_tes!I21=0,"",RES_hhdet_tes!I21/RES_hhdet_fec!I21)</f>
        <v>0.56852682184998327</v>
      </c>
      <c r="J21" s="111">
        <f>IF(RES_hhdet_tes!J21=0,"",RES_hhdet_tes!J21/RES_hhdet_fec!J21)</f>
        <v>0.56876085389530007</v>
      </c>
      <c r="K21" s="111">
        <f>IF(RES_hhdet_tes!K21=0,"",RES_hhdet_tes!K21/RES_hhdet_fec!K21)</f>
        <v>0.56944740904724489</v>
      </c>
      <c r="L21" s="111">
        <f>IF(RES_hhdet_tes!L21=0,"",RES_hhdet_tes!L21/RES_hhdet_fec!L21)</f>
        <v>0.57045257096699908</v>
      </c>
      <c r="M21" s="111">
        <f>IF(RES_hhdet_tes!M21=0,"",RES_hhdet_tes!M21/RES_hhdet_fec!M21)</f>
        <v>0.57146898769157828</v>
      </c>
      <c r="N21" s="111">
        <f>IF(RES_hhdet_tes!N21=0,"",RES_hhdet_tes!N21/RES_hhdet_fec!N21)</f>
        <v>0.57206208919915769</v>
      </c>
      <c r="O21" s="111">
        <f>IF(RES_hhdet_tes!O21=0,"",RES_hhdet_tes!O21/RES_hhdet_fec!O21)</f>
        <v>0.5724422245904407</v>
      </c>
      <c r="P21" s="111">
        <f>IF(RES_hhdet_tes!P21=0,"",RES_hhdet_tes!P21/RES_hhdet_fec!P21)</f>
        <v>0.57254838232919636</v>
      </c>
      <c r="Q21" s="111">
        <f>IF(RES_hhdet_tes!Q21=0,"",RES_hhdet_tes!Q21/RES_hhdet_fec!Q21)</f>
        <v>0.57297685665189702</v>
      </c>
      <c r="R21" s="111">
        <f>IF(RES_hhdet_tes!R21=0,"",RES_hhdet_tes!R21/RES_hhdet_fec!R21)</f>
        <v>0.57409830736512402</v>
      </c>
      <c r="S21" s="111">
        <f>IF(RES_hhdet_tes!S21=0,"",RES_hhdet_tes!S21/RES_hhdet_fec!S21)</f>
        <v>0.57573744878619026</v>
      </c>
      <c r="T21" s="111">
        <f>IF(RES_hhdet_tes!T21=0,"",RES_hhdet_tes!T21/RES_hhdet_fec!T21)</f>
        <v>0.57759971333007543</v>
      </c>
      <c r="U21" s="111">
        <f>IF(RES_hhdet_tes!U21=0,"",RES_hhdet_tes!U21/RES_hhdet_fec!U21)</f>
        <v>0.58132806919622615</v>
      </c>
      <c r="V21" s="111">
        <f>IF(RES_hhdet_tes!V21=0,"",RES_hhdet_tes!V21/RES_hhdet_fec!V21)</f>
        <v>0.58561801434283733</v>
      </c>
      <c r="W21" s="111">
        <f>IF(RES_hhdet_tes!W21=0,"",RES_hhdet_tes!W21/RES_hhdet_fec!W21)</f>
        <v>0.58871108175882503</v>
      </c>
      <c r="X21" s="111">
        <f>IF(RES_hhdet_tes!X21=0,"",RES_hhdet_tes!X21/RES_hhdet_fec!X21)</f>
        <v>0.59163548453722548</v>
      </c>
      <c r="Y21" s="111">
        <f>IF(RES_hhdet_tes!Y21=0,"",RES_hhdet_tes!Y21/RES_hhdet_fec!Y21)</f>
        <v>0.59647803260102938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0.72597952868371163</v>
      </c>
      <c r="C22" s="45">
        <f>IF(RES_hhdet_tes!C22=0,"",RES_hhdet_tes!C22/RES_hhdet_fec!C22)</f>
        <v>0.72764040567936916</v>
      </c>
      <c r="D22" s="45">
        <f>IF(RES_hhdet_tes!D22=0,"",RES_hhdet_tes!D22/RES_hhdet_fec!D22)</f>
        <v>0.72905133410526124</v>
      </c>
      <c r="E22" s="45">
        <f>IF(RES_hhdet_tes!E22=0,"",RES_hhdet_tes!E22/RES_hhdet_fec!E22)</f>
        <v>0.73150965047141403</v>
      </c>
      <c r="F22" s="45">
        <f>IF(RES_hhdet_tes!F22=0,"",RES_hhdet_tes!F22/RES_hhdet_fec!F22)</f>
        <v>0.73454902752064177</v>
      </c>
      <c r="G22" s="45">
        <f>IF(RES_hhdet_tes!G22=0,"",RES_hhdet_tes!G22/RES_hhdet_fec!G22)</f>
        <v>0.7378034371842378</v>
      </c>
      <c r="H22" s="45">
        <f>IF(RES_hhdet_tes!H22=0,"",RES_hhdet_tes!H22/RES_hhdet_fec!H22)</f>
        <v>0.74132341509463917</v>
      </c>
      <c r="I22" s="45">
        <f>IF(RES_hhdet_tes!I22=0,"",RES_hhdet_tes!I22/RES_hhdet_fec!I22)</f>
        <v>0.74306808969989357</v>
      </c>
      <c r="J22" s="45">
        <f>IF(RES_hhdet_tes!J22=0,"",RES_hhdet_tes!J22/RES_hhdet_fec!J22)</f>
        <v>0.74363201899164111</v>
      </c>
      <c r="K22" s="45">
        <f>IF(RES_hhdet_tes!K22=0,"",RES_hhdet_tes!K22/RES_hhdet_fec!K22)</f>
        <v>0.74513486594818124</v>
      </c>
      <c r="L22" s="45">
        <f>IF(RES_hhdet_tes!L22=0,"",RES_hhdet_tes!L22/RES_hhdet_fec!L22)</f>
        <v>0.74727177531022115</v>
      </c>
      <c r="M22" s="45">
        <f>IF(RES_hhdet_tes!M22=0,"",RES_hhdet_tes!M22/RES_hhdet_fec!M22)</f>
        <v>0.75027809458052963</v>
      </c>
      <c r="N22" s="45">
        <f>IF(RES_hhdet_tes!N22=0,"",RES_hhdet_tes!N22/RES_hhdet_fec!N22)</f>
        <v>0.75361478849864505</v>
      </c>
      <c r="O22" s="45">
        <f>IF(RES_hhdet_tes!O22=0,"",RES_hhdet_tes!O22/RES_hhdet_fec!O22)</f>
        <v>0.75671037124308094</v>
      </c>
      <c r="P22" s="45">
        <f>IF(RES_hhdet_tes!P22=0,"",RES_hhdet_tes!P22/RES_hhdet_fec!P22)</f>
        <v>0.75776222814853467</v>
      </c>
      <c r="Q22" s="45">
        <f>IF(RES_hhdet_tes!Q22=0,"",RES_hhdet_tes!Q22/RES_hhdet_fec!Q22)</f>
        <v>0.76237124158569336</v>
      </c>
      <c r="R22" s="45">
        <f>IF(RES_hhdet_tes!R22=0,"",RES_hhdet_tes!R22/RES_hhdet_fec!R22)</f>
        <v>0.76879592625565929</v>
      </c>
      <c r="S22" s="45">
        <f>IF(RES_hhdet_tes!S22=0,"",RES_hhdet_tes!S22/RES_hhdet_fec!S22)</f>
        <v>0.77860062005417086</v>
      </c>
      <c r="T22" s="45">
        <f>IF(RES_hhdet_tes!T22=0,"",RES_hhdet_tes!T22/RES_hhdet_fec!T22)</f>
        <v>0.78812995583572309</v>
      </c>
      <c r="U22" s="45">
        <f>IF(RES_hhdet_tes!U22=0,"",RES_hhdet_tes!U22/RES_hhdet_fec!U22)</f>
        <v>0.80168629315482498</v>
      </c>
      <c r="V22" s="45">
        <f>IF(RES_hhdet_tes!V22=0,"",RES_hhdet_tes!V22/RES_hhdet_fec!V22)</f>
        <v>0.81586376036238462</v>
      </c>
      <c r="W22" s="45">
        <f>IF(RES_hhdet_tes!W22=0,"",RES_hhdet_tes!W22/RES_hhdet_fec!W22)</f>
        <v>0.82414340166212707</v>
      </c>
      <c r="X22" s="45">
        <f>IF(RES_hhdet_tes!X22=0,"",RES_hhdet_tes!X22/RES_hhdet_fec!X22)</f>
        <v>0.83193338741208112</v>
      </c>
      <c r="Y22" s="45">
        <f>IF(RES_hhdet_tes!Y22=0,"",RES_hhdet_tes!Y22/RES_hhdet_fec!Y22)</f>
        <v>0.84541037695130417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0.46337472819497666</v>
      </c>
      <c r="C24" s="119">
        <f>IF(RES_hhdet_tes!C24=0,"",RES_hhdet_tes!C24/RES_hhdet_fec!C24)</f>
        <v>0.46638276583544008</v>
      </c>
      <c r="D24" s="119">
        <f>IF(RES_hhdet_tes!D24=0,"",RES_hhdet_tes!D24/RES_hhdet_fec!D24)</f>
        <v>0.46648389871089696</v>
      </c>
      <c r="E24" s="119">
        <f>IF(RES_hhdet_tes!E24=0,"",RES_hhdet_tes!E24/RES_hhdet_fec!E24)</f>
        <v>0.46933420334484943</v>
      </c>
      <c r="F24" s="119">
        <f>IF(RES_hhdet_tes!F24=0,"",RES_hhdet_tes!F24/RES_hhdet_fec!F24)</f>
        <v>0.47434051008752254</v>
      </c>
      <c r="G24" s="119">
        <f>IF(RES_hhdet_tes!G24=0,"",RES_hhdet_tes!G24/RES_hhdet_fec!G24)</f>
        <v>0.47964496156333863</v>
      </c>
      <c r="H24" s="119">
        <f>IF(RES_hhdet_tes!H24=0,"",RES_hhdet_tes!H24/RES_hhdet_fec!H24)</f>
        <v>0.48631755115415515</v>
      </c>
      <c r="I24" s="119">
        <f>IF(RES_hhdet_tes!I24=0,"",RES_hhdet_tes!I24/RES_hhdet_fec!I24)</f>
        <v>0.49306550687406148</v>
      </c>
      <c r="J24" s="119">
        <f>IF(RES_hhdet_tes!J24=0,"",RES_hhdet_tes!J24/RES_hhdet_fec!J24)</f>
        <v>0.50396566601084292</v>
      </c>
      <c r="K24" s="119">
        <f>IF(RES_hhdet_tes!K24=0,"",RES_hhdet_tes!K24/RES_hhdet_fec!K24)</f>
        <v>0.5455411972093055</v>
      </c>
      <c r="L24" s="119">
        <f>IF(RES_hhdet_tes!L24=0,"",RES_hhdet_tes!L24/RES_hhdet_fec!L24)</f>
        <v>0.58575706127085825</v>
      </c>
      <c r="M24" s="119">
        <f>IF(RES_hhdet_tes!M24=0,"",RES_hhdet_tes!M24/RES_hhdet_fec!M24)</f>
        <v>0.54332625433568771</v>
      </c>
      <c r="N24" s="119">
        <f>IF(RES_hhdet_tes!N24=0,"",RES_hhdet_tes!N24/RES_hhdet_fec!N24)</f>
        <v>0.57159538078548544</v>
      </c>
      <c r="O24" s="119">
        <f>IF(RES_hhdet_tes!O24=0,"",RES_hhdet_tes!O24/RES_hhdet_fec!O24)</f>
        <v>0.58414973377918089</v>
      </c>
      <c r="P24" s="119">
        <f>IF(RES_hhdet_tes!P24=0,"",RES_hhdet_tes!P24/RES_hhdet_fec!P24)</f>
        <v>0.61437648761680008</v>
      </c>
      <c r="Q24" s="119">
        <f>IF(RES_hhdet_tes!Q24=0,"",RES_hhdet_tes!Q24/RES_hhdet_fec!Q24)</f>
        <v>0.60088629176786623</v>
      </c>
      <c r="R24" s="119">
        <f>IF(RES_hhdet_tes!R24=0,"",RES_hhdet_tes!R24/RES_hhdet_fec!R24)</f>
        <v>0.60783744235161363</v>
      </c>
      <c r="S24" s="119">
        <f>IF(RES_hhdet_tes!S24=0,"",RES_hhdet_tes!S24/RES_hhdet_fec!S24)</f>
        <v>0.62268535517052925</v>
      </c>
      <c r="T24" s="119">
        <f>IF(RES_hhdet_tes!T24=0,"",RES_hhdet_tes!T24/RES_hhdet_fec!T24)</f>
        <v>0.62310349976478163</v>
      </c>
      <c r="U24" s="119">
        <f>IF(RES_hhdet_tes!U24=0,"",RES_hhdet_tes!U24/RES_hhdet_fec!U24)</f>
        <v>0.62617588876578667</v>
      </c>
      <c r="V24" s="119">
        <f>IF(RES_hhdet_tes!V24=0,"",RES_hhdet_tes!V24/RES_hhdet_fec!V24)</f>
        <v>0.62706774111994523</v>
      </c>
      <c r="W24" s="119">
        <f>IF(RES_hhdet_tes!W24=0,"",RES_hhdet_tes!W24/RES_hhdet_fec!W24)</f>
        <v>0.63169338243718109</v>
      </c>
      <c r="X24" s="119">
        <f>IF(RES_hhdet_tes!X24=0,"",RES_hhdet_tes!X24/RES_hhdet_fec!X24)</f>
        <v>0.64334487856226297</v>
      </c>
      <c r="Y24" s="119">
        <f>IF(RES_hhdet_tes!Y24=0,"",RES_hhdet_tes!Y24/RES_hhdet_fec!Y24)</f>
        <v>0.65862926407683309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0.42056341894709109</v>
      </c>
      <c r="C25" s="124">
        <f>IF(RES_hhdet_tes!C25=0,"",RES_hhdet_tes!C25/RES_hhdet_fec!C25)</f>
        <v>0.4264968299033825</v>
      </c>
      <c r="D25" s="124">
        <f>IF(RES_hhdet_tes!D25=0,"",RES_hhdet_tes!D25/RES_hhdet_fec!D25)</f>
        <v>0.42771922247211464</v>
      </c>
      <c r="E25" s="124">
        <f>IF(RES_hhdet_tes!E25=0,"",RES_hhdet_tes!E25/RES_hhdet_fec!E25)</f>
        <v>0.43070588306633212</v>
      </c>
      <c r="F25" s="124">
        <f>IF(RES_hhdet_tes!F25=0,"",RES_hhdet_tes!F25/RES_hhdet_fec!F25)</f>
        <v>0.43571244281931748</v>
      </c>
      <c r="G25" s="124">
        <f>IF(RES_hhdet_tes!G25=0,"",RES_hhdet_tes!G25/RES_hhdet_fec!G25)</f>
        <v>0.4402159355749467</v>
      </c>
      <c r="H25" s="124">
        <f>IF(RES_hhdet_tes!H25=0,"",RES_hhdet_tes!H25/RES_hhdet_fec!H25)</f>
        <v>0.44518535021157374</v>
      </c>
      <c r="I25" s="124">
        <f>IF(RES_hhdet_tes!I25=0,"",RES_hhdet_tes!I25/RES_hhdet_fec!I25)</f>
        <v>0.4519827184805239</v>
      </c>
      <c r="J25" s="124">
        <f>IF(RES_hhdet_tes!J25=0,"",RES_hhdet_tes!J25/RES_hhdet_fec!J25)</f>
        <v>0.45964545930944944</v>
      </c>
      <c r="K25" s="124">
        <f>IF(RES_hhdet_tes!K25=0,"",RES_hhdet_tes!K25/RES_hhdet_fec!K25)</f>
        <v>0.48522560810454773</v>
      </c>
      <c r="L25" s="124">
        <f>IF(RES_hhdet_tes!L25=0,"",RES_hhdet_tes!L25/RES_hhdet_fec!L25)</f>
        <v>0.50051020821009107</v>
      </c>
      <c r="M25" s="124">
        <f>IF(RES_hhdet_tes!M25=0,"",RES_hhdet_tes!M25/RES_hhdet_fec!M25)</f>
        <v>0.51495428081590977</v>
      </c>
      <c r="N25" s="124">
        <f>IF(RES_hhdet_tes!N25=0,"",RES_hhdet_tes!N25/RES_hhdet_fec!N25)</f>
        <v>0.52311310309526748</v>
      </c>
      <c r="O25" s="124">
        <f>IF(RES_hhdet_tes!O25=0,"",RES_hhdet_tes!O25/RES_hhdet_fec!O25)</f>
        <v>0.54348844170680832</v>
      </c>
      <c r="P25" s="124">
        <f>IF(RES_hhdet_tes!P25=0,"",RES_hhdet_tes!P25/RES_hhdet_fec!P25)</f>
        <v>0.5608910540609896</v>
      </c>
      <c r="Q25" s="124">
        <f>IF(RES_hhdet_tes!Q25=0,"",RES_hhdet_tes!Q25/RES_hhdet_fec!Q25)</f>
        <v>0.57110458294488076</v>
      </c>
      <c r="R25" s="124">
        <f>IF(RES_hhdet_tes!R25=0,"",RES_hhdet_tes!R25/RES_hhdet_fec!R25)</f>
        <v>0.571902023436902</v>
      </c>
      <c r="S25" s="124">
        <f>IF(RES_hhdet_tes!S25=0,"",RES_hhdet_tes!S25/RES_hhdet_fec!S25)</f>
        <v>0.57246537132019593</v>
      </c>
      <c r="T25" s="124">
        <f>IF(RES_hhdet_tes!T25=0,"",RES_hhdet_tes!T25/RES_hhdet_fec!T25)</f>
        <v>0.57280449697445324</v>
      </c>
      <c r="U25" s="124">
        <f>IF(RES_hhdet_tes!U25=0,"",RES_hhdet_tes!U25/RES_hhdet_fec!U25)</f>
        <v>0.57288527479725515</v>
      </c>
      <c r="V25" s="124">
        <f>IF(RES_hhdet_tes!V25=0,"",RES_hhdet_tes!V25/RES_hhdet_fec!V25)</f>
        <v>0.57303175678013363</v>
      </c>
      <c r="W25" s="124">
        <f>IF(RES_hhdet_tes!W25=0,"",RES_hhdet_tes!W25/RES_hhdet_fec!W25)</f>
        <v>0.57358277872729779</v>
      </c>
      <c r="X25" s="124">
        <f>IF(RES_hhdet_tes!X25=0,"",RES_hhdet_tes!X25/RES_hhdet_fec!X25)</f>
        <v>0.575520978814406</v>
      </c>
      <c r="Y25" s="124">
        <f>IF(RES_hhdet_tes!Y25=0,"",RES_hhdet_tes!Y25/RES_hhdet_fec!Y25)</f>
        <v>0.57847658952240411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0.41499472259016051</v>
      </c>
      <c r="C26" s="111">
        <f>IF(RES_hhdet_tes!C26=0,"",RES_hhdet_tes!C26/RES_hhdet_fec!C26)</f>
        <v>0.42103118516665511</v>
      </c>
      <c r="D26" s="111">
        <f>IF(RES_hhdet_tes!D26=0,"",RES_hhdet_tes!D26/RES_hhdet_fec!D26)</f>
        <v>0.42227986859948013</v>
      </c>
      <c r="E26" s="111">
        <f>IF(RES_hhdet_tes!E26=0,"",RES_hhdet_tes!E26/RES_hhdet_fec!E26)</f>
        <v>0.42532877959077242</v>
      </c>
      <c r="F26" s="111">
        <f>IF(RES_hhdet_tes!F26=0,"",RES_hhdet_tes!F26/RES_hhdet_fec!F26)</f>
        <v>0.43038897533309683</v>
      </c>
      <c r="G26" s="111">
        <f>IF(RES_hhdet_tes!G26=0,"",RES_hhdet_tes!G26/RES_hhdet_fec!G26)</f>
        <v>0.43497576969868845</v>
      </c>
      <c r="H26" s="111">
        <f>IF(RES_hhdet_tes!H26=0,"",RES_hhdet_tes!H26/RES_hhdet_fec!H26)</f>
        <v>0.43998169225838035</v>
      </c>
      <c r="I26" s="111">
        <f>IF(RES_hhdet_tes!I26=0,"",RES_hhdet_tes!I26/RES_hhdet_fec!I26)</f>
        <v>0.4468654643618003</v>
      </c>
      <c r="J26" s="111">
        <f>IF(RES_hhdet_tes!J26=0,"",RES_hhdet_tes!J26/RES_hhdet_fec!J26)</f>
        <v>0.45453613978711033</v>
      </c>
      <c r="K26" s="111">
        <f>IF(RES_hhdet_tes!K26=0,"",RES_hhdet_tes!K26/RES_hhdet_fec!K26)</f>
        <v>0.48014545929739905</v>
      </c>
      <c r="L26" s="111">
        <f>IF(RES_hhdet_tes!L26=0,"",RES_hhdet_tes!L26/RES_hhdet_fec!L26)</f>
        <v>0.49543265565684569</v>
      </c>
      <c r="M26" s="111">
        <f>IF(RES_hhdet_tes!M26=0,"",RES_hhdet_tes!M26/RES_hhdet_fec!M26)</f>
        <v>0.50989867312080062</v>
      </c>
      <c r="N26" s="111">
        <f>IF(RES_hhdet_tes!N26=0,"",RES_hhdet_tes!N26/RES_hhdet_fec!N26)</f>
        <v>0.51820725444423577</v>
      </c>
      <c r="O26" s="111">
        <f>IF(RES_hhdet_tes!O26=0,"",RES_hhdet_tes!O26/RES_hhdet_fec!O26)</f>
        <v>0.53859724425453892</v>
      </c>
      <c r="P26" s="111">
        <f>IF(RES_hhdet_tes!P26=0,"",RES_hhdet_tes!P26/RES_hhdet_fec!P26)</f>
        <v>0.55610024642600042</v>
      </c>
      <c r="Q26" s="111">
        <f>IF(RES_hhdet_tes!Q26=0,"",RES_hhdet_tes!Q26/RES_hhdet_fec!Q26)</f>
        <v>0.56635157990384333</v>
      </c>
      <c r="R26" s="111">
        <f>IF(RES_hhdet_tes!R26=0,"",RES_hhdet_tes!R26/RES_hhdet_fec!R26)</f>
        <v>0.5671846355005653</v>
      </c>
      <c r="S26" s="111">
        <f>IF(RES_hhdet_tes!S26=0,"",RES_hhdet_tes!S26/RES_hhdet_fec!S26)</f>
        <v>0.56774332966194518</v>
      </c>
      <c r="T26" s="111">
        <f>IF(RES_hhdet_tes!T26=0,"",RES_hhdet_tes!T26/RES_hhdet_fec!T26)</f>
        <v>0.56811004790747599</v>
      </c>
      <c r="U26" s="111">
        <f>IF(RES_hhdet_tes!U26=0,"",RES_hhdet_tes!U26/RES_hhdet_fec!U26)</f>
        <v>0.56821209349866497</v>
      </c>
      <c r="V26" s="111">
        <f>IF(RES_hhdet_tes!V26=0,"",RES_hhdet_tes!V26/RES_hhdet_fec!V26)</f>
        <v>0.56833995866066112</v>
      </c>
      <c r="W26" s="111">
        <f>IF(RES_hhdet_tes!W26=0,"",RES_hhdet_tes!W26/RES_hhdet_fec!W26)</f>
        <v>0.56887778057829919</v>
      </c>
      <c r="X26" s="111">
        <f>IF(RES_hhdet_tes!X26=0,"",RES_hhdet_tes!X26/RES_hhdet_fec!X26)</f>
        <v>0.57083952374473479</v>
      </c>
      <c r="Y26" s="111">
        <f>IF(RES_hhdet_tes!Y26=0,"",RES_hhdet_tes!Y26/RES_hhdet_fec!Y26)</f>
        <v>0.57378897477320556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1.6278268451584423</v>
      </c>
      <c r="C28" s="124">
        <f>IF(RES_hhdet_tes!C28=0,"",RES_hhdet_tes!C28/RES_hhdet_fec!C28)</f>
        <v>1.6278268451584423</v>
      </c>
      <c r="D28" s="124">
        <f>IF(RES_hhdet_tes!D28=0,"",RES_hhdet_tes!D28/RES_hhdet_fec!D28)</f>
        <v>1.6278268451584426</v>
      </c>
      <c r="E28" s="124">
        <f>IF(RES_hhdet_tes!E28=0,"",RES_hhdet_tes!E28/RES_hhdet_fec!E28)</f>
        <v>1.6278268451584426</v>
      </c>
      <c r="F28" s="124" t="str">
        <f>IF(RES_hhdet_tes!F28=0,"",RES_hhdet_tes!F28/RES_hhdet_fec!F28)</f>
        <v/>
      </c>
      <c r="G28" s="124" t="str">
        <f>IF(RES_hhdet_tes!G28=0,"",RES_hhdet_tes!G28/RES_hhdet_fec!G28)</f>
        <v/>
      </c>
      <c r="H28" s="124" t="str">
        <f>IF(RES_hhdet_tes!H28=0,"",RES_hhdet_tes!H28/RES_hhdet_fec!H28)</f>
        <v/>
      </c>
      <c r="I28" s="124" t="str">
        <f>IF(RES_hhdet_tes!I28=0,"",RES_hhdet_tes!I28/RES_hhdet_fec!I28)</f>
        <v/>
      </c>
      <c r="J28" s="124">
        <f>IF(RES_hhdet_tes!J28=0,"",RES_hhdet_tes!J28/RES_hhdet_fec!J28)</f>
        <v>2.6739941870021857</v>
      </c>
      <c r="K28" s="124">
        <f>IF(RES_hhdet_tes!K28=0,"",RES_hhdet_tes!K28/RES_hhdet_fec!K28)</f>
        <v>2.7587624079210213</v>
      </c>
      <c r="L28" s="124">
        <f>IF(RES_hhdet_tes!L28=0,"",RES_hhdet_tes!L28/RES_hhdet_fec!L28)</f>
        <v>2.8030097555964995</v>
      </c>
      <c r="M28" s="124">
        <f>IF(RES_hhdet_tes!M28=0,"",RES_hhdet_tes!M28/RES_hhdet_fec!M28)</f>
        <v>2.8970376955819002</v>
      </c>
      <c r="N28" s="124">
        <f>IF(RES_hhdet_tes!N28=0,"",RES_hhdet_tes!N28/RES_hhdet_fec!N28)</f>
        <v>2.9961889499345462</v>
      </c>
      <c r="O28" s="124">
        <f>IF(RES_hhdet_tes!O28=0,"",RES_hhdet_tes!O28/RES_hhdet_fec!O28)</f>
        <v>3.059892491286706</v>
      </c>
      <c r="P28" s="124">
        <f>IF(RES_hhdet_tes!P28=0,"",RES_hhdet_tes!P28/RES_hhdet_fec!P28)</f>
        <v>3.2330661394672413</v>
      </c>
      <c r="Q28" s="124">
        <f>IF(RES_hhdet_tes!Q28=0,"",RES_hhdet_tes!Q28/RES_hhdet_fec!Q28)</f>
        <v>3.3138384450049894</v>
      </c>
      <c r="R28" s="124">
        <f>IF(RES_hhdet_tes!R28=0,"",RES_hhdet_tes!R28/RES_hhdet_fec!R28)</f>
        <v>3.3388855595501732</v>
      </c>
      <c r="S28" s="124">
        <f>IF(RES_hhdet_tes!S28=0,"",RES_hhdet_tes!S28/RES_hhdet_fec!S28)</f>
        <v>3.3559098684932263</v>
      </c>
      <c r="T28" s="124">
        <f>IF(RES_hhdet_tes!T28=0,"",RES_hhdet_tes!T28/RES_hhdet_fec!T28)</f>
        <v>3.3791616283813148</v>
      </c>
      <c r="U28" s="124">
        <f>IF(RES_hhdet_tes!U28=0,"",RES_hhdet_tes!U28/RES_hhdet_fec!U28)</f>
        <v>3.4069701127291689</v>
      </c>
      <c r="V28" s="124">
        <f>IF(RES_hhdet_tes!V28=0,"",RES_hhdet_tes!V28/RES_hhdet_fec!V28)</f>
        <v>3.4434041922425878</v>
      </c>
      <c r="W28" s="124">
        <f>IF(RES_hhdet_tes!W28=0,"",RES_hhdet_tes!W28/RES_hhdet_fec!W28)</f>
        <v>3.4685615489584984</v>
      </c>
      <c r="X28" s="124">
        <f>IF(RES_hhdet_tes!X28=0,"",RES_hhdet_tes!X28/RES_hhdet_fec!X28)</f>
        <v>3.5191780316451933</v>
      </c>
      <c r="Y28" s="124">
        <f>IF(RES_hhdet_tes!Y28=0,"",RES_hhdet_tes!Y28/RES_hhdet_fec!Y28)</f>
        <v>3.557333555625311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1.6278268451584423</v>
      </c>
      <c r="C29" s="111">
        <f>IF(RES_hhdet_tes!C29=0,"",RES_hhdet_tes!C29/RES_hhdet_fec!C29)</f>
        <v>1.6278268451584423</v>
      </c>
      <c r="D29" s="111">
        <f>IF(RES_hhdet_tes!D29=0,"",RES_hhdet_tes!D29/RES_hhdet_fec!D29)</f>
        <v>1.6278268451584426</v>
      </c>
      <c r="E29" s="111">
        <f>IF(RES_hhdet_tes!E29=0,"",RES_hhdet_tes!E29/RES_hhdet_fec!E29)</f>
        <v>1.6278268451584426</v>
      </c>
      <c r="F29" s="111" t="str">
        <f>IF(RES_hhdet_tes!F29=0,"",RES_hhdet_tes!F29/RES_hhdet_fec!F29)</f>
        <v/>
      </c>
      <c r="G29" s="111" t="str">
        <f>IF(RES_hhdet_tes!G29=0,"",RES_hhdet_tes!G29/RES_hhdet_fec!G29)</f>
        <v/>
      </c>
      <c r="H29" s="111" t="str">
        <f>IF(RES_hhdet_tes!H29=0,"",RES_hhdet_tes!H29/RES_hhdet_fec!H29)</f>
        <v/>
      </c>
      <c r="I29" s="111" t="str">
        <f>IF(RES_hhdet_tes!I29=0,"",RES_hhdet_tes!I29/RES_hhdet_fec!I29)</f>
        <v/>
      </c>
      <c r="J29" s="111">
        <f>IF(RES_hhdet_tes!J29=0,"",RES_hhdet_tes!J29/RES_hhdet_fec!J29)</f>
        <v>2.6739941870021857</v>
      </c>
      <c r="K29" s="111">
        <f>IF(RES_hhdet_tes!K29=0,"",RES_hhdet_tes!K29/RES_hhdet_fec!K29)</f>
        <v>2.7587624079210213</v>
      </c>
      <c r="L29" s="111">
        <f>IF(RES_hhdet_tes!L29=0,"",RES_hhdet_tes!L29/RES_hhdet_fec!L29)</f>
        <v>2.8030097555964995</v>
      </c>
      <c r="M29" s="111">
        <f>IF(RES_hhdet_tes!M29=0,"",RES_hhdet_tes!M29/RES_hhdet_fec!M29)</f>
        <v>2.8970376955819002</v>
      </c>
      <c r="N29" s="111">
        <f>IF(RES_hhdet_tes!N29=0,"",RES_hhdet_tes!N29/RES_hhdet_fec!N29)</f>
        <v>2.9961889499345462</v>
      </c>
      <c r="O29" s="111">
        <f>IF(RES_hhdet_tes!O29=0,"",RES_hhdet_tes!O29/RES_hhdet_fec!O29)</f>
        <v>3.059892491286706</v>
      </c>
      <c r="P29" s="111">
        <f>IF(RES_hhdet_tes!P29=0,"",RES_hhdet_tes!P29/RES_hhdet_fec!P29)</f>
        <v>3.2330661394672413</v>
      </c>
      <c r="Q29" s="111">
        <f>IF(RES_hhdet_tes!Q29=0,"",RES_hhdet_tes!Q29/RES_hhdet_fec!Q29)</f>
        <v>3.3138384450049894</v>
      </c>
      <c r="R29" s="111">
        <f>IF(RES_hhdet_tes!R29=0,"",RES_hhdet_tes!R29/RES_hhdet_fec!R29)</f>
        <v>3.3388855595501732</v>
      </c>
      <c r="S29" s="111">
        <f>IF(RES_hhdet_tes!S29=0,"",RES_hhdet_tes!S29/RES_hhdet_fec!S29)</f>
        <v>3.3559098684932263</v>
      </c>
      <c r="T29" s="111">
        <f>IF(RES_hhdet_tes!T29=0,"",RES_hhdet_tes!T29/RES_hhdet_fec!T29)</f>
        <v>3.3791616283813148</v>
      </c>
      <c r="U29" s="111">
        <f>IF(RES_hhdet_tes!U29=0,"",RES_hhdet_tes!U29/RES_hhdet_fec!U29)</f>
        <v>3.4069701127291689</v>
      </c>
      <c r="V29" s="111">
        <f>IF(RES_hhdet_tes!V29=0,"",RES_hhdet_tes!V29/RES_hhdet_fec!V29)</f>
        <v>3.4434041922425878</v>
      </c>
      <c r="W29" s="111">
        <f>IF(RES_hhdet_tes!W29=0,"",RES_hhdet_tes!W29/RES_hhdet_fec!W29)</f>
        <v>3.4685615489584984</v>
      </c>
      <c r="X29" s="111">
        <f>IF(RES_hhdet_tes!X29=0,"",RES_hhdet_tes!X29/RES_hhdet_fec!X29)</f>
        <v>3.5191780316451933</v>
      </c>
      <c r="Y29" s="111">
        <f>IF(RES_hhdet_tes!Y29=0,"",RES_hhdet_tes!Y29/RES_hhdet_fec!Y29)</f>
        <v>3.557333555625311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0.55906420636669352</v>
      </c>
      <c r="C30" s="124">
        <f>IF(RES_hhdet_tes!C30=0,"",RES_hhdet_tes!C30/RES_hhdet_fec!C30)</f>
        <v>0.56273856973865222</v>
      </c>
      <c r="D30" s="124">
        <f>IF(RES_hhdet_tes!D30=0,"",RES_hhdet_tes!D30/RES_hhdet_fec!D30)</f>
        <v>0.5647030347182499</v>
      </c>
      <c r="E30" s="124">
        <f>IF(RES_hhdet_tes!E30=0,"",RES_hhdet_tes!E30/RES_hhdet_fec!E30)</f>
        <v>0.56752417666678512</v>
      </c>
      <c r="F30" s="124">
        <f>IF(RES_hhdet_tes!F30=0,"",RES_hhdet_tes!F30/RES_hhdet_fec!F30)</f>
        <v>0.57106151955867701</v>
      </c>
      <c r="G30" s="124">
        <f>IF(RES_hhdet_tes!G30=0,"",RES_hhdet_tes!G30/RES_hhdet_fec!G30)</f>
        <v>0.57518354058664378</v>
      </c>
      <c r="H30" s="124">
        <f>IF(RES_hhdet_tes!H30=0,"",RES_hhdet_tes!H30/RES_hhdet_fec!H30)</f>
        <v>0.57919557044241154</v>
      </c>
      <c r="I30" s="124">
        <f>IF(RES_hhdet_tes!I30=0,"",RES_hhdet_tes!I30/RES_hhdet_fec!I30)</f>
        <v>0.58178094967305349</v>
      </c>
      <c r="J30" s="124">
        <f>IF(RES_hhdet_tes!J30=0,"",RES_hhdet_tes!J30/RES_hhdet_fec!J30)</f>
        <v>0.58282564458370278</v>
      </c>
      <c r="K30" s="124">
        <f>IF(RES_hhdet_tes!K30=0,"",RES_hhdet_tes!K30/RES_hhdet_fec!K30)</f>
        <v>0.58758377821511609</v>
      </c>
      <c r="L30" s="124">
        <f>IF(RES_hhdet_tes!L30=0,"",RES_hhdet_tes!L30/RES_hhdet_fec!L30)</f>
        <v>0.62076612467862868</v>
      </c>
      <c r="M30" s="124">
        <f>IF(RES_hhdet_tes!M30=0,"",RES_hhdet_tes!M30/RES_hhdet_fec!M30)</f>
        <v>0.61553363647670079</v>
      </c>
      <c r="N30" s="124">
        <f>IF(RES_hhdet_tes!N30=0,"",RES_hhdet_tes!N30/RES_hhdet_fec!N30)</f>
        <v>0.61653138957516673</v>
      </c>
      <c r="O30" s="124">
        <f>IF(RES_hhdet_tes!O30=0,"",RES_hhdet_tes!O30/RES_hhdet_fec!O30)</f>
        <v>0.62381345213615491</v>
      </c>
      <c r="P30" s="124">
        <f>IF(RES_hhdet_tes!P30=0,"",RES_hhdet_tes!P30/RES_hhdet_fec!P30)</f>
        <v>0.63243219682829332</v>
      </c>
      <c r="Q30" s="124">
        <f>IF(RES_hhdet_tes!Q30=0,"",RES_hhdet_tes!Q30/RES_hhdet_fec!Q30)</f>
        <v>0.63843037137609726</v>
      </c>
      <c r="R30" s="124">
        <f>IF(RES_hhdet_tes!R30=0,"",RES_hhdet_tes!R30/RES_hhdet_fec!R30)</f>
        <v>0.64077282759977938</v>
      </c>
      <c r="S30" s="124">
        <f>IF(RES_hhdet_tes!S30=0,"",RES_hhdet_tes!S30/RES_hhdet_fec!S30)</f>
        <v>0.64449810930032525</v>
      </c>
      <c r="T30" s="124">
        <f>IF(RES_hhdet_tes!T30=0,"",RES_hhdet_tes!T30/RES_hhdet_fec!T30)</f>
        <v>0.6516674861333831</v>
      </c>
      <c r="U30" s="124">
        <f>IF(RES_hhdet_tes!U30=0,"",RES_hhdet_tes!U30/RES_hhdet_fec!U30)</f>
        <v>0.6618697796413453</v>
      </c>
      <c r="V30" s="124">
        <f>IF(RES_hhdet_tes!V30=0,"",RES_hhdet_tes!V30/RES_hhdet_fec!V30)</f>
        <v>0.67309000082657022</v>
      </c>
      <c r="W30" s="124">
        <f>IF(RES_hhdet_tes!W30=0,"",RES_hhdet_tes!W30/RES_hhdet_fec!W30)</f>
        <v>0.6937303951606123</v>
      </c>
      <c r="X30" s="124">
        <f>IF(RES_hhdet_tes!X30=0,"",RES_hhdet_tes!X30/RES_hhdet_fec!X30)</f>
        <v>0.71435742677409164</v>
      </c>
      <c r="Y30" s="124">
        <f>IF(RES_hhdet_tes!Y30=0,"",RES_hhdet_tes!Y30/RES_hhdet_fec!Y30)</f>
        <v>0.72485801969162966</v>
      </c>
      <c r="DA30" s="130" t="s">
        <v>1934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>
        <f>IF(RES_hhdet_tes!M31=0,"",RES_hhdet_tes!M31/RES_hhdet_fec!M31)</f>
        <v>0.54977009991821069</v>
      </c>
      <c r="N31" s="111">
        <f>IF(RES_hhdet_tes!N31=0,"",RES_hhdet_tes!N31/RES_hhdet_fec!N31)</f>
        <v>0.54977009991821069</v>
      </c>
      <c r="O31" s="111">
        <f>IF(RES_hhdet_tes!O31=0,"",RES_hhdet_tes!O31/RES_hhdet_fec!O31)</f>
        <v>0.56811524832966254</v>
      </c>
      <c r="P31" s="111">
        <f>IF(RES_hhdet_tes!P31=0,"",RES_hhdet_tes!P31/RES_hhdet_fec!P31)</f>
        <v>0.58239154492036227</v>
      </c>
      <c r="Q31" s="111">
        <f>IF(RES_hhdet_tes!Q31=0,"",RES_hhdet_tes!Q31/RES_hhdet_fec!Q31)</f>
        <v>0.58239154492036238</v>
      </c>
      <c r="R31" s="111">
        <f>IF(RES_hhdet_tes!R31=0,"",RES_hhdet_tes!R31/RES_hhdet_fec!R31)</f>
        <v>0.58239154492036238</v>
      </c>
      <c r="S31" s="111">
        <f>IF(RES_hhdet_tes!S31=0,"",RES_hhdet_tes!S31/RES_hhdet_fec!S31)</f>
        <v>0.58239154492036238</v>
      </c>
      <c r="T31" s="111">
        <f>IF(RES_hhdet_tes!T31=0,"",RES_hhdet_tes!T31/RES_hhdet_fec!T31)</f>
        <v>0.60070537856732231</v>
      </c>
      <c r="U31" s="111">
        <f>IF(RES_hhdet_tes!U31=0,"",RES_hhdet_tes!U31/RES_hhdet_fec!U31)</f>
        <v>0.60070537856732231</v>
      </c>
      <c r="V31" s="111">
        <f>IF(RES_hhdet_tes!V31=0,"",RES_hhdet_tes!V31/RES_hhdet_fec!V31)</f>
        <v>0.61505844024271761</v>
      </c>
      <c r="W31" s="111" t="str">
        <f>IF(RES_hhdet_tes!W31=0,"",RES_hhdet_tes!W31/RES_hhdet_fec!W31)</f>
        <v/>
      </c>
      <c r="X31" s="111" t="str">
        <f>IF(RES_hhdet_tes!X31=0,"",RES_hhdet_tes!X31/RES_hhdet_fec!X31)</f>
        <v/>
      </c>
      <c r="Y31" s="111" t="str">
        <f>IF(RES_hhdet_tes!Y31=0,"",RES_hhdet_tes!Y31/RES_hhdet_fec!Y31)</f>
        <v/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0.55906420636669352</v>
      </c>
      <c r="C35" s="112">
        <f>IF(RES_hhdet_tes!C35=0,"",RES_hhdet_tes!C35/RES_hhdet_fec!C35)</f>
        <v>0.56273856973865222</v>
      </c>
      <c r="D35" s="112">
        <f>IF(RES_hhdet_tes!D35=0,"",RES_hhdet_tes!D35/RES_hhdet_fec!D35)</f>
        <v>0.5647030347182499</v>
      </c>
      <c r="E35" s="112">
        <f>IF(RES_hhdet_tes!E35=0,"",RES_hhdet_tes!E35/RES_hhdet_fec!E35)</f>
        <v>0.56752417666678512</v>
      </c>
      <c r="F35" s="112">
        <f>IF(RES_hhdet_tes!F35=0,"",RES_hhdet_tes!F35/RES_hhdet_fec!F35)</f>
        <v>0.57106151955867701</v>
      </c>
      <c r="G35" s="112">
        <f>IF(RES_hhdet_tes!G35=0,"",RES_hhdet_tes!G35/RES_hhdet_fec!G35)</f>
        <v>0.57518354058664378</v>
      </c>
      <c r="H35" s="112">
        <f>IF(RES_hhdet_tes!H35=0,"",RES_hhdet_tes!H35/RES_hhdet_fec!H35)</f>
        <v>0.57919557044241154</v>
      </c>
      <c r="I35" s="112">
        <f>IF(RES_hhdet_tes!I35=0,"",RES_hhdet_tes!I35/RES_hhdet_fec!I35)</f>
        <v>0.58178094967305349</v>
      </c>
      <c r="J35" s="112">
        <f>IF(RES_hhdet_tes!J35=0,"",RES_hhdet_tes!J35/RES_hhdet_fec!J35)</f>
        <v>0.58282564458370278</v>
      </c>
      <c r="K35" s="112">
        <f>IF(RES_hhdet_tes!K35=0,"",RES_hhdet_tes!K35/RES_hhdet_fec!K35)</f>
        <v>0.58758377821511609</v>
      </c>
      <c r="L35" s="112">
        <f>IF(RES_hhdet_tes!L35=0,"",RES_hhdet_tes!L35/RES_hhdet_fec!L35)</f>
        <v>0.59000721682781476</v>
      </c>
      <c r="M35" s="112">
        <f>IF(RES_hhdet_tes!M35=0,"",RES_hhdet_tes!M35/RES_hhdet_fec!M35)</f>
        <v>0.59489406498244235</v>
      </c>
      <c r="N35" s="112">
        <f>IF(RES_hhdet_tes!N35=0,"",RES_hhdet_tes!N35/RES_hhdet_fec!N35)</f>
        <v>0.59841560653226045</v>
      </c>
      <c r="O35" s="112">
        <f>IF(RES_hhdet_tes!O35=0,"",RES_hhdet_tes!O35/RES_hhdet_fec!O35)</f>
        <v>0.60780696825122849</v>
      </c>
      <c r="P35" s="112">
        <f>IF(RES_hhdet_tes!P35=0,"",RES_hhdet_tes!P35/RES_hhdet_fec!P35)</f>
        <v>0.61808601979442868</v>
      </c>
      <c r="Q35" s="112">
        <f>IF(RES_hhdet_tes!Q35=0,"",RES_hhdet_tes!Q35/RES_hhdet_fec!Q35)</f>
        <v>0.62580251191221337</v>
      </c>
      <c r="R35" s="112">
        <f>IF(RES_hhdet_tes!R35=0,"",RES_hhdet_tes!R35/RES_hhdet_fec!R35)</f>
        <v>0.62921497036867124</v>
      </c>
      <c r="S35" s="112">
        <f>IF(RES_hhdet_tes!S35=0,"",RES_hhdet_tes!S35/RES_hhdet_fec!S35)</f>
        <v>0.63347616021277675</v>
      </c>
      <c r="T35" s="112">
        <f>IF(RES_hhdet_tes!T35=0,"",RES_hhdet_tes!T35/RES_hhdet_fec!T35)</f>
        <v>0.6401283898267297</v>
      </c>
      <c r="U35" s="112">
        <f>IF(RES_hhdet_tes!U35=0,"",RES_hhdet_tes!U35/RES_hhdet_fec!U35)</f>
        <v>0.64987508453329279</v>
      </c>
      <c r="V35" s="112">
        <f>IF(RES_hhdet_tes!V35=0,"",RES_hhdet_tes!V35/RES_hhdet_fec!V35)</f>
        <v>0.66195104712350272</v>
      </c>
      <c r="W35" s="112">
        <f>IF(RES_hhdet_tes!W35=0,"",RES_hhdet_tes!W35/RES_hhdet_fec!W35)</f>
        <v>0.68315150340383723</v>
      </c>
      <c r="X35" s="112">
        <f>IF(RES_hhdet_tes!X35=0,"",RES_hhdet_tes!X35/RES_hhdet_fec!X35)</f>
        <v>0.70192966676132285</v>
      </c>
      <c r="Y35" s="112">
        <f>IF(RES_hhdet_tes!Y35=0,"",RES_hhdet_tes!Y35/RES_hhdet_fec!Y35)</f>
        <v>0.71269787269330453</v>
      </c>
      <c r="DA35" s="131" t="s">
        <v>1939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>
        <f>IF(RES_hhdet_tes!L36=0,"",RES_hhdet_tes!L36/RES_hhdet_fec!L36)</f>
        <v>0.80811021962479535</v>
      </c>
      <c r="M36" s="113">
        <f>IF(RES_hhdet_tes!M36=0,"",RES_hhdet_tes!M36/RES_hhdet_fec!M36)</f>
        <v>0.81396853714472517</v>
      </c>
      <c r="N36" s="113">
        <f>IF(RES_hhdet_tes!N36=0,"",RES_hhdet_tes!N36/RES_hhdet_fec!N36)</f>
        <v>0.82505462337380253</v>
      </c>
      <c r="O36" s="113">
        <f>IF(RES_hhdet_tes!O36=0,"",RES_hhdet_tes!O36/RES_hhdet_fec!O36)</f>
        <v>0.82071174220278076</v>
      </c>
      <c r="P36" s="113">
        <f>IF(RES_hhdet_tes!P36=0,"",RES_hhdet_tes!P36/RES_hhdet_fec!P36)</f>
        <v>0.82066921983298513</v>
      </c>
      <c r="Q36" s="113">
        <f>IF(RES_hhdet_tes!Q36=0,"",RES_hhdet_tes!Q36/RES_hhdet_fec!Q36)</f>
        <v>0.83223114614579374</v>
      </c>
      <c r="R36" s="113">
        <f>IF(RES_hhdet_tes!R36=0,"",RES_hhdet_tes!R36/RES_hhdet_fec!R36)</f>
        <v>0.8238210227830185</v>
      </c>
      <c r="S36" s="113">
        <f>IF(RES_hhdet_tes!S36=0,"",RES_hhdet_tes!S36/RES_hhdet_fec!S36)</f>
        <v>0.81917918158761671</v>
      </c>
      <c r="T36" s="113">
        <f>IF(RES_hhdet_tes!T36=0,"",RES_hhdet_tes!T36/RES_hhdet_fec!T36)</f>
        <v>0.83569564951343367</v>
      </c>
      <c r="U36" s="113">
        <f>IF(RES_hhdet_tes!U36=0,"",RES_hhdet_tes!U36/RES_hhdet_fec!U36)</f>
        <v>0.84067964063091005</v>
      </c>
      <c r="V36" s="113">
        <f>IF(RES_hhdet_tes!V36=0,"",RES_hhdet_tes!V36/RES_hhdet_fec!V36)</f>
        <v>0.84400635789916711</v>
      </c>
      <c r="W36" s="113">
        <f>IF(RES_hhdet_tes!W36=0,"",RES_hhdet_tes!W36/RES_hhdet_fec!W36)</f>
        <v>0.8553366814290928</v>
      </c>
      <c r="X36" s="113">
        <f>IF(RES_hhdet_tes!X36=0,"",RES_hhdet_tes!X36/RES_hhdet_fec!X36)</f>
        <v>0.86604037008280077</v>
      </c>
      <c r="Y36" s="113">
        <f>IF(RES_hhdet_tes!Y36=0,"",RES_hhdet_tes!Y36/RES_hhdet_fec!Y36)</f>
        <v>0.87121971615578708</v>
      </c>
      <c r="DA36" s="132" t="s">
        <v>1940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>
        <f>IF(RES_hhdet_tes!L37=0,"",RES_hhdet_tes!L37/RES_hhdet_fec!L37)</f>
        <v>0.59324355549207441</v>
      </c>
      <c r="M37" s="111">
        <f>IF(RES_hhdet_tes!M37=0,"",RES_hhdet_tes!M37/RES_hhdet_fec!M37)</f>
        <v>0.59462028497798103</v>
      </c>
      <c r="N37" s="111">
        <f>IF(RES_hhdet_tes!N37=0,"",RES_hhdet_tes!N37/RES_hhdet_fec!N37)</f>
        <v>0.59574694248930837</v>
      </c>
      <c r="O37" s="111">
        <f>IF(RES_hhdet_tes!O37=0,"",RES_hhdet_tes!O37/RES_hhdet_fec!O37)</f>
        <v>0.60470227342152927</v>
      </c>
      <c r="P37" s="111">
        <f>IF(RES_hhdet_tes!P37=0,"",RES_hhdet_tes!P37/RES_hhdet_fec!P37)</f>
        <v>0.61384989630535458</v>
      </c>
      <c r="Q37" s="111">
        <f>IF(RES_hhdet_tes!Q37=0,"",RES_hhdet_tes!Q37/RES_hhdet_fec!Q37)</f>
        <v>0.61778780674705092</v>
      </c>
      <c r="R37" s="111">
        <f>IF(RES_hhdet_tes!R37=0,"",RES_hhdet_tes!R37/RES_hhdet_fec!R37)</f>
        <v>0.62169803950316938</v>
      </c>
      <c r="S37" s="111">
        <f>IF(RES_hhdet_tes!S37=0,"",RES_hhdet_tes!S37/RES_hhdet_fec!S37)</f>
        <v>0.62920689881676328</v>
      </c>
      <c r="T37" s="111">
        <f>IF(RES_hhdet_tes!T37=0,"",RES_hhdet_tes!T37/RES_hhdet_fec!T37)</f>
        <v>0.64368843381672824</v>
      </c>
      <c r="U37" s="111">
        <f>IF(RES_hhdet_tes!U37=0,"",RES_hhdet_tes!U37/RES_hhdet_fec!U37)</f>
        <v>0.65201570911599427</v>
      </c>
      <c r="V37" s="111">
        <f>IF(RES_hhdet_tes!V37=0,"",RES_hhdet_tes!V37/RES_hhdet_fec!V37)</f>
        <v>0.66326040663657682</v>
      </c>
      <c r="W37" s="111">
        <f>IF(RES_hhdet_tes!W37=0,"",RES_hhdet_tes!W37/RES_hhdet_fec!W37)</f>
        <v>0.68445354422585702</v>
      </c>
      <c r="X37" s="111">
        <f>IF(RES_hhdet_tes!X37=0,"",RES_hhdet_tes!X37/RES_hhdet_fec!X37)</f>
        <v>0.70341710915363498</v>
      </c>
      <c r="Y37" s="111">
        <f>IF(RES_hhdet_tes!Y37=0,"",RES_hhdet_tes!Y37/RES_hhdet_fec!Y37)</f>
        <v>0.71092961483449779</v>
      </c>
      <c r="DA37" s="63" t="s">
        <v>1941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0.71457067773453997</v>
      </c>
      <c r="C39" s="124">
        <f>IF(RES_hhdet_tes!C39=0,"",RES_hhdet_tes!C39/RES_hhdet_fec!C39)</f>
        <v>0.71006943039446846</v>
      </c>
      <c r="D39" s="124">
        <f>IF(RES_hhdet_tes!D39=0,"",RES_hhdet_tes!D39/RES_hhdet_fec!D39)</f>
        <v>0.71074666369076478</v>
      </c>
      <c r="E39" s="124">
        <f>IF(RES_hhdet_tes!E39=0,"",RES_hhdet_tes!E39/RES_hhdet_fec!E39)</f>
        <v>0.70588440354874549</v>
      </c>
      <c r="F39" s="124">
        <f>IF(RES_hhdet_tes!F39=0,"",RES_hhdet_tes!F39/RES_hhdet_fec!F39)</f>
        <v>0.70549957632849813</v>
      </c>
      <c r="G39" s="124">
        <f>IF(RES_hhdet_tes!G39=0,"",RES_hhdet_tes!G39/RES_hhdet_fec!G39)</f>
        <v>0.70841809367041242</v>
      </c>
      <c r="H39" s="124">
        <f>IF(RES_hhdet_tes!H39=0,"",RES_hhdet_tes!H39/RES_hhdet_fec!H39)</f>
        <v>0.71057752463482748</v>
      </c>
      <c r="I39" s="124">
        <f>IF(RES_hhdet_tes!I39=0,"",RES_hhdet_tes!I39/RES_hhdet_fec!I39)</f>
        <v>0.71551061934836713</v>
      </c>
      <c r="J39" s="124">
        <f>IF(RES_hhdet_tes!J39=0,"",RES_hhdet_tes!J39/RES_hhdet_fec!J39)</f>
        <v>0.72314242775261039</v>
      </c>
      <c r="K39" s="124">
        <f>IF(RES_hhdet_tes!K39=0,"",RES_hhdet_tes!K39/RES_hhdet_fec!K39)</f>
        <v>0.72132915370323047</v>
      </c>
      <c r="L39" s="124">
        <f>IF(RES_hhdet_tes!L39=0,"",RES_hhdet_tes!L39/RES_hhdet_fec!L39)</f>
        <v>0.7242077109428765</v>
      </c>
      <c r="M39" s="124">
        <f>IF(RES_hhdet_tes!M39=0,"",RES_hhdet_tes!M39/RES_hhdet_fec!M39)</f>
        <v>0.7217550260299791</v>
      </c>
      <c r="N39" s="124">
        <f>IF(RES_hhdet_tes!N39=0,"",RES_hhdet_tes!N39/RES_hhdet_fec!N39)</f>
        <v>0.72625017158337457</v>
      </c>
      <c r="O39" s="124">
        <f>IF(RES_hhdet_tes!O39=0,"",RES_hhdet_tes!O39/RES_hhdet_fec!O39)</f>
        <v>0.73063327043974657</v>
      </c>
      <c r="P39" s="124">
        <f>IF(RES_hhdet_tes!P39=0,"",RES_hhdet_tes!P39/RES_hhdet_fec!P39)</f>
        <v>0.73564815147047702</v>
      </c>
      <c r="Q39" s="124">
        <f>IF(RES_hhdet_tes!Q39=0,"",RES_hhdet_tes!Q39/RES_hhdet_fec!Q39)</f>
        <v>0.73292898104587867</v>
      </c>
      <c r="R39" s="124">
        <f>IF(RES_hhdet_tes!R39=0,"",RES_hhdet_tes!R39/RES_hhdet_fec!R39)</f>
        <v>0.74065321875792522</v>
      </c>
      <c r="S39" s="124">
        <f>IF(RES_hhdet_tes!S39=0,"",RES_hhdet_tes!S39/RES_hhdet_fec!S39)</f>
        <v>0.74548598035037938</v>
      </c>
      <c r="T39" s="124">
        <f>IF(RES_hhdet_tes!T39=0,"",RES_hhdet_tes!T39/RES_hhdet_fec!T39)</f>
        <v>0.75149378403393319</v>
      </c>
      <c r="U39" s="124">
        <f>IF(RES_hhdet_tes!U39=0,"",RES_hhdet_tes!U39/RES_hhdet_fec!U39)</f>
        <v>0.76082725725502132</v>
      </c>
      <c r="V39" s="124">
        <f>IF(RES_hhdet_tes!V39=0,"",RES_hhdet_tes!V39/RES_hhdet_fec!V39)</f>
        <v>0.77395176088074813</v>
      </c>
      <c r="W39" s="124">
        <f>IF(RES_hhdet_tes!W39=0,"",RES_hhdet_tes!W39/RES_hhdet_fec!W39)</f>
        <v>0.79934275618926032</v>
      </c>
      <c r="X39" s="124">
        <f>IF(RES_hhdet_tes!X39=0,"",RES_hhdet_tes!X39/RES_hhdet_fec!X39)</f>
        <v>0.82925091543502383</v>
      </c>
      <c r="Y39" s="124">
        <f>IF(RES_hhdet_tes!Y39=0,"",RES_hhdet_tes!Y39/RES_hhdet_fec!Y39)</f>
        <v>0.84620936847468553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0.56075323087468321</v>
      </c>
      <c r="C40" s="111">
        <f>IF(RES_hhdet_tes!C40=0,"",RES_hhdet_tes!C40/RES_hhdet_fec!C40)</f>
        <v>0.56323613629498015</v>
      </c>
      <c r="D40" s="111">
        <f>IF(RES_hhdet_tes!D40=0,"",RES_hhdet_tes!D40/RES_hhdet_fec!D40)</f>
        <v>0.56460164006988045</v>
      </c>
      <c r="E40" s="111">
        <f>IF(RES_hhdet_tes!E40=0,"",RES_hhdet_tes!E40/RES_hhdet_fec!E40)</f>
        <v>0.56519345427306089</v>
      </c>
      <c r="F40" s="111">
        <f>IF(RES_hhdet_tes!F40=0,"",RES_hhdet_tes!F40/RES_hhdet_fec!F40)</f>
        <v>0.5668490925366686</v>
      </c>
      <c r="G40" s="111">
        <f>IF(RES_hhdet_tes!G40=0,"",RES_hhdet_tes!G40/RES_hhdet_fec!G40)</f>
        <v>0.56684909253666871</v>
      </c>
      <c r="H40" s="111">
        <f>IF(RES_hhdet_tes!H40=0,"",RES_hhdet_tes!H40/RES_hhdet_fec!H40)</f>
        <v>0.56816955585192142</v>
      </c>
      <c r="I40" s="111">
        <f>IF(RES_hhdet_tes!I40=0,"",RES_hhdet_tes!I40/RES_hhdet_fec!I40)</f>
        <v>0.56816955585192142</v>
      </c>
      <c r="J40" s="111">
        <f>IF(RES_hhdet_tes!J40=0,"",RES_hhdet_tes!J40/RES_hhdet_fec!J40)</f>
        <v>0.56904597300990656</v>
      </c>
      <c r="K40" s="111">
        <f>IF(RES_hhdet_tes!K40=0,"",RES_hhdet_tes!K40/RES_hhdet_fec!K40)</f>
        <v>0.57077727070787443</v>
      </c>
      <c r="L40" s="111">
        <f>IF(RES_hhdet_tes!L40=0,"",RES_hhdet_tes!L40/RES_hhdet_fec!L40)</f>
        <v>0.5716784964674958</v>
      </c>
      <c r="M40" s="111">
        <f>IF(RES_hhdet_tes!M40=0,"",RES_hhdet_tes!M40/RES_hhdet_fec!M40)</f>
        <v>0.57235332177699361</v>
      </c>
      <c r="N40" s="111">
        <f>IF(RES_hhdet_tes!N40=0,"",RES_hhdet_tes!N40/RES_hhdet_fec!N40)</f>
        <v>0.57249752967135659</v>
      </c>
      <c r="O40" s="111">
        <f>IF(RES_hhdet_tes!O40=0,"",RES_hhdet_tes!O40/RES_hhdet_fec!O40)</f>
        <v>0.57275925906576253</v>
      </c>
      <c r="P40" s="111">
        <f>IF(RES_hhdet_tes!P40=0,"",RES_hhdet_tes!P40/RES_hhdet_fec!P40)</f>
        <v>0.57302125092814049</v>
      </c>
      <c r="Q40" s="111">
        <f>IF(RES_hhdet_tes!Q40=0,"",RES_hhdet_tes!Q40/RES_hhdet_fec!Q40)</f>
        <v>0.57342178150772494</v>
      </c>
      <c r="R40" s="111">
        <f>IF(RES_hhdet_tes!R40=0,"",RES_hhdet_tes!R40/RES_hhdet_fec!R40)</f>
        <v>0.57372757536648733</v>
      </c>
      <c r="S40" s="111">
        <f>IF(RES_hhdet_tes!S40=0,"",RES_hhdet_tes!S40/RES_hhdet_fec!S40)</f>
        <v>0.57406801877156644</v>
      </c>
      <c r="T40" s="111">
        <f>IF(RES_hhdet_tes!T40=0,"",RES_hhdet_tes!T40/RES_hhdet_fec!T40)</f>
        <v>0.57501411404144542</v>
      </c>
      <c r="U40" s="111">
        <f>IF(RES_hhdet_tes!U40=0,"",RES_hhdet_tes!U40/RES_hhdet_fec!U40)</f>
        <v>0.5767885949942313</v>
      </c>
      <c r="V40" s="111">
        <f>IF(RES_hhdet_tes!V40=0,"",RES_hhdet_tes!V40/RES_hhdet_fec!V40)</f>
        <v>0.57969689297298332</v>
      </c>
      <c r="W40" s="111">
        <f>IF(RES_hhdet_tes!W40=0,"",RES_hhdet_tes!W40/RES_hhdet_fec!W40)</f>
        <v>0.58679737337384752</v>
      </c>
      <c r="X40" s="111">
        <f>IF(RES_hhdet_tes!X40=0,"",RES_hhdet_tes!X40/RES_hhdet_fec!X40)</f>
        <v>0.59524586358377873</v>
      </c>
      <c r="Y40" s="111">
        <f>IF(RES_hhdet_tes!Y40=0,"",RES_hhdet_tes!Y40/RES_hhdet_fec!Y40)</f>
        <v>0.60075617120019709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0.72597952868371163</v>
      </c>
      <c r="C41" s="45">
        <f>IF(RES_hhdet_tes!C41=0,"",RES_hhdet_tes!C41/RES_hhdet_fec!C41)</f>
        <v>0.7284142974041421</v>
      </c>
      <c r="D41" s="45">
        <f>IF(RES_hhdet_tes!D41=0,"",RES_hhdet_tes!D41/RES_hhdet_fec!D41)</f>
        <v>0.72971808381193692</v>
      </c>
      <c r="E41" s="45">
        <f>IF(RES_hhdet_tes!E41=0,"",RES_hhdet_tes!E41/RES_hhdet_fec!E41)</f>
        <v>0.73187345521280522</v>
      </c>
      <c r="F41" s="45">
        <f>IF(RES_hhdet_tes!F41=0,"",RES_hhdet_tes!F41/RES_hhdet_fec!F41)</f>
        <v>0.73479169604974037</v>
      </c>
      <c r="G41" s="45">
        <f>IF(RES_hhdet_tes!G41=0,"",RES_hhdet_tes!G41/RES_hhdet_fec!G41)</f>
        <v>0.73771204118190659</v>
      </c>
      <c r="H41" s="45">
        <f>IF(RES_hhdet_tes!H41=0,"",RES_hhdet_tes!H41/RES_hhdet_fec!H41)</f>
        <v>0.74136079477992067</v>
      </c>
      <c r="I41" s="45">
        <f>IF(RES_hhdet_tes!I41=0,"",RES_hhdet_tes!I41/RES_hhdet_fec!I41)</f>
        <v>0.7435055867792405</v>
      </c>
      <c r="J41" s="45">
        <f>IF(RES_hhdet_tes!J41=0,"",RES_hhdet_tes!J41/RES_hhdet_fec!J41)</f>
        <v>0.74447445461651551</v>
      </c>
      <c r="K41" s="45">
        <f>IF(RES_hhdet_tes!K41=0,"",RES_hhdet_tes!K41/RES_hhdet_fec!K41)</f>
        <v>0.74860519379012358</v>
      </c>
      <c r="L41" s="45">
        <f>IF(RES_hhdet_tes!L41=0,"",RES_hhdet_tes!L41/RES_hhdet_fec!L41)</f>
        <v>0.75102276017713976</v>
      </c>
      <c r="M41" s="45">
        <f>IF(RES_hhdet_tes!M41=0,"",RES_hhdet_tes!M41/RES_hhdet_fec!M41)</f>
        <v>0.75383160719277742</v>
      </c>
      <c r="N41" s="45">
        <f>IF(RES_hhdet_tes!N41=0,"",RES_hhdet_tes!N41/RES_hhdet_fec!N41)</f>
        <v>0.75565300602035024</v>
      </c>
      <c r="O41" s="45">
        <f>IF(RES_hhdet_tes!O41=0,"",RES_hhdet_tes!O41/RES_hhdet_fec!O41)</f>
        <v>0.76007797432356361</v>
      </c>
      <c r="P41" s="45">
        <f>IF(RES_hhdet_tes!P41=0,"",RES_hhdet_tes!P41/RES_hhdet_fec!P41)</f>
        <v>0.76473143097594298</v>
      </c>
      <c r="Q41" s="45">
        <f>IF(RES_hhdet_tes!Q41=0,"",RES_hhdet_tes!Q41/RES_hhdet_fec!Q41)</f>
        <v>0.76873925245247876</v>
      </c>
      <c r="R41" s="45">
        <f>IF(RES_hhdet_tes!R41=0,"",RES_hhdet_tes!R41/RES_hhdet_fec!R41)</f>
        <v>0.77078387487238254</v>
      </c>
      <c r="S41" s="45">
        <f>IF(RES_hhdet_tes!S41=0,"",RES_hhdet_tes!S41/RES_hhdet_fec!S41)</f>
        <v>0.77398326376569559</v>
      </c>
      <c r="T41" s="45">
        <f>IF(RES_hhdet_tes!T41=0,"",RES_hhdet_tes!T41/RES_hhdet_fec!T41)</f>
        <v>0.78022085841158551</v>
      </c>
      <c r="U41" s="45">
        <f>IF(RES_hhdet_tes!U41=0,"",RES_hhdet_tes!U41/RES_hhdet_fec!U41)</f>
        <v>0.78916493328323645</v>
      </c>
      <c r="V41" s="45">
        <f>IF(RES_hhdet_tes!V41=0,"",RES_hhdet_tes!V41/RES_hhdet_fec!V41)</f>
        <v>0.80222725656198068</v>
      </c>
      <c r="W41" s="45">
        <f>IF(RES_hhdet_tes!W41=0,"",RES_hhdet_tes!W41/RES_hhdet_fec!W41)</f>
        <v>0.82702913836414882</v>
      </c>
      <c r="X41" s="45">
        <f>IF(RES_hhdet_tes!X41=0,"",RES_hhdet_tes!X41/RES_hhdet_fec!X41)</f>
        <v>0.85011603209554221</v>
      </c>
      <c r="Y41" s="45">
        <f>IF(RES_hhdet_tes!Y41=0,"",RES_hhdet_tes!Y41/RES_hhdet_fec!Y41)</f>
        <v>0.86279536483916708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0.44054993489675043</v>
      </c>
      <c r="C43" s="119">
        <f>IF(RES_hhdet_tes!C43=0,"",RES_hhdet_tes!C43/RES_hhdet_fec!C43)</f>
        <v>0.44618149004943564</v>
      </c>
      <c r="D43" s="119">
        <f>IF(RES_hhdet_tes!D43=0,"",RES_hhdet_tes!D43/RES_hhdet_fec!D43)</f>
        <v>0.44400458622997413</v>
      </c>
      <c r="E43" s="119">
        <f>IF(RES_hhdet_tes!E43=0,"",RES_hhdet_tes!E43/RES_hhdet_fec!E43)</f>
        <v>0.43957110126183524</v>
      </c>
      <c r="F43" s="119">
        <f>IF(RES_hhdet_tes!F43=0,"",RES_hhdet_tes!F43/RES_hhdet_fec!F43)</f>
        <v>0.43654797482105245</v>
      </c>
      <c r="G43" s="119">
        <f>IF(RES_hhdet_tes!G43=0,"",RES_hhdet_tes!G43/RES_hhdet_fec!G43)</f>
        <v>0.46806132705818709</v>
      </c>
      <c r="H43" s="119">
        <f>IF(RES_hhdet_tes!H43=0,"",RES_hhdet_tes!H43/RES_hhdet_fec!H43)</f>
        <v>0.43868206729130066</v>
      </c>
      <c r="I43" s="119">
        <f>IF(RES_hhdet_tes!I43=0,"",RES_hhdet_tes!I43/RES_hhdet_fec!I43)</f>
        <v>0.46532330881348133</v>
      </c>
      <c r="J43" s="119">
        <f>IF(RES_hhdet_tes!J43=0,"",RES_hhdet_tes!J43/RES_hhdet_fec!J43)</f>
        <v>0.46519592886918293</v>
      </c>
      <c r="K43" s="119">
        <f>IF(RES_hhdet_tes!K43=0,"",RES_hhdet_tes!K43/RES_hhdet_fec!K43)</f>
        <v>0.4562643724685847</v>
      </c>
      <c r="L43" s="119">
        <f>IF(RES_hhdet_tes!L43=0,"",RES_hhdet_tes!L43/RES_hhdet_fec!L43)</f>
        <v>0.47294035478875235</v>
      </c>
      <c r="M43" s="119">
        <f>IF(RES_hhdet_tes!M43=0,"",RES_hhdet_tes!M43/RES_hhdet_fec!M43)</f>
        <v>0.50925714788620746</v>
      </c>
      <c r="N43" s="119">
        <f>IF(RES_hhdet_tes!N43=0,"",RES_hhdet_tes!N43/RES_hhdet_fec!N43)</f>
        <v>0.53463954697066407</v>
      </c>
      <c r="O43" s="119">
        <f>IF(RES_hhdet_tes!O43=0,"",RES_hhdet_tes!O43/RES_hhdet_fec!O43)</f>
        <v>0.55203749412541481</v>
      </c>
      <c r="P43" s="119">
        <f>IF(RES_hhdet_tes!P43=0,"",RES_hhdet_tes!P43/RES_hhdet_fec!P43)</f>
        <v>0.54643369441847844</v>
      </c>
      <c r="Q43" s="119" t="str">
        <f>IF(RES_hhdet_tes!Q43=0,"",RES_hhdet_tes!Q43/RES_hhdet_fec!Q43)</f>
        <v/>
      </c>
      <c r="R43" s="119" t="str">
        <f>IF(RES_hhdet_tes!R43=0,"",RES_hhdet_tes!R43/RES_hhdet_fec!R43)</f>
        <v/>
      </c>
      <c r="S43" s="119" t="str">
        <f>IF(RES_hhdet_tes!S43=0,"",RES_hhdet_tes!S43/RES_hhdet_fec!S43)</f>
        <v/>
      </c>
      <c r="T43" s="119" t="str">
        <f>IF(RES_hhdet_tes!T43=0,"",RES_hhdet_tes!T43/RES_hhdet_fec!T43)</f>
        <v/>
      </c>
      <c r="U43" s="119" t="str">
        <f>IF(RES_hhdet_tes!U43=0,"",RES_hhdet_tes!U43/RES_hhdet_fec!U43)</f>
        <v/>
      </c>
      <c r="V43" s="119" t="str">
        <f>IF(RES_hhdet_tes!V43=0,"",RES_hhdet_tes!V43/RES_hhdet_fec!V43)</f>
        <v/>
      </c>
      <c r="W43" s="119" t="str">
        <f>IF(RES_hhdet_tes!W43=0,"",RES_hhdet_tes!W43/RES_hhdet_fec!W43)</f>
        <v/>
      </c>
      <c r="X43" s="119" t="str">
        <f>IF(RES_hhdet_tes!X43=0,"",RES_hhdet_tes!X43/RES_hhdet_fec!X43)</f>
        <v/>
      </c>
      <c r="Y43" s="119" t="str">
        <f>IF(RES_hhdet_tes!Y43=0,"",RES_hhdet_tes!Y43/RES_hhdet_fec!Y43)</f>
        <v/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0.39993835677606959</v>
      </c>
      <c r="C44" s="124">
        <f>IF(RES_hhdet_tes!C44=0,"",RES_hhdet_tes!C44/RES_hhdet_fec!C44)</f>
        <v>0.39981574115823215</v>
      </c>
      <c r="D44" s="124">
        <f>IF(RES_hhdet_tes!D44=0,"",RES_hhdet_tes!D44/RES_hhdet_fec!D44)</f>
        <v>0.39978581725862117</v>
      </c>
      <c r="E44" s="124">
        <f>IF(RES_hhdet_tes!E44=0,"",RES_hhdet_tes!E44/RES_hhdet_fec!E44)</f>
        <v>0.3997151255784071</v>
      </c>
      <c r="F44" s="124">
        <f>IF(RES_hhdet_tes!F44=0,"",RES_hhdet_tes!F44/RES_hhdet_fec!F44)</f>
        <v>0.39964769646390469</v>
      </c>
      <c r="G44" s="124">
        <f>IF(RES_hhdet_tes!G44=0,"",RES_hhdet_tes!G44/RES_hhdet_fec!G44)</f>
        <v>0.39955405794880938</v>
      </c>
      <c r="H44" s="124">
        <f>IF(RES_hhdet_tes!H44=0,"",RES_hhdet_tes!H44/RES_hhdet_fec!H44)</f>
        <v>0.39950617997369231</v>
      </c>
      <c r="I44" s="124">
        <f>IF(RES_hhdet_tes!I44=0,"",RES_hhdet_tes!I44/RES_hhdet_fec!I44)</f>
        <v>0.39940730331958524</v>
      </c>
      <c r="J44" s="124">
        <f>IF(RES_hhdet_tes!J44=0,"",RES_hhdet_tes!J44/RES_hhdet_fec!J44)</f>
        <v>0.39938530476274786</v>
      </c>
      <c r="K44" s="124">
        <f>IF(RES_hhdet_tes!K44=0,"",RES_hhdet_tes!K44/RES_hhdet_fec!K44)</f>
        <v>0.41728798828662639</v>
      </c>
      <c r="L44" s="124">
        <f>IF(RES_hhdet_tes!L44=0,"",RES_hhdet_tes!L44/RES_hhdet_fec!L44)</f>
        <v>0.43428280932189767</v>
      </c>
      <c r="M44" s="124">
        <f>IF(RES_hhdet_tes!M44=0,"",RES_hhdet_tes!M44/RES_hhdet_fec!M44)</f>
        <v>0.45101691840794245</v>
      </c>
      <c r="N44" s="124">
        <f>IF(RES_hhdet_tes!N44=0,"",RES_hhdet_tes!N44/RES_hhdet_fec!N44)</f>
        <v>0.4787288501672915</v>
      </c>
      <c r="O44" s="124">
        <f>IF(RES_hhdet_tes!O44=0,"",RES_hhdet_tes!O44/RES_hhdet_fec!O44)</f>
        <v>0.51496169489897414</v>
      </c>
      <c r="P44" s="124">
        <f>IF(RES_hhdet_tes!P44=0,"",RES_hhdet_tes!P44/RES_hhdet_fec!P44)</f>
        <v>0.51509272673804118</v>
      </c>
      <c r="Q44" s="124" t="str">
        <f>IF(RES_hhdet_tes!Q44=0,"",RES_hhdet_tes!Q44/RES_hhdet_fec!Q44)</f>
        <v/>
      </c>
      <c r="R44" s="124" t="str">
        <f>IF(RES_hhdet_tes!R44=0,"",RES_hhdet_tes!R44/RES_hhdet_fec!R44)</f>
        <v/>
      </c>
      <c r="S44" s="124" t="str">
        <f>IF(RES_hhdet_tes!S44=0,"",RES_hhdet_tes!S44/RES_hhdet_fec!S44)</f>
        <v/>
      </c>
      <c r="T44" s="124" t="str">
        <f>IF(RES_hhdet_tes!T44=0,"",RES_hhdet_tes!T44/RES_hhdet_fec!T44)</f>
        <v/>
      </c>
      <c r="U44" s="124" t="str">
        <f>IF(RES_hhdet_tes!U44=0,"",RES_hhdet_tes!U44/RES_hhdet_fec!U44)</f>
        <v/>
      </c>
      <c r="V44" s="124" t="str">
        <f>IF(RES_hhdet_tes!V44=0,"",RES_hhdet_tes!V44/RES_hhdet_fec!V44)</f>
        <v/>
      </c>
      <c r="W44" s="124" t="str">
        <f>IF(RES_hhdet_tes!W44=0,"",RES_hhdet_tes!W44/RES_hhdet_fec!W44)</f>
        <v/>
      </c>
      <c r="X44" s="124" t="str">
        <f>IF(RES_hhdet_tes!X44=0,"",RES_hhdet_tes!X44/RES_hhdet_fec!X44)</f>
        <v/>
      </c>
      <c r="Y44" s="124" t="str">
        <f>IF(RES_hhdet_tes!Y44=0,"",RES_hhdet_tes!Y44/RES_hhdet_fec!Y44)</f>
        <v/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0.39445684417156374</v>
      </c>
      <c r="C45" s="111">
        <f>IF(RES_hhdet_tes!C45=0,"",RES_hhdet_tes!C45/RES_hhdet_fec!C45)</f>
        <v>0.39445684417156374</v>
      </c>
      <c r="D45" s="111">
        <f>IF(RES_hhdet_tes!D45=0,"",RES_hhdet_tes!D45/RES_hhdet_fec!D45)</f>
        <v>0.39445684417156374</v>
      </c>
      <c r="E45" s="111">
        <f>IF(RES_hhdet_tes!E45=0,"",RES_hhdet_tes!E45/RES_hhdet_fec!E45)</f>
        <v>0.39445684417156374</v>
      </c>
      <c r="F45" s="111">
        <f>IF(RES_hhdet_tes!F45=0,"",RES_hhdet_tes!F45/RES_hhdet_fec!F45)</f>
        <v>0.39445684417156374</v>
      </c>
      <c r="G45" s="111">
        <f>IF(RES_hhdet_tes!G45=0,"",RES_hhdet_tes!G45/RES_hhdet_fec!G45)</f>
        <v>0.39445684417156374</v>
      </c>
      <c r="H45" s="111">
        <f>IF(RES_hhdet_tes!H45=0,"",RES_hhdet_tes!H45/RES_hhdet_fec!H45)</f>
        <v>0.39445684417156374</v>
      </c>
      <c r="I45" s="111">
        <f>IF(RES_hhdet_tes!I45=0,"",RES_hhdet_tes!I45/RES_hhdet_fec!I45)</f>
        <v>0.39445684417156374</v>
      </c>
      <c r="J45" s="111">
        <f>IF(RES_hhdet_tes!J45=0,"",RES_hhdet_tes!J45/RES_hhdet_fec!J45)</f>
        <v>0.39445684417156374</v>
      </c>
      <c r="K45" s="111">
        <f>IF(RES_hhdet_tes!K45=0,"",RES_hhdet_tes!K45/RES_hhdet_fec!K45)</f>
        <v>0.41234936416682516</v>
      </c>
      <c r="L45" s="111">
        <f>IF(RES_hhdet_tes!L45=0,"",RES_hhdet_tes!L45/RES_hhdet_fec!L45)</f>
        <v>0.42929966906711675</v>
      </c>
      <c r="M45" s="111">
        <f>IF(RES_hhdet_tes!M45=0,"",RES_hhdet_tes!M45/RES_hhdet_fec!M45)</f>
        <v>0.44601182550943752</v>
      </c>
      <c r="N45" s="111">
        <f>IF(RES_hhdet_tes!N45=0,"",RES_hhdet_tes!N45/RES_hhdet_fec!N45)</f>
        <v>0.47382567345872756</v>
      </c>
      <c r="O45" s="111">
        <f>IF(RES_hhdet_tes!O45=0,"",RES_hhdet_tes!O45/RES_hhdet_fec!O45)</f>
        <v>0.51004039421291825</v>
      </c>
      <c r="P45" s="111">
        <f>IF(RES_hhdet_tes!P45=0,"",RES_hhdet_tes!P45/RES_hhdet_fec!P45)</f>
        <v>0.51023855285981756</v>
      </c>
      <c r="Q45" s="111" t="str">
        <f>IF(RES_hhdet_tes!Q45=0,"",RES_hhdet_tes!Q45/RES_hhdet_fec!Q45)</f>
        <v/>
      </c>
      <c r="R45" s="111" t="str">
        <f>IF(RES_hhdet_tes!R45=0,"",RES_hhdet_tes!R45/RES_hhdet_fec!R45)</f>
        <v/>
      </c>
      <c r="S45" s="111" t="str">
        <f>IF(RES_hhdet_tes!S45=0,"",RES_hhdet_tes!S45/RES_hhdet_fec!S45)</f>
        <v/>
      </c>
      <c r="T45" s="111" t="str">
        <f>IF(RES_hhdet_tes!T45=0,"",RES_hhdet_tes!T45/RES_hhdet_fec!T45)</f>
        <v/>
      </c>
      <c r="U45" s="111" t="str">
        <f>IF(RES_hhdet_tes!U45=0,"",RES_hhdet_tes!U45/RES_hhdet_fec!U45)</f>
        <v/>
      </c>
      <c r="V45" s="111" t="str">
        <f>IF(RES_hhdet_tes!V45=0,"",RES_hhdet_tes!V45/RES_hhdet_fec!V45)</f>
        <v/>
      </c>
      <c r="W45" s="111" t="str">
        <f>IF(RES_hhdet_tes!W45=0,"",RES_hhdet_tes!W45/RES_hhdet_fec!W45)</f>
        <v/>
      </c>
      <c r="X45" s="111" t="str">
        <f>IF(RES_hhdet_tes!X45=0,"",RES_hhdet_tes!X45/RES_hhdet_fec!X45)</f>
        <v/>
      </c>
      <c r="Y45" s="111" t="str">
        <f>IF(RES_hhdet_tes!Y45=0,"",RES_hhdet_tes!Y45/RES_hhdet_fec!Y45)</f>
        <v/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 t="str">
        <f>IF(RES_hhdet_tes!Q46=0,"",RES_hhdet_tes!Q46/RES_hhdet_fec!Q46)</f>
        <v/>
      </c>
      <c r="R46" s="111" t="str">
        <f>IF(RES_hhdet_tes!R46=0,"",RES_hhdet_tes!R46/RES_hhdet_fec!R46)</f>
        <v/>
      </c>
      <c r="S46" s="111" t="str">
        <f>IF(RES_hhdet_tes!S46=0,"",RES_hhdet_tes!S46/RES_hhdet_fec!S46)</f>
        <v/>
      </c>
      <c r="T46" s="111" t="str">
        <f>IF(RES_hhdet_tes!T46=0,"",RES_hhdet_tes!T46/RES_hhdet_fec!T46)</f>
        <v/>
      </c>
      <c r="U46" s="111" t="str">
        <f>IF(RES_hhdet_tes!U46=0,"",RES_hhdet_tes!U46/RES_hhdet_fec!U46)</f>
        <v/>
      </c>
      <c r="V46" s="111" t="str">
        <f>IF(RES_hhdet_tes!V46=0,"",RES_hhdet_tes!V46/RES_hhdet_fec!V46)</f>
        <v/>
      </c>
      <c r="W46" s="111" t="str">
        <f>IF(RES_hhdet_tes!W46=0,"",RES_hhdet_tes!W46/RES_hhdet_fec!W46)</f>
        <v/>
      </c>
      <c r="X46" s="111" t="str">
        <f>IF(RES_hhdet_tes!X46=0,"",RES_hhdet_tes!X46/RES_hhdet_fec!X46)</f>
        <v/>
      </c>
      <c r="Y46" s="111" t="str">
        <f>IF(RES_hhdet_tes!Y46=0,"",RES_hhdet_tes!Y46/RES_hhdet_fec!Y46)</f>
        <v/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1.6278268451584426</v>
      </c>
      <c r="C47" s="124">
        <f>IF(RES_hhdet_tes!C47=0,"",RES_hhdet_tes!C47/RES_hhdet_fec!C47)</f>
        <v>1.7415366465810709</v>
      </c>
      <c r="D47" s="124">
        <f>IF(RES_hhdet_tes!D47=0,"",RES_hhdet_tes!D47/RES_hhdet_fec!D47)</f>
        <v>1.8212983162391299</v>
      </c>
      <c r="E47" s="124">
        <f>IF(RES_hhdet_tes!E47=0,"",RES_hhdet_tes!E47/RES_hhdet_fec!E47)</f>
        <v>1.8529481808127979</v>
      </c>
      <c r="F47" s="124">
        <f>IF(RES_hhdet_tes!F47=0,"",RES_hhdet_tes!F47/RES_hhdet_fec!F47)</f>
        <v>1.8937302797878031</v>
      </c>
      <c r="G47" s="124">
        <f>IF(RES_hhdet_tes!G47=0,"",RES_hhdet_tes!G47/RES_hhdet_fec!G47)</f>
        <v>1.9495343566078653</v>
      </c>
      <c r="H47" s="124">
        <f>IF(RES_hhdet_tes!H47=0,"",RES_hhdet_tes!H47/RES_hhdet_fec!H47)</f>
        <v>2.0479258466463341</v>
      </c>
      <c r="I47" s="124">
        <f>IF(RES_hhdet_tes!I47=0,"",RES_hhdet_tes!I47/RES_hhdet_fec!I47)</f>
        <v>2.1407928317044469</v>
      </c>
      <c r="J47" s="124">
        <f>IF(RES_hhdet_tes!J47=0,"",RES_hhdet_tes!J47/RES_hhdet_fec!J47)</f>
        <v>2.1693438330739285</v>
      </c>
      <c r="K47" s="124">
        <f>IF(RES_hhdet_tes!K47=0,"",RES_hhdet_tes!K47/RES_hhdet_fec!K47)</f>
        <v>2.7166327780416393</v>
      </c>
      <c r="L47" s="124">
        <f>IF(RES_hhdet_tes!L47=0,"",RES_hhdet_tes!L47/RES_hhdet_fec!L47)</f>
        <v>2.8045467904458907</v>
      </c>
      <c r="M47" s="124">
        <f>IF(RES_hhdet_tes!M47=0,"",RES_hhdet_tes!M47/RES_hhdet_fec!M47)</f>
        <v>2.8564187365702445</v>
      </c>
      <c r="N47" s="124">
        <f>IF(RES_hhdet_tes!N47=0,"",RES_hhdet_tes!N47/RES_hhdet_fec!N47)</f>
        <v>2.9151228385472034</v>
      </c>
      <c r="O47" s="124">
        <f>IF(RES_hhdet_tes!O47=0,"",RES_hhdet_tes!O47/RES_hhdet_fec!O47)</f>
        <v>2.9708863457542178</v>
      </c>
      <c r="P47" s="124">
        <f>IF(RES_hhdet_tes!P47=0,"",RES_hhdet_tes!P47/RES_hhdet_fec!P47)</f>
        <v>3.0092263382062101</v>
      </c>
      <c r="Q47" s="124" t="str">
        <f>IF(RES_hhdet_tes!Q47=0,"",RES_hhdet_tes!Q47/RES_hhdet_fec!Q47)</f>
        <v/>
      </c>
      <c r="R47" s="124" t="str">
        <f>IF(RES_hhdet_tes!R47=0,"",RES_hhdet_tes!R47/RES_hhdet_fec!R47)</f>
        <v/>
      </c>
      <c r="S47" s="124" t="str">
        <f>IF(RES_hhdet_tes!S47=0,"",RES_hhdet_tes!S47/RES_hhdet_fec!S47)</f>
        <v/>
      </c>
      <c r="T47" s="124" t="str">
        <f>IF(RES_hhdet_tes!T47=0,"",RES_hhdet_tes!T47/RES_hhdet_fec!T47)</f>
        <v/>
      </c>
      <c r="U47" s="124" t="str">
        <f>IF(RES_hhdet_tes!U47=0,"",RES_hhdet_tes!U47/RES_hhdet_fec!U47)</f>
        <v/>
      </c>
      <c r="V47" s="124" t="str">
        <f>IF(RES_hhdet_tes!V47=0,"",RES_hhdet_tes!V47/RES_hhdet_fec!V47)</f>
        <v/>
      </c>
      <c r="W47" s="124" t="str">
        <f>IF(RES_hhdet_tes!W47=0,"",RES_hhdet_tes!W47/RES_hhdet_fec!W47)</f>
        <v/>
      </c>
      <c r="X47" s="124" t="str">
        <f>IF(RES_hhdet_tes!X47=0,"",RES_hhdet_tes!X47/RES_hhdet_fec!X47)</f>
        <v/>
      </c>
      <c r="Y47" s="124" t="str">
        <f>IF(RES_hhdet_tes!Y47=0,"",RES_hhdet_tes!Y47/RES_hhdet_fec!Y47)</f>
        <v/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1.6278268451584426</v>
      </c>
      <c r="C48" s="111">
        <f>IF(RES_hhdet_tes!C48=0,"",RES_hhdet_tes!C48/RES_hhdet_fec!C48)</f>
        <v>1.7415366465810709</v>
      </c>
      <c r="D48" s="111">
        <f>IF(RES_hhdet_tes!D48=0,"",RES_hhdet_tes!D48/RES_hhdet_fec!D48)</f>
        <v>1.8212983162391299</v>
      </c>
      <c r="E48" s="111">
        <f>IF(RES_hhdet_tes!E48=0,"",RES_hhdet_tes!E48/RES_hhdet_fec!E48)</f>
        <v>1.8529481808127979</v>
      </c>
      <c r="F48" s="111">
        <f>IF(RES_hhdet_tes!F48=0,"",RES_hhdet_tes!F48/RES_hhdet_fec!F48)</f>
        <v>1.8937302797878031</v>
      </c>
      <c r="G48" s="111">
        <f>IF(RES_hhdet_tes!G48=0,"",RES_hhdet_tes!G48/RES_hhdet_fec!G48)</f>
        <v>1.9495343566078653</v>
      </c>
      <c r="H48" s="111">
        <f>IF(RES_hhdet_tes!H48=0,"",RES_hhdet_tes!H48/RES_hhdet_fec!H48)</f>
        <v>2.0479258466463341</v>
      </c>
      <c r="I48" s="111">
        <f>IF(RES_hhdet_tes!I48=0,"",RES_hhdet_tes!I48/RES_hhdet_fec!I48)</f>
        <v>2.1407928317044469</v>
      </c>
      <c r="J48" s="111">
        <f>IF(RES_hhdet_tes!J48=0,"",RES_hhdet_tes!J48/RES_hhdet_fec!J48)</f>
        <v>2.1693438330739285</v>
      </c>
      <c r="K48" s="111">
        <f>IF(RES_hhdet_tes!K48=0,"",RES_hhdet_tes!K48/RES_hhdet_fec!K48)</f>
        <v>2.7166327780416393</v>
      </c>
      <c r="L48" s="111">
        <f>IF(RES_hhdet_tes!L48=0,"",RES_hhdet_tes!L48/RES_hhdet_fec!L48)</f>
        <v>2.8045467904458907</v>
      </c>
      <c r="M48" s="111">
        <f>IF(RES_hhdet_tes!M48=0,"",RES_hhdet_tes!M48/RES_hhdet_fec!M48)</f>
        <v>2.8564187365702445</v>
      </c>
      <c r="N48" s="111">
        <f>IF(RES_hhdet_tes!N48=0,"",RES_hhdet_tes!N48/RES_hhdet_fec!N48)</f>
        <v>2.9151228385472034</v>
      </c>
      <c r="O48" s="111">
        <f>IF(RES_hhdet_tes!O48=0,"",RES_hhdet_tes!O48/RES_hhdet_fec!O48)</f>
        <v>2.9708863457542178</v>
      </c>
      <c r="P48" s="111">
        <f>IF(RES_hhdet_tes!P48=0,"",RES_hhdet_tes!P48/RES_hhdet_fec!P48)</f>
        <v>3.0092263382062101</v>
      </c>
      <c r="Q48" s="111" t="str">
        <f>IF(RES_hhdet_tes!Q48=0,"",RES_hhdet_tes!Q48/RES_hhdet_fec!Q48)</f>
        <v/>
      </c>
      <c r="R48" s="111" t="str">
        <f>IF(RES_hhdet_tes!R48=0,"",RES_hhdet_tes!R48/RES_hhdet_fec!R48)</f>
        <v/>
      </c>
      <c r="S48" s="111" t="str">
        <f>IF(RES_hhdet_tes!S48=0,"",RES_hhdet_tes!S48/RES_hhdet_fec!S48)</f>
        <v/>
      </c>
      <c r="T48" s="111" t="str">
        <f>IF(RES_hhdet_tes!T48=0,"",RES_hhdet_tes!T48/RES_hhdet_fec!T48)</f>
        <v/>
      </c>
      <c r="U48" s="111" t="str">
        <f>IF(RES_hhdet_tes!U48=0,"",RES_hhdet_tes!U48/RES_hhdet_fec!U48)</f>
        <v/>
      </c>
      <c r="V48" s="111" t="str">
        <f>IF(RES_hhdet_tes!V48=0,"",RES_hhdet_tes!V48/RES_hhdet_fec!V48)</f>
        <v/>
      </c>
      <c r="W48" s="111" t="str">
        <f>IF(RES_hhdet_tes!W48=0,"",RES_hhdet_tes!W48/RES_hhdet_fec!W48)</f>
        <v/>
      </c>
      <c r="X48" s="111" t="str">
        <f>IF(RES_hhdet_tes!X48=0,"",RES_hhdet_tes!X48/RES_hhdet_fec!X48)</f>
        <v/>
      </c>
      <c r="Y48" s="111" t="str">
        <f>IF(RES_hhdet_tes!Y48=0,"",RES_hhdet_tes!Y48/RES_hhdet_fec!Y48)</f>
        <v/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0.55906420636669352</v>
      </c>
      <c r="C49" s="124">
        <f>IF(RES_hhdet_tes!C49=0,"",RES_hhdet_tes!C49/RES_hhdet_fec!C49)</f>
        <v>0.56006323732477381</v>
      </c>
      <c r="D49" s="124">
        <f>IF(RES_hhdet_tes!D49=0,"",RES_hhdet_tes!D49/RES_hhdet_fec!D49)</f>
        <v>0.56173431236482219</v>
      </c>
      <c r="E49" s="124">
        <f>IF(RES_hhdet_tes!E49=0,"",RES_hhdet_tes!E49/RES_hhdet_fec!E49)</f>
        <v>0.56363682178135588</v>
      </c>
      <c r="F49" s="124">
        <f>IF(RES_hhdet_tes!F49=0,"",RES_hhdet_tes!F49/RES_hhdet_fec!F49)</f>
        <v>0.5670142406000428</v>
      </c>
      <c r="G49" s="124">
        <f>IF(RES_hhdet_tes!G49=0,"",RES_hhdet_tes!G49/RES_hhdet_fec!G49)</f>
        <v>0.56955376836798888</v>
      </c>
      <c r="H49" s="124">
        <f>IF(RES_hhdet_tes!H49=0,"",RES_hhdet_tes!H49/RES_hhdet_fec!H49)</f>
        <v>0.57724108458781331</v>
      </c>
      <c r="I49" s="124">
        <f>IF(RES_hhdet_tes!I49=0,"",RES_hhdet_tes!I49/RES_hhdet_fec!I49)</f>
        <v>0.58180315074994271</v>
      </c>
      <c r="J49" s="124">
        <f>IF(RES_hhdet_tes!J49=0,"",RES_hhdet_tes!J49/RES_hhdet_fec!J49)</f>
        <v>0.58246777415800211</v>
      </c>
      <c r="K49" s="124">
        <f>IF(RES_hhdet_tes!K49=0,"",RES_hhdet_tes!K49/RES_hhdet_fec!K49)</f>
        <v>0.58485742649110461</v>
      </c>
      <c r="L49" s="124">
        <f>IF(RES_hhdet_tes!L49=0,"",RES_hhdet_tes!L49/RES_hhdet_fec!L49)</f>
        <v>0.59811145344915073</v>
      </c>
      <c r="M49" s="124">
        <f>IF(RES_hhdet_tes!M49=0,"",RES_hhdet_tes!M49/RES_hhdet_fec!M49)</f>
        <v>0.60320441018754511</v>
      </c>
      <c r="N49" s="124">
        <f>IF(RES_hhdet_tes!N49=0,"",RES_hhdet_tes!N49/RES_hhdet_fec!N49)</f>
        <v>0.61040989039867377</v>
      </c>
      <c r="O49" s="124">
        <f>IF(RES_hhdet_tes!O49=0,"",RES_hhdet_tes!O49/RES_hhdet_fec!O49)</f>
        <v>0.61961493900369091</v>
      </c>
      <c r="P49" s="124">
        <f>IF(RES_hhdet_tes!P49=0,"",RES_hhdet_tes!P49/RES_hhdet_fec!P49)</f>
        <v>0.61933615213846227</v>
      </c>
      <c r="Q49" s="124" t="str">
        <f>IF(RES_hhdet_tes!Q49=0,"",RES_hhdet_tes!Q49/RES_hhdet_fec!Q49)</f>
        <v/>
      </c>
      <c r="R49" s="124" t="str">
        <f>IF(RES_hhdet_tes!R49=0,"",RES_hhdet_tes!R49/RES_hhdet_fec!R49)</f>
        <v/>
      </c>
      <c r="S49" s="124" t="str">
        <f>IF(RES_hhdet_tes!S49=0,"",RES_hhdet_tes!S49/RES_hhdet_fec!S49)</f>
        <v/>
      </c>
      <c r="T49" s="124" t="str">
        <f>IF(RES_hhdet_tes!T49=0,"",RES_hhdet_tes!T49/RES_hhdet_fec!T49)</f>
        <v/>
      </c>
      <c r="U49" s="124" t="str">
        <f>IF(RES_hhdet_tes!U49=0,"",RES_hhdet_tes!U49/RES_hhdet_fec!U49)</f>
        <v/>
      </c>
      <c r="V49" s="124" t="str">
        <f>IF(RES_hhdet_tes!V49=0,"",RES_hhdet_tes!V49/RES_hhdet_fec!V49)</f>
        <v/>
      </c>
      <c r="W49" s="124" t="str">
        <f>IF(RES_hhdet_tes!W49=0,"",RES_hhdet_tes!W49/RES_hhdet_fec!W49)</f>
        <v/>
      </c>
      <c r="X49" s="124" t="str">
        <f>IF(RES_hhdet_tes!X49=0,"",RES_hhdet_tes!X49/RES_hhdet_fec!X49)</f>
        <v/>
      </c>
      <c r="Y49" s="124" t="str">
        <f>IF(RES_hhdet_tes!Y49=0,"",RES_hhdet_tes!Y49/RES_hhdet_fec!Y49)</f>
        <v/>
      </c>
      <c r="DA49" s="130" t="s">
        <v>1952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X50" s="111" t="str">
        <f>IF(RES_hhdet_tes!X50=0,"",RES_hhdet_tes!X50/RES_hhdet_fec!X50)</f>
        <v/>
      </c>
      <c r="Y50" s="111" t="str">
        <f>IF(RES_hhdet_tes!Y50=0,"",RES_hhdet_tes!Y50/RES_hhdet_fec!Y50)</f>
        <v/>
      </c>
      <c r="DA50" s="63" t="s">
        <v>1953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X51" s="111" t="str">
        <f>IF(RES_hhdet_tes!X51=0,"",RES_hhdet_tes!X51/RES_hhdet_fec!X51)</f>
        <v/>
      </c>
      <c r="Y51" s="111" t="str">
        <f>IF(RES_hhdet_tes!Y51=0,"",RES_hhdet_tes!Y51/RES_hhdet_fec!Y51)</f>
        <v/>
      </c>
      <c r="DA51" s="63" t="s">
        <v>1954</v>
      </c>
    </row>
    <row r="52" spans="1:105" ht="12" customHeight="1" x14ac:dyDescent="0.25">
      <c r="A52" s="100" t="s">
        <v>211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X52" s="112" t="str">
        <f>IF(RES_hhdet_tes!X52=0,"",RES_hhdet_tes!X52/RES_hhdet_fec!X52)</f>
        <v/>
      </c>
      <c r="Y52" s="112" t="str">
        <f>IF(RES_hhdet_tes!Y52=0,"",RES_hhdet_tes!Y52/RES_hhdet_fec!Y52)</f>
        <v/>
      </c>
      <c r="DA52" s="131" t="s">
        <v>1955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X53" s="113" t="str">
        <f>IF(RES_hhdet_tes!X53=0,"",RES_hhdet_tes!X53/RES_hhdet_fec!X53)</f>
        <v/>
      </c>
      <c r="Y53" s="113" t="str">
        <f>IF(RES_hhdet_tes!Y53=0,"",RES_hhdet_tes!Y53/RES_hhdet_fec!Y53)</f>
        <v/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0.55906420636669352</v>
      </c>
      <c r="C54" s="112">
        <f>IF(RES_hhdet_tes!C54=0,"",RES_hhdet_tes!C54/RES_hhdet_fec!C54)</f>
        <v>0.56006323732477381</v>
      </c>
      <c r="D54" s="112">
        <f>IF(RES_hhdet_tes!D54=0,"",RES_hhdet_tes!D54/RES_hhdet_fec!D54)</f>
        <v>0.56173431236482219</v>
      </c>
      <c r="E54" s="112">
        <f>IF(RES_hhdet_tes!E54=0,"",RES_hhdet_tes!E54/RES_hhdet_fec!E54)</f>
        <v>0.56363682178135588</v>
      </c>
      <c r="F54" s="112">
        <f>IF(RES_hhdet_tes!F54=0,"",RES_hhdet_tes!F54/RES_hhdet_fec!F54)</f>
        <v>0.5670142406000428</v>
      </c>
      <c r="G54" s="112">
        <f>IF(RES_hhdet_tes!G54=0,"",RES_hhdet_tes!G54/RES_hhdet_fec!G54)</f>
        <v>0.56955376836798888</v>
      </c>
      <c r="H54" s="112">
        <f>IF(RES_hhdet_tes!H54=0,"",RES_hhdet_tes!H54/RES_hhdet_fec!H54)</f>
        <v>0.57724108458781331</v>
      </c>
      <c r="I54" s="112">
        <f>IF(RES_hhdet_tes!I54=0,"",RES_hhdet_tes!I54/RES_hhdet_fec!I54)</f>
        <v>0.58180315074994271</v>
      </c>
      <c r="J54" s="112">
        <f>IF(RES_hhdet_tes!J54=0,"",RES_hhdet_tes!J54/RES_hhdet_fec!J54)</f>
        <v>0.58246777415800211</v>
      </c>
      <c r="K54" s="112">
        <f>IF(RES_hhdet_tes!K54=0,"",RES_hhdet_tes!K54/RES_hhdet_fec!K54)</f>
        <v>0.58485742649110461</v>
      </c>
      <c r="L54" s="112">
        <f>IF(RES_hhdet_tes!L54=0,"",RES_hhdet_tes!L54/RES_hhdet_fec!L54)</f>
        <v>0.58669127619038697</v>
      </c>
      <c r="M54" s="112">
        <f>IF(RES_hhdet_tes!M54=0,"",RES_hhdet_tes!M54/RES_hhdet_fec!M54)</f>
        <v>0.58893167659133838</v>
      </c>
      <c r="N54" s="112">
        <f>IF(RES_hhdet_tes!N54=0,"",RES_hhdet_tes!N54/RES_hhdet_fec!N54)</f>
        <v>0.59316484996133845</v>
      </c>
      <c r="O54" s="112">
        <f>IF(RES_hhdet_tes!O54=0,"",RES_hhdet_tes!O54/RES_hhdet_fec!O54)</f>
        <v>0.59930772650775277</v>
      </c>
      <c r="P54" s="112">
        <f>IF(RES_hhdet_tes!P54=0,"",RES_hhdet_tes!P54/RES_hhdet_fec!P54)</f>
        <v>0.5995781290226847</v>
      </c>
      <c r="Q54" s="112" t="str">
        <f>IF(RES_hhdet_tes!Q54=0,"",RES_hhdet_tes!Q54/RES_hhdet_fec!Q54)</f>
        <v/>
      </c>
      <c r="R54" s="112" t="str">
        <f>IF(RES_hhdet_tes!R54=0,"",RES_hhdet_tes!R54/RES_hhdet_fec!R54)</f>
        <v/>
      </c>
      <c r="S54" s="112" t="str">
        <f>IF(RES_hhdet_tes!S54=0,"",RES_hhdet_tes!S54/RES_hhdet_fec!S54)</f>
        <v/>
      </c>
      <c r="T54" s="112" t="str">
        <f>IF(RES_hhdet_tes!T54=0,"",RES_hhdet_tes!T54/RES_hhdet_fec!T54)</f>
        <v/>
      </c>
      <c r="U54" s="112" t="str">
        <f>IF(RES_hhdet_tes!U54=0,"",RES_hhdet_tes!U54/RES_hhdet_fec!U54)</f>
        <v/>
      </c>
      <c r="V54" s="112" t="str">
        <f>IF(RES_hhdet_tes!V54=0,"",RES_hhdet_tes!V54/RES_hhdet_fec!V54)</f>
        <v/>
      </c>
      <c r="W54" s="112" t="str">
        <f>IF(RES_hhdet_tes!W54=0,"",RES_hhdet_tes!W54/RES_hhdet_fec!W54)</f>
        <v/>
      </c>
      <c r="X54" s="112" t="str">
        <f>IF(RES_hhdet_tes!X54=0,"",RES_hhdet_tes!X54/RES_hhdet_fec!X54)</f>
        <v/>
      </c>
      <c r="Y54" s="112" t="str">
        <f>IF(RES_hhdet_tes!Y54=0,"",RES_hhdet_tes!Y54/RES_hhdet_fec!Y54)</f>
        <v/>
      </c>
      <c r="DA54" s="131" t="s">
        <v>1957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>
        <f>IF(RES_hhdet_tes!L55=0,"",RES_hhdet_tes!L55/RES_hhdet_fec!L55)</f>
        <v>0.80811021962479535</v>
      </c>
      <c r="M55" s="113">
        <f>IF(RES_hhdet_tes!M55=0,"",RES_hhdet_tes!M55/RES_hhdet_fec!M55)</f>
        <v>0.81335185554671263</v>
      </c>
      <c r="N55" s="113">
        <f>IF(RES_hhdet_tes!N55=0,"",RES_hhdet_tes!N55/RES_hhdet_fec!N55)</f>
        <v>0.82419458573983084</v>
      </c>
      <c r="O55" s="113">
        <f>IF(RES_hhdet_tes!O55=0,"",RES_hhdet_tes!O55/RES_hhdet_fec!O55)</f>
        <v>0.81575506057783409</v>
      </c>
      <c r="P55" s="113">
        <f>IF(RES_hhdet_tes!P55=0,"",RES_hhdet_tes!P55/RES_hhdet_fec!P55)</f>
        <v>0.80987705649166408</v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X55" s="113" t="str">
        <f>IF(RES_hhdet_tes!X55=0,"",RES_hhdet_tes!X55/RES_hhdet_fec!X55)</f>
        <v/>
      </c>
      <c r="Y55" s="113" t="str">
        <f>IF(RES_hhdet_tes!Y55=0,"",RES_hhdet_tes!Y55/RES_hhdet_fec!Y55)</f>
        <v/>
      </c>
      <c r="DA55" s="132" t="s">
        <v>1958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>
        <f>IF(RES_hhdet_tes!L56=0,"",RES_hhdet_tes!L56/RES_hhdet_fec!L56)</f>
        <v>0.5932435554920743</v>
      </c>
      <c r="M56" s="111">
        <f>IF(RES_hhdet_tes!M56=0,"",RES_hhdet_tes!M56/RES_hhdet_fec!M56)</f>
        <v>0.59363948393702559</v>
      </c>
      <c r="N56" s="111">
        <f>IF(RES_hhdet_tes!N56=0,"",RES_hhdet_tes!N56/RES_hhdet_fec!N56)</f>
        <v>0.59431391526495236</v>
      </c>
      <c r="O56" s="111">
        <f>IF(RES_hhdet_tes!O56=0,"",RES_hhdet_tes!O56/RES_hhdet_fec!O56)</f>
        <v>0.59670824376269527</v>
      </c>
      <c r="P56" s="111">
        <f>IF(RES_hhdet_tes!P56=0,"",RES_hhdet_tes!P56/RES_hhdet_fec!P56)</f>
        <v>0.59672741415332042</v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X56" s="111" t="str">
        <f>IF(RES_hhdet_tes!X56=0,"",RES_hhdet_tes!X56/RES_hhdet_fec!X56)</f>
        <v/>
      </c>
      <c r="Y56" s="111" t="str">
        <f>IF(RES_hhdet_tes!Y56=0,"",RES_hhdet_tes!Y56/RES_hhdet_fec!Y56)</f>
        <v/>
      </c>
      <c r="DA56" s="63" t="s">
        <v>1959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X57" s="111" t="str">
        <f>IF(RES_hhdet_tes!X57=0,"",RES_hhdet_tes!X57/RES_hhdet_fec!X57)</f>
        <v/>
      </c>
      <c r="Y57" s="111" t="str">
        <f>IF(RES_hhdet_tes!Y57=0,"",RES_hhdet_tes!Y57/RES_hhdet_fec!Y57)</f>
        <v/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0.71290354602729844</v>
      </c>
      <c r="C58" s="124">
        <f>IF(RES_hhdet_tes!C58=0,"",RES_hhdet_tes!C58/RES_hhdet_fec!C58)</f>
        <v>0.7122324215742406</v>
      </c>
      <c r="D58" s="124">
        <f>IF(RES_hhdet_tes!D58=0,"",RES_hhdet_tes!D58/RES_hhdet_fec!D58)</f>
        <v>0.71048480018611238</v>
      </c>
      <c r="E58" s="124">
        <f>IF(RES_hhdet_tes!E58=0,"",RES_hhdet_tes!E58/RES_hhdet_fec!E58)</f>
        <v>0.70713911820044495</v>
      </c>
      <c r="F58" s="124">
        <f>IF(RES_hhdet_tes!F58=0,"",RES_hhdet_tes!F58/RES_hhdet_fec!F58)</f>
        <v>0.70726513441134509</v>
      </c>
      <c r="G58" s="124">
        <f>IF(RES_hhdet_tes!G58=0,"",RES_hhdet_tes!G58/RES_hhdet_fec!G58)</f>
        <v>0.70666384802020044</v>
      </c>
      <c r="H58" s="124">
        <f>IF(RES_hhdet_tes!H58=0,"",RES_hhdet_tes!H58/RES_hhdet_fec!H58)</f>
        <v>0.70881774994161961</v>
      </c>
      <c r="I58" s="124">
        <f>IF(RES_hhdet_tes!I58=0,"",RES_hhdet_tes!I58/RES_hhdet_fec!I58)</f>
        <v>0.71452206571215071</v>
      </c>
      <c r="J58" s="124">
        <f>IF(RES_hhdet_tes!J58=0,"",RES_hhdet_tes!J58/RES_hhdet_fec!J58)</f>
        <v>0.71815115970981103</v>
      </c>
      <c r="K58" s="124">
        <f>IF(RES_hhdet_tes!K58=0,"",RES_hhdet_tes!K58/RES_hhdet_fec!K58)</f>
        <v>0.71777355646870045</v>
      </c>
      <c r="L58" s="124">
        <f>IF(RES_hhdet_tes!L58=0,"",RES_hhdet_tes!L58/RES_hhdet_fec!L58)</f>
        <v>0.72284683539188088</v>
      </c>
      <c r="M58" s="124">
        <f>IF(RES_hhdet_tes!M58=0,"",RES_hhdet_tes!M58/RES_hhdet_fec!M58)</f>
        <v>0.71986091938154406</v>
      </c>
      <c r="N58" s="124">
        <f>IF(RES_hhdet_tes!N58=0,"",RES_hhdet_tes!N58/RES_hhdet_fec!N58)</f>
        <v>0.72271726520472679</v>
      </c>
      <c r="O58" s="124">
        <f>IF(RES_hhdet_tes!O58=0,"",RES_hhdet_tes!O58/RES_hhdet_fec!O58)</f>
        <v>0.72426916667057895</v>
      </c>
      <c r="P58" s="124">
        <f>IF(RES_hhdet_tes!P58=0,"",RES_hhdet_tes!P58/RES_hhdet_fec!P58)</f>
        <v>0.72602061913051064</v>
      </c>
      <c r="Q58" s="124" t="str">
        <f>IF(RES_hhdet_tes!Q58=0,"",RES_hhdet_tes!Q58/RES_hhdet_fec!Q58)</f>
        <v/>
      </c>
      <c r="R58" s="124" t="str">
        <f>IF(RES_hhdet_tes!R58=0,"",RES_hhdet_tes!R58/RES_hhdet_fec!R58)</f>
        <v/>
      </c>
      <c r="S58" s="124" t="str">
        <f>IF(RES_hhdet_tes!S58=0,"",RES_hhdet_tes!S58/RES_hhdet_fec!S58)</f>
        <v/>
      </c>
      <c r="T58" s="124" t="str">
        <f>IF(RES_hhdet_tes!T58=0,"",RES_hhdet_tes!T58/RES_hhdet_fec!T58)</f>
        <v/>
      </c>
      <c r="U58" s="124" t="str">
        <f>IF(RES_hhdet_tes!U58=0,"",RES_hhdet_tes!U58/RES_hhdet_fec!U58)</f>
        <v/>
      </c>
      <c r="V58" s="124" t="str">
        <f>IF(RES_hhdet_tes!V58=0,"",RES_hhdet_tes!V58/RES_hhdet_fec!V58)</f>
        <v/>
      </c>
      <c r="W58" s="124" t="str">
        <f>IF(RES_hhdet_tes!W58=0,"",RES_hhdet_tes!W58/RES_hhdet_fec!W58)</f>
        <v/>
      </c>
      <c r="X58" s="124" t="str">
        <f>IF(RES_hhdet_tes!X58=0,"",RES_hhdet_tes!X58/RES_hhdet_fec!X58)</f>
        <v/>
      </c>
      <c r="Y58" s="124" t="str">
        <f>IF(RES_hhdet_tes!Y58=0,"",RES_hhdet_tes!Y58/RES_hhdet_fec!Y58)</f>
        <v/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0.56075323087468321</v>
      </c>
      <c r="C59" s="111">
        <f>IF(RES_hhdet_tes!C59=0,"",RES_hhdet_tes!C59/RES_hhdet_fec!C59)</f>
        <v>0.56141852465698094</v>
      </c>
      <c r="D59" s="111">
        <f>IF(RES_hhdet_tes!D59=0,"",RES_hhdet_tes!D59/RES_hhdet_fec!D59)</f>
        <v>0.56301732589149334</v>
      </c>
      <c r="E59" s="111">
        <f>IF(RES_hhdet_tes!E59=0,"",RES_hhdet_tes!E59/RES_hhdet_fec!E59)</f>
        <v>0.56411340810538124</v>
      </c>
      <c r="F59" s="111">
        <f>IF(RES_hhdet_tes!F59=0,"",RES_hhdet_tes!F59/RES_hhdet_fec!F59)</f>
        <v>0.56534685512052063</v>
      </c>
      <c r="G59" s="111">
        <f>IF(RES_hhdet_tes!G59=0,"",RES_hhdet_tes!G59/RES_hhdet_fec!G59)</f>
        <v>0.56612764981766506</v>
      </c>
      <c r="H59" s="111">
        <f>IF(RES_hhdet_tes!H59=0,"",RES_hhdet_tes!H59/RES_hhdet_fec!H59)</f>
        <v>0.5677440623964316</v>
      </c>
      <c r="I59" s="111">
        <f>IF(RES_hhdet_tes!I59=0,"",RES_hhdet_tes!I59/RES_hhdet_fec!I59)</f>
        <v>0.56864526152838812</v>
      </c>
      <c r="J59" s="111">
        <f>IF(RES_hhdet_tes!J59=0,"",RES_hhdet_tes!J59/RES_hhdet_fec!J59)</f>
        <v>0.56890694937255804</v>
      </c>
      <c r="K59" s="111">
        <f>IF(RES_hhdet_tes!K59=0,"",RES_hhdet_tes!K59/RES_hhdet_fec!K59)</f>
        <v>0.56989028134421227</v>
      </c>
      <c r="L59" s="111">
        <f>IF(RES_hhdet_tes!L59=0,"",RES_hhdet_tes!L59/RES_hhdet_fec!L59)</f>
        <v>0.57080277737354246</v>
      </c>
      <c r="M59" s="111">
        <f>IF(RES_hhdet_tes!M59=0,"",RES_hhdet_tes!M59/RES_hhdet_fec!M59)</f>
        <v>0.57139366575271944</v>
      </c>
      <c r="N59" s="111">
        <f>IF(RES_hhdet_tes!N59=0,"",RES_hhdet_tes!N59/RES_hhdet_fec!N59)</f>
        <v>0.5718919433746712</v>
      </c>
      <c r="O59" s="111">
        <f>IF(RES_hhdet_tes!O59=0,"",RES_hhdet_tes!O59/RES_hhdet_fec!O59)</f>
        <v>0.57230650118958404</v>
      </c>
      <c r="P59" s="111">
        <f>IF(RES_hhdet_tes!P59=0,"",RES_hhdet_tes!P59/RES_hhdet_fec!P59)</f>
        <v>0.57231895472063787</v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X59" s="111" t="str">
        <f>IF(RES_hhdet_tes!X59=0,"",RES_hhdet_tes!X59/RES_hhdet_fec!X59)</f>
        <v/>
      </c>
      <c r="Y59" s="111" t="str">
        <f>IF(RES_hhdet_tes!Y59=0,"",RES_hhdet_tes!Y59/RES_hhdet_fec!Y59)</f>
        <v/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0.72597952868371163</v>
      </c>
      <c r="C60" s="45">
        <f>IF(RES_hhdet_tes!C60=0,"",RES_hhdet_tes!C60/RES_hhdet_fec!C60)</f>
        <v>0.72666147486682064</v>
      </c>
      <c r="D60" s="45">
        <f>IF(RES_hhdet_tes!D60=0,"",RES_hhdet_tes!D60/RES_hhdet_fec!D60)</f>
        <v>0.72770526293890037</v>
      </c>
      <c r="E60" s="45">
        <f>IF(RES_hhdet_tes!E60=0,"",RES_hhdet_tes!E60/RES_hhdet_fec!E60)</f>
        <v>0.72901938611607919</v>
      </c>
      <c r="F60" s="45">
        <f>IF(RES_hhdet_tes!F60=0,"",RES_hhdet_tes!F60/RES_hhdet_fec!F60)</f>
        <v>0.73157196670128233</v>
      </c>
      <c r="G60" s="45">
        <f>IF(RES_hhdet_tes!G60=0,"",RES_hhdet_tes!G60/RES_hhdet_fec!G60)</f>
        <v>0.73346390028844721</v>
      </c>
      <c r="H60" s="45">
        <f>IF(RES_hhdet_tes!H60=0,"",RES_hhdet_tes!H60/RES_hhdet_fec!H60)</f>
        <v>0.73983637195748597</v>
      </c>
      <c r="I60" s="45">
        <f>IF(RES_hhdet_tes!I60=0,"",RES_hhdet_tes!I60/RES_hhdet_fec!I60)</f>
        <v>0.74372388733774231</v>
      </c>
      <c r="J60" s="45">
        <f>IF(RES_hhdet_tes!J60=0,"",RES_hhdet_tes!J60/RES_hhdet_fec!J60)</f>
        <v>0.74432720772664418</v>
      </c>
      <c r="K60" s="45">
        <f>IF(RES_hhdet_tes!K60=0,"",RES_hhdet_tes!K60/RES_hhdet_fec!K60)</f>
        <v>0.74635793948300455</v>
      </c>
      <c r="L60" s="45">
        <f>IF(RES_hhdet_tes!L60=0,"",RES_hhdet_tes!L60/RES_hhdet_fec!L60)</f>
        <v>0.74820347998778314</v>
      </c>
      <c r="M60" s="45">
        <f>IF(RES_hhdet_tes!M60=0,"",RES_hhdet_tes!M60/RES_hhdet_fec!M60)</f>
        <v>0.7498555209434441</v>
      </c>
      <c r="N60" s="45">
        <f>IF(RES_hhdet_tes!N60=0,"",RES_hhdet_tes!N60/RES_hhdet_fec!N60)</f>
        <v>0.75254864297650981</v>
      </c>
      <c r="O60" s="45">
        <f>IF(RES_hhdet_tes!O60=0,"",RES_hhdet_tes!O60/RES_hhdet_fec!O60)</f>
        <v>0.75592056845078803</v>
      </c>
      <c r="P60" s="45">
        <f>IF(RES_hhdet_tes!P60=0,"",RES_hhdet_tes!P60/RES_hhdet_fec!P60)</f>
        <v>0.75604125154721979</v>
      </c>
      <c r="Q60" s="45" t="str">
        <f>IF(RES_hhdet_tes!Q60=0,"",RES_hhdet_tes!Q60/RES_hhdet_fec!Q60)</f>
        <v/>
      </c>
      <c r="R60" s="45" t="str">
        <f>IF(RES_hhdet_tes!R60=0,"",RES_hhdet_tes!R60/RES_hhdet_fec!R60)</f>
        <v/>
      </c>
      <c r="S60" s="45" t="str">
        <f>IF(RES_hhdet_tes!S60=0,"",RES_hhdet_tes!S60/RES_hhdet_fec!S60)</f>
        <v/>
      </c>
      <c r="T60" s="45" t="str">
        <f>IF(RES_hhdet_tes!T60=0,"",RES_hhdet_tes!T60/RES_hhdet_fec!T60)</f>
        <v/>
      </c>
      <c r="U60" s="45" t="str">
        <f>IF(RES_hhdet_tes!U60=0,"",RES_hhdet_tes!U60/RES_hhdet_fec!U60)</f>
        <v/>
      </c>
      <c r="V60" s="45" t="str">
        <f>IF(RES_hhdet_tes!V60=0,"",RES_hhdet_tes!V60/RES_hhdet_fec!V60)</f>
        <v/>
      </c>
      <c r="W60" s="45" t="str">
        <f>IF(RES_hhdet_tes!W60=0,"",RES_hhdet_tes!W60/RES_hhdet_fec!W60)</f>
        <v/>
      </c>
      <c r="X60" s="45" t="str">
        <f>IF(RES_hhdet_tes!X60=0,"",RES_hhdet_tes!X60/RES_hhdet_fec!X60)</f>
        <v/>
      </c>
      <c r="Y60" s="45" t="str">
        <f>IF(RES_hhdet_tes!Y60=0,"",RES_hhdet_tes!Y60/RES_hhdet_fec!Y60)</f>
        <v/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0.48592832141984871</v>
      </c>
      <c r="C62" s="119">
        <f>IF(RES_hhdet_tes!C62=0,"",RES_hhdet_tes!C62/RES_hhdet_fec!C62)</f>
        <v>0.48819805058116206</v>
      </c>
      <c r="D62" s="119">
        <f>IF(RES_hhdet_tes!D62=0,"",RES_hhdet_tes!D62/RES_hhdet_fec!D62)</f>
        <v>0.50860732084862892</v>
      </c>
      <c r="E62" s="119">
        <f>IF(RES_hhdet_tes!E62=0,"",RES_hhdet_tes!E62/RES_hhdet_fec!E62)</f>
        <v>0.51588245069063343</v>
      </c>
      <c r="F62" s="119">
        <f>IF(RES_hhdet_tes!F62=0,"",RES_hhdet_tes!F62/RES_hhdet_fec!F62)</f>
        <v>0.52228806311179088</v>
      </c>
      <c r="G62" s="119">
        <f>IF(RES_hhdet_tes!G62=0,"",RES_hhdet_tes!G62/RES_hhdet_fec!G62)</f>
        <v>0.52305999856301488</v>
      </c>
      <c r="H62" s="119">
        <f>IF(RES_hhdet_tes!H62=0,"",RES_hhdet_tes!H62/RES_hhdet_fec!H62)</f>
        <v>0.52624676652269109</v>
      </c>
      <c r="I62" s="119">
        <f>IF(RES_hhdet_tes!I62=0,"",RES_hhdet_tes!I62/RES_hhdet_fec!I62)</f>
        <v>0.53501493855485138</v>
      </c>
      <c r="J62" s="119">
        <f>IF(RES_hhdet_tes!J62=0,"",RES_hhdet_tes!J62/RES_hhdet_fec!J62)</f>
        <v>0.53653407395978658</v>
      </c>
      <c r="K62" s="119">
        <f>IF(RES_hhdet_tes!K62=0,"",RES_hhdet_tes!K62/RES_hhdet_fec!K62)</f>
        <v>0.5374352396190164</v>
      </c>
      <c r="L62" s="119">
        <f>IF(RES_hhdet_tes!L62=0,"",RES_hhdet_tes!L62/RES_hhdet_fec!L62)</f>
        <v>0.54173143161002746</v>
      </c>
      <c r="M62" s="119">
        <f>IF(RES_hhdet_tes!M62=0,"",RES_hhdet_tes!M62/RES_hhdet_fec!M62)</f>
        <v>0.5383696309667243</v>
      </c>
      <c r="N62" s="119">
        <f>IF(RES_hhdet_tes!N62=0,"",RES_hhdet_tes!N62/RES_hhdet_fec!N62)</f>
        <v>0.54676473156621086</v>
      </c>
      <c r="O62" s="119">
        <f>IF(RES_hhdet_tes!O62=0,"",RES_hhdet_tes!O62/RES_hhdet_fec!O62)</f>
        <v>0.54436580432131576</v>
      </c>
      <c r="P62" s="119">
        <f>IF(RES_hhdet_tes!P62=0,"",RES_hhdet_tes!P62/RES_hhdet_fec!P62)</f>
        <v>0.55479606474672671</v>
      </c>
      <c r="Q62" s="119">
        <f>IF(RES_hhdet_tes!Q62=0,"",RES_hhdet_tes!Q62/RES_hhdet_fec!Q62)</f>
        <v>0.5788019868139217</v>
      </c>
      <c r="R62" s="119">
        <f>IF(RES_hhdet_tes!R62=0,"",RES_hhdet_tes!R62/RES_hhdet_fec!R62)</f>
        <v>0.60117190123038955</v>
      </c>
      <c r="S62" s="119">
        <f>IF(RES_hhdet_tes!S62=0,"",RES_hhdet_tes!S62/RES_hhdet_fec!S62)</f>
        <v>0.62556863388868633</v>
      </c>
      <c r="T62" s="119">
        <f>IF(RES_hhdet_tes!T62=0,"",RES_hhdet_tes!T62/RES_hhdet_fec!T62)</f>
        <v>0.64744077996854454</v>
      </c>
      <c r="U62" s="119">
        <f>IF(RES_hhdet_tes!U62=0,"",RES_hhdet_tes!U62/RES_hhdet_fec!U62)</f>
        <v>0.67204649177634612</v>
      </c>
      <c r="V62" s="119">
        <f>IF(RES_hhdet_tes!V62=0,"",RES_hhdet_tes!V62/RES_hhdet_fec!V62)</f>
        <v>0.69067510071820271</v>
      </c>
      <c r="W62" s="119">
        <f>IF(RES_hhdet_tes!W62=0,"",RES_hhdet_tes!W62/RES_hhdet_fec!W62)</f>
        <v>0.70687981893166663</v>
      </c>
      <c r="X62" s="119">
        <f>IF(RES_hhdet_tes!X62=0,"",RES_hhdet_tes!X62/RES_hhdet_fec!X62)</f>
        <v>0.7248063988410326</v>
      </c>
      <c r="Y62" s="119">
        <f>IF(RES_hhdet_tes!Y62=0,"",RES_hhdet_tes!Y62/RES_hhdet_fec!Y62)</f>
        <v>0.7380092581126797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0.44061672705943594</v>
      </c>
      <c r="C63" s="124">
        <f>IF(RES_hhdet_tes!C63=0,"",RES_hhdet_tes!C63/RES_hhdet_fec!C63)</f>
        <v>0.46255376481313937</v>
      </c>
      <c r="D63" s="124">
        <f>IF(RES_hhdet_tes!D63=0,"",RES_hhdet_tes!D63/RES_hhdet_fec!D63)</f>
        <v>0.47870983260155092</v>
      </c>
      <c r="E63" s="124">
        <f>IF(RES_hhdet_tes!E63=0,"",RES_hhdet_tes!E63/RES_hhdet_fec!E63)</f>
        <v>0.48771688031713395</v>
      </c>
      <c r="F63" s="124">
        <f>IF(RES_hhdet_tes!F63=0,"",RES_hhdet_tes!F63/RES_hhdet_fec!F63)</f>
        <v>0.49381829294409174</v>
      </c>
      <c r="G63" s="124">
        <f>IF(RES_hhdet_tes!G63=0,"",RES_hhdet_tes!G63/RES_hhdet_fec!G63)</f>
        <v>0.49872767044492822</v>
      </c>
      <c r="H63" s="124">
        <f>IF(RES_hhdet_tes!H63=0,"",RES_hhdet_tes!H63/RES_hhdet_fec!H63)</f>
        <v>0.5026094045236974</v>
      </c>
      <c r="I63" s="124">
        <f>IF(RES_hhdet_tes!I63=0,"",RES_hhdet_tes!I63/RES_hhdet_fec!I63)</f>
        <v>0.50607605497366048</v>
      </c>
      <c r="J63" s="124">
        <f>IF(RES_hhdet_tes!J63=0,"",RES_hhdet_tes!J63/RES_hhdet_fec!J63)</f>
        <v>0.50876832827523422</v>
      </c>
      <c r="K63" s="124">
        <f>IF(RES_hhdet_tes!K63=0,"",RES_hhdet_tes!K63/RES_hhdet_fec!K63)</f>
        <v>0.51132261221329955</v>
      </c>
      <c r="L63" s="124">
        <f>IF(RES_hhdet_tes!L63=0,"",RES_hhdet_tes!L63/RES_hhdet_fec!L63)</f>
        <v>0.5121332672742539</v>
      </c>
      <c r="M63" s="124">
        <f>IF(RES_hhdet_tes!M63=0,"",RES_hhdet_tes!M63/RES_hhdet_fec!M63)</f>
        <v>0.51291608053522009</v>
      </c>
      <c r="N63" s="124">
        <f>IF(RES_hhdet_tes!N63=0,"",RES_hhdet_tes!N63/RES_hhdet_fec!N63)</f>
        <v>0.51303025130307056</v>
      </c>
      <c r="O63" s="124">
        <f>IF(RES_hhdet_tes!O63=0,"",RES_hhdet_tes!O63/RES_hhdet_fec!O63)</f>
        <v>0.51538106358978042</v>
      </c>
      <c r="P63" s="124">
        <f>IF(RES_hhdet_tes!P63=0,"",RES_hhdet_tes!P63/RES_hhdet_fec!P63)</f>
        <v>0.52475118131232668</v>
      </c>
      <c r="Q63" s="124">
        <f>IF(RES_hhdet_tes!Q63=0,"",RES_hhdet_tes!Q63/RES_hhdet_fec!Q63)</f>
        <v>0.5419369793443285</v>
      </c>
      <c r="R63" s="124">
        <f>IF(RES_hhdet_tes!R63=0,"",RES_hhdet_tes!R63/RES_hhdet_fec!R63)</f>
        <v>0.56485946277941246</v>
      </c>
      <c r="S63" s="124">
        <f>IF(RES_hhdet_tes!S63=0,"",RES_hhdet_tes!S63/RES_hhdet_fec!S63)</f>
        <v>0.58986430511301979</v>
      </c>
      <c r="T63" s="124">
        <f>IF(RES_hhdet_tes!T63=0,"",RES_hhdet_tes!T63/RES_hhdet_fec!T63)</f>
        <v>0.6147416156512544</v>
      </c>
      <c r="U63" s="124">
        <f>IF(RES_hhdet_tes!U63=0,"",RES_hhdet_tes!U63/RES_hhdet_fec!U63)</f>
        <v>0.63738525354019537</v>
      </c>
      <c r="V63" s="124">
        <f>IF(RES_hhdet_tes!V63=0,"",RES_hhdet_tes!V63/RES_hhdet_fec!V63)</f>
        <v>0.65924843059351523</v>
      </c>
      <c r="W63" s="124">
        <f>IF(RES_hhdet_tes!W63=0,"",RES_hhdet_tes!W63/RES_hhdet_fec!W63)</f>
        <v>0.67834470199408969</v>
      </c>
      <c r="X63" s="124">
        <f>IF(RES_hhdet_tes!X63=0,"",RES_hhdet_tes!X63/RES_hhdet_fec!X63)</f>
        <v>0.69096054762465187</v>
      </c>
      <c r="Y63" s="124">
        <f>IF(RES_hhdet_tes!Y63=0,"",RES_hhdet_tes!Y63/RES_hhdet_fec!Y63)</f>
        <v>0.70038781972730957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0.43498183436260102</v>
      </c>
      <c r="C64" s="111">
        <f>IF(RES_hhdet_tes!C64=0,"",RES_hhdet_tes!C64/RES_hhdet_fec!C64)</f>
        <v>0.45699424771121971</v>
      </c>
      <c r="D64" s="111">
        <f>IF(RES_hhdet_tes!D64=0,"",RES_hhdet_tes!D64/RES_hhdet_fec!D64)</f>
        <v>0.47315816254324333</v>
      </c>
      <c r="E64" s="111">
        <f>IF(RES_hhdet_tes!E64=0,"",RES_hhdet_tes!E64/RES_hhdet_fec!E64)</f>
        <v>0.48223092792695388</v>
      </c>
      <c r="F64" s="111">
        <f>IF(RES_hhdet_tes!F64=0,"",RES_hhdet_tes!F64/RES_hhdet_fec!F64)</f>
        <v>0.48839935075450741</v>
      </c>
      <c r="G64" s="111">
        <f>IF(RES_hhdet_tes!G64=0,"",RES_hhdet_tes!G64/RES_hhdet_fec!G64)</f>
        <v>0.49340491343786874</v>
      </c>
      <c r="H64" s="111">
        <f>IF(RES_hhdet_tes!H64=0,"",RES_hhdet_tes!H64/RES_hhdet_fec!H64)</f>
        <v>0.49733620911633802</v>
      </c>
      <c r="I64" s="111">
        <f>IF(RES_hhdet_tes!I64=0,"",RES_hhdet_tes!I64/RES_hhdet_fec!I64)</f>
        <v>0.50090615209021028</v>
      </c>
      <c r="J64" s="111">
        <f>IF(RES_hhdet_tes!J64=0,"",RES_hhdet_tes!J64/RES_hhdet_fec!J64)</f>
        <v>0.50362188966638732</v>
      </c>
      <c r="K64" s="111">
        <f>IF(RES_hhdet_tes!K64=0,"",RES_hhdet_tes!K64/RES_hhdet_fec!K64)</f>
        <v>0.5062379325088443</v>
      </c>
      <c r="L64" s="111">
        <f>IF(RES_hhdet_tes!L64=0,"",RES_hhdet_tes!L64/RES_hhdet_fec!L64)</f>
        <v>0.50705750120760928</v>
      </c>
      <c r="M64" s="111">
        <f>IF(RES_hhdet_tes!M64=0,"",RES_hhdet_tes!M64/RES_hhdet_fec!M64)</f>
        <v>0.50785953167300046</v>
      </c>
      <c r="N64" s="111">
        <f>IF(RES_hhdet_tes!N64=0,"",RES_hhdet_tes!N64/RES_hhdet_fec!N64)</f>
        <v>0.50811820999847113</v>
      </c>
      <c r="O64" s="111">
        <f>IF(RES_hhdet_tes!O64=0,"",RES_hhdet_tes!O64/RES_hhdet_fec!O64)</f>
        <v>0.51045997295676948</v>
      </c>
      <c r="P64" s="111">
        <f>IF(RES_hhdet_tes!P64=0,"",RES_hhdet_tes!P64/RES_hhdet_fec!P64)</f>
        <v>0.51990357646077301</v>
      </c>
      <c r="Q64" s="111">
        <f>IF(RES_hhdet_tes!Q64=0,"",RES_hhdet_tes!Q64/RES_hhdet_fec!Q64)</f>
        <v>0.53712272171388487</v>
      </c>
      <c r="R64" s="111">
        <f>IF(RES_hhdet_tes!R64=0,"",RES_hhdet_tes!R64/RES_hhdet_fec!R64)</f>
        <v>0.56012415940438054</v>
      </c>
      <c r="S64" s="111">
        <f>IF(RES_hhdet_tes!S64=0,"",RES_hhdet_tes!S64/RES_hhdet_fec!S64)</f>
        <v>0.5851951877391085</v>
      </c>
      <c r="T64" s="111">
        <f>IF(RES_hhdet_tes!T64=0,"",RES_hhdet_tes!T64/RES_hhdet_fec!T64)</f>
        <v>0.61019439735808623</v>
      </c>
      <c r="U64" s="111">
        <f>IF(RES_hhdet_tes!U64=0,"",RES_hhdet_tes!U64/RES_hhdet_fec!U64)</f>
        <v>0.63296565097143509</v>
      </c>
      <c r="V64" s="111">
        <f>IF(RES_hhdet_tes!V64=0,"",RES_hhdet_tes!V64/RES_hhdet_fec!V64)</f>
        <v>0.65493353152049838</v>
      </c>
      <c r="W64" s="111">
        <f>IF(RES_hhdet_tes!W64=0,"",RES_hhdet_tes!W64/RES_hhdet_fec!W64)</f>
        <v>0.67413892863739855</v>
      </c>
      <c r="X64" s="111">
        <f>IF(RES_hhdet_tes!X64=0,"",RES_hhdet_tes!X64/RES_hhdet_fec!X64)</f>
        <v>0.68685952238300019</v>
      </c>
      <c r="Y64" s="111">
        <f>IF(RES_hhdet_tes!Y64=0,"",RES_hhdet_tes!Y64/RES_hhdet_fec!Y64)</f>
        <v>0.69634428206738397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1.6278268451584426</v>
      </c>
      <c r="C66" s="124">
        <f>IF(RES_hhdet_tes!C66=0,"",RES_hhdet_tes!C66/RES_hhdet_fec!C66)</f>
        <v>1.9976025507969615</v>
      </c>
      <c r="D66" s="124">
        <f>IF(RES_hhdet_tes!D66=0,"",RES_hhdet_tes!D66/RES_hhdet_fec!D66)</f>
        <v>2.1251429296086322</v>
      </c>
      <c r="E66" s="124">
        <f>IF(RES_hhdet_tes!E66=0,"",RES_hhdet_tes!E66/RES_hhdet_fec!E66)</f>
        <v>2.2103081917179144</v>
      </c>
      <c r="F66" s="124">
        <f>IF(RES_hhdet_tes!F66=0,"",RES_hhdet_tes!F66/RES_hhdet_fec!F66)</f>
        <v>2.2764890240163829</v>
      </c>
      <c r="G66" s="124">
        <f>IF(RES_hhdet_tes!G66=0,"",RES_hhdet_tes!G66/RES_hhdet_fec!G66)</f>
        <v>2.347938716089919</v>
      </c>
      <c r="H66" s="124">
        <f>IF(RES_hhdet_tes!H66=0,"",RES_hhdet_tes!H66/RES_hhdet_fec!H66)</f>
        <v>2.4120799828190704</v>
      </c>
      <c r="I66" s="124">
        <f>IF(RES_hhdet_tes!I66=0,"",RES_hhdet_tes!I66/RES_hhdet_fec!I66)</f>
        <v>2.4695046691324056</v>
      </c>
      <c r="J66" s="124">
        <f>IF(RES_hhdet_tes!J66=0,"",RES_hhdet_tes!J66/RES_hhdet_fec!J66)</f>
        <v>2.521923547704878</v>
      </c>
      <c r="K66" s="124">
        <f>IF(RES_hhdet_tes!K66=0,"",RES_hhdet_tes!K66/RES_hhdet_fec!K66)</f>
        <v>2.6289031080014964</v>
      </c>
      <c r="L66" s="124">
        <f>IF(RES_hhdet_tes!L66=0,"",RES_hhdet_tes!L66/RES_hhdet_fec!L66)</f>
        <v>2.6601484637984321</v>
      </c>
      <c r="M66" s="124">
        <f>IF(RES_hhdet_tes!M66=0,"",RES_hhdet_tes!M66/RES_hhdet_fec!M66)</f>
        <v>2.6878058997113095</v>
      </c>
      <c r="N66" s="124">
        <f>IF(RES_hhdet_tes!N66=0,"",RES_hhdet_tes!N66/RES_hhdet_fec!N66)</f>
        <v>2.7391641566224472</v>
      </c>
      <c r="O66" s="124">
        <f>IF(RES_hhdet_tes!O66=0,"",RES_hhdet_tes!O66/RES_hhdet_fec!O66)</f>
        <v>2.7753029634499451</v>
      </c>
      <c r="P66" s="124">
        <f>IF(RES_hhdet_tes!P66=0,"",RES_hhdet_tes!P66/RES_hhdet_fec!P66)</f>
        <v>2.9346474760589256</v>
      </c>
      <c r="Q66" s="124">
        <f>IF(RES_hhdet_tes!Q66=0,"",RES_hhdet_tes!Q66/RES_hhdet_fec!Q66)</f>
        <v>3.1044526094994249</v>
      </c>
      <c r="R66" s="124">
        <f>IF(RES_hhdet_tes!R66=0,"",RES_hhdet_tes!R66/RES_hhdet_fec!R66)</f>
        <v>3.2833656100171655</v>
      </c>
      <c r="S66" s="124">
        <f>IF(RES_hhdet_tes!S66=0,"",RES_hhdet_tes!S66/RES_hhdet_fec!S66)</f>
        <v>3.4274456696371707</v>
      </c>
      <c r="T66" s="124">
        <f>IF(RES_hhdet_tes!T66=0,"",RES_hhdet_tes!T66/RES_hhdet_fec!T66)</f>
        <v>3.4655560602218825</v>
      </c>
      <c r="U66" s="124">
        <f>IF(RES_hhdet_tes!U66=0,"",RES_hhdet_tes!U66/RES_hhdet_fec!U66)</f>
        <v>3.4830367610545365</v>
      </c>
      <c r="V66" s="124">
        <f>IF(RES_hhdet_tes!V66=0,"",RES_hhdet_tes!V66/RES_hhdet_fec!V66)</f>
        <v>3.4948512231868287</v>
      </c>
      <c r="W66" s="124">
        <f>IF(RES_hhdet_tes!W66=0,"",RES_hhdet_tes!W66/RES_hhdet_fec!W66)</f>
        <v>3.5064386233239873</v>
      </c>
      <c r="X66" s="124">
        <f>IF(RES_hhdet_tes!X66=0,"",RES_hhdet_tes!X66/RES_hhdet_fec!X66)</f>
        <v>3.527693685453626</v>
      </c>
      <c r="Y66" s="124">
        <f>IF(RES_hhdet_tes!Y66=0,"",RES_hhdet_tes!Y66/RES_hhdet_fec!Y66)</f>
        <v>3.5459636284065668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1.6278268451584426</v>
      </c>
      <c r="C67" s="111">
        <f>IF(RES_hhdet_tes!C67=0,"",RES_hhdet_tes!C67/RES_hhdet_fec!C67)</f>
        <v>1.9976025507969615</v>
      </c>
      <c r="D67" s="111">
        <f>IF(RES_hhdet_tes!D67=0,"",RES_hhdet_tes!D67/RES_hhdet_fec!D67)</f>
        <v>2.1251429296086322</v>
      </c>
      <c r="E67" s="111">
        <f>IF(RES_hhdet_tes!E67=0,"",RES_hhdet_tes!E67/RES_hhdet_fec!E67)</f>
        <v>2.2103081917179144</v>
      </c>
      <c r="F67" s="111">
        <f>IF(RES_hhdet_tes!F67=0,"",RES_hhdet_tes!F67/RES_hhdet_fec!F67)</f>
        <v>2.2764890240163829</v>
      </c>
      <c r="G67" s="111">
        <f>IF(RES_hhdet_tes!G67=0,"",RES_hhdet_tes!G67/RES_hhdet_fec!G67)</f>
        <v>2.347938716089919</v>
      </c>
      <c r="H67" s="111">
        <f>IF(RES_hhdet_tes!H67=0,"",RES_hhdet_tes!H67/RES_hhdet_fec!H67)</f>
        <v>2.4120799828190704</v>
      </c>
      <c r="I67" s="111">
        <f>IF(RES_hhdet_tes!I67=0,"",RES_hhdet_tes!I67/RES_hhdet_fec!I67)</f>
        <v>2.4695046691324056</v>
      </c>
      <c r="J67" s="111">
        <f>IF(RES_hhdet_tes!J67=0,"",RES_hhdet_tes!J67/RES_hhdet_fec!J67)</f>
        <v>2.521923547704878</v>
      </c>
      <c r="K67" s="111">
        <f>IF(RES_hhdet_tes!K67=0,"",RES_hhdet_tes!K67/RES_hhdet_fec!K67)</f>
        <v>2.6289031080014964</v>
      </c>
      <c r="L67" s="111">
        <f>IF(RES_hhdet_tes!L67=0,"",RES_hhdet_tes!L67/RES_hhdet_fec!L67)</f>
        <v>2.6601484637984321</v>
      </c>
      <c r="M67" s="111">
        <f>IF(RES_hhdet_tes!M67=0,"",RES_hhdet_tes!M67/RES_hhdet_fec!M67)</f>
        <v>2.6878058997113095</v>
      </c>
      <c r="N67" s="111">
        <f>IF(RES_hhdet_tes!N67=0,"",RES_hhdet_tes!N67/RES_hhdet_fec!N67)</f>
        <v>2.7391641566224472</v>
      </c>
      <c r="O67" s="111">
        <f>IF(RES_hhdet_tes!O67=0,"",RES_hhdet_tes!O67/RES_hhdet_fec!O67)</f>
        <v>2.7753029634499451</v>
      </c>
      <c r="P67" s="111">
        <f>IF(RES_hhdet_tes!P67=0,"",RES_hhdet_tes!P67/RES_hhdet_fec!P67)</f>
        <v>2.9346474760589256</v>
      </c>
      <c r="Q67" s="111">
        <f>IF(RES_hhdet_tes!Q67=0,"",RES_hhdet_tes!Q67/RES_hhdet_fec!Q67)</f>
        <v>3.1044526094994249</v>
      </c>
      <c r="R67" s="111">
        <f>IF(RES_hhdet_tes!R67=0,"",RES_hhdet_tes!R67/RES_hhdet_fec!R67)</f>
        <v>3.2833656100171655</v>
      </c>
      <c r="S67" s="111">
        <f>IF(RES_hhdet_tes!S67=0,"",RES_hhdet_tes!S67/RES_hhdet_fec!S67)</f>
        <v>3.4274456696371707</v>
      </c>
      <c r="T67" s="111">
        <f>IF(RES_hhdet_tes!T67=0,"",RES_hhdet_tes!T67/RES_hhdet_fec!T67)</f>
        <v>3.4655560602218825</v>
      </c>
      <c r="U67" s="111">
        <f>IF(RES_hhdet_tes!U67=0,"",RES_hhdet_tes!U67/RES_hhdet_fec!U67)</f>
        <v>3.4830367610545365</v>
      </c>
      <c r="V67" s="111">
        <f>IF(RES_hhdet_tes!V67=0,"",RES_hhdet_tes!V67/RES_hhdet_fec!V67)</f>
        <v>3.4948512231868287</v>
      </c>
      <c r="W67" s="111">
        <f>IF(RES_hhdet_tes!W67=0,"",RES_hhdet_tes!W67/RES_hhdet_fec!W67)</f>
        <v>3.5064386233239873</v>
      </c>
      <c r="X67" s="111">
        <f>IF(RES_hhdet_tes!X67=0,"",RES_hhdet_tes!X67/RES_hhdet_fec!X67)</f>
        <v>3.527693685453626</v>
      </c>
      <c r="Y67" s="111">
        <f>IF(RES_hhdet_tes!Y67=0,"",RES_hhdet_tes!Y67/RES_hhdet_fec!Y67)</f>
        <v>3.5459636284065668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0.52894011293087995</v>
      </c>
      <c r="C68" s="124">
        <f>IF(RES_hhdet_tes!C68=0,"",RES_hhdet_tes!C68/RES_hhdet_fec!C68)</f>
        <v>0.52084249100814317</v>
      </c>
      <c r="D68" s="124">
        <f>IF(RES_hhdet_tes!D68=0,"",RES_hhdet_tes!D68/RES_hhdet_fec!D68)</f>
        <v>0.54373227982748229</v>
      </c>
      <c r="E68" s="124">
        <f>IF(RES_hhdet_tes!E68=0,"",RES_hhdet_tes!E68/RES_hhdet_fec!E68)</f>
        <v>0.54878368104515796</v>
      </c>
      <c r="F68" s="124">
        <f>IF(RES_hhdet_tes!F68=0,"",RES_hhdet_tes!F68/RES_hhdet_fec!F68)</f>
        <v>0.55271200275058896</v>
      </c>
      <c r="G68" s="124">
        <f>IF(RES_hhdet_tes!G68=0,"",RES_hhdet_tes!G68/RES_hhdet_fec!G68)</f>
        <v>0.55302713960218541</v>
      </c>
      <c r="H68" s="124">
        <f>IF(RES_hhdet_tes!H68=0,"",RES_hhdet_tes!H68/RES_hhdet_fec!H68)</f>
        <v>0.55589009321829475</v>
      </c>
      <c r="I68" s="124">
        <f>IF(RES_hhdet_tes!I68=0,"",RES_hhdet_tes!I68/RES_hhdet_fec!I68)</f>
        <v>0.55849522397761919</v>
      </c>
      <c r="J68" s="124">
        <f>IF(RES_hhdet_tes!J68=0,"",RES_hhdet_tes!J68/RES_hhdet_fec!J68)</f>
        <v>0.56180440621884475</v>
      </c>
      <c r="K68" s="124">
        <f>IF(RES_hhdet_tes!K68=0,"",RES_hhdet_tes!K68/RES_hhdet_fec!K68)</f>
        <v>0.56287303261675625</v>
      </c>
      <c r="L68" s="124">
        <f>IF(RES_hhdet_tes!L68=0,"",RES_hhdet_tes!L68/RES_hhdet_fec!L68)</f>
        <v>0.56784926038680461</v>
      </c>
      <c r="M68" s="124">
        <f>IF(RES_hhdet_tes!M68=0,"",RES_hhdet_tes!M68/RES_hhdet_fec!M68)</f>
        <v>0.56949745372138527</v>
      </c>
      <c r="N68" s="124">
        <f>IF(RES_hhdet_tes!N68=0,"",RES_hhdet_tes!N68/RES_hhdet_fec!N68)</f>
        <v>0.57091613983399703</v>
      </c>
      <c r="O68" s="124">
        <f>IF(RES_hhdet_tes!O68=0,"",RES_hhdet_tes!O68/RES_hhdet_fec!O68)</f>
        <v>0.5781331670911789</v>
      </c>
      <c r="P68" s="124">
        <f>IF(RES_hhdet_tes!P68=0,"",RES_hhdet_tes!P68/RES_hhdet_fec!P68)</f>
        <v>0.59174664472028204</v>
      </c>
      <c r="Q68" s="124">
        <f>IF(RES_hhdet_tes!Q68=0,"",RES_hhdet_tes!Q68/RES_hhdet_fec!Q68)</f>
        <v>0.60931114179933388</v>
      </c>
      <c r="R68" s="124">
        <f>IF(RES_hhdet_tes!R68=0,"",RES_hhdet_tes!R68/RES_hhdet_fec!R68)</f>
        <v>0.63100514582885137</v>
      </c>
      <c r="S68" s="124">
        <f>IF(RES_hhdet_tes!S68=0,"",RES_hhdet_tes!S68/RES_hhdet_fec!S68)</f>
        <v>0.65164399191955635</v>
      </c>
      <c r="T68" s="124">
        <f>IF(RES_hhdet_tes!T68=0,"",RES_hhdet_tes!T68/RES_hhdet_fec!T68)</f>
        <v>0.67003402305636284</v>
      </c>
      <c r="U68" s="124">
        <f>IF(RES_hhdet_tes!U68=0,"",RES_hhdet_tes!U68/RES_hhdet_fec!U68)</f>
        <v>0.68635536226068505</v>
      </c>
      <c r="V68" s="124">
        <f>IF(RES_hhdet_tes!V68=0,"",RES_hhdet_tes!V68/RES_hhdet_fec!V68)</f>
        <v>0.7008415436706027</v>
      </c>
      <c r="W68" s="124">
        <f>IF(RES_hhdet_tes!W68=0,"",RES_hhdet_tes!W68/RES_hhdet_fec!W68)</f>
        <v>0.71386331078769982</v>
      </c>
      <c r="X68" s="124">
        <f>IF(RES_hhdet_tes!X68=0,"",RES_hhdet_tes!X68/RES_hhdet_fec!X68)</f>
        <v>0.7232000499742226</v>
      </c>
      <c r="Y68" s="124">
        <f>IF(RES_hhdet_tes!Y68=0,"",RES_hhdet_tes!Y68/RES_hhdet_fec!Y68)</f>
        <v>0.73071192133181162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0.46246956177524201</v>
      </c>
      <c r="C69" s="111">
        <f>IF(RES_hhdet_tes!C69=0,"",RES_hhdet_tes!C69/RES_hhdet_fec!C69)</f>
        <v>0.49488762598757058</v>
      </c>
      <c r="D69" s="111">
        <f>IF(RES_hhdet_tes!D69=0,"",RES_hhdet_tes!D69/RES_hhdet_fec!D69)</f>
        <v>0.5079968267169358</v>
      </c>
      <c r="E69" s="111">
        <f>IF(RES_hhdet_tes!E69=0,"",RES_hhdet_tes!E69/RES_hhdet_fec!E69)</f>
        <v>0.51714692958939357</v>
      </c>
      <c r="F69" s="111">
        <f>IF(RES_hhdet_tes!F69=0,"",RES_hhdet_tes!F69/RES_hhdet_fec!F69)</f>
        <v>0.52424024891759158</v>
      </c>
      <c r="G69" s="111">
        <f>IF(RES_hhdet_tes!G69=0,"",RES_hhdet_tes!G69/RES_hhdet_fec!G69)</f>
        <v>0.53059094349819147</v>
      </c>
      <c r="H69" s="111">
        <f>IF(RES_hhdet_tes!H69=0,"",RES_hhdet_tes!H69/RES_hhdet_fec!H69)</f>
        <v>0.53576362108578601</v>
      </c>
      <c r="I69" s="111">
        <f>IF(RES_hhdet_tes!I69=0,"",RES_hhdet_tes!I69/RES_hhdet_fec!I69)</f>
        <v>0.54051288749335413</v>
      </c>
      <c r="J69" s="111">
        <f>IF(RES_hhdet_tes!J69=0,"",RES_hhdet_tes!J69/RES_hhdet_fec!J69)</f>
        <v>0.54412049351101488</v>
      </c>
      <c r="K69" s="111">
        <f>IF(RES_hhdet_tes!K69=0,"",RES_hhdet_tes!K69/RES_hhdet_fec!K69)</f>
        <v>0.54751181664633386</v>
      </c>
      <c r="L69" s="111">
        <f>IF(RES_hhdet_tes!L69=0,"",RES_hhdet_tes!L69/RES_hhdet_fec!L69)</f>
        <v>0.54864394958766771</v>
      </c>
      <c r="M69" s="111">
        <f>IF(RES_hhdet_tes!M69=0,"",RES_hhdet_tes!M69/RES_hhdet_fec!M69)</f>
        <v>0.54980780639207394</v>
      </c>
      <c r="N69" s="111">
        <f>IF(RES_hhdet_tes!N69=0,"",RES_hhdet_tes!N69/RES_hhdet_fec!N69)</f>
        <v>0.55048812190635221</v>
      </c>
      <c r="O69" s="111">
        <f>IF(RES_hhdet_tes!O69=0,"",RES_hhdet_tes!O69/RES_hhdet_fec!O69)</f>
        <v>0.55542185591963855</v>
      </c>
      <c r="P69" s="111">
        <f>IF(RES_hhdet_tes!P69=0,"",RES_hhdet_tes!P69/RES_hhdet_fec!P69)</f>
        <v>0.57222117307808185</v>
      </c>
      <c r="Q69" s="111">
        <f>IF(RES_hhdet_tes!Q69=0,"",RES_hhdet_tes!Q69/RES_hhdet_fec!Q69)</f>
        <v>0.60071664950524939</v>
      </c>
      <c r="R69" s="111">
        <f>IF(RES_hhdet_tes!R69=0,"",RES_hhdet_tes!R69/RES_hhdet_fec!R69)</f>
        <v>0.62451611476419311</v>
      </c>
      <c r="S69" s="111">
        <f>IF(RES_hhdet_tes!S69=0,"",RES_hhdet_tes!S69/RES_hhdet_fec!S69)</f>
        <v>0.64435053236207751</v>
      </c>
      <c r="T69" s="111">
        <f>IF(RES_hhdet_tes!T69=0,"",RES_hhdet_tes!T69/RES_hhdet_fec!T69)</f>
        <v>0.66460871449868597</v>
      </c>
      <c r="U69" s="111">
        <f>IF(RES_hhdet_tes!U69=0,"",RES_hhdet_tes!U69/RES_hhdet_fec!U69)</f>
        <v>0.68352792618608327</v>
      </c>
      <c r="V69" s="111">
        <f>IF(RES_hhdet_tes!V69=0,"",RES_hhdet_tes!V69/RES_hhdet_fec!V69)</f>
        <v>0.7015153118515115</v>
      </c>
      <c r="W69" s="111">
        <f>IF(RES_hhdet_tes!W69=0,"",RES_hhdet_tes!W69/RES_hhdet_fec!W69)</f>
        <v>0.71796176332231432</v>
      </c>
      <c r="X69" s="111">
        <f>IF(RES_hhdet_tes!X69=0,"",RES_hhdet_tes!X69/RES_hhdet_fec!X69)</f>
        <v>0.73077670811561735</v>
      </c>
      <c r="Y69" s="111">
        <f>IF(RES_hhdet_tes!Y69=0,"",RES_hhdet_tes!Y69/RES_hhdet_fec!Y69)</f>
        <v>0.7411348250843105</v>
      </c>
      <c r="DA69" s="63" t="s">
        <v>1971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>
        <f>IF(RES_hhdet_tes!L70=0,"",RES_hhdet_tes!L70/RES_hhdet_fec!L70)</f>
        <v>0.79852852121988371</v>
      </c>
      <c r="M70" s="111">
        <f>IF(RES_hhdet_tes!M70=0,"",RES_hhdet_tes!M70/RES_hhdet_fec!M70)</f>
        <v>0.80509815519443562</v>
      </c>
      <c r="N70" s="111">
        <f>IF(RES_hhdet_tes!N70=0,"",RES_hhdet_tes!N70/RES_hhdet_fec!N70)</f>
        <v>0.81697288010630076</v>
      </c>
      <c r="O70" s="111">
        <f>IF(RES_hhdet_tes!O70=0,"",RES_hhdet_tes!O70/RES_hhdet_fec!O70)</f>
        <v>0.80667331299954748</v>
      </c>
      <c r="P70" s="111">
        <f>IF(RES_hhdet_tes!P70=0,"",RES_hhdet_tes!P70/RES_hhdet_fec!P70)</f>
        <v>0.80430892343353277</v>
      </c>
      <c r="Q70" s="111">
        <f>IF(RES_hhdet_tes!Q70=0,"",RES_hhdet_tes!Q70/RES_hhdet_fec!Q70)</f>
        <v>0.83726529482040912</v>
      </c>
      <c r="R70" s="111">
        <f>IF(RES_hhdet_tes!R70=0,"",RES_hhdet_tes!R70/RES_hhdet_fec!R70)</f>
        <v>0.83451943043063626</v>
      </c>
      <c r="S70" s="111">
        <f>IF(RES_hhdet_tes!S70=0,"",RES_hhdet_tes!S70/RES_hhdet_fec!S70)</f>
        <v>0.82692745932740996</v>
      </c>
      <c r="T70" s="111">
        <f>IF(RES_hhdet_tes!T70=0,"",RES_hhdet_tes!T70/RES_hhdet_fec!T70)</f>
        <v>0.84486917925705629</v>
      </c>
      <c r="U70" s="111">
        <f>IF(RES_hhdet_tes!U70=0,"",RES_hhdet_tes!U70/RES_hhdet_fec!U70)</f>
        <v>0.85648977808310878</v>
      </c>
      <c r="V70" s="111">
        <f>IF(RES_hhdet_tes!V70=0,"",RES_hhdet_tes!V70/RES_hhdet_fec!V70)</f>
        <v>0.85996196316776674</v>
      </c>
      <c r="W70" s="111">
        <f>IF(RES_hhdet_tes!W70=0,"",RES_hhdet_tes!W70/RES_hhdet_fec!W70)</f>
        <v>0.86969396568471402</v>
      </c>
      <c r="X70" s="111">
        <f>IF(RES_hhdet_tes!X70=0,"",RES_hhdet_tes!X70/RES_hhdet_fec!X70)</f>
        <v>0.8774295853875852</v>
      </c>
      <c r="Y70" s="111">
        <f>IF(RES_hhdet_tes!Y70=0,"",RES_hhdet_tes!Y70/RES_hhdet_fec!Y70)</f>
        <v>0.88608809199148375</v>
      </c>
      <c r="DA70" s="63" t="s">
        <v>1972</v>
      </c>
    </row>
    <row r="71" spans="1:105" ht="12" customHeight="1" x14ac:dyDescent="0.25">
      <c r="A71" s="100" t="s">
        <v>212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>
        <f>IF(RES_hhdet_tes!L71=0,"",RES_hhdet_tes!L71/RES_hhdet_fec!L71)</f>
        <v>0.57850088578323744</v>
      </c>
      <c r="M71" s="112">
        <f>IF(RES_hhdet_tes!M71=0,"",RES_hhdet_tes!M71/RES_hhdet_fec!M71)</f>
        <v>0.58064819568651438</v>
      </c>
      <c r="N71" s="112">
        <f>IF(RES_hhdet_tes!N71=0,"",RES_hhdet_tes!N71/RES_hhdet_fec!N71)</f>
        <v>0.58245696098579147</v>
      </c>
      <c r="O71" s="112">
        <f>IF(RES_hhdet_tes!O71=0,"",RES_hhdet_tes!O71/RES_hhdet_fec!O71)</f>
        <v>0.58245696098579114</v>
      </c>
      <c r="P71" s="112">
        <f>IF(RES_hhdet_tes!P71=0,"",RES_hhdet_tes!P71/RES_hhdet_fec!P71)</f>
        <v>0.58875403961528439</v>
      </c>
      <c r="Q71" s="112">
        <f>IF(RES_hhdet_tes!Q71=0,"",RES_hhdet_tes!Q71/RES_hhdet_fec!Q71)</f>
        <v>0.62664607710279374</v>
      </c>
      <c r="R71" s="112">
        <f>IF(RES_hhdet_tes!R71=0,"",RES_hhdet_tes!R71/RES_hhdet_fec!R71)</f>
        <v>0.63939073207493313</v>
      </c>
      <c r="S71" s="112">
        <f>IF(RES_hhdet_tes!S71=0,"",RES_hhdet_tes!S71/RES_hhdet_fec!S71)</f>
        <v>0.64163378710495</v>
      </c>
      <c r="T71" s="112">
        <f>IF(RES_hhdet_tes!T71=0,"",RES_hhdet_tes!T71/RES_hhdet_fec!T71)</f>
        <v>0.6592318896616306</v>
      </c>
      <c r="U71" s="112">
        <f>IF(RES_hhdet_tes!U71=0,"",RES_hhdet_tes!U71/RES_hhdet_fec!U71)</f>
        <v>0.67936148604843405</v>
      </c>
      <c r="V71" s="112">
        <f>IF(RES_hhdet_tes!V71=0,"",RES_hhdet_tes!V71/RES_hhdet_fec!V71)</f>
        <v>0.690927793060369</v>
      </c>
      <c r="W71" s="112">
        <f>IF(RES_hhdet_tes!W71=0,"",RES_hhdet_tes!W71/RES_hhdet_fec!W71)</f>
        <v>0.71004015719147551</v>
      </c>
      <c r="X71" s="112">
        <f>IF(RES_hhdet_tes!X71=0,"",RES_hhdet_tes!X71/RES_hhdet_fec!X71)</f>
        <v>0.72402067974097495</v>
      </c>
      <c r="Y71" s="112">
        <f>IF(RES_hhdet_tes!Y71=0,"",RES_hhdet_tes!Y71/RES_hhdet_fec!Y71)</f>
        <v>0.73827372470559927</v>
      </c>
      <c r="DA71" s="131" t="s">
        <v>1973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0.55906420636669352</v>
      </c>
      <c r="C73" s="112">
        <f>IF(RES_hhdet_tes!C73=0,"",RES_hhdet_tes!C73/RES_hhdet_fec!C73)</f>
        <v>0.56551688340671158</v>
      </c>
      <c r="D73" s="112">
        <f>IF(RES_hhdet_tes!D73=0,"",RES_hhdet_tes!D73/RES_hhdet_fec!D73)</f>
        <v>0.57377848361725581</v>
      </c>
      <c r="E73" s="112">
        <f>IF(RES_hhdet_tes!E73=0,"",RES_hhdet_tes!E73/RES_hhdet_fec!E73)</f>
        <v>0.5772970482127755</v>
      </c>
      <c r="F73" s="112">
        <f>IF(RES_hhdet_tes!F73=0,"",RES_hhdet_tes!F73/RES_hhdet_fec!F73)</f>
        <v>0.57937172382341606</v>
      </c>
      <c r="G73" s="112">
        <f>IF(RES_hhdet_tes!G73=0,"",RES_hhdet_tes!G73/RES_hhdet_fec!G73)</f>
        <v>0.58097394246557876</v>
      </c>
      <c r="H73" s="112">
        <f>IF(RES_hhdet_tes!H73=0,"",RES_hhdet_tes!H73/RES_hhdet_fec!H73)</f>
        <v>0.58226420736352502</v>
      </c>
      <c r="I73" s="112">
        <f>IF(RES_hhdet_tes!I73=0,"",RES_hhdet_tes!I73/RES_hhdet_fec!I73)</f>
        <v>0.58345562661131056</v>
      </c>
      <c r="J73" s="112">
        <f>IF(RES_hhdet_tes!J73=0,"",RES_hhdet_tes!J73/RES_hhdet_fec!J73)</f>
        <v>0.58449642885311259</v>
      </c>
      <c r="K73" s="112">
        <f>IF(RES_hhdet_tes!K73=0,"",RES_hhdet_tes!K73/RES_hhdet_fec!K73)</f>
        <v>0.58572288652950522</v>
      </c>
      <c r="L73" s="112">
        <f>IF(RES_hhdet_tes!L73=0,"",RES_hhdet_tes!L73/RES_hhdet_fec!L73)</f>
        <v>0.58647734118385186</v>
      </c>
      <c r="M73" s="112">
        <f>IF(RES_hhdet_tes!M73=0,"",RES_hhdet_tes!M73/RES_hhdet_fec!M73)</f>
        <v>0.5881852078628429</v>
      </c>
      <c r="N73" s="112">
        <f>IF(RES_hhdet_tes!N73=0,"",RES_hhdet_tes!N73/RES_hhdet_fec!N73)</f>
        <v>0.59126082621394205</v>
      </c>
      <c r="O73" s="112">
        <f>IF(RES_hhdet_tes!O73=0,"",RES_hhdet_tes!O73/RES_hhdet_fec!O73)</f>
        <v>0.59649701927564891</v>
      </c>
      <c r="P73" s="112">
        <f>IF(RES_hhdet_tes!P73=0,"",RES_hhdet_tes!P73/RES_hhdet_fec!P73)</f>
        <v>0.60526251746803506</v>
      </c>
      <c r="Q73" s="112">
        <f>IF(RES_hhdet_tes!Q73=0,"",RES_hhdet_tes!Q73/RES_hhdet_fec!Q73)</f>
        <v>0.61567957959092812</v>
      </c>
      <c r="R73" s="112">
        <f>IF(RES_hhdet_tes!R73=0,"",RES_hhdet_tes!R73/RES_hhdet_fec!R73)</f>
        <v>0.6317313545913148</v>
      </c>
      <c r="S73" s="112">
        <f>IF(RES_hhdet_tes!S73=0,"",RES_hhdet_tes!S73/RES_hhdet_fec!S73)</f>
        <v>0.64895988390053461</v>
      </c>
      <c r="T73" s="112">
        <f>IF(RES_hhdet_tes!T73=0,"",RES_hhdet_tes!T73/RES_hhdet_fec!T73)</f>
        <v>0.66117893430883778</v>
      </c>
      <c r="U73" s="112">
        <f>IF(RES_hhdet_tes!U73=0,"",RES_hhdet_tes!U73/RES_hhdet_fec!U73)</f>
        <v>0.67317107258145237</v>
      </c>
      <c r="V73" s="112">
        <f>IF(RES_hhdet_tes!V73=0,"",RES_hhdet_tes!V73/RES_hhdet_fec!V73)</f>
        <v>0.68450910687200461</v>
      </c>
      <c r="W73" s="112">
        <f>IF(RES_hhdet_tes!W73=0,"",RES_hhdet_tes!W73/RES_hhdet_fec!W73)</f>
        <v>0.69451124493086003</v>
      </c>
      <c r="X73" s="112">
        <f>IF(RES_hhdet_tes!X73=0,"",RES_hhdet_tes!X73/RES_hhdet_fec!X73)</f>
        <v>0.70064087552822052</v>
      </c>
      <c r="Y73" s="112">
        <f>IF(RES_hhdet_tes!Y73=0,"",RES_hhdet_tes!Y73/RES_hhdet_fec!Y73)</f>
        <v>0.70635187997248794</v>
      </c>
      <c r="DA73" s="131" t="s">
        <v>1975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>
        <f>IF(RES_hhdet_tes!L74=0,"",RES_hhdet_tes!L74/RES_hhdet_fec!L74)</f>
        <v>0.80811021962479546</v>
      </c>
      <c r="M74" s="113">
        <f>IF(RES_hhdet_tes!M74=0,"",RES_hhdet_tes!M74/RES_hhdet_fec!M74)</f>
        <v>0.81366838838443423</v>
      </c>
      <c r="N74" s="113">
        <f>IF(RES_hhdet_tes!N74=0,"",RES_hhdet_tes!N74/RES_hhdet_fec!N74)</f>
        <v>0.82484769890436516</v>
      </c>
      <c r="O74" s="113">
        <f>IF(RES_hhdet_tes!O74=0,"",RES_hhdet_tes!O74/RES_hhdet_fec!O74)</f>
        <v>0.81824674351642945</v>
      </c>
      <c r="P74" s="113">
        <f>IF(RES_hhdet_tes!P74=0,"",RES_hhdet_tes!P74/RES_hhdet_fec!P74)</f>
        <v>0.81681959414942074</v>
      </c>
      <c r="Q74" s="113">
        <f>IF(RES_hhdet_tes!Q74=0,"",RES_hhdet_tes!Q74/RES_hhdet_fec!Q74)</f>
        <v>0.82895361466417461</v>
      </c>
      <c r="R74" s="113">
        <f>IF(RES_hhdet_tes!R74=0,"",RES_hhdet_tes!R74/RES_hhdet_fec!R74)</f>
        <v>0.82832784654901048</v>
      </c>
      <c r="S74" s="113">
        <f>IF(RES_hhdet_tes!S74=0,"",RES_hhdet_tes!S74/RES_hhdet_fec!S74)</f>
        <v>0.83296902408170836</v>
      </c>
      <c r="T74" s="113">
        <f>IF(RES_hhdet_tes!T74=0,"",RES_hhdet_tes!T74/RES_hhdet_fec!T74)</f>
        <v>0.85071817595750521</v>
      </c>
      <c r="U74" s="113">
        <f>IF(RES_hhdet_tes!U74=0,"",RES_hhdet_tes!U74/RES_hhdet_fec!U74)</f>
        <v>0.85511591911270024</v>
      </c>
      <c r="V74" s="113">
        <f>IF(RES_hhdet_tes!V74=0,"",RES_hhdet_tes!V74/RES_hhdet_fec!V74)</f>
        <v>0.85570937937905167</v>
      </c>
      <c r="W74" s="113">
        <f>IF(RES_hhdet_tes!W74=0,"",RES_hhdet_tes!W74/RES_hhdet_fec!W74)</f>
        <v>0.85962871448263733</v>
      </c>
      <c r="X74" s="113">
        <f>IF(RES_hhdet_tes!X74=0,"",RES_hhdet_tes!X74/RES_hhdet_fec!X74)</f>
        <v>0.86348552703598225</v>
      </c>
      <c r="Y74" s="113">
        <f>IF(RES_hhdet_tes!Y74=0,"",RES_hhdet_tes!Y74/RES_hhdet_fec!Y74)</f>
        <v>0.8673970235238958</v>
      </c>
      <c r="DA74" s="132" t="s">
        <v>1976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>
        <f>IF(RES_hhdet_tes!L75=0,"",RES_hhdet_tes!L75/RES_hhdet_fec!L75)</f>
        <v>0.59324355549207441</v>
      </c>
      <c r="M75" s="111">
        <f>IF(RES_hhdet_tes!M75=0,"",RES_hhdet_tes!M75/RES_hhdet_fec!M75)</f>
        <v>0.59414269469315673</v>
      </c>
      <c r="N75" s="111">
        <f>IF(RES_hhdet_tes!N75=0,"",RES_hhdet_tes!N75/RES_hhdet_fec!N75)</f>
        <v>0.59540179948929772</v>
      </c>
      <c r="O75" s="111">
        <f>IF(RES_hhdet_tes!O75=0,"",RES_hhdet_tes!O75/RES_hhdet_fec!O75)</f>
        <v>0.60071228724102299</v>
      </c>
      <c r="P75" s="111">
        <f>IF(RES_hhdet_tes!P75=0,"",RES_hhdet_tes!P75/RES_hhdet_fec!P75)</f>
        <v>0.60768294215431451</v>
      </c>
      <c r="Q75" s="111">
        <f>IF(RES_hhdet_tes!Q75=0,"",RES_hhdet_tes!Q75/RES_hhdet_fec!Q75)</f>
        <v>0.61227268974060778</v>
      </c>
      <c r="R75" s="111">
        <f>IF(RES_hhdet_tes!R75=0,"",RES_hhdet_tes!R75/RES_hhdet_fec!R75)</f>
        <v>0.62904717129268695</v>
      </c>
      <c r="S75" s="111">
        <f>IF(RES_hhdet_tes!S75=0,"",RES_hhdet_tes!S75/RES_hhdet_fec!S75)</f>
        <v>0.6513178090954066</v>
      </c>
      <c r="T75" s="111">
        <f>IF(RES_hhdet_tes!T75=0,"",RES_hhdet_tes!T75/RES_hhdet_fec!T75)</f>
        <v>0.66931980245389866</v>
      </c>
      <c r="U75" s="111">
        <f>IF(RES_hhdet_tes!U75=0,"",RES_hhdet_tes!U75/RES_hhdet_fec!U75)</f>
        <v>0.67697852142236292</v>
      </c>
      <c r="V75" s="111">
        <f>IF(RES_hhdet_tes!V75=0,"",RES_hhdet_tes!V75/RES_hhdet_fec!V75)</f>
        <v>0.6834374615164599</v>
      </c>
      <c r="W75" s="111">
        <f>IF(RES_hhdet_tes!W75=0,"",RES_hhdet_tes!W75/RES_hhdet_fec!W75)</f>
        <v>0.6919898191265893</v>
      </c>
      <c r="X75" s="111">
        <f>IF(RES_hhdet_tes!X75=0,"",RES_hhdet_tes!X75/RES_hhdet_fec!X75)</f>
        <v>0.69883929000886369</v>
      </c>
      <c r="Y75" s="111">
        <f>IF(RES_hhdet_tes!Y75=0,"",RES_hhdet_tes!Y75/RES_hhdet_fec!Y75)</f>
        <v>0.7039656408874464</v>
      </c>
      <c r="DA75" s="63" t="s">
        <v>1977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0.66469347227899811</v>
      </c>
      <c r="C77" s="124">
        <f>IF(RES_hhdet_tes!C77=0,"",RES_hhdet_tes!C77/RES_hhdet_fec!C77)</f>
        <v>0.62982038204709401</v>
      </c>
      <c r="D77" s="124">
        <f>IF(RES_hhdet_tes!D77=0,"",RES_hhdet_tes!D77/RES_hhdet_fec!D77)</f>
        <v>0.64632470713462975</v>
      </c>
      <c r="E77" s="124">
        <f>IF(RES_hhdet_tes!E77=0,"",RES_hhdet_tes!E77/RES_hhdet_fec!E77)</f>
        <v>0.6448190337143761</v>
      </c>
      <c r="F77" s="124">
        <f>IF(RES_hhdet_tes!F77=0,"",RES_hhdet_tes!F77/RES_hhdet_fec!F77)</f>
        <v>0.6451439706912282</v>
      </c>
      <c r="G77" s="124">
        <f>IF(RES_hhdet_tes!G77=0,"",RES_hhdet_tes!G77/RES_hhdet_fec!G77)</f>
        <v>0.63456899047296933</v>
      </c>
      <c r="H77" s="124">
        <f>IF(RES_hhdet_tes!H77=0,"",RES_hhdet_tes!H77/RES_hhdet_fec!H77)</f>
        <v>0.63157241713403056</v>
      </c>
      <c r="I77" s="124">
        <f>IF(RES_hhdet_tes!I77=0,"",RES_hhdet_tes!I77/RES_hhdet_fec!I77)</f>
        <v>0.63045702778670565</v>
      </c>
      <c r="J77" s="124">
        <f>IF(RES_hhdet_tes!J77=0,"",RES_hhdet_tes!J77/RES_hhdet_fec!J77)</f>
        <v>0.63365640206754981</v>
      </c>
      <c r="K77" s="124">
        <f>IF(RES_hhdet_tes!K77=0,"",RES_hhdet_tes!K77/RES_hhdet_fec!K77)</f>
        <v>0.62903949958919336</v>
      </c>
      <c r="L77" s="124">
        <f>IF(RES_hhdet_tes!L77=0,"",RES_hhdet_tes!L77/RES_hhdet_fec!L77)</f>
        <v>0.63512589003139741</v>
      </c>
      <c r="M77" s="124">
        <f>IF(RES_hhdet_tes!M77=0,"",RES_hhdet_tes!M77/RES_hhdet_fec!M77)</f>
        <v>0.63361601031350578</v>
      </c>
      <c r="N77" s="124">
        <f>IF(RES_hhdet_tes!N77=0,"",RES_hhdet_tes!N77/RES_hhdet_fec!N77)</f>
        <v>0.6323729387359982</v>
      </c>
      <c r="O77" s="124">
        <f>IF(RES_hhdet_tes!O77=0,"",RES_hhdet_tes!O77/RES_hhdet_fec!O77)</f>
        <v>0.6424594617958721</v>
      </c>
      <c r="P77" s="124">
        <f>IF(RES_hhdet_tes!P77=0,"",RES_hhdet_tes!P77/RES_hhdet_fec!P77)</f>
        <v>0.65178571745852154</v>
      </c>
      <c r="Q77" s="124">
        <f>IF(RES_hhdet_tes!Q77=0,"",RES_hhdet_tes!Q77/RES_hhdet_fec!Q77)</f>
        <v>0.66849679021180697</v>
      </c>
      <c r="R77" s="124">
        <f>IF(RES_hhdet_tes!R77=0,"",RES_hhdet_tes!R77/RES_hhdet_fec!R77)</f>
        <v>0.67902013880440948</v>
      </c>
      <c r="S77" s="124">
        <f>IF(RES_hhdet_tes!S77=0,"",RES_hhdet_tes!S77/RES_hhdet_fec!S77)</f>
        <v>0.69670721127610746</v>
      </c>
      <c r="T77" s="124">
        <f>IF(RES_hhdet_tes!T77=0,"",RES_hhdet_tes!T77/RES_hhdet_fec!T77)</f>
        <v>0.70318619623716316</v>
      </c>
      <c r="U77" s="124">
        <f>IF(RES_hhdet_tes!U77=0,"",RES_hhdet_tes!U77/RES_hhdet_fec!U77)</f>
        <v>0.71654258423837136</v>
      </c>
      <c r="V77" s="124">
        <f>IF(RES_hhdet_tes!V77=0,"",RES_hhdet_tes!V77/RES_hhdet_fec!V77)</f>
        <v>0.73002331903909978</v>
      </c>
      <c r="W77" s="124">
        <f>IF(RES_hhdet_tes!W77=0,"",RES_hhdet_tes!W77/RES_hhdet_fec!W77)</f>
        <v>0.7431477269129011</v>
      </c>
      <c r="X77" s="124">
        <f>IF(RES_hhdet_tes!X77=0,"",RES_hhdet_tes!X77/RES_hhdet_fec!X77)</f>
        <v>0.75593342583947398</v>
      </c>
      <c r="Y77" s="124">
        <f>IF(RES_hhdet_tes!Y77=0,"",RES_hhdet_tes!Y77/RES_hhdet_fec!Y77)</f>
        <v>0.764581273358513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0.5598804474222735</v>
      </c>
      <c r="C78" s="111">
        <f>IF(RES_hhdet_tes!C78=0,"",RES_hhdet_tes!C78/RES_hhdet_fec!C78)</f>
        <v>0.56351237730265957</v>
      </c>
      <c r="D78" s="111">
        <f>IF(RES_hhdet_tes!D78=0,"",RES_hhdet_tes!D78/RES_hhdet_fec!D78)</f>
        <v>0.56564925941921873</v>
      </c>
      <c r="E78" s="111">
        <f>IF(RES_hhdet_tes!E78=0,"",RES_hhdet_tes!E78/RES_hhdet_fec!E78)</f>
        <v>0.56669085372061345</v>
      </c>
      <c r="F78" s="111">
        <f>IF(RES_hhdet_tes!F78=0,"",RES_hhdet_tes!F78/RES_hhdet_fec!F78)</f>
        <v>0.56738873526325351</v>
      </c>
      <c r="G78" s="111">
        <f>IF(RES_hhdet_tes!G78=0,"",RES_hhdet_tes!G78/RES_hhdet_fec!G78)</f>
        <v>0.56796565491363726</v>
      </c>
      <c r="H78" s="111">
        <f>IF(RES_hhdet_tes!H78=0,"",RES_hhdet_tes!H78/RES_hhdet_fec!H78)</f>
        <v>0.56842850539816892</v>
      </c>
      <c r="I78" s="111">
        <f>IF(RES_hhdet_tes!I78=0,"",RES_hhdet_tes!I78/RES_hhdet_fec!I78)</f>
        <v>0.56884753869190885</v>
      </c>
      <c r="J78" s="111">
        <f>IF(RES_hhdet_tes!J78=0,"",RES_hhdet_tes!J78/RES_hhdet_fec!J78)</f>
        <v>0.5691908828657859</v>
      </c>
      <c r="K78" s="111">
        <f>IF(RES_hhdet_tes!K78=0,"",RES_hhdet_tes!K78/RES_hhdet_fec!K78)</f>
        <v>0.56956150586324361</v>
      </c>
      <c r="L78" s="111">
        <f>IF(RES_hhdet_tes!L78=0,"",RES_hhdet_tes!L78/RES_hhdet_fec!L78)</f>
        <v>0.56985537682295451</v>
      </c>
      <c r="M78" s="111">
        <f>IF(RES_hhdet_tes!M78=0,"",RES_hhdet_tes!M78/RES_hhdet_fec!M78)</f>
        <v>0.57023716178584638</v>
      </c>
      <c r="N78" s="111">
        <f>IF(RES_hhdet_tes!N78=0,"",RES_hhdet_tes!N78/RES_hhdet_fec!N78)</f>
        <v>0.57067639358145539</v>
      </c>
      <c r="O78" s="111">
        <f>IF(RES_hhdet_tes!O78=0,"",RES_hhdet_tes!O78/RES_hhdet_fec!O78)</f>
        <v>0.57114226135096957</v>
      </c>
      <c r="P78" s="111">
        <f>IF(RES_hhdet_tes!P78=0,"",RES_hhdet_tes!P78/RES_hhdet_fec!P78)</f>
        <v>0.57168197343717908</v>
      </c>
      <c r="Q78" s="111">
        <f>IF(RES_hhdet_tes!Q78=0,"",RES_hhdet_tes!Q78/RES_hhdet_fec!Q78)</f>
        <v>0.57243203837707812</v>
      </c>
      <c r="R78" s="111">
        <f>IF(RES_hhdet_tes!R78=0,"",RES_hhdet_tes!R78/RES_hhdet_fec!R78)</f>
        <v>0.57407031336827519</v>
      </c>
      <c r="S78" s="111">
        <f>IF(RES_hhdet_tes!S78=0,"",RES_hhdet_tes!S78/RES_hhdet_fec!S78)</f>
        <v>0.57661341425080026</v>
      </c>
      <c r="T78" s="111">
        <f>IF(RES_hhdet_tes!T78=0,"",RES_hhdet_tes!T78/RES_hhdet_fec!T78)</f>
        <v>0.58026815646523533</v>
      </c>
      <c r="U78" s="111">
        <f>IF(RES_hhdet_tes!U78=0,"",RES_hhdet_tes!U78/RES_hhdet_fec!U78)</f>
        <v>0.58439424252071059</v>
      </c>
      <c r="V78" s="111">
        <f>IF(RES_hhdet_tes!V78=0,"",RES_hhdet_tes!V78/RES_hhdet_fec!V78)</f>
        <v>0.58860870332680382</v>
      </c>
      <c r="W78" s="111">
        <f>IF(RES_hhdet_tes!W78=0,"",RES_hhdet_tes!W78/RES_hhdet_fec!W78)</f>
        <v>0.59253580393949434</v>
      </c>
      <c r="X78" s="111">
        <f>IF(RES_hhdet_tes!X78=0,"",RES_hhdet_tes!X78/RES_hhdet_fec!X78)</f>
        <v>0.59605805774442677</v>
      </c>
      <c r="Y78" s="111">
        <f>IF(RES_hhdet_tes!Y78=0,"",RES_hhdet_tes!Y78/RES_hhdet_fec!Y78)</f>
        <v>0.59917177123728449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0.72597952868371163</v>
      </c>
      <c r="C79" s="45">
        <f>IF(RES_hhdet_tes!C79=0,"",RES_hhdet_tes!C79/RES_hhdet_fec!C79)</f>
        <v>0.7327540902203703</v>
      </c>
      <c r="D79" s="45">
        <f>IF(RES_hhdet_tes!D79=0,"",RES_hhdet_tes!D79/RES_hhdet_fec!D79)</f>
        <v>0.7372455582634152</v>
      </c>
      <c r="E79" s="45">
        <f>IF(RES_hhdet_tes!E79=0,"",RES_hhdet_tes!E79/RES_hhdet_fec!E79)</f>
        <v>0.73975166147497606</v>
      </c>
      <c r="F79" s="45">
        <f>IF(RES_hhdet_tes!F79=0,"",RES_hhdet_tes!F79/RES_hhdet_fec!F79)</f>
        <v>0.74145429284332109</v>
      </c>
      <c r="G79" s="45">
        <f>IF(RES_hhdet_tes!G79=0,"",RES_hhdet_tes!G79/RES_hhdet_fec!G79)</f>
        <v>0.74288172875201419</v>
      </c>
      <c r="H79" s="45">
        <f>IF(RES_hhdet_tes!H79=0,"",RES_hhdet_tes!H79/RES_hhdet_fec!H79)</f>
        <v>0.74405167430145036</v>
      </c>
      <c r="I79" s="45">
        <f>IF(RES_hhdet_tes!I79=0,"",RES_hhdet_tes!I79/RES_hhdet_fec!I79)</f>
        <v>0.74513822377314587</v>
      </c>
      <c r="J79" s="45">
        <f>IF(RES_hhdet_tes!J79=0,"",RES_hhdet_tes!J79/RES_hhdet_fec!J79)</f>
        <v>0.74606637563612366</v>
      </c>
      <c r="K79" s="45">
        <f>IF(RES_hhdet_tes!K79=0,"",RES_hhdet_tes!K79/RES_hhdet_fec!K79)</f>
        <v>0.74712517309688875</v>
      </c>
      <c r="L79" s="45">
        <f>IF(RES_hhdet_tes!L79=0,"",RES_hhdet_tes!L79/RES_hhdet_fec!L79)</f>
        <v>0.7479423327115764</v>
      </c>
      <c r="M79" s="45">
        <f>IF(RES_hhdet_tes!M79=0,"",RES_hhdet_tes!M79/RES_hhdet_fec!M79)</f>
        <v>0.74921217996425182</v>
      </c>
      <c r="N79" s="45">
        <f>IF(RES_hhdet_tes!N79=0,"",RES_hhdet_tes!N79/RES_hhdet_fec!N79)</f>
        <v>0.75113664090238708</v>
      </c>
      <c r="O79" s="45">
        <f>IF(RES_hhdet_tes!O79=0,"",RES_hhdet_tes!O79/RES_hhdet_fec!O79)</f>
        <v>0.75514828418972701</v>
      </c>
      <c r="P79" s="45">
        <f>IF(RES_hhdet_tes!P79=0,"",RES_hhdet_tes!P79/RES_hhdet_fec!P79)</f>
        <v>0.76152002282981979</v>
      </c>
      <c r="Q79" s="45">
        <f>IF(RES_hhdet_tes!Q79=0,"",RES_hhdet_tes!Q79/RES_hhdet_fec!Q79)</f>
        <v>0.76985258074315477</v>
      </c>
      <c r="R79" s="45">
        <f>IF(RES_hhdet_tes!R79=0,"",RES_hhdet_tes!R79/RES_hhdet_fec!R79)</f>
        <v>0.778345269060153</v>
      </c>
      <c r="S79" s="45">
        <f>IF(RES_hhdet_tes!S79=0,"",RES_hhdet_tes!S79/RES_hhdet_fec!S79)</f>
        <v>0.78825765503498901</v>
      </c>
      <c r="T79" s="45">
        <f>IF(RES_hhdet_tes!T79=0,"",RES_hhdet_tes!T79/RES_hhdet_fec!T79)</f>
        <v>0.79833671156513819</v>
      </c>
      <c r="U79" s="45">
        <f>IF(RES_hhdet_tes!U79=0,"",RES_hhdet_tes!U79/RES_hhdet_fec!U79)</f>
        <v>0.80982340016997656</v>
      </c>
      <c r="V79" s="45">
        <f>IF(RES_hhdet_tes!V79=0,"",RES_hhdet_tes!V79/RES_hhdet_fec!V79)</f>
        <v>0.8224908389756812</v>
      </c>
      <c r="W79" s="45">
        <f>IF(RES_hhdet_tes!W79=0,"",RES_hhdet_tes!W79/RES_hhdet_fec!W79)</f>
        <v>0.83551297109133438</v>
      </c>
      <c r="X79" s="45">
        <f>IF(RES_hhdet_tes!X79=0,"",RES_hhdet_tes!X79/RES_hhdet_fec!X79)</f>
        <v>0.84519853695046598</v>
      </c>
      <c r="Y79" s="45">
        <f>IF(RES_hhdet_tes!Y79=0,"",RES_hhdet_tes!Y79/RES_hhdet_fec!Y79)</f>
        <v>0.85449217092750041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0.43745248175355173</v>
      </c>
      <c r="C81" s="119">
        <f>IF(RES_hhdet_tes!C81=0,"",RES_hhdet_tes!C81/RES_hhdet_fec!C81)</f>
        <v>0.4494527212824263</v>
      </c>
      <c r="D81" s="119">
        <f>IF(RES_hhdet_tes!D81=0,"",RES_hhdet_tes!D81/RES_hhdet_fec!D81)</f>
        <v>0.45971894491634541</v>
      </c>
      <c r="E81" s="119">
        <f>IF(RES_hhdet_tes!E81=0,"",RES_hhdet_tes!E81/RES_hhdet_fec!E81)</f>
        <v>0.47152706440259656</v>
      </c>
      <c r="F81" s="119">
        <f>IF(RES_hhdet_tes!F81=0,"",RES_hhdet_tes!F81/RES_hhdet_fec!F81)</f>
        <v>0.48128903030151038</v>
      </c>
      <c r="G81" s="119">
        <f>IF(RES_hhdet_tes!G81=0,"",RES_hhdet_tes!G81/RES_hhdet_fec!G81)</f>
        <v>0.49053627039310915</v>
      </c>
      <c r="H81" s="119">
        <f>IF(RES_hhdet_tes!H81=0,"",RES_hhdet_tes!H81/RES_hhdet_fec!H81)</f>
        <v>0.50064292754968764</v>
      </c>
      <c r="I81" s="119">
        <f>IF(RES_hhdet_tes!I81=0,"",RES_hhdet_tes!I81/RES_hhdet_fec!I81)</f>
        <v>0.51880956725837102</v>
      </c>
      <c r="J81" s="119">
        <f>IF(RES_hhdet_tes!J81=0,"",RES_hhdet_tes!J81/RES_hhdet_fec!J81)</f>
        <v>0.52783553787889703</v>
      </c>
      <c r="K81" s="119">
        <f>IF(RES_hhdet_tes!K81=0,"",RES_hhdet_tes!K81/RES_hhdet_fec!K81)</f>
        <v>0.53763938807724276</v>
      </c>
      <c r="L81" s="119">
        <f>IF(RES_hhdet_tes!L81=0,"",RES_hhdet_tes!L81/RES_hhdet_fec!L81)</f>
        <v>0.55057308845091935</v>
      </c>
      <c r="M81" s="119">
        <f>IF(RES_hhdet_tes!M81=0,"",RES_hhdet_tes!M81/RES_hhdet_fec!M81)</f>
        <v>0.56022989064127049</v>
      </c>
      <c r="N81" s="119">
        <f>IF(RES_hhdet_tes!N81=0,"",RES_hhdet_tes!N81/RES_hhdet_fec!N81)</f>
        <v>0.58543698983902659</v>
      </c>
      <c r="O81" s="119">
        <f>IF(RES_hhdet_tes!O81=0,"",RES_hhdet_tes!O81/RES_hhdet_fec!O81)</f>
        <v>0.59212599620342243</v>
      </c>
      <c r="P81" s="119">
        <f>IF(RES_hhdet_tes!P81=0,"",RES_hhdet_tes!P81/RES_hhdet_fec!P81)</f>
        <v>0.59869775943906367</v>
      </c>
      <c r="Q81" s="119">
        <f>IF(RES_hhdet_tes!Q81=0,"",RES_hhdet_tes!Q81/RES_hhdet_fec!Q81)</f>
        <v>0.6149374425618529</v>
      </c>
      <c r="R81" s="119">
        <f>IF(RES_hhdet_tes!R81=0,"",RES_hhdet_tes!R81/RES_hhdet_fec!R81)</f>
        <v>0.62104053604733933</v>
      </c>
      <c r="S81" s="119">
        <f>IF(RES_hhdet_tes!S81=0,"",RES_hhdet_tes!S81/RES_hhdet_fec!S81)</f>
        <v>0.63040853902317429</v>
      </c>
      <c r="T81" s="119">
        <f>IF(RES_hhdet_tes!T81=0,"",RES_hhdet_tes!T81/RES_hhdet_fec!T81)</f>
        <v>0.64031302960419922</v>
      </c>
      <c r="U81" s="119">
        <f>IF(RES_hhdet_tes!U81=0,"",RES_hhdet_tes!U81/RES_hhdet_fec!U81)</f>
        <v>0.65150009515767537</v>
      </c>
      <c r="V81" s="119">
        <f>IF(RES_hhdet_tes!V81=0,"",RES_hhdet_tes!V81/RES_hhdet_fec!V81)</f>
        <v>0.65671168231563859</v>
      </c>
      <c r="W81" s="119">
        <f>IF(RES_hhdet_tes!W81=0,"",RES_hhdet_tes!W81/RES_hhdet_fec!W81)</f>
        <v>0.66955215791000089</v>
      </c>
      <c r="X81" s="119">
        <f>IF(RES_hhdet_tes!X81=0,"",RES_hhdet_tes!X81/RES_hhdet_fec!X81)</f>
        <v>0.68445270055032936</v>
      </c>
      <c r="Y81" s="119">
        <f>IF(RES_hhdet_tes!Y81=0,"",RES_hhdet_tes!Y81/RES_hhdet_fec!Y81)</f>
        <v>0.70067103117924701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0.39638648145694472</v>
      </c>
      <c r="C82" s="124">
        <f>IF(RES_hhdet_tes!C82=0,"",RES_hhdet_tes!C82/RES_hhdet_fec!C82)</f>
        <v>0.40723760068234738</v>
      </c>
      <c r="D82" s="124">
        <f>IF(RES_hhdet_tes!D82=0,"",RES_hhdet_tes!D82/RES_hhdet_fec!D82)</f>
        <v>0.42149999258803794</v>
      </c>
      <c r="E82" s="124">
        <f>IF(RES_hhdet_tes!E82=0,"",RES_hhdet_tes!E82/RES_hhdet_fec!E82)</f>
        <v>0.43365482490919022</v>
      </c>
      <c r="F82" s="124">
        <f>IF(RES_hhdet_tes!F82=0,"",RES_hhdet_tes!F82/RES_hhdet_fec!F82)</f>
        <v>0.44494764195726039</v>
      </c>
      <c r="G82" s="124">
        <f>IF(RES_hhdet_tes!G82=0,"",RES_hhdet_tes!G82/RES_hhdet_fec!G82)</f>
        <v>0.45366132994973252</v>
      </c>
      <c r="H82" s="124">
        <f>IF(RES_hhdet_tes!H82=0,"",RES_hhdet_tes!H82/RES_hhdet_fec!H82)</f>
        <v>0.46485060095679132</v>
      </c>
      <c r="I82" s="124">
        <f>IF(RES_hhdet_tes!I82=0,"",RES_hhdet_tes!I82/RES_hhdet_fec!I82)</f>
        <v>0.4790647540814908</v>
      </c>
      <c r="J82" s="124">
        <f>IF(RES_hhdet_tes!J82=0,"",RES_hhdet_tes!J82/RES_hhdet_fec!J82)</f>
        <v>0.49123036982690721</v>
      </c>
      <c r="K82" s="124">
        <f>IF(RES_hhdet_tes!K82=0,"",RES_hhdet_tes!K82/RES_hhdet_fec!K82)</f>
        <v>0.50307951391147565</v>
      </c>
      <c r="L82" s="124">
        <f>IF(RES_hhdet_tes!L82=0,"",RES_hhdet_tes!L82/RES_hhdet_fec!L82)</f>
        <v>0.51678700079345707</v>
      </c>
      <c r="M82" s="124">
        <f>IF(RES_hhdet_tes!M82=0,"",RES_hhdet_tes!M82/RES_hhdet_fec!M82)</f>
        <v>0.53028831913291807</v>
      </c>
      <c r="N82" s="124">
        <f>IF(RES_hhdet_tes!N82=0,"",RES_hhdet_tes!N82/RES_hhdet_fec!N82)</f>
        <v>0.55005006450688587</v>
      </c>
      <c r="O82" s="124">
        <f>IF(RES_hhdet_tes!O82=0,"",RES_hhdet_tes!O82/RES_hhdet_fec!O82)</f>
        <v>0.5651549876561851</v>
      </c>
      <c r="P82" s="124">
        <f>IF(RES_hhdet_tes!P82=0,"",RES_hhdet_tes!P82/RES_hhdet_fec!P82)</f>
        <v>0.57068640360039635</v>
      </c>
      <c r="Q82" s="124">
        <f>IF(RES_hhdet_tes!Q82=0,"",RES_hhdet_tes!Q82/RES_hhdet_fec!Q82)</f>
        <v>0.57852670520379434</v>
      </c>
      <c r="R82" s="124">
        <f>IF(RES_hhdet_tes!R82=0,"",RES_hhdet_tes!R82/RES_hhdet_fec!R82)</f>
        <v>0.58472202384176064</v>
      </c>
      <c r="S82" s="124">
        <f>IF(RES_hhdet_tes!S82=0,"",RES_hhdet_tes!S82/RES_hhdet_fec!S82)</f>
        <v>0.59284740563499361</v>
      </c>
      <c r="T82" s="124">
        <f>IF(RES_hhdet_tes!T82=0,"",RES_hhdet_tes!T82/RES_hhdet_fec!T82)</f>
        <v>0.60266284057419439</v>
      </c>
      <c r="U82" s="124">
        <f>IF(RES_hhdet_tes!U82=0,"",RES_hhdet_tes!U82/RES_hhdet_fec!U82)</f>
        <v>0.61038301865459454</v>
      </c>
      <c r="V82" s="124">
        <f>IF(RES_hhdet_tes!V82=0,"",RES_hhdet_tes!V82/RES_hhdet_fec!V82)</f>
        <v>0.61823680365553568</v>
      </c>
      <c r="W82" s="124">
        <f>IF(RES_hhdet_tes!W82=0,"",RES_hhdet_tes!W82/RES_hhdet_fec!W82)</f>
        <v>0.62524797584012159</v>
      </c>
      <c r="X82" s="124">
        <f>IF(RES_hhdet_tes!X82=0,"",RES_hhdet_tes!X82/RES_hhdet_fec!X82)</f>
        <v>0.63380883162124801</v>
      </c>
      <c r="Y82" s="124">
        <f>IF(RES_hhdet_tes!Y82=0,"",RES_hhdet_tes!Y82/RES_hhdet_fec!Y82)</f>
        <v>0.64393560576042397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0.39418243234077716</v>
      </c>
      <c r="C83" s="111">
        <f>IF(RES_hhdet_tes!C83=0,"",RES_hhdet_tes!C83/RES_hhdet_fec!C83)</f>
        <v>0.40506362244225413</v>
      </c>
      <c r="D83" s="111">
        <f>IF(RES_hhdet_tes!D83=0,"",RES_hhdet_tes!D83/RES_hhdet_fec!D83)</f>
        <v>0.41931604296330249</v>
      </c>
      <c r="E83" s="111">
        <f>IF(RES_hhdet_tes!E83=0,"",RES_hhdet_tes!E83/RES_hhdet_fec!E83)</f>
        <v>0.4314841590247237</v>
      </c>
      <c r="F83" s="111">
        <f>IF(RES_hhdet_tes!F83=0,"",RES_hhdet_tes!F83/RES_hhdet_fec!F83)</f>
        <v>0.44279274042873762</v>
      </c>
      <c r="G83" s="111">
        <f>IF(RES_hhdet_tes!G83=0,"",RES_hhdet_tes!G83/RES_hhdet_fec!G83)</f>
        <v>0.45153771681202859</v>
      </c>
      <c r="H83" s="111">
        <f>IF(RES_hhdet_tes!H83=0,"",RES_hhdet_tes!H83/RES_hhdet_fec!H83)</f>
        <v>0.4627390701651673</v>
      </c>
      <c r="I83" s="111">
        <f>IF(RES_hhdet_tes!I83=0,"",RES_hhdet_tes!I83/RES_hhdet_fec!I83)</f>
        <v>0.47698784738647015</v>
      </c>
      <c r="J83" s="111">
        <f>IF(RES_hhdet_tes!J83=0,"",RES_hhdet_tes!J83/RES_hhdet_fec!J83)</f>
        <v>0.48915952516057731</v>
      </c>
      <c r="K83" s="111">
        <f>IF(RES_hhdet_tes!K83=0,"",RES_hhdet_tes!K83/RES_hhdet_fec!K83)</f>
        <v>0.50103260012706041</v>
      </c>
      <c r="L83" s="111">
        <f>IF(RES_hhdet_tes!L83=0,"",RES_hhdet_tes!L83/RES_hhdet_fec!L83)</f>
        <v>0.51474557122796816</v>
      </c>
      <c r="M83" s="111">
        <f>IF(RES_hhdet_tes!M83=0,"",RES_hhdet_tes!M83/RES_hhdet_fec!M83)</f>
        <v>0.52825949002159156</v>
      </c>
      <c r="N83" s="111">
        <f>IF(RES_hhdet_tes!N83=0,"",RES_hhdet_tes!N83/RES_hhdet_fec!N83)</f>
        <v>0.54809179368762462</v>
      </c>
      <c r="O83" s="111">
        <f>IF(RES_hhdet_tes!O83=0,"",RES_hhdet_tes!O83/RES_hhdet_fec!O83)</f>
        <v>0.56320621483843514</v>
      </c>
      <c r="P83" s="111">
        <f>IF(RES_hhdet_tes!P83=0,"",RES_hhdet_tes!P83/RES_hhdet_fec!P83)</f>
        <v>0.56877014205550636</v>
      </c>
      <c r="Q83" s="111">
        <f>IF(RES_hhdet_tes!Q83=0,"",RES_hhdet_tes!Q83/RES_hhdet_fec!Q83)</f>
        <v>0.57662451593709274</v>
      </c>
      <c r="R83" s="111">
        <f>IF(RES_hhdet_tes!R83=0,"",RES_hhdet_tes!R83/RES_hhdet_fec!R83)</f>
        <v>0.58284104902469669</v>
      </c>
      <c r="S83" s="111">
        <f>IF(RES_hhdet_tes!S83=0,"",RES_hhdet_tes!S83/RES_hhdet_fec!S83)</f>
        <v>0.59097503075178215</v>
      </c>
      <c r="T83" s="111">
        <f>IF(RES_hhdet_tes!T83=0,"",RES_hhdet_tes!T83/RES_hhdet_fec!T83)</f>
        <v>0.60081575941526288</v>
      </c>
      <c r="U83" s="111">
        <f>IF(RES_hhdet_tes!U83=0,"",RES_hhdet_tes!U83/RES_hhdet_fec!U83)</f>
        <v>0.60855678395852941</v>
      </c>
      <c r="V83" s="111">
        <f>IF(RES_hhdet_tes!V83=0,"",RES_hhdet_tes!V83/RES_hhdet_fec!V83)</f>
        <v>0.61641683423406246</v>
      </c>
      <c r="W83" s="111">
        <f>IF(RES_hhdet_tes!W83=0,"",RES_hhdet_tes!W83/RES_hhdet_fec!W83)</f>
        <v>0.62343537919100034</v>
      </c>
      <c r="X83" s="111">
        <f>IF(RES_hhdet_tes!X83=0,"",RES_hhdet_tes!X83/RES_hhdet_fec!X83)</f>
        <v>0.63202024720686956</v>
      </c>
      <c r="Y83" s="111">
        <f>IF(RES_hhdet_tes!Y83=0,"",RES_hhdet_tes!Y83/RES_hhdet_fec!Y83)</f>
        <v>0.64216300132413262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1.6278268451584426</v>
      </c>
      <c r="C85" s="124">
        <f>IF(RES_hhdet_tes!C85=0,"",RES_hhdet_tes!C85/RES_hhdet_fec!C85)</f>
        <v>1.8368642968110962</v>
      </c>
      <c r="D85" s="124">
        <f>IF(RES_hhdet_tes!D85=0,"",RES_hhdet_tes!D85/RES_hhdet_fec!D85)</f>
        <v>1.9890534468352505</v>
      </c>
      <c r="E85" s="124">
        <f>IF(RES_hhdet_tes!E85=0,"",RES_hhdet_tes!E85/RES_hhdet_fec!E85)</f>
        <v>2.1023336145626224</v>
      </c>
      <c r="F85" s="124">
        <f>IF(RES_hhdet_tes!F85=0,"",RES_hhdet_tes!F85/RES_hhdet_fec!F85)</f>
        <v>2.1807907786208434</v>
      </c>
      <c r="G85" s="124">
        <f>IF(RES_hhdet_tes!G85=0,"",RES_hhdet_tes!G85/RES_hhdet_fec!G85)</f>
        <v>2.2418288725480968</v>
      </c>
      <c r="H85" s="124">
        <f>IF(RES_hhdet_tes!H85=0,"",RES_hhdet_tes!H85/RES_hhdet_fec!H85)</f>
        <v>2.3027073291125029</v>
      </c>
      <c r="I85" s="124">
        <f>IF(RES_hhdet_tes!I85=0,"",RES_hhdet_tes!I85/RES_hhdet_fec!I85)</f>
        <v>2.360804084506531</v>
      </c>
      <c r="J85" s="124">
        <f>IF(RES_hhdet_tes!J85=0,"",RES_hhdet_tes!J85/RES_hhdet_fec!J85)</f>
        <v>2.4243269215407586</v>
      </c>
      <c r="K85" s="124">
        <f>IF(RES_hhdet_tes!K85=0,"",RES_hhdet_tes!K85/RES_hhdet_fec!K85)</f>
        <v>2.5727100934446629</v>
      </c>
      <c r="L85" s="124">
        <f>IF(RES_hhdet_tes!L85=0,"",RES_hhdet_tes!L85/RES_hhdet_fec!L85)</f>
        <v>2.6373023968862093</v>
      </c>
      <c r="M85" s="124">
        <f>IF(RES_hhdet_tes!M85=0,"",RES_hhdet_tes!M85/RES_hhdet_fec!M85)</f>
        <v>2.7190289463207447</v>
      </c>
      <c r="N85" s="124">
        <f>IF(RES_hhdet_tes!N85=0,"",RES_hhdet_tes!N85/RES_hhdet_fec!N85)</f>
        <v>2.8480079637983087</v>
      </c>
      <c r="O85" s="124">
        <f>IF(RES_hhdet_tes!O85=0,"",RES_hhdet_tes!O85/RES_hhdet_fec!O85)</f>
        <v>2.9412615408067992</v>
      </c>
      <c r="P85" s="124">
        <f>IF(RES_hhdet_tes!P85=0,"",RES_hhdet_tes!P85/RES_hhdet_fec!P85)</f>
        <v>3.0569502696450188</v>
      </c>
      <c r="Q85" s="124">
        <f>IF(RES_hhdet_tes!Q85=0,"",RES_hhdet_tes!Q85/RES_hhdet_fec!Q85)</f>
        <v>3.159174071653692</v>
      </c>
      <c r="R85" s="124">
        <f>IF(RES_hhdet_tes!R85=0,"",RES_hhdet_tes!R85/RES_hhdet_fec!R85)</f>
        <v>3.253389218818612</v>
      </c>
      <c r="S85" s="124">
        <f>IF(RES_hhdet_tes!S85=0,"",RES_hhdet_tes!S85/RES_hhdet_fec!S85)</f>
        <v>3.338027869427231</v>
      </c>
      <c r="T85" s="124">
        <f>IF(RES_hhdet_tes!T85=0,"",RES_hhdet_tes!T85/RES_hhdet_fec!T85)</f>
        <v>3.3868352457954751</v>
      </c>
      <c r="U85" s="124">
        <f>IF(RES_hhdet_tes!U85=0,"",RES_hhdet_tes!U85/RES_hhdet_fec!U85)</f>
        <v>3.432551917826431</v>
      </c>
      <c r="V85" s="124">
        <f>IF(RES_hhdet_tes!V85=0,"",RES_hhdet_tes!V85/RES_hhdet_fec!V85)</f>
        <v>3.4720828801095864</v>
      </c>
      <c r="W85" s="124">
        <f>IF(RES_hhdet_tes!W85=0,"",RES_hhdet_tes!W85/RES_hhdet_fec!W85)</f>
        <v>3.4976780270560934</v>
      </c>
      <c r="X85" s="124">
        <f>IF(RES_hhdet_tes!X85=0,"",RES_hhdet_tes!X85/RES_hhdet_fec!X85)</f>
        <v>3.5276777629329792</v>
      </c>
      <c r="Y85" s="124">
        <f>IF(RES_hhdet_tes!Y85=0,"",RES_hhdet_tes!Y85/RES_hhdet_fec!Y85)</f>
        <v>3.5559912950204202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1.6278268451584426</v>
      </c>
      <c r="C86" s="111">
        <f>IF(RES_hhdet_tes!C86=0,"",RES_hhdet_tes!C86/RES_hhdet_fec!C86)</f>
        <v>1.8368642968110962</v>
      </c>
      <c r="D86" s="111">
        <f>IF(RES_hhdet_tes!D86=0,"",RES_hhdet_tes!D86/RES_hhdet_fec!D86)</f>
        <v>1.9890534468352505</v>
      </c>
      <c r="E86" s="111">
        <f>IF(RES_hhdet_tes!E86=0,"",RES_hhdet_tes!E86/RES_hhdet_fec!E86)</f>
        <v>2.1023336145626224</v>
      </c>
      <c r="F86" s="111">
        <f>IF(RES_hhdet_tes!F86=0,"",RES_hhdet_tes!F86/RES_hhdet_fec!F86)</f>
        <v>2.1807907786208434</v>
      </c>
      <c r="G86" s="111">
        <f>IF(RES_hhdet_tes!G86=0,"",RES_hhdet_tes!G86/RES_hhdet_fec!G86)</f>
        <v>2.2418288725480968</v>
      </c>
      <c r="H86" s="111">
        <f>IF(RES_hhdet_tes!H86=0,"",RES_hhdet_tes!H86/RES_hhdet_fec!H86)</f>
        <v>2.3027073291125029</v>
      </c>
      <c r="I86" s="111">
        <f>IF(RES_hhdet_tes!I86=0,"",RES_hhdet_tes!I86/RES_hhdet_fec!I86)</f>
        <v>2.360804084506531</v>
      </c>
      <c r="J86" s="111">
        <f>IF(RES_hhdet_tes!J86=0,"",RES_hhdet_tes!J86/RES_hhdet_fec!J86)</f>
        <v>2.4243269215407586</v>
      </c>
      <c r="K86" s="111">
        <f>IF(RES_hhdet_tes!K86=0,"",RES_hhdet_tes!K86/RES_hhdet_fec!K86)</f>
        <v>2.5727100934446629</v>
      </c>
      <c r="L86" s="111">
        <f>IF(RES_hhdet_tes!L86=0,"",RES_hhdet_tes!L86/RES_hhdet_fec!L86)</f>
        <v>2.6373023968862093</v>
      </c>
      <c r="M86" s="111">
        <f>IF(RES_hhdet_tes!M86=0,"",RES_hhdet_tes!M86/RES_hhdet_fec!M86)</f>
        <v>2.7190289463207447</v>
      </c>
      <c r="N86" s="111">
        <f>IF(RES_hhdet_tes!N86=0,"",RES_hhdet_tes!N86/RES_hhdet_fec!N86)</f>
        <v>2.8480079637983087</v>
      </c>
      <c r="O86" s="111">
        <f>IF(RES_hhdet_tes!O86=0,"",RES_hhdet_tes!O86/RES_hhdet_fec!O86)</f>
        <v>2.9412615408067992</v>
      </c>
      <c r="P86" s="111">
        <f>IF(RES_hhdet_tes!P86=0,"",RES_hhdet_tes!P86/RES_hhdet_fec!P86)</f>
        <v>3.0569502696450188</v>
      </c>
      <c r="Q86" s="111">
        <f>IF(RES_hhdet_tes!Q86=0,"",RES_hhdet_tes!Q86/RES_hhdet_fec!Q86)</f>
        <v>3.159174071653692</v>
      </c>
      <c r="R86" s="111">
        <f>IF(RES_hhdet_tes!R86=0,"",RES_hhdet_tes!R86/RES_hhdet_fec!R86)</f>
        <v>3.253389218818612</v>
      </c>
      <c r="S86" s="111">
        <f>IF(RES_hhdet_tes!S86=0,"",RES_hhdet_tes!S86/RES_hhdet_fec!S86)</f>
        <v>3.338027869427231</v>
      </c>
      <c r="T86" s="111">
        <f>IF(RES_hhdet_tes!T86=0,"",RES_hhdet_tes!T86/RES_hhdet_fec!T86)</f>
        <v>3.3868352457954751</v>
      </c>
      <c r="U86" s="111">
        <f>IF(RES_hhdet_tes!U86=0,"",RES_hhdet_tes!U86/RES_hhdet_fec!U86)</f>
        <v>3.432551917826431</v>
      </c>
      <c r="V86" s="111">
        <f>IF(RES_hhdet_tes!V86=0,"",RES_hhdet_tes!V86/RES_hhdet_fec!V86)</f>
        <v>3.4720828801095864</v>
      </c>
      <c r="W86" s="111">
        <f>IF(RES_hhdet_tes!W86=0,"",RES_hhdet_tes!W86/RES_hhdet_fec!W86)</f>
        <v>3.4976780270560934</v>
      </c>
      <c r="X86" s="111">
        <f>IF(RES_hhdet_tes!X86=0,"",RES_hhdet_tes!X86/RES_hhdet_fec!X86)</f>
        <v>3.5276777629329792</v>
      </c>
      <c r="Y86" s="111">
        <f>IF(RES_hhdet_tes!Y86=0,"",RES_hhdet_tes!Y86/RES_hhdet_fec!Y86)</f>
        <v>3.5559912950204202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0.54315650214178057</v>
      </c>
      <c r="C87" s="124">
        <f>IF(RES_hhdet_tes!C87=0,"",RES_hhdet_tes!C87/RES_hhdet_fec!C87)</f>
        <v>0.54521142884699936</v>
      </c>
      <c r="D87" s="124">
        <f>IF(RES_hhdet_tes!D87=0,"",RES_hhdet_tes!D87/RES_hhdet_fec!D87)</f>
        <v>0.55294211214120237</v>
      </c>
      <c r="E87" s="124">
        <f>IF(RES_hhdet_tes!E87=0,"",RES_hhdet_tes!E87/RES_hhdet_fec!E87)</f>
        <v>0.55791315606897474</v>
      </c>
      <c r="F87" s="124">
        <f>IF(RES_hhdet_tes!F87=0,"",RES_hhdet_tes!F87/RES_hhdet_fec!F87)</f>
        <v>0.5606042253965986</v>
      </c>
      <c r="G87" s="124">
        <f>IF(RES_hhdet_tes!G87=0,"",RES_hhdet_tes!G87/RES_hhdet_fec!G87)</f>
        <v>0.56466735827554915</v>
      </c>
      <c r="H87" s="124">
        <f>IF(RES_hhdet_tes!H87=0,"",RES_hhdet_tes!H87/RES_hhdet_fec!H87)</f>
        <v>0.56947231885935345</v>
      </c>
      <c r="I87" s="124">
        <f>IF(RES_hhdet_tes!I87=0,"",RES_hhdet_tes!I87/RES_hhdet_fec!I87)</f>
        <v>0.57285271692828721</v>
      </c>
      <c r="J87" s="124">
        <f>IF(RES_hhdet_tes!J87=0,"",RES_hhdet_tes!J87/RES_hhdet_fec!J87)</f>
        <v>0.576269120800178</v>
      </c>
      <c r="K87" s="124">
        <f>IF(RES_hhdet_tes!K87=0,"",RES_hhdet_tes!K87/RES_hhdet_fec!K87)</f>
        <v>0.57948510668824371</v>
      </c>
      <c r="L87" s="124">
        <f>IF(RES_hhdet_tes!L87=0,"",RES_hhdet_tes!L87/RES_hhdet_fec!L87)</f>
        <v>0.59338200960794474</v>
      </c>
      <c r="M87" s="124">
        <f>IF(RES_hhdet_tes!M87=0,"",RES_hhdet_tes!M87/RES_hhdet_fec!M87)</f>
        <v>0.59939436779717281</v>
      </c>
      <c r="N87" s="124">
        <f>IF(RES_hhdet_tes!N87=0,"",RES_hhdet_tes!N87/RES_hhdet_fec!N87)</f>
        <v>0.60661395220626191</v>
      </c>
      <c r="O87" s="124">
        <f>IF(RES_hhdet_tes!O87=0,"",RES_hhdet_tes!O87/RES_hhdet_fec!O87)</f>
        <v>0.61456750483527844</v>
      </c>
      <c r="P87" s="124">
        <f>IF(RES_hhdet_tes!P87=0,"",RES_hhdet_tes!P87/RES_hhdet_fec!P87)</f>
        <v>0.62174202500301889</v>
      </c>
      <c r="Q87" s="124">
        <f>IF(RES_hhdet_tes!Q87=0,"",RES_hhdet_tes!Q87/RES_hhdet_fec!Q87)</f>
        <v>0.63229567685135224</v>
      </c>
      <c r="R87" s="124">
        <f>IF(RES_hhdet_tes!R87=0,"",RES_hhdet_tes!R87/RES_hhdet_fec!R87)</f>
        <v>0.64019299514286654</v>
      </c>
      <c r="S87" s="124">
        <f>IF(RES_hhdet_tes!S87=0,"",RES_hhdet_tes!S87/RES_hhdet_fec!S87)</f>
        <v>0.64973289966036807</v>
      </c>
      <c r="T87" s="124">
        <f>IF(RES_hhdet_tes!T87=0,"",RES_hhdet_tes!T87/RES_hhdet_fec!T87)</f>
        <v>0.661965826852839</v>
      </c>
      <c r="U87" s="124">
        <f>IF(RES_hhdet_tes!U87=0,"",RES_hhdet_tes!U87/RES_hhdet_fec!U87)</f>
        <v>0.67428214585113078</v>
      </c>
      <c r="V87" s="124">
        <f>IF(RES_hhdet_tes!V87=0,"",RES_hhdet_tes!V87/RES_hhdet_fec!V87)</f>
        <v>0.6871972244187039</v>
      </c>
      <c r="W87" s="124">
        <f>IF(RES_hhdet_tes!W87=0,"",RES_hhdet_tes!W87/RES_hhdet_fec!W87)</f>
        <v>0.69821119237603368</v>
      </c>
      <c r="X87" s="124">
        <f>IF(RES_hhdet_tes!X87=0,"",RES_hhdet_tes!X87/RES_hhdet_fec!X87)</f>
        <v>0.71103132841198713</v>
      </c>
      <c r="Y87" s="124">
        <f>IF(RES_hhdet_tes!Y87=0,"",RES_hhdet_tes!Y87/RES_hhdet_fec!Y87)</f>
        <v>0.72373110432232568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0.40414252074434526</v>
      </c>
      <c r="C88" s="111">
        <f>IF(RES_hhdet_tes!C88=0,"",RES_hhdet_tes!C88/RES_hhdet_fec!C88)</f>
        <v>0.4172224496436916</v>
      </c>
      <c r="D88" s="111">
        <f>IF(RES_hhdet_tes!D88=0,"",RES_hhdet_tes!D88/RES_hhdet_fec!D88)</f>
        <v>0.42994307415774285</v>
      </c>
      <c r="E88" s="111">
        <f>IF(RES_hhdet_tes!E88=0,"",RES_hhdet_tes!E88/RES_hhdet_fec!E88)</f>
        <v>0.44432184409655723</v>
      </c>
      <c r="F88" s="111">
        <f>IF(RES_hhdet_tes!F88=0,"",RES_hhdet_tes!F88/RES_hhdet_fec!F88)</f>
        <v>0.46158957684844598</v>
      </c>
      <c r="G88" s="111">
        <f>IF(RES_hhdet_tes!G88=0,"",RES_hhdet_tes!G88/RES_hhdet_fec!G88)</f>
        <v>0.47712842281119744</v>
      </c>
      <c r="H88" s="111">
        <f>IF(RES_hhdet_tes!H88=0,"",RES_hhdet_tes!H88/RES_hhdet_fec!H88)</f>
        <v>0.49307321672238258</v>
      </c>
      <c r="I88" s="111">
        <f>IF(RES_hhdet_tes!I88=0,"",RES_hhdet_tes!I88/RES_hhdet_fec!I88)</f>
        <v>0.50920291519847594</v>
      </c>
      <c r="J88" s="111">
        <f>IF(RES_hhdet_tes!J88=0,"",RES_hhdet_tes!J88/RES_hhdet_fec!J88)</f>
        <v>0.52896256414602749</v>
      </c>
      <c r="K88" s="111">
        <f>IF(RES_hhdet_tes!K88=0,"",RES_hhdet_tes!K88/RES_hhdet_fec!K88)</f>
        <v>0.54510141126766964</v>
      </c>
      <c r="L88" s="111">
        <f>IF(RES_hhdet_tes!L88=0,"",RES_hhdet_tes!L88/RES_hhdet_fec!L88)</f>
        <v>0.56145414302751606</v>
      </c>
      <c r="M88" s="111">
        <f>IF(RES_hhdet_tes!M88=0,"",RES_hhdet_tes!M88/RES_hhdet_fec!M88)</f>
        <v>0.57756755899234102</v>
      </c>
      <c r="N88" s="111">
        <f>IF(RES_hhdet_tes!N88=0,"",RES_hhdet_tes!N88/RES_hhdet_fec!N88)</f>
        <v>0.59756194733659318</v>
      </c>
      <c r="O88" s="111">
        <f>IF(RES_hhdet_tes!O88=0,"",RES_hhdet_tes!O88/RES_hhdet_fec!O88)</f>
        <v>0.61523680381653145</v>
      </c>
      <c r="P88" s="111">
        <f>IF(RES_hhdet_tes!P88=0,"",RES_hhdet_tes!P88/RES_hhdet_fec!P88)</f>
        <v>0.61727359337766152</v>
      </c>
      <c r="Q88" s="111">
        <f>IF(RES_hhdet_tes!Q88=0,"",RES_hhdet_tes!Q88/RES_hhdet_fec!Q88)</f>
        <v>0.62133455618924005</v>
      </c>
      <c r="R88" s="111">
        <f>IF(RES_hhdet_tes!R88=0,"",RES_hhdet_tes!R88/RES_hhdet_fec!R88)</f>
        <v>0.62554335726184063</v>
      </c>
      <c r="S88" s="111">
        <f>IF(RES_hhdet_tes!S88=0,"",RES_hhdet_tes!S88/RES_hhdet_fec!S88)</f>
        <v>0.63558240204009764</v>
      </c>
      <c r="T88" s="111">
        <f>IF(RES_hhdet_tes!T88=0,"",RES_hhdet_tes!T88/RES_hhdet_fec!T88)</f>
        <v>0.64726885030838288</v>
      </c>
      <c r="U88" s="111">
        <f>IF(RES_hhdet_tes!U88=0,"",RES_hhdet_tes!U88/RES_hhdet_fec!U88)</f>
        <v>0.65841869515035489</v>
      </c>
      <c r="V88" s="111">
        <f>IF(RES_hhdet_tes!V88=0,"",RES_hhdet_tes!V88/RES_hhdet_fec!V88)</f>
        <v>0.66951400662522709</v>
      </c>
      <c r="W88" s="111">
        <f>IF(RES_hhdet_tes!W88=0,"",RES_hhdet_tes!W88/RES_hhdet_fec!W88)</f>
        <v>0.6787034254110581</v>
      </c>
      <c r="X88" s="111">
        <f>IF(RES_hhdet_tes!X88=0,"",RES_hhdet_tes!X88/RES_hhdet_fec!X88)</f>
        <v>0.69237227116727285</v>
      </c>
      <c r="Y88" s="111">
        <f>IF(RES_hhdet_tes!Y88=0,"",RES_hhdet_tes!Y88/RES_hhdet_fec!Y88)</f>
        <v>0.7042246094638891</v>
      </c>
      <c r="DA88" s="63" t="s">
        <v>1989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>
        <f>IF(RES_hhdet_tes!L89=0,"",RES_hhdet_tes!L89/RES_hhdet_fec!L89)</f>
        <v>0.8283127826383383</v>
      </c>
      <c r="M89" s="111">
        <f>IF(RES_hhdet_tes!M89=0,"",RES_hhdet_tes!M89/RES_hhdet_fec!M89)</f>
        <v>0.83395726603466236</v>
      </c>
      <c r="N89" s="111">
        <f>IF(RES_hhdet_tes!N89=0,"",RES_hhdet_tes!N89/RES_hhdet_fec!N89)</f>
        <v>0.84488501352756995</v>
      </c>
      <c r="O89" s="111">
        <f>IF(RES_hhdet_tes!O89=0,"",RES_hhdet_tes!O89/RES_hhdet_fec!O89)</f>
        <v>0.83806362381638777</v>
      </c>
      <c r="P89" s="111">
        <f>IF(RES_hhdet_tes!P89=0,"",RES_hhdet_tes!P89/RES_hhdet_fec!P89)</f>
        <v>0.83288139328610711</v>
      </c>
      <c r="Q89" s="111">
        <f>IF(RES_hhdet_tes!Q89=0,"",RES_hhdet_tes!Q89/RES_hhdet_fec!Q89)</f>
        <v>0.84172838291292318</v>
      </c>
      <c r="R89" s="111">
        <f>IF(RES_hhdet_tes!R89=0,"",RES_hhdet_tes!R89/RES_hhdet_fec!R89)</f>
        <v>0.83154821587401295</v>
      </c>
      <c r="S89" s="111">
        <f>IF(RES_hhdet_tes!S89=0,"",RES_hhdet_tes!S89/RES_hhdet_fec!S89)</f>
        <v>0.82293648735505565</v>
      </c>
      <c r="T89" s="111">
        <f>IF(RES_hhdet_tes!T89=0,"",RES_hhdet_tes!T89/RES_hhdet_fec!T89)</f>
        <v>0.83130080037661003</v>
      </c>
      <c r="U89" s="111">
        <f>IF(RES_hhdet_tes!U89=0,"",RES_hhdet_tes!U89/RES_hhdet_fec!U89)</f>
        <v>0.83134149916755617</v>
      </c>
      <c r="V89" s="111">
        <f>IF(RES_hhdet_tes!V89=0,"",RES_hhdet_tes!V89/RES_hhdet_fec!V89)</f>
        <v>0.84110947804920266</v>
      </c>
      <c r="W89" s="111">
        <f>IF(RES_hhdet_tes!W89=0,"",RES_hhdet_tes!W89/RES_hhdet_fec!W89)</f>
        <v>0.84249058599179694</v>
      </c>
      <c r="X89" s="111">
        <f>IF(RES_hhdet_tes!X89=0,"",RES_hhdet_tes!X89/RES_hhdet_fec!X89)</f>
        <v>0.84948176229997296</v>
      </c>
      <c r="Y89" s="111">
        <f>IF(RES_hhdet_tes!Y89=0,"",RES_hhdet_tes!Y89/RES_hhdet_fec!Y89)</f>
        <v>0.85942165196200027</v>
      </c>
      <c r="DA89" s="63" t="s">
        <v>1990</v>
      </c>
    </row>
    <row r="90" spans="1:105" ht="12" customHeight="1" x14ac:dyDescent="0.25">
      <c r="A90" s="100" t="s">
        <v>199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>
        <f>IF(RES_hhdet_tes!L90=0,"",RES_hhdet_tes!L90/RES_hhdet_fec!L90)</f>
        <v>0.62557248383208941</v>
      </c>
      <c r="M90" s="112">
        <f>IF(RES_hhdet_tes!M90=0,"",RES_hhdet_tes!M90/RES_hhdet_fec!M90)</f>
        <v>0.62734609130576013</v>
      </c>
      <c r="N90" s="112">
        <f>IF(RES_hhdet_tes!N90=0,"",RES_hhdet_tes!N90/RES_hhdet_fec!N90)</f>
        <v>0.63029143710538849</v>
      </c>
      <c r="O90" s="112">
        <f>IF(RES_hhdet_tes!O90=0,"",RES_hhdet_tes!O90/RES_hhdet_fec!O90)</f>
        <v>0.63388566578783645</v>
      </c>
      <c r="P90" s="112">
        <f>IF(RES_hhdet_tes!P90=0,"",RES_hhdet_tes!P90/RES_hhdet_fec!P90)</f>
        <v>0.63403250607258299</v>
      </c>
      <c r="Q90" s="112">
        <f>IF(RES_hhdet_tes!Q90=0,"",RES_hhdet_tes!Q90/RES_hhdet_fec!Q90)</f>
        <v>0.6343393468868771</v>
      </c>
      <c r="R90" s="112">
        <f>IF(RES_hhdet_tes!R90=0,"",RES_hhdet_tes!R90/RES_hhdet_fec!R90)</f>
        <v>0.63439266414841522</v>
      </c>
      <c r="S90" s="112">
        <f>IF(RES_hhdet_tes!S90=0,"",RES_hhdet_tes!S90/RES_hhdet_fec!S90)</f>
        <v>0.63466721681719618</v>
      </c>
      <c r="T90" s="112">
        <f>IF(RES_hhdet_tes!T90=0,"",RES_hhdet_tes!T90/RES_hhdet_fec!T90)</f>
        <v>0.63574879001491125</v>
      </c>
      <c r="U90" s="112">
        <f>IF(RES_hhdet_tes!U90=0,"",RES_hhdet_tes!U90/RES_hhdet_fec!U90)</f>
        <v>0.63703015909532668</v>
      </c>
      <c r="V90" s="112">
        <f>IF(RES_hhdet_tes!V90=0,"",RES_hhdet_tes!V90/RES_hhdet_fec!V90)</f>
        <v>0.65829463234051333</v>
      </c>
      <c r="W90" s="112">
        <f>IF(RES_hhdet_tes!W90=0,"",RES_hhdet_tes!W90/RES_hhdet_fec!W90)</f>
        <v>0.66247453394421985</v>
      </c>
      <c r="X90" s="112">
        <f>IF(RES_hhdet_tes!X90=0,"",RES_hhdet_tes!X90/RES_hhdet_fec!X90)</f>
        <v>0.67427023238720651</v>
      </c>
      <c r="Y90" s="112">
        <f>IF(RES_hhdet_tes!Y90=0,"",RES_hhdet_tes!Y90/RES_hhdet_fec!Y90)</f>
        <v>0.68890289939053129</v>
      </c>
      <c r="DA90" s="131" t="s">
        <v>1991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0.49556538671916228</v>
      </c>
      <c r="C92" s="112">
        <f>IF(RES_hhdet_tes!C92=0,"",RES_hhdet_tes!C92/RES_hhdet_fec!C92)</f>
        <v>0.49853274415140364</v>
      </c>
      <c r="D92" s="112">
        <f>IF(RES_hhdet_tes!D92=0,"",RES_hhdet_tes!D92/RES_hhdet_fec!D92)</f>
        <v>0.50157144674338083</v>
      </c>
      <c r="E92" s="112">
        <f>IF(RES_hhdet_tes!E92=0,"",RES_hhdet_tes!E92/RES_hhdet_fec!E92)</f>
        <v>0.50550697748387885</v>
      </c>
      <c r="F92" s="112">
        <f>IF(RES_hhdet_tes!F92=0,"",RES_hhdet_tes!F92/RES_hhdet_fec!F92)</f>
        <v>0.50968426866330985</v>
      </c>
      <c r="G92" s="112">
        <f>IF(RES_hhdet_tes!G92=0,"",RES_hhdet_tes!G92/RES_hhdet_fec!G92)</f>
        <v>0.5139474461072493</v>
      </c>
      <c r="H92" s="112">
        <f>IF(RES_hhdet_tes!H92=0,"",RES_hhdet_tes!H92/RES_hhdet_fec!H92)</f>
        <v>0.5191325516969284</v>
      </c>
      <c r="I92" s="112">
        <f>IF(RES_hhdet_tes!I92=0,"",RES_hhdet_tes!I92/RES_hhdet_fec!I92)</f>
        <v>0.52202037816161029</v>
      </c>
      <c r="J92" s="112">
        <f>IF(RES_hhdet_tes!J92=0,"",RES_hhdet_tes!J92/RES_hhdet_fec!J92)</f>
        <v>0.52339113595155617</v>
      </c>
      <c r="K92" s="112">
        <f>IF(RES_hhdet_tes!K92=0,"",RES_hhdet_tes!K92/RES_hhdet_fec!K92)</f>
        <v>0.5258419471147785</v>
      </c>
      <c r="L92" s="112">
        <f>IF(RES_hhdet_tes!L92=0,"",RES_hhdet_tes!L92/RES_hhdet_fec!L92)</f>
        <v>0.52899322741454613</v>
      </c>
      <c r="M92" s="112">
        <f>IF(RES_hhdet_tes!M92=0,"",RES_hhdet_tes!M92/RES_hhdet_fec!M92)</f>
        <v>0.53377409948471921</v>
      </c>
      <c r="N92" s="112">
        <f>IF(RES_hhdet_tes!N92=0,"",RES_hhdet_tes!N92/RES_hhdet_fec!N92)</f>
        <v>0.54197761994789151</v>
      </c>
      <c r="O92" s="112">
        <f>IF(RES_hhdet_tes!O92=0,"",RES_hhdet_tes!O92/RES_hhdet_fec!O92)</f>
        <v>0.55171353469990547</v>
      </c>
      <c r="P92" s="112">
        <f>IF(RES_hhdet_tes!P92=0,"",RES_hhdet_tes!P92/RES_hhdet_fec!P92)</f>
        <v>0.5607642799683904</v>
      </c>
      <c r="Q92" s="112">
        <f>IF(RES_hhdet_tes!Q92=0,"",RES_hhdet_tes!Q92/RES_hhdet_fec!Q92)</f>
        <v>0.56786926595466403</v>
      </c>
      <c r="R92" s="112">
        <f>IF(RES_hhdet_tes!R92=0,"",RES_hhdet_tes!R92/RES_hhdet_fec!R92)</f>
        <v>0.57442986583197408</v>
      </c>
      <c r="S92" s="112">
        <f>IF(RES_hhdet_tes!S92=0,"",RES_hhdet_tes!S92/RES_hhdet_fec!S92)</f>
        <v>0.58773323907826003</v>
      </c>
      <c r="T92" s="112">
        <f>IF(RES_hhdet_tes!T92=0,"",RES_hhdet_tes!T92/RES_hhdet_fec!T92)</f>
        <v>0.61145286759830986</v>
      </c>
      <c r="U92" s="112">
        <f>IF(RES_hhdet_tes!U92=0,"",RES_hhdet_tes!U92/RES_hhdet_fec!U92)</f>
        <v>0.64020415149926635</v>
      </c>
      <c r="V92" s="112">
        <f>IF(RES_hhdet_tes!V92=0,"",RES_hhdet_tes!V92/RES_hhdet_fec!V92)</f>
        <v>0.66795693444103466</v>
      </c>
      <c r="W92" s="112">
        <f>IF(RES_hhdet_tes!W92=0,"",RES_hhdet_tes!W92/RES_hhdet_fec!W92)</f>
        <v>0.68471163435017224</v>
      </c>
      <c r="X92" s="112">
        <f>IF(RES_hhdet_tes!X92=0,"",RES_hhdet_tes!X92/RES_hhdet_fec!X92)</f>
        <v>0.6918435833998231</v>
      </c>
      <c r="Y92" s="112">
        <f>IF(RES_hhdet_tes!Y92=0,"",RES_hhdet_tes!Y92/RES_hhdet_fec!Y92)</f>
        <v>0.69611623274728662</v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>
        <f>IF(RES_hhdet_tes!L93=0,"",RES_hhdet_tes!L93/RES_hhdet_fec!L93)</f>
        <v>0.77477340758314839</v>
      </c>
      <c r="M93" s="113">
        <f>IF(RES_hhdet_tes!M93=0,"",RES_hhdet_tes!M93/RES_hhdet_fec!M93)</f>
        <v>0.78107272809825956</v>
      </c>
      <c r="N93" s="113">
        <f>IF(RES_hhdet_tes!N93=0,"",RES_hhdet_tes!N93/RES_hhdet_fec!N93)</f>
        <v>0.79538235361776577</v>
      </c>
      <c r="O93" s="113">
        <f>IF(RES_hhdet_tes!O93=0,"",RES_hhdet_tes!O93/RES_hhdet_fec!O93)</f>
        <v>0.78922506521825109</v>
      </c>
      <c r="P93" s="113">
        <f>IF(RES_hhdet_tes!P93=0,"",RES_hhdet_tes!P93/RES_hhdet_fec!P93)</f>
        <v>0.78266381366868576</v>
      </c>
      <c r="Q93" s="113">
        <f>IF(RES_hhdet_tes!Q93=0,"",RES_hhdet_tes!Q93/RES_hhdet_fec!Q93)</f>
        <v>0.794217550512471</v>
      </c>
      <c r="R93" s="113">
        <f>IF(RES_hhdet_tes!R93=0,"",RES_hhdet_tes!R93/RES_hhdet_fec!R93)</f>
        <v>0.78243350158428937</v>
      </c>
      <c r="S93" s="113">
        <f>IF(RES_hhdet_tes!S93=0,"",RES_hhdet_tes!S93/RES_hhdet_fec!S93)</f>
        <v>0.79144507313821233</v>
      </c>
      <c r="T93" s="113">
        <f>IF(RES_hhdet_tes!T93=0,"",RES_hhdet_tes!T93/RES_hhdet_fec!T93)</f>
        <v>0.96037238948064441</v>
      </c>
      <c r="U93" s="113">
        <f>IF(RES_hhdet_tes!U93=0,"",RES_hhdet_tes!U93/RES_hhdet_fec!U93)</f>
        <v>0.99621077605012009</v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X93" s="113">
        <f>IF(RES_hhdet_tes!X93=0,"",RES_hhdet_tes!X93/RES_hhdet_fec!X93)</f>
        <v>0.92393133764245383</v>
      </c>
      <c r="Y93" s="113">
        <f>IF(RES_hhdet_tes!Y93=0,"",RES_hhdet_tes!Y93/RES_hhdet_fec!Y93)</f>
        <v>0.88407008243093432</v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>
        <f>IF(RES_hhdet_tes!L94=0,"",RES_hhdet_tes!L94/RES_hhdet_fec!L94)</f>
        <v>0.54041704662287104</v>
      </c>
      <c r="M94" s="111">
        <f>IF(RES_hhdet_tes!M94=0,"",RES_hhdet_tes!M94/RES_hhdet_fec!M94)</f>
        <v>0.54353257296256696</v>
      </c>
      <c r="N94" s="111">
        <f>IF(RES_hhdet_tes!N94=0,"",RES_hhdet_tes!N94/RES_hhdet_fec!N94)</f>
        <v>0.54883202747583992</v>
      </c>
      <c r="O94" s="111">
        <f>IF(RES_hhdet_tes!O94=0,"",RES_hhdet_tes!O94/RES_hhdet_fec!O94)</f>
        <v>0.55624168169962174</v>
      </c>
      <c r="P94" s="111">
        <f>IF(RES_hhdet_tes!P94=0,"",RES_hhdet_tes!P94/RES_hhdet_fec!P94)</f>
        <v>0.55624168169962174</v>
      </c>
      <c r="Q94" s="111">
        <f>IF(RES_hhdet_tes!Q94=0,"",RES_hhdet_tes!Q94/RES_hhdet_fec!Q94)</f>
        <v>0.55624168169962174</v>
      </c>
      <c r="R94" s="111">
        <f>IF(RES_hhdet_tes!R94=0,"",RES_hhdet_tes!R94/RES_hhdet_fec!R94)</f>
        <v>0.55624168169962163</v>
      </c>
      <c r="S94" s="111">
        <f>IF(RES_hhdet_tes!S94=0,"",RES_hhdet_tes!S94/RES_hhdet_fec!S94)</f>
        <v>0.56713598712745006</v>
      </c>
      <c r="T94" s="111">
        <f>IF(RES_hhdet_tes!T94=0,"",RES_hhdet_tes!T94/RES_hhdet_fec!T94)</f>
        <v>0.57623694200120423</v>
      </c>
      <c r="U94" s="111">
        <f>IF(RES_hhdet_tes!U94=0,"",RES_hhdet_tes!U94/RES_hhdet_fec!U94)</f>
        <v>0.58772697057918488</v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X94" s="111">
        <f>IF(RES_hhdet_tes!X94=0,"",RES_hhdet_tes!X94/RES_hhdet_fec!X94)</f>
        <v>0.71268789602194471</v>
      </c>
      <c r="Y94" s="111">
        <f>IF(RES_hhdet_tes!Y94=0,"",RES_hhdet_tes!Y94/RES_hhdet_fec!Y94)</f>
        <v>0.71268789602194482</v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0.55906420636669352</v>
      </c>
      <c r="C96" s="112">
        <f>IF(RES_hhdet_tes!C96=0,"",RES_hhdet_tes!C96/RES_hhdet_fec!C96)</f>
        <v>0.56256261984145262</v>
      </c>
      <c r="D96" s="112">
        <f>IF(RES_hhdet_tes!D96=0,"",RES_hhdet_tes!D96/RES_hhdet_fec!D96)</f>
        <v>0.56653509999165508</v>
      </c>
      <c r="E96" s="112">
        <f>IF(RES_hhdet_tes!E96=0,"",RES_hhdet_tes!E96/RES_hhdet_fec!E96)</f>
        <v>0.56990846660700967</v>
      </c>
      <c r="F96" s="112">
        <f>IF(RES_hhdet_tes!F96=0,"",RES_hhdet_tes!F96/RES_hhdet_fec!F96)</f>
        <v>0.57303622511851704</v>
      </c>
      <c r="G96" s="112">
        <f>IF(RES_hhdet_tes!G96=0,"",RES_hhdet_tes!G96/RES_hhdet_fec!G96)</f>
        <v>0.57597066894829463</v>
      </c>
      <c r="H96" s="112">
        <f>IF(RES_hhdet_tes!H96=0,"",RES_hhdet_tes!H96/RES_hhdet_fec!H96)</f>
        <v>0.57941081652911597</v>
      </c>
      <c r="I96" s="112">
        <f>IF(RES_hhdet_tes!I96=0,"",RES_hhdet_tes!I96/RES_hhdet_fec!I96)</f>
        <v>0.58156202092486753</v>
      </c>
      <c r="J96" s="112">
        <f>IF(RES_hhdet_tes!J96=0,"",RES_hhdet_tes!J96/RES_hhdet_fec!J96)</f>
        <v>0.5828562798639767</v>
      </c>
      <c r="K96" s="112">
        <f>IF(RES_hhdet_tes!K96=0,"",RES_hhdet_tes!K96/RES_hhdet_fec!K96)</f>
        <v>0.58475103336959444</v>
      </c>
      <c r="L96" s="112">
        <f>IF(RES_hhdet_tes!L96=0,"",RES_hhdet_tes!L96/RES_hhdet_fec!L96)</f>
        <v>0.5865460497365248</v>
      </c>
      <c r="M96" s="112">
        <f>IF(RES_hhdet_tes!M96=0,"",RES_hhdet_tes!M96/RES_hhdet_fec!M96)</f>
        <v>0.58917093907561613</v>
      </c>
      <c r="N96" s="112">
        <f>IF(RES_hhdet_tes!N96=0,"",RES_hhdet_tes!N96/RES_hhdet_fec!N96)</f>
        <v>0.59426593998513333</v>
      </c>
      <c r="O96" s="112">
        <f>IF(RES_hhdet_tes!O96=0,"",RES_hhdet_tes!O96/RES_hhdet_fec!O96)</f>
        <v>0.59965544373548396</v>
      </c>
      <c r="P96" s="112">
        <f>IF(RES_hhdet_tes!P96=0,"",RES_hhdet_tes!P96/RES_hhdet_fec!P96)</f>
        <v>0.60715550921507744</v>
      </c>
      <c r="Q96" s="112">
        <f>IF(RES_hhdet_tes!Q96=0,"",RES_hhdet_tes!Q96/RES_hhdet_fec!Q96)</f>
        <v>0.61893062192391979</v>
      </c>
      <c r="R96" s="112">
        <f>IF(RES_hhdet_tes!R96=0,"",RES_hhdet_tes!R96/RES_hhdet_fec!R96)</f>
        <v>0.62761599476276575</v>
      </c>
      <c r="S96" s="112">
        <f>IF(RES_hhdet_tes!S96=0,"",RES_hhdet_tes!S96/RES_hhdet_fec!S96)</f>
        <v>0.63724501087699315</v>
      </c>
      <c r="T96" s="112">
        <f>IF(RES_hhdet_tes!T96=0,"",RES_hhdet_tes!T96/RES_hhdet_fec!T96)</f>
        <v>0.64845890016778363</v>
      </c>
      <c r="U96" s="112">
        <f>IF(RES_hhdet_tes!U96=0,"",RES_hhdet_tes!U96/RES_hhdet_fec!U96)</f>
        <v>0.66040386582173349</v>
      </c>
      <c r="V96" s="112">
        <f>IF(RES_hhdet_tes!V96=0,"",RES_hhdet_tes!V96/RES_hhdet_fec!V96)</f>
        <v>0.67440454534662264</v>
      </c>
      <c r="W96" s="112">
        <f>IF(RES_hhdet_tes!W96=0,"",RES_hhdet_tes!W96/RES_hhdet_fec!W96)</f>
        <v>0.6856266838345344</v>
      </c>
      <c r="X96" s="112">
        <f>IF(RES_hhdet_tes!X96=0,"",RES_hhdet_tes!X96/RES_hhdet_fec!X96)</f>
        <v>0.69724459729897315</v>
      </c>
      <c r="Y96" s="112">
        <f>IF(RES_hhdet_tes!Y96=0,"",RES_hhdet_tes!Y96/RES_hhdet_fec!Y96)</f>
        <v>0.71034009898832129</v>
      </c>
      <c r="DA96" s="131" t="s">
        <v>1997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>
        <f>IF(RES_hhdet_tes!L97=0,"",RES_hhdet_tes!L97/RES_hhdet_fec!L97)</f>
        <v>0.80811021962479535</v>
      </c>
      <c r="M97" s="113">
        <f>IF(RES_hhdet_tes!M97=0,"",RES_hhdet_tes!M97/RES_hhdet_fec!M97)</f>
        <v>0.81353756604365624</v>
      </c>
      <c r="N97" s="113">
        <f>IF(RES_hhdet_tes!N97=0,"",RES_hhdet_tes!N97/RES_hhdet_fec!N97)</f>
        <v>0.82482113207012808</v>
      </c>
      <c r="O97" s="113">
        <f>IF(RES_hhdet_tes!O97=0,"",RES_hhdet_tes!O97/RES_hhdet_fec!O97)</f>
        <v>0.81753919101543848</v>
      </c>
      <c r="P97" s="113">
        <f>IF(RES_hhdet_tes!P97=0,"",RES_hhdet_tes!P97/RES_hhdet_fec!P97)</f>
        <v>0.81511775710332712</v>
      </c>
      <c r="Q97" s="113">
        <f>IF(RES_hhdet_tes!Q97=0,"",RES_hhdet_tes!Q97/RES_hhdet_fec!Q97)</f>
        <v>0.82793031933112826</v>
      </c>
      <c r="R97" s="113">
        <f>IF(RES_hhdet_tes!R97=0,"",RES_hhdet_tes!R97/RES_hhdet_fec!R97)</f>
        <v>0.82269627861973216</v>
      </c>
      <c r="S97" s="113">
        <f>IF(RES_hhdet_tes!S97=0,"",RES_hhdet_tes!S97/RES_hhdet_fec!S97)</f>
        <v>0.8227915200000111</v>
      </c>
      <c r="T97" s="113">
        <f>IF(RES_hhdet_tes!T97=0,"",RES_hhdet_tes!T97/RES_hhdet_fec!T97)</f>
        <v>0.84468811219516871</v>
      </c>
      <c r="U97" s="113">
        <f>IF(RES_hhdet_tes!U97=0,"",RES_hhdet_tes!U97/RES_hhdet_fec!U97)</f>
        <v>0.85009261252814461</v>
      </c>
      <c r="V97" s="113">
        <f>IF(RES_hhdet_tes!V97=0,"",RES_hhdet_tes!V97/RES_hhdet_fec!V97)</f>
        <v>0.85179949885304729</v>
      </c>
      <c r="W97" s="113">
        <f>IF(RES_hhdet_tes!W97=0,"",RES_hhdet_tes!W97/RES_hhdet_fec!W97)</f>
        <v>0.85630982180544701</v>
      </c>
      <c r="X97" s="113">
        <f>IF(RES_hhdet_tes!X97=0,"",RES_hhdet_tes!X97/RES_hhdet_fec!X97)</f>
        <v>0.86297071452862195</v>
      </c>
      <c r="Y97" s="113">
        <f>IF(RES_hhdet_tes!Y97=0,"",RES_hhdet_tes!Y97/RES_hhdet_fec!Y97)</f>
        <v>0.86960152366054999</v>
      </c>
      <c r="DA97" s="132" t="s">
        <v>1998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>
        <f>IF(RES_hhdet_tes!L98=0,"",RES_hhdet_tes!L98/RES_hhdet_fec!L98)</f>
        <v>0.59324355549207419</v>
      </c>
      <c r="M98" s="111">
        <f>IF(RES_hhdet_tes!M98=0,"",RES_hhdet_tes!M98/RES_hhdet_fec!M98)</f>
        <v>0.59393466285660523</v>
      </c>
      <c r="N98" s="111">
        <f>IF(RES_hhdet_tes!N98=0,"",RES_hhdet_tes!N98/RES_hhdet_fec!N98)</f>
        <v>0.59535750334167215</v>
      </c>
      <c r="O98" s="111">
        <f>IF(RES_hhdet_tes!O98=0,"",RES_hhdet_tes!O98/RES_hhdet_fec!O98)</f>
        <v>0.59957231204053008</v>
      </c>
      <c r="P98" s="111">
        <f>IF(RES_hhdet_tes!P98=0,"",RES_hhdet_tes!P98/RES_hhdet_fec!P98)</f>
        <v>0.60497776812679038</v>
      </c>
      <c r="Q98" s="111">
        <f>IF(RES_hhdet_tes!Q98=0,"",RES_hhdet_tes!Q98/RES_hhdet_fec!Q98)</f>
        <v>0.61056208555586433</v>
      </c>
      <c r="R98" s="111">
        <f>IF(RES_hhdet_tes!R98=0,"",RES_hhdet_tes!R98/RES_hhdet_fec!R98)</f>
        <v>0.61987831699008322</v>
      </c>
      <c r="S98" s="111">
        <f>IF(RES_hhdet_tes!S98=0,"",RES_hhdet_tes!S98/RES_hhdet_fec!S98)</f>
        <v>0.63492303969434349</v>
      </c>
      <c r="T98" s="111">
        <f>IF(RES_hhdet_tes!T98=0,"",RES_hhdet_tes!T98/RES_hhdet_fec!T98)</f>
        <v>0.65890031176878094</v>
      </c>
      <c r="U98" s="111">
        <f>IF(RES_hhdet_tes!U98=0,"",RES_hhdet_tes!U98/RES_hhdet_fec!U98)</f>
        <v>0.66817564079880731</v>
      </c>
      <c r="V98" s="111">
        <f>IF(RES_hhdet_tes!V98=0,"",RES_hhdet_tes!V98/RES_hhdet_fec!V98)</f>
        <v>0.67662357881607094</v>
      </c>
      <c r="W98" s="111">
        <f>IF(RES_hhdet_tes!W98=0,"",RES_hhdet_tes!W98/RES_hhdet_fec!W98)</f>
        <v>0.68615441497277474</v>
      </c>
      <c r="X98" s="111">
        <f>IF(RES_hhdet_tes!X98=0,"",RES_hhdet_tes!X98/RES_hhdet_fec!X98)</f>
        <v>0.69792079080713787</v>
      </c>
      <c r="Y98" s="111">
        <f>IF(RES_hhdet_tes!Y98=0,"",RES_hhdet_tes!Y98/RES_hhdet_fec!Y98)</f>
        <v>0.70797241651195764</v>
      </c>
      <c r="DA98" s="63" t="s">
        <v>1999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0.68903859505381126</v>
      </c>
      <c r="C100" s="124">
        <f>IF(RES_hhdet_tes!C100=0,"",RES_hhdet_tes!C100/RES_hhdet_fec!C100)</f>
        <v>0.68800426747178522</v>
      </c>
      <c r="D100" s="124">
        <f>IF(RES_hhdet_tes!D100=0,"",RES_hhdet_tes!D100/RES_hhdet_fec!D100)</f>
        <v>0.68300824095417301</v>
      </c>
      <c r="E100" s="124">
        <f>IF(RES_hhdet_tes!E100=0,"",RES_hhdet_tes!E100/RES_hhdet_fec!E100)</f>
        <v>0.68145895860913785</v>
      </c>
      <c r="F100" s="124">
        <f>IF(RES_hhdet_tes!F100=0,"",RES_hhdet_tes!F100/RES_hhdet_fec!F100)</f>
        <v>0.68035893746086706</v>
      </c>
      <c r="G100" s="124">
        <f>IF(RES_hhdet_tes!G100=0,"",RES_hhdet_tes!G100/RES_hhdet_fec!G100)</f>
        <v>0.68290935175633993</v>
      </c>
      <c r="H100" s="124">
        <f>IF(RES_hhdet_tes!H100=0,"",RES_hhdet_tes!H100/RES_hhdet_fec!H100)</f>
        <v>0.68475532473727396</v>
      </c>
      <c r="I100" s="124">
        <f>IF(RES_hhdet_tes!I100=0,"",RES_hhdet_tes!I100/RES_hhdet_fec!I100)</f>
        <v>0.68952219413276117</v>
      </c>
      <c r="J100" s="124">
        <f>IF(RES_hhdet_tes!J100=0,"",RES_hhdet_tes!J100/RES_hhdet_fec!J100)</f>
        <v>0.69257727360589583</v>
      </c>
      <c r="K100" s="124">
        <f>IF(RES_hhdet_tes!K100=0,"",RES_hhdet_tes!K100/RES_hhdet_fec!K100)</f>
        <v>0.69172336731836337</v>
      </c>
      <c r="L100" s="124">
        <f>IF(RES_hhdet_tes!L100=0,"",RES_hhdet_tes!L100/RES_hhdet_fec!L100)</f>
        <v>0.69631508247938079</v>
      </c>
      <c r="M100" s="124">
        <f>IF(RES_hhdet_tes!M100=0,"",RES_hhdet_tes!M100/RES_hhdet_fec!M100)</f>
        <v>0.6948468394250823</v>
      </c>
      <c r="N100" s="124">
        <f>IF(RES_hhdet_tes!N100=0,"",RES_hhdet_tes!N100/RES_hhdet_fec!N100)</f>
        <v>0.69860034594598286</v>
      </c>
      <c r="O100" s="124">
        <f>IF(RES_hhdet_tes!O100=0,"",RES_hhdet_tes!O100/RES_hhdet_fec!O100)</f>
        <v>0.70074050487488815</v>
      </c>
      <c r="P100" s="124">
        <f>IF(RES_hhdet_tes!P100=0,"",RES_hhdet_tes!P100/RES_hhdet_fec!P100)</f>
        <v>0.70511883517909024</v>
      </c>
      <c r="Q100" s="124">
        <f>IF(RES_hhdet_tes!Q100=0,"",RES_hhdet_tes!Q100/RES_hhdet_fec!Q100)</f>
        <v>0.69717634316281585</v>
      </c>
      <c r="R100" s="124">
        <f>IF(RES_hhdet_tes!R100=0,"",RES_hhdet_tes!R100/RES_hhdet_fec!R100)</f>
        <v>0.70295886686972453</v>
      </c>
      <c r="S100" s="124">
        <f>IF(RES_hhdet_tes!S100=0,"",RES_hhdet_tes!S100/RES_hhdet_fec!S100)</f>
        <v>0.71144037883570599</v>
      </c>
      <c r="T100" s="124">
        <f>IF(RES_hhdet_tes!T100=0,"",RES_hhdet_tes!T100/RES_hhdet_fec!T100)</f>
        <v>0.72255645384050404</v>
      </c>
      <c r="U100" s="124">
        <f>IF(RES_hhdet_tes!U100=0,"",RES_hhdet_tes!U100/RES_hhdet_fec!U100)</f>
        <v>0.73392818604527488</v>
      </c>
      <c r="V100" s="124">
        <f>IF(RES_hhdet_tes!V100=0,"",RES_hhdet_tes!V100/RES_hhdet_fec!V100)</f>
        <v>0.74133362369822342</v>
      </c>
      <c r="W100" s="124">
        <f>IF(RES_hhdet_tes!W100=0,"",RES_hhdet_tes!W100/RES_hhdet_fec!W100)</f>
        <v>0.75743067019964627</v>
      </c>
      <c r="X100" s="124">
        <f>IF(RES_hhdet_tes!X100=0,"",RES_hhdet_tes!X100/RES_hhdet_fec!X100)</f>
        <v>0.77737748829405107</v>
      </c>
      <c r="Y100" s="124">
        <f>IF(RES_hhdet_tes!Y100=0,"",RES_hhdet_tes!Y100/RES_hhdet_fec!Y100)</f>
        <v>0.79861463778192143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0.56689286097419478</v>
      </c>
      <c r="C101" s="111">
        <f>IF(RES_hhdet_tes!C101=0,"",RES_hhdet_tes!C101/RES_hhdet_fec!C101)</f>
        <v>0.56821226671623726</v>
      </c>
      <c r="D101" s="111">
        <f>IF(RES_hhdet_tes!D101=0,"",RES_hhdet_tes!D101/RES_hhdet_fec!D101)</f>
        <v>0.56944997591104329</v>
      </c>
      <c r="E101" s="111">
        <f>IF(RES_hhdet_tes!E101=0,"",RES_hhdet_tes!E101/RES_hhdet_fec!E101)</f>
        <v>0.57050153659249325</v>
      </c>
      <c r="F101" s="111">
        <f>IF(RES_hhdet_tes!F101=0,"",RES_hhdet_tes!F101/RES_hhdet_fec!F101)</f>
        <v>0.57154910956149618</v>
      </c>
      <c r="G101" s="111">
        <f>IF(RES_hhdet_tes!G101=0,"",RES_hhdet_tes!G101/RES_hhdet_fec!G101)</f>
        <v>0.57246901176785814</v>
      </c>
      <c r="H101" s="111">
        <f>IF(RES_hhdet_tes!H101=0,"",RES_hhdet_tes!H101/RES_hhdet_fec!H101)</f>
        <v>0.57339372756453866</v>
      </c>
      <c r="I101" s="111">
        <f>IF(RES_hhdet_tes!I101=0,"",RES_hhdet_tes!I101/RES_hhdet_fec!I101)</f>
        <v>0.57385939324034285</v>
      </c>
      <c r="J101" s="111">
        <f>IF(RES_hhdet_tes!J101=0,"",RES_hhdet_tes!J101/RES_hhdet_fec!J101)</f>
        <v>0.57410069081003889</v>
      </c>
      <c r="K101" s="111">
        <f>IF(RES_hhdet_tes!K101=0,"",RES_hhdet_tes!K101/RES_hhdet_fec!K101)</f>
        <v>0.57439629736461906</v>
      </c>
      <c r="L101" s="111">
        <f>IF(RES_hhdet_tes!L101=0,"",RES_hhdet_tes!L101/RES_hhdet_fec!L101)</f>
        <v>0.57468730039459848</v>
      </c>
      <c r="M101" s="111">
        <f>IF(RES_hhdet_tes!M101=0,"",RES_hhdet_tes!M101/RES_hhdet_fec!M101)</f>
        <v>0.57496461922557807</v>
      </c>
      <c r="N101" s="111">
        <f>IF(RES_hhdet_tes!N101=0,"",RES_hhdet_tes!N101/RES_hhdet_fec!N101)</f>
        <v>0.57524330526193823</v>
      </c>
      <c r="O101" s="111">
        <f>IF(RES_hhdet_tes!O101=0,"",RES_hhdet_tes!O101/RES_hhdet_fec!O101)</f>
        <v>0.57548346649654369</v>
      </c>
      <c r="P101" s="111">
        <f>IF(RES_hhdet_tes!P101=0,"",RES_hhdet_tes!P101/RES_hhdet_fec!P101)</f>
        <v>0.57566207523676505</v>
      </c>
      <c r="Q101" s="111">
        <f>IF(RES_hhdet_tes!Q101=0,"",RES_hhdet_tes!Q101/RES_hhdet_fec!Q101)</f>
        <v>0.57601502437543572</v>
      </c>
      <c r="R101" s="111">
        <f>IF(RES_hhdet_tes!R101=0,"",RES_hhdet_tes!R101/RES_hhdet_fec!R101)</f>
        <v>0.57667130507935549</v>
      </c>
      <c r="S101" s="111">
        <f>IF(RES_hhdet_tes!S101=0,"",RES_hhdet_tes!S101/RES_hhdet_fec!S101)</f>
        <v>0.57764807438289312</v>
      </c>
      <c r="T101" s="111">
        <f>IF(RES_hhdet_tes!T101=0,"",RES_hhdet_tes!T101/RES_hhdet_fec!T101)</f>
        <v>0.57898870300042671</v>
      </c>
      <c r="U101" s="111">
        <f>IF(RES_hhdet_tes!U101=0,"",RES_hhdet_tes!U101/RES_hhdet_fec!U101)</f>
        <v>0.58066378782603389</v>
      </c>
      <c r="V101" s="111">
        <f>IF(RES_hhdet_tes!V101=0,"",RES_hhdet_tes!V101/RES_hhdet_fec!V101)</f>
        <v>0.58244859268291826</v>
      </c>
      <c r="W101" s="111">
        <f>IF(RES_hhdet_tes!W101=0,"",RES_hhdet_tes!W101/RES_hhdet_fec!W101)</f>
        <v>0.58454522191269875</v>
      </c>
      <c r="X101" s="111">
        <f>IF(RES_hhdet_tes!X101=0,"",RES_hhdet_tes!X101/RES_hhdet_fec!X101)</f>
        <v>0.58628934124422516</v>
      </c>
      <c r="Y101" s="111">
        <f>IF(RES_hhdet_tes!Y101=0,"",RES_hhdet_tes!Y101/RES_hhdet_fec!Y101)</f>
        <v>0.58847037429104099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0.56075323087468321</v>
      </c>
      <c r="C102" s="111">
        <f>IF(RES_hhdet_tes!C102=0,"",RES_hhdet_tes!C102/RES_hhdet_fec!C102)</f>
        <v>0.56277515363099073</v>
      </c>
      <c r="D102" s="111">
        <f>IF(RES_hhdet_tes!D102=0,"",RES_hhdet_tes!D102/RES_hhdet_fec!D102)</f>
        <v>0.56523215953627193</v>
      </c>
      <c r="E102" s="111">
        <f>IF(RES_hhdet_tes!E102=0,"",RES_hhdet_tes!E102/RES_hhdet_fec!E102)</f>
        <v>0.56626873188611992</v>
      </c>
      <c r="F102" s="111">
        <f>IF(RES_hhdet_tes!F102=0,"",RES_hhdet_tes!F102/RES_hhdet_fec!F102)</f>
        <v>0.56694862695707071</v>
      </c>
      <c r="G102" s="111">
        <f>IF(RES_hhdet_tes!G102=0,"",RES_hhdet_tes!G102/RES_hhdet_fec!G102)</f>
        <v>0.56748556900039171</v>
      </c>
      <c r="H102" s="111">
        <f>IF(RES_hhdet_tes!H102=0,"",RES_hhdet_tes!H102/RES_hhdet_fec!H102)</f>
        <v>0.56811673153564168</v>
      </c>
      <c r="I102" s="111">
        <f>IF(RES_hhdet_tes!I102=0,"",RES_hhdet_tes!I102/RES_hhdet_fec!I102)</f>
        <v>0.56858311517588367</v>
      </c>
      <c r="J102" s="111">
        <f>IF(RES_hhdet_tes!J102=0,"",RES_hhdet_tes!J102/RES_hhdet_fec!J102)</f>
        <v>0.56910121825094273</v>
      </c>
      <c r="K102" s="111">
        <f>IF(RES_hhdet_tes!K102=0,"",RES_hhdet_tes!K102/RES_hhdet_fec!K102)</f>
        <v>0.56985995680208679</v>
      </c>
      <c r="L102" s="111">
        <f>IF(RES_hhdet_tes!L102=0,"",RES_hhdet_tes!L102/RES_hhdet_fec!L102)</f>
        <v>0.57076101526991829</v>
      </c>
      <c r="M102" s="111">
        <f>IF(RES_hhdet_tes!M102=0,"",RES_hhdet_tes!M102/RES_hhdet_fec!M102)</f>
        <v>0.57139808701816575</v>
      </c>
      <c r="N102" s="111">
        <f>IF(RES_hhdet_tes!N102=0,"",RES_hhdet_tes!N102/RES_hhdet_fec!N102)</f>
        <v>0.57188705858204225</v>
      </c>
      <c r="O102" s="111">
        <f>IF(RES_hhdet_tes!O102=0,"",RES_hhdet_tes!O102/RES_hhdet_fec!O102)</f>
        <v>0.57223414962587826</v>
      </c>
      <c r="P102" s="111">
        <f>IF(RES_hhdet_tes!P102=0,"",RES_hhdet_tes!P102/RES_hhdet_fec!P102)</f>
        <v>0.57254754517761519</v>
      </c>
      <c r="Q102" s="111">
        <f>IF(RES_hhdet_tes!Q102=0,"",RES_hhdet_tes!Q102/RES_hhdet_fec!Q102)</f>
        <v>0.57311783518208415</v>
      </c>
      <c r="R102" s="111">
        <f>IF(RES_hhdet_tes!R102=0,"",RES_hhdet_tes!R102/RES_hhdet_fec!R102)</f>
        <v>0.574005594948093</v>
      </c>
      <c r="S102" s="111">
        <f>IF(RES_hhdet_tes!S102=0,"",RES_hhdet_tes!S102/RES_hhdet_fec!S102)</f>
        <v>0.5752870559389115</v>
      </c>
      <c r="T102" s="111">
        <f>IF(RES_hhdet_tes!T102=0,"",RES_hhdet_tes!T102/RES_hhdet_fec!T102)</f>
        <v>0.57756085956841829</v>
      </c>
      <c r="U102" s="111">
        <f>IF(RES_hhdet_tes!U102=0,"",RES_hhdet_tes!U102/RES_hhdet_fec!U102)</f>
        <v>0.58103474767104868</v>
      </c>
      <c r="V102" s="111">
        <f>IF(RES_hhdet_tes!V102=0,"",RES_hhdet_tes!V102/RES_hhdet_fec!V102)</f>
        <v>0.58591319070397685</v>
      </c>
      <c r="W102" s="111">
        <f>IF(RES_hhdet_tes!W102=0,"",RES_hhdet_tes!W102/RES_hhdet_fec!W102)</f>
        <v>0.59072055937470047</v>
      </c>
      <c r="X102" s="111">
        <f>IF(RES_hhdet_tes!X102=0,"",RES_hhdet_tes!X102/RES_hhdet_fec!X102)</f>
        <v>0.5951622822459538</v>
      </c>
      <c r="Y102" s="111">
        <f>IF(RES_hhdet_tes!Y102=0,"",RES_hhdet_tes!Y102/RES_hhdet_fec!Y102)</f>
        <v>0.59919206796763191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0.72597952868371163</v>
      </c>
      <c r="C103" s="45">
        <f>IF(RES_hhdet_tes!C103=0,"",RES_hhdet_tes!C103/RES_hhdet_fec!C103)</f>
        <v>0.7283618997253748</v>
      </c>
      <c r="D103" s="45">
        <f>IF(RES_hhdet_tes!D103=0,"",RES_hhdet_tes!D103/RES_hhdet_fec!D103)</f>
        <v>0.73095833090590612</v>
      </c>
      <c r="E103" s="45">
        <f>IF(RES_hhdet_tes!E103=0,"",RES_hhdet_tes!E103/RES_hhdet_fec!E103)</f>
        <v>0.73352376099597283</v>
      </c>
      <c r="F103" s="45">
        <f>IF(RES_hhdet_tes!F103=0,"",RES_hhdet_tes!F103/RES_hhdet_fec!F103)</f>
        <v>0.73609420928097857</v>
      </c>
      <c r="G103" s="45">
        <f>IF(RES_hhdet_tes!G103=0,"",RES_hhdet_tes!G103/RES_hhdet_fec!G103)</f>
        <v>0.7386041532681864</v>
      </c>
      <c r="H103" s="45">
        <f>IF(RES_hhdet_tes!H103=0,"",RES_hhdet_tes!H103/RES_hhdet_fec!H103)</f>
        <v>0.74160402685707649</v>
      </c>
      <c r="I103" s="45">
        <f>IF(RES_hhdet_tes!I103=0,"",RES_hhdet_tes!I103/RES_hhdet_fec!I103)</f>
        <v>0.74354825613335895</v>
      </c>
      <c r="J103" s="45">
        <f>IF(RES_hhdet_tes!J103=0,"",RES_hhdet_tes!J103/RES_hhdet_fec!J103)</f>
        <v>0.74468798588958007</v>
      </c>
      <c r="K103" s="45">
        <f>IF(RES_hhdet_tes!K103=0,"",RES_hhdet_tes!K103/RES_hhdet_fec!K103)</f>
        <v>0.74627679459727192</v>
      </c>
      <c r="L103" s="45">
        <f>IF(RES_hhdet_tes!L103=0,"",RES_hhdet_tes!L103/RES_hhdet_fec!L103)</f>
        <v>0.74808707339411806</v>
      </c>
      <c r="M103" s="45">
        <f>IF(RES_hhdet_tes!M103=0,"",RES_hhdet_tes!M103/RES_hhdet_fec!M103)</f>
        <v>0.74991624480033192</v>
      </c>
      <c r="N103" s="45">
        <f>IF(RES_hhdet_tes!N103=0,"",RES_hhdet_tes!N103/RES_hhdet_fec!N103)</f>
        <v>0.75299623318122344</v>
      </c>
      <c r="O103" s="45">
        <f>IF(RES_hhdet_tes!O103=0,"",RES_hhdet_tes!O103/RES_hhdet_fec!O103)</f>
        <v>0.75585688754542979</v>
      </c>
      <c r="P103" s="45">
        <f>IF(RES_hhdet_tes!P103=0,"",RES_hhdet_tes!P103/RES_hhdet_fec!P103)</f>
        <v>0.75929942385510396</v>
      </c>
      <c r="Q103" s="45">
        <f>IF(RES_hhdet_tes!Q103=0,"",RES_hhdet_tes!Q103/RES_hhdet_fec!Q103)</f>
        <v>0.76494554856099517</v>
      </c>
      <c r="R103" s="45">
        <f>IF(RES_hhdet_tes!R103=0,"",RES_hhdet_tes!R103/RES_hhdet_fec!R103)</f>
        <v>0.76996050300182384</v>
      </c>
      <c r="S103" s="45">
        <f>IF(RES_hhdet_tes!S103=0,"",RES_hhdet_tes!S103/RES_hhdet_fec!S103)</f>
        <v>0.77769990842299586</v>
      </c>
      <c r="T103" s="45">
        <f>IF(RES_hhdet_tes!T103=0,"",RES_hhdet_tes!T103/RES_hhdet_fec!T103)</f>
        <v>0.78963992298669672</v>
      </c>
      <c r="U103" s="45">
        <f>IF(RES_hhdet_tes!U103=0,"",RES_hhdet_tes!U103/RES_hhdet_fec!U103)</f>
        <v>0.80193790215142202</v>
      </c>
      <c r="V103" s="45">
        <f>IF(RES_hhdet_tes!V103=0,"",RES_hhdet_tes!V103/RES_hhdet_fec!V103)</f>
        <v>0.81757343383657854</v>
      </c>
      <c r="W103" s="45">
        <f>IF(RES_hhdet_tes!W103=0,"",RES_hhdet_tes!W103/RES_hhdet_fec!W103)</f>
        <v>0.83077639037305639</v>
      </c>
      <c r="X103" s="45">
        <f>IF(RES_hhdet_tes!X103=0,"",RES_hhdet_tes!X103/RES_hhdet_fec!X103)</f>
        <v>0.84502050712514221</v>
      </c>
      <c r="Y103" s="45">
        <f>IF(RES_hhdet_tes!Y103=0,"",RES_hhdet_tes!Y103/RES_hhdet_fec!Y103)</f>
        <v>0.85934062413003254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0.68192313618391054</v>
      </c>
      <c r="C124" s="119">
        <f>IF(RES_hhdet_tes!C124=0,"",RES_hhdet_tes!C124/RES_hhdet_fec!C124)</f>
        <v>0.6850668533389912</v>
      </c>
      <c r="D124" s="119">
        <f>IF(RES_hhdet_tes!D124=0,"",RES_hhdet_tes!D124/RES_hhdet_fec!D124)</f>
        <v>0.68445877294862478</v>
      </c>
      <c r="E124" s="119">
        <f>IF(RES_hhdet_tes!E124=0,"",RES_hhdet_tes!E124/RES_hhdet_fec!E124)</f>
        <v>0.68461311729124141</v>
      </c>
      <c r="F124" s="119">
        <f>IF(RES_hhdet_tes!F124=0,"",RES_hhdet_tes!F124/RES_hhdet_fec!F124)</f>
        <v>0.68760975514599632</v>
      </c>
      <c r="G124" s="119">
        <f>IF(RES_hhdet_tes!G124=0,"",RES_hhdet_tes!G124/RES_hhdet_fec!G124)</f>
        <v>0.6908218291785152</v>
      </c>
      <c r="H124" s="119">
        <f>IF(RES_hhdet_tes!H124=0,"",RES_hhdet_tes!H124/RES_hhdet_fec!H124)</f>
        <v>0.69305704682541358</v>
      </c>
      <c r="I124" s="119">
        <f>IF(RES_hhdet_tes!I124=0,"",RES_hhdet_tes!I124/RES_hhdet_fec!I124)</f>
        <v>0.69883440916809136</v>
      </c>
      <c r="J124" s="119">
        <f>IF(RES_hhdet_tes!J124=0,"",RES_hhdet_tes!J124/RES_hhdet_fec!J124)</f>
        <v>0.70070074206318755</v>
      </c>
      <c r="K124" s="119">
        <f>IF(RES_hhdet_tes!K124=0,"",RES_hhdet_tes!K124/RES_hhdet_fec!K124)</f>
        <v>0.70373745816886513</v>
      </c>
      <c r="L124" s="119">
        <f>IF(RES_hhdet_tes!L124=0,"",RES_hhdet_tes!L124/RES_hhdet_fec!L124)</f>
        <v>0.70850004210061579</v>
      </c>
      <c r="M124" s="119">
        <f>IF(RES_hhdet_tes!M124=0,"",RES_hhdet_tes!M124/RES_hhdet_fec!M124)</f>
        <v>0.71010031825229003</v>
      </c>
      <c r="N124" s="119">
        <f>IF(RES_hhdet_tes!N124=0,"",RES_hhdet_tes!N124/RES_hhdet_fec!N124)</f>
        <v>0.72589144382567006</v>
      </c>
      <c r="O124" s="119">
        <f>IF(RES_hhdet_tes!O124=0,"",RES_hhdet_tes!O124/RES_hhdet_fec!O124)</f>
        <v>0.72295834622183786</v>
      </c>
      <c r="P124" s="119">
        <f>IF(RES_hhdet_tes!P124=0,"",RES_hhdet_tes!P124/RES_hhdet_fec!P124)</f>
        <v>0.72495746817053264</v>
      </c>
      <c r="Q124" s="119">
        <f>IF(RES_hhdet_tes!Q124=0,"",RES_hhdet_tes!Q124/RES_hhdet_fec!Q124)</f>
        <v>0.7328735546520333</v>
      </c>
      <c r="R124" s="119">
        <f>IF(RES_hhdet_tes!R124=0,"",RES_hhdet_tes!R124/RES_hhdet_fec!R124)</f>
        <v>0.73539715535479422</v>
      </c>
      <c r="S124" s="119">
        <f>IF(RES_hhdet_tes!S124=0,"",RES_hhdet_tes!S124/RES_hhdet_fec!S124)</f>
        <v>0.73855410082688533</v>
      </c>
      <c r="T124" s="119">
        <f>IF(RES_hhdet_tes!T124=0,"",RES_hhdet_tes!T124/RES_hhdet_fec!T124)</f>
        <v>0.74043063141692478</v>
      </c>
      <c r="U124" s="119">
        <f>IF(RES_hhdet_tes!U124=0,"",RES_hhdet_tes!U124/RES_hhdet_fec!U124)</f>
        <v>0.74552112303984452</v>
      </c>
      <c r="V124" s="119">
        <f>IF(RES_hhdet_tes!V124=0,"",RES_hhdet_tes!V124/RES_hhdet_fec!V124)</f>
        <v>0.74828153906980943</v>
      </c>
      <c r="W124" s="119">
        <f>IF(RES_hhdet_tes!W124=0,"",RES_hhdet_tes!W124/RES_hhdet_fec!W124)</f>
        <v>0.75381304426781615</v>
      </c>
      <c r="X124" s="119">
        <f>IF(RES_hhdet_tes!X124=0,"",RES_hhdet_tes!X124/RES_hhdet_fec!X124)</f>
        <v>0.76398684106655901</v>
      </c>
      <c r="Y124" s="119">
        <f>IF(RES_hhdet_tes!Y124=0,"",RES_hhdet_tes!Y124/RES_hhdet_fec!Y124)</f>
        <v>0.77401054481345521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0.6725582563014072</v>
      </c>
      <c r="C125" s="124">
        <f>IF(RES_hhdet_tes!C125=0,"",RES_hhdet_tes!C125/RES_hhdet_fec!C125)</f>
        <v>0.67375234753223301</v>
      </c>
      <c r="D125" s="124">
        <f>IF(RES_hhdet_tes!D125=0,"",RES_hhdet_tes!D125/RES_hhdet_fec!D125)</f>
        <v>0.67385224436095215</v>
      </c>
      <c r="E125" s="124">
        <f>IF(RES_hhdet_tes!E125=0,"",RES_hhdet_tes!E125/RES_hhdet_fec!E125)</f>
        <v>0.67410628745190537</v>
      </c>
      <c r="F125" s="124">
        <f>IF(RES_hhdet_tes!F125=0,"",RES_hhdet_tes!F125/RES_hhdet_fec!F125)</f>
        <v>0.67570898283298031</v>
      </c>
      <c r="G125" s="124">
        <f>IF(RES_hhdet_tes!G125=0,"",RES_hhdet_tes!G125/RES_hhdet_fec!G125)</f>
        <v>0.67776153362706504</v>
      </c>
      <c r="H125" s="124">
        <f>IF(RES_hhdet_tes!H125=0,"",RES_hhdet_tes!H125/RES_hhdet_fec!H125)</f>
        <v>0.67941537125431173</v>
      </c>
      <c r="I125" s="124">
        <f>IF(RES_hhdet_tes!I125=0,"",RES_hhdet_tes!I125/RES_hhdet_fec!I125)</f>
        <v>0.68137586817526441</v>
      </c>
      <c r="J125" s="124">
        <f>IF(RES_hhdet_tes!J125=0,"",RES_hhdet_tes!J125/RES_hhdet_fec!J125)</f>
        <v>0.68335333806940746</v>
      </c>
      <c r="K125" s="124">
        <f>IF(RES_hhdet_tes!K125=0,"",RES_hhdet_tes!K125/RES_hhdet_fec!K125)</f>
        <v>0.68610448584479478</v>
      </c>
      <c r="L125" s="124">
        <f>IF(RES_hhdet_tes!L125=0,"",RES_hhdet_tes!L125/RES_hhdet_fec!L125)</f>
        <v>0.68908292393864057</v>
      </c>
      <c r="M125" s="124">
        <f>IF(RES_hhdet_tes!M125=0,"",RES_hhdet_tes!M125/RES_hhdet_fec!M125)</f>
        <v>0.69296674102548195</v>
      </c>
      <c r="N125" s="124">
        <f>IF(RES_hhdet_tes!N125=0,"",RES_hhdet_tes!N125/RES_hhdet_fec!N125)</f>
        <v>0.69792528214467986</v>
      </c>
      <c r="O125" s="124">
        <f>IF(RES_hhdet_tes!O125=0,"",RES_hhdet_tes!O125/RES_hhdet_fec!O125)</f>
        <v>0.70299433454326576</v>
      </c>
      <c r="P125" s="124">
        <f>IF(RES_hhdet_tes!P125=0,"",RES_hhdet_tes!P125/RES_hhdet_fec!P125)</f>
        <v>0.70381724732957684</v>
      </c>
      <c r="Q125" s="124">
        <f>IF(RES_hhdet_tes!Q125=0,"",RES_hhdet_tes!Q125/RES_hhdet_fec!Q125)</f>
        <v>0.70502138093152333</v>
      </c>
      <c r="R125" s="124">
        <f>IF(RES_hhdet_tes!R125=0,"",RES_hhdet_tes!R125/RES_hhdet_fec!R125)</f>
        <v>0.70612304356589783</v>
      </c>
      <c r="S125" s="124">
        <f>IF(RES_hhdet_tes!S125=0,"",RES_hhdet_tes!S125/RES_hhdet_fec!S125)</f>
        <v>0.70759341496569028</v>
      </c>
      <c r="T125" s="124">
        <f>IF(RES_hhdet_tes!T125=0,"",RES_hhdet_tes!T125/RES_hhdet_fec!T125)</f>
        <v>0.70873466773147586</v>
      </c>
      <c r="U125" s="124">
        <f>IF(RES_hhdet_tes!U125=0,"",RES_hhdet_tes!U125/RES_hhdet_fec!U125)</f>
        <v>0.71032765062338921</v>
      </c>
      <c r="V125" s="124">
        <f>IF(RES_hhdet_tes!V125=0,"",RES_hhdet_tes!V125/RES_hhdet_fec!V125)</f>
        <v>0.71258125444889897</v>
      </c>
      <c r="W125" s="124">
        <f>IF(RES_hhdet_tes!W125=0,"",RES_hhdet_tes!W125/RES_hhdet_fec!W125)</f>
        <v>0.71507647001538477</v>
      </c>
      <c r="X125" s="124">
        <f>IF(RES_hhdet_tes!X125=0,"",RES_hhdet_tes!X125/RES_hhdet_fec!X125)</f>
        <v>0.7184860505279792</v>
      </c>
      <c r="Y125" s="124">
        <f>IF(RES_hhdet_tes!Y125=0,"",RES_hhdet_tes!Y125/RES_hhdet_fec!Y125)</f>
        <v>0.72142369155318498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0.67153980362534493</v>
      </c>
      <c r="C126" s="111">
        <f>IF(RES_hhdet_tes!C126=0,"",RES_hhdet_tes!C126/RES_hhdet_fec!C126)</f>
        <v>0.67275870989808662</v>
      </c>
      <c r="D126" s="111">
        <f>IF(RES_hhdet_tes!D126=0,"",RES_hhdet_tes!D126/RES_hhdet_fec!D126)</f>
        <v>0.67286435186208859</v>
      </c>
      <c r="E126" s="111">
        <f>IF(RES_hhdet_tes!E126=0,"",RES_hhdet_tes!E126/RES_hhdet_fec!E126)</f>
        <v>0.67313198648438044</v>
      </c>
      <c r="F126" s="111">
        <f>IF(RES_hhdet_tes!F126=0,"",RES_hhdet_tes!F126/RES_hhdet_fec!F126)</f>
        <v>0.67474971337519851</v>
      </c>
      <c r="G126" s="111">
        <f>IF(RES_hhdet_tes!G126=0,"",RES_hhdet_tes!G126/RES_hhdet_fec!G126)</f>
        <v>0.67682280125003536</v>
      </c>
      <c r="H126" s="111">
        <f>IF(RES_hhdet_tes!H126=0,"",RES_hhdet_tes!H126/RES_hhdet_fec!H126)</f>
        <v>0.67848802676635711</v>
      </c>
      <c r="I126" s="111">
        <f>IF(RES_hhdet_tes!I126=0,"",RES_hhdet_tes!I126/RES_hhdet_fec!I126)</f>
        <v>0.68046975295668966</v>
      </c>
      <c r="J126" s="111">
        <f>IF(RES_hhdet_tes!J126=0,"",RES_hhdet_tes!J126/RES_hhdet_fec!J126)</f>
        <v>0.68245426642376839</v>
      </c>
      <c r="K126" s="111">
        <f>IF(RES_hhdet_tes!K126=0,"",RES_hhdet_tes!K126/RES_hhdet_fec!K126)</f>
        <v>0.6852203235021288</v>
      </c>
      <c r="L126" s="111">
        <f>IF(RES_hhdet_tes!L126=0,"",RES_hhdet_tes!L126/RES_hhdet_fec!L126)</f>
        <v>0.68820484112890934</v>
      </c>
      <c r="M126" s="111">
        <f>IF(RES_hhdet_tes!M126=0,"",RES_hhdet_tes!M126/RES_hhdet_fec!M126)</f>
        <v>0.69209800101988905</v>
      </c>
      <c r="N126" s="111">
        <f>IF(RES_hhdet_tes!N126=0,"",RES_hhdet_tes!N126/RES_hhdet_fec!N126)</f>
        <v>0.69708924028791452</v>
      </c>
      <c r="O126" s="111">
        <f>IF(RES_hhdet_tes!O126=0,"",RES_hhdet_tes!O126/RES_hhdet_fec!O126)</f>
        <v>0.70216461187072909</v>
      </c>
      <c r="P126" s="111">
        <f>IF(RES_hhdet_tes!P126=0,"",RES_hhdet_tes!P126/RES_hhdet_fec!P126)</f>
        <v>0.70300023503605513</v>
      </c>
      <c r="Q126" s="111">
        <f>IF(RES_hhdet_tes!Q126=0,"",RES_hhdet_tes!Q126/RES_hhdet_fec!Q126)</f>
        <v>0.70420845245399999</v>
      </c>
      <c r="R126" s="111">
        <f>IF(RES_hhdet_tes!R126=0,"",RES_hhdet_tes!R126/RES_hhdet_fec!R126)</f>
        <v>0.70531763872941244</v>
      </c>
      <c r="S126" s="111">
        <f>IF(RES_hhdet_tes!S126=0,"",RES_hhdet_tes!S126/RES_hhdet_fec!S126)</f>
        <v>0.70678930842865684</v>
      </c>
      <c r="T126" s="111">
        <f>IF(RES_hhdet_tes!T126=0,"",RES_hhdet_tes!T126/RES_hhdet_fec!T126)</f>
        <v>0.70793696905327219</v>
      </c>
      <c r="U126" s="111">
        <f>IF(RES_hhdet_tes!U126=0,"",RES_hhdet_tes!U126/RES_hhdet_fec!U126)</f>
        <v>0.70953611738368849</v>
      </c>
      <c r="V126" s="111">
        <f>IF(RES_hhdet_tes!V126=0,"",RES_hhdet_tes!V126/RES_hhdet_fec!V126)</f>
        <v>0.71179015221416475</v>
      </c>
      <c r="W126" s="111">
        <f>IF(RES_hhdet_tes!W126=0,"",RES_hhdet_tes!W126/RES_hhdet_fec!W126)</f>
        <v>0.7142869978791313</v>
      </c>
      <c r="X126" s="111">
        <f>IF(RES_hhdet_tes!X126=0,"",RES_hhdet_tes!X126/RES_hhdet_fec!X126)</f>
        <v>0.71770534601504932</v>
      </c>
      <c r="Y126" s="111">
        <f>IF(RES_hhdet_tes!Y126=0,"",RES_hhdet_tes!Y126/RES_hhdet_fec!Y126)</f>
        <v>0.72064552263348258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1.6278268451584426</v>
      </c>
      <c r="C128" s="124">
        <f>IF(RES_hhdet_tes!C128=0,"",RES_hhdet_tes!C128/RES_hhdet_fec!C128)</f>
        <v>1.7900609534629612</v>
      </c>
      <c r="D128" s="124">
        <f>IF(RES_hhdet_tes!D128=0,"",RES_hhdet_tes!D128/RES_hhdet_fec!D128)</f>
        <v>1.8609500981890079</v>
      </c>
      <c r="E128" s="124">
        <f>IF(RES_hhdet_tes!E128=0,"",RES_hhdet_tes!E128/RES_hhdet_fec!E128)</f>
        <v>1.9295022543727969</v>
      </c>
      <c r="F128" s="124">
        <f>IF(RES_hhdet_tes!F128=0,"",RES_hhdet_tes!F128/RES_hhdet_fec!F128)</f>
        <v>2.0248126379048834</v>
      </c>
      <c r="G128" s="124">
        <f>IF(RES_hhdet_tes!G128=0,"",RES_hhdet_tes!G128/RES_hhdet_fec!G128)</f>
        <v>2.1632009973165012</v>
      </c>
      <c r="H128" s="124">
        <f>IF(RES_hhdet_tes!H128=0,"",RES_hhdet_tes!H128/RES_hhdet_fec!H128)</f>
        <v>2.2992989560353325</v>
      </c>
      <c r="I128" s="124">
        <f>IF(RES_hhdet_tes!I128=0,"",RES_hhdet_tes!I128/RES_hhdet_fec!I128)</f>
        <v>2.3859696215138633</v>
      </c>
      <c r="J128" s="124">
        <f>IF(RES_hhdet_tes!J128=0,"",RES_hhdet_tes!J128/RES_hhdet_fec!J128)</f>
        <v>2.4487937839665515</v>
      </c>
      <c r="K128" s="124">
        <f>IF(RES_hhdet_tes!K128=0,"",RES_hhdet_tes!K128/RES_hhdet_fec!K128)</f>
        <v>2.6010190401272846</v>
      </c>
      <c r="L128" s="124">
        <f>IF(RES_hhdet_tes!L128=0,"",RES_hhdet_tes!L128/RES_hhdet_fec!L128)</f>
        <v>2.6578831887423342</v>
      </c>
      <c r="M128" s="124">
        <f>IF(RES_hhdet_tes!M128=0,"",RES_hhdet_tes!M128/RES_hhdet_fec!M128)</f>
        <v>2.7221604828813151</v>
      </c>
      <c r="N128" s="124">
        <f>IF(RES_hhdet_tes!N128=0,"",RES_hhdet_tes!N128/RES_hhdet_fec!N128)</f>
        <v>2.8411057551474199</v>
      </c>
      <c r="O128" s="124">
        <f>IF(RES_hhdet_tes!O128=0,"",RES_hhdet_tes!O128/RES_hhdet_fec!O128)</f>
        <v>2.9363950183538559</v>
      </c>
      <c r="P128" s="124">
        <f>IF(RES_hhdet_tes!P128=0,"",RES_hhdet_tes!P128/RES_hhdet_fec!P128)</f>
        <v>3.0597076512523476</v>
      </c>
      <c r="Q128" s="124">
        <f>IF(RES_hhdet_tes!Q128=0,"",RES_hhdet_tes!Q128/RES_hhdet_fec!Q128)</f>
        <v>3.141780506726692</v>
      </c>
      <c r="R128" s="124">
        <f>IF(RES_hhdet_tes!R128=0,"",RES_hhdet_tes!R128/RES_hhdet_fec!R128)</f>
        <v>3.2192944264904044</v>
      </c>
      <c r="S128" s="124">
        <f>IF(RES_hhdet_tes!S128=0,"",RES_hhdet_tes!S128/RES_hhdet_fec!S128)</f>
        <v>3.3130962537049586</v>
      </c>
      <c r="T128" s="124">
        <f>IF(RES_hhdet_tes!T128=0,"",RES_hhdet_tes!T128/RES_hhdet_fec!T128)</f>
        <v>3.3663974043133451</v>
      </c>
      <c r="U128" s="124">
        <f>IF(RES_hhdet_tes!U128=0,"",RES_hhdet_tes!U128/RES_hhdet_fec!U128)</f>
        <v>3.4176237399582474</v>
      </c>
      <c r="V128" s="124">
        <f>IF(RES_hhdet_tes!V128=0,"",RES_hhdet_tes!V128/RES_hhdet_fec!V128)</f>
        <v>3.4672442822145841</v>
      </c>
      <c r="W128" s="124">
        <f>IF(RES_hhdet_tes!W128=0,"",RES_hhdet_tes!W128/RES_hhdet_fec!W128)</f>
        <v>3.4974768182680545</v>
      </c>
      <c r="X128" s="124">
        <f>IF(RES_hhdet_tes!X128=0,"",RES_hhdet_tes!X128/RES_hhdet_fec!X128)</f>
        <v>3.5325881471931058</v>
      </c>
      <c r="Y128" s="124">
        <f>IF(RES_hhdet_tes!Y128=0,"",RES_hhdet_tes!Y128/RES_hhdet_fec!Y128)</f>
        <v>3.5598819802716264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1.6278268451584426</v>
      </c>
      <c r="C129" s="111">
        <f>IF(RES_hhdet_tes!C129=0,"",RES_hhdet_tes!C129/RES_hhdet_fec!C129)</f>
        <v>1.7900609534629612</v>
      </c>
      <c r="D129" s="111">
        <f>IF(RES_hhdet_tes!D129=0,"",RES_hhdet_tes!D129/RES_hhdet_fec!D129)</f>
        <v>1.8609500981890079</v>
      </c>
      <c r="E129" s="111">
        <f>IF(RES_hhdet_tes!E129=0,"",RES_hhdet_tes!E129/RES_hhdet_fec!E129)</f>
        <v>1.9295022543727969</v>
      </c>
      <c r="F129" s="111">
        <f>IF(RES_hhdet_tes!F129=0,"",RES_hhdet_tes!F129/RES_hhdet_fec!F129)</f>
        <v>2.0248126379048834</v>
      </c>
      <c r="G129" s="111">
        <f>IF(RES_hhdet_tes!G129=0,"",RES_hhdet_tes!G129/RES_hhdet_fec!G129)</f>
        <v>2.1632009973165012</v>
      </c>
      <c r="H129" s="111">
        <f>IF(RES_hhdet_tes!H129=0,"",RES_hhdet_tes!H129/RES_hhdet_fec!H129)</f>
        <v>2.2992989560353325</v>
      </c>
      <c r="I129" s="111">
        <f>IF(RES_hhdet_tes!I129=0,"",RES_hhdet_tes!I129/RES_hhdet_fec!I129)</f>
        <v>2.3859696215138633</v>
      </c>
      <c r="J129" s="111">
        <f>IF(RES_hhdet_tes!J129=0,"",RES_hhdet_tes!J129/RES_hhdet_fec!J129)</f>
        <v>2.4487937839665515</v>
      </c>
      <c r="K129" s="111">
        <f>IF(RES_hhdet_tes!K129=0,"",RES_hhdet_tes!K129/RES_hhdet_fec!K129)</f>
        <v>2.6010190401272846</v>
      </c>
      <c r="L129" s="111">
        <f>IF(RES_hhdet_tes!L129=0,"",RES_hhdet_tes!L129/RES_hhdet_fec!L129)</f>
        <v>2.6578831887423342</v>
      </c>
      <c r="M129" s="111">
        <f>IF(RES_hhdet_tes!M129=0,"",RES_hhdet_tes!M129/RES_hhdet_fec!M129)</f>
        <v>2.7221604828813151</v>
      </c>
      <c r="N129" s="111">
        <f>IF(RES_hhdet_tes!N129=0,"",RES_hhdet_tes!N129/RES_hhdet_fec!N129)</f>
        <v>2.8411057551474199</v>
      </c>
      <c r="O129" s="111">
        <f>IF(RES_hhdet_tes!O129=0,"",RES_hhdet_tes!O129/RES_hhdet_fec!O129)</f>
        <v>2.9363950183538559</v>
      </c>
      <c r="P129" s="111">
        <f>IF(RES_hhdet_tes!P129=0,"",RES_hhdet_tes!P129/RES_hhdet_fec!P129)</f>
        <v>3.0597076512523476</v>
      </c>
      <c r="Q129" s="111">
        <f>IF(RES_hhdet_tes!Q129=0,"",RES_hhdet_tes!Q129/RES_hhdet_fec!Q129)</f>
        <v>3.141780506726692</v>
      </c>
      <c r="R129" s="111">
        <f>IF(RES_hhdet_tes!R129=0,"",RES_hhdet_tes!R129/RES_hhdet_fec!R129)</f>
        <v>3.2192944264904044</v>
      </c>
      <c r="S129" s="111">
        <f>IF(RES_hhdet_tes!S129=0,"",RES_hhdet_tes!S129/RES_hhdet_fec!S129)</f>
        <v>3.3130962537049586</v>
      </c>
      <c r="T129" s="111">
        <f>IF(RES_hhdet_tes!T129=0,"",RES_hhdet_tes!T129/RES_hhdet_fec!T129)</f>
        <v>3.3663974043133451</v>
      </c>
      <c r="U129" s="111">
        <f>IF(RES_hhdet_tes!U129=0,"",RES_hhdet_tes!U129/RES_hhdet_fec!U129)</f>
        <v>3.4176237399582474</v>
      </c>
      <c r="V129" s="111">
        <f>IF(RES_hhdet_tes!V129=0,"",RES_hhdet_tes!V129/RES_hhdet_fec!V129)</f>
        <v>3.4672442822145841</v>
      </c>
      <c r="W129" s="111">
        <f>IF(RES_hhdet_tes!W129=0,"",RES_hhdet_tes!W129/RES_hhdet_fec!W129)</f>
        <v>3.4974768182680545</v>
      </c>
      <c r="X129" s="111">
        <f>IF(RES_hhdet_tes!X129=0,"",RES_hhdet_tes!X129/RES_hhdet_fec!X129)</f>
        <v>3.5325881471931058</v>
      </c>
      <c r="Y129" s="111">
        <f>IF(RES_hhdet_tes!Y129=0,"",RES_hhdet_tes!Y129/RES_hhdet_fec!Y129)</f>
        <v>3.5598819802716264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0.70060157507616294</v>
      </c>
      <c r="C130" s="124">
        <f>IF(RES_hhdet_tes!C130=0,"",RES_hhdet_tes!C130/RES_hhdet_fec!C130)</f>
        <v>0.70777950395288247</v>
      </c>
      <c r="D130" s="124">
        <f>IF(RES_hhdet_tes!D130=0,"",RES_hhdet_tes!D130/RES_hhdet_fec!D130)</f>
        <v>0.71226613376203018</v>
      </c>
      <c r="E130" s="124">
        <f>IF(RES_hhdet_tes!E130=0,"",RES_hhdet_tes!E130/RES_hhdet_fec!E130)</f>
        <v>0.71735180768723017</v>
      </c>
      <c r="F130" s="124">
        <f>IF(RES_hhdet_tes!F130=0,"",RES_hhdet_tes!F130/RES_hhdet_fec!F130)</f>
        <v>0.72363225321215463</v>
      </c>
      <c r="G130" s="124">
        <f>IF(RES_hhdet_tes!G130=0,"",RES_hhdet_tes!G130/RES_hhdet_fec!G130)</f>
        <v>0.72995482598729511</v>
      </c>
      <c r="H130" s="124">
        <f>IF(RES_hhdet_tes!H130=0,"",RES_hhdet_tes!H130/RES_hhdet_fec!H130)</f>
        <v>0.73290571342724886</v>
      </c>
      <c r="I130" s="124">
        <f>IF(RES_hhdet_tes!I130=0,"",RES_hhdet_tes!I130/RES_hhdet_fec!I130)</f>
        <v>0.73583387796378041</v>
      </c>
      <c r="J130" s="124">
        <f>IF(RES_hhdet_tes!J130=0,"",RES_hhdet_tes!J130/RES_hhdet_fec!J130)</f>
        <v>0.73804006419241486</v>
      </c>
      <c r="K130" s="124">
        <f>IF(RES_hhdet_tes!K130=0,"",RES_hhdet_tes!K130/RES_hhdet_fec!K130)</f>
        <v>0.74184952847173224</v>
      </c>
      <c r="L130" s="124">
        <f>IF(RES_hhdet_tes!L130=0,"",RES_hhdet_tes!L130/RES_hhdet_fec!L130)</f>
        <v>0.7454412831199263</v>
      </c>
      <c r="M130" s="124">
        <f>IF(RES_hhdet_tes!M130=0,"",RES_hhdet_tes!M130/RES_hhdet_fec!M130)</f>
        <v>0.74972689730343545</v>
      </c>
      <c r="N130" s="124">
        <f>IF(RES_hhdet_tes!N130=0,"",RES_hhdet_tes!N130/RES_hhdet_fec!N130)</f>
        <v>0.75511210546609175</v>
      </c>
      <c r="O130" s="124">
        <f>IF(RES_hhdet_tes!O130=0,"",RES_hhdet_tes!O130/RES_hhdet_fec!O130)</f>
        <v>0.75888731349772331</v>
      </c>
      <c r="P130" s="124">
        <f>IF(RES_hhdet_tes!P130=0,"",RES_hhdet_tes!P130/RES_hhdet_fec!P130)</f>
        <v>0.7597747015542673</v>
      </c>
      <c r="Q130" s="124">
        <f>IF(RES_hhdet_tes!Q130=0,"",RES_hhdet_tes!Q130/RES_hhdet_fec!Q130)</f>
        <v>0.76418883081197075</v>
      </c>
      <c r="R130" s="124">
        <f>IF(RES_hhdet_tes!R130=0,"",RES_hhdet_tes!R130/RES_hhdet_fec!R130)</f>
        <v>0.76564100603714869</v>
      </c>
      <c r="S130" s="124">
        <f>IF(RES_hhdet_tes!S130=0,"",RES_hhdet_tes!S130/RES_hhdet_fec!S130)</f>
        <v>0.76850397769049739</v>
      </c>
      <c r="T130" s="124">
        <f>IF(RES_hhdet_tes!T130=0,"",RES_hhdet_tes!T130/RES_hhdet_fec!T130)</f>
        <v>0.77002794453461931</v>
      </c>
      <c r="U130" s="124">
        <f>IF(RES_hhdet_tes!U130=0,"",RES_hhdet_tes!U130/RES_hhdet_fec!U130)</f>
        <v>0.77265706171633497</v>
      </c>
      <c r="V130" s="124">
        <f>IF(RES_hhdet_tes!V130=0,"",RES_hhdet_tes!V130/RES_hhdet_fec!V130)</f>
        <v>0.77697387014636965</v>
      </c>
      <c r="W130" s="124">
        <f>IF(RES_hhdet_tes!W130=0,"",RES_hhdet_tes!W130/RES_hhdet_fec!W130)</f>
        <v>0.78484468011490605</v>
      </c>
      <c r="X130" s="124">
        <f>IF(RES_hhdet_tes!X130=0,"",RES_hhdet_tes!X130/RES_hhdet_fec!X130)</f>
        <v>0.78929975637479455</v>
      </c>
      <c r="Y130" s="124">
        <f>IF(RES_hhdet_tes!Y130=0,"",RES_hhdet_tes!Y130/RES_hhdet_fec!Y130)</f>
        <v>0.79609423588556705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0.7275844914846108</v>
      </c>
      <c r="C131" s="111">
        <f>IF(RES_hhdet_tes!C131=0,"",RES_hhdet_tes!C131/RES_hhdet_fec!C131)</f>
        <v>0.72911918209840398</v>
      </c>
      <c r="D131" s="111">
        <f>IF(RES_hhdet_tes!D131=0,"",RES_hhdet_tes!D131/RES_hhdet_fec!D131)</f>
        <v>0.73004406690622159</v>
      </c>
      <c r="E131" s="111">
        <f>IF(RES_hhdet_tes!E131=0,"",RES_hhdet_tes!E131/RES_hhdet_fec!E131)</f>
        <v>0.73090432445195319</v>
      </c>
      <c r="F131" s="111">
        <f>IF(RES_hhdet_tes!F131=0,"",RES_hhdet_tes!F131/RES_hhdet_fec!F131)</f>
        <v>0.73338879857440853</v>
      </c>
      <c r="G131" s="111">
        <f>IF(RES_hhdet_tes!G131=0,"",RES_hhdet_tes!G131/RES_hhdet_fec!G131)</f>
        <v>0.73634952226233363</v>
      </c>
      <c r="H131" s="111">
        <f>IF(RES_hhdet_tes!H131=0,"",RES_hhdet_tes!H131/RES_hhdet_fec!H131)</f>
        <v>0.73834409692766567</v>
      </c>
      <c r="I131" s="111">
        <f>IF(RES_hhdet_tes!I131=0,"",RES_hhdet_tes!I131/RES_hhdet_fec!I131)</f>
        <v>0.74059209200760034</v>
      </c>
      <c r="J131" s="111">
        <f>IF(RES_hhdet_tes!J131=0,"",RES_hhdet_tes!J131/RES_hhdet_fec!J131)</f>
        <v>0.74315707837982281</v>
      </c>
      <c r="K131" s="111">
        <f>IF(RES_hhdet_tes!K131=0,"",RES_hhdet_tes!K131/RES_hhdet_fec!K131)</f>
        <v>0.74662106922115012</v>
      </c>
      <c r="L131" s="111">
        <f>IF(RES_hhdet_tes!L131=0,"",RES_hhdet_tes!L131/RES_hhdet_fec!L131)</f>
        <v>0.75032368731113863</v>
      </c>
      <c r="M131" s="111">
        <f>IF(RES_hhdet_tes!M131=0,"",RES_hhdet_tes!M131/RES_hhdet_fec!M131)</f>
        <v>0.75504732846274447</v>
      </c>
      <c r="N131" s="111">
        <f>IF(RES_hhdet_tes!N131=0,"",RES_hhdet_tes!N131/RES_hhdet_fec!N131)</f>
        <v>0.76095613668508799</v>
      </c>
      <c r="O131" s="111">
        <f>IF(RES_hhdet_tes!O131=0,"",RES_hhdet_tes!O131/RES_hhdet_fec!O131)</f>
        <v>0.76628319804308609</v>
      </c>
      <c r="P131" s="111">
        <f>IF(RES_hhdet_tes!P131=0,"",RES_hhdet_tes!P131/RES_hhdet_fec!P131)</f>
        <v>0.76761858033976027</v>
      </c>
      <c r="Q131" s="111">
        <f>IF(RES_hhdet_tes!Q131=0,"",RES_hhdet_tes!Q131/RES_hhdet_fec!Q131)</f>
        <v>0.76992180671669985</v>
      </c>
      <c r="R131" s="111">
        <f>IF(RES_hhdet_tes!R131=0,"",RES_hhdet_tes!R131/RES_hhdet_fec!R131)</f>
        <v>0.77179970949461696</v>
      </c>
      <c r="S131" s="111">
        <f>IF(RES_hhdet_tes!S131=0,"",RES_hhdet_tes!S131/RES_hhdet_fec!S131)</f>
        <v>0.77426146657269002</v>
      </c>
      <c r="T131" s="111">
        <f>IF(RES_hhdet_tes!T131=0,"",RES_hhdet_tes!T131/RES_hhdet_fec!T131)</f>
        <v>0.77604662767019228</v>
      </c>
      <c r="U131" s="111">
        <f>IF(RES_hhdet_tes!U131=0,"",RES_hhdet_tes!U131/RES_hhdet_fec!U131)</f>
        <v>0.77875243883797585</v>
      </c>
      <c r="V131" s="111">
        <f>IF(RES_hhdet_tes!V131=0,"",RES_hhdet_tes!V131/RES_hhdet_fec!V131)</f>
        <v>0.78264780219598318</v>
      </c>
      <c r="W131" s="111">
        <f>IF(RES_hhdet_tes!W131=0,"",RES_hhdet_tes!W131/RES_hhdet_fec!W131)</f>
        <v>0.78752219814403979</v>
      </c>
      <c r="X131" s="111">
        <f>IF(RES_hhdet_tes!X131=0,"",RES_hhdet_tes!X131/RES_hhdet_fec!X131)</f>
        <v>0.79263718334157252</v>
      </c>
      <c r="Y131" s="111">
        <f>IF(RES_hhdet_tes!Y131=0,"",RES_hhdet_tes!Y131/RES_hhdet_fec!Y131)</f>
        <v>0.79786354760145128</v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>
        <f>IF(RES_hhdet_tes!L132=0,"",RES_hhdet_tes!L132/RES_hhdet_fec!L132)</f>
        <v>0.90522168775669842</v>
      </c>
      <c r="M132" s="111">
        <f>IF(RES_hhdet_tes!M132=0,"",RES_hhdet_tes!M132/RES_hhdet_fec!M132)</f>
        <v>0.90815544573200335</v>
      </c>
      <c r="N132" s="111">
        <f>IF(RES_hhdet_tes!N132=0,"",RES_hhdet_tes!N132/RES_hhdet_fec!N132)</f>
        <v>0.91385471736540091</v>
      </c>
      <c r="O132" s="111">
        <f>IF(RES_hhdet_tes!O132=0,"",RES_hhdet_tes!O132/RES_hhdet_fec!O132)</f>
        <v>0.90890555309475929</v>
      </c>
      <c r="P132" s="111">
        <f>IF(RES_hhdet_tes!P132=0,"",RES_hhdet_tes!P132/RES_hhdet_fec!P132)</f>
        <v>0.90612632612064192</v>
      </c>
      <c r="Q132" s="111">
        <f>IF(RES_hhdet_tes!Q132=0,"",RES_hhdet_tes!Q132/RES_hhdet_fec!Q132)</f>
        <v>0.91242158462759859</v>
      </c>
      <c r="R132" s="111">
        <f>IF(RES_hhdet_tes!R132=0,"",RES_hhdet_tes!R132/RES_hhdet_fec!R132)</f>
        <v>0.90631336937265683</v>
      </c>
      <c r="S132" s="111">
        <f>IF(RES_hhdet_tes!S132=0,"",RES_hhdet_tes!S132/RES_hhdet_fec!S132)</f>
        <v>0.9008782854429962</v>
      </c>
      <c r="T132" s="111">
        <f>IF(RES_hhdet_tes!T132=0,"",RES_hhdet_tes!T132/RES_hhdet_fec!T132)</f>
        <v>0.90560397289242922</v>
      </c>
      <c r="U132" s="111">
        <f>IF(RES_hhdet_tes!U132=0,"",RES_hhdet_tes!U132/RES_hhdet_fec!U132)</f>
        <v>0.9063636794467741</v>
      </c>
      <c r="V132" s="111">
        <f>IF(RES_hhdet_tes!V132=0,"",RES_hhdet_tes!V132/RES_hhdet_fec!V132)</f>
        <v>0.9046092924489032</v>
      </c>
      <c r="W132" s="111">
        <f>IF(RES_hhdet_tes!W132=0,"",RES_hhdet_tes!W132/RES_hhdet_fec!W132)</f>
        <v>0.90607093569491548</v>
      </c>
      <c r="X132" s="111">
        <f>IF(RES_hhdet_tes!X132=0,"",RES_hhdet_tes!X132/RES_hhdet_fec!X132)</f>
        <v>0.91032863637951766</v>
      </c>
      <c r="Y132" s="111">
        <f>IF(RES_hhdet_tes!Y132=0,"",RES_hhdet_tes!Y132/RES_hhdet_fec!Y132)</f>
        <v>0.91440335681479123</v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>
        <f>IF(RES_hhdet_tes!L133=0,"",RES_hhdet_tes!L133/RES_hhdet_fec!L133)</f>
        <v>0.76776788482354319</v>
      </c>
      <c r="M133" s="112">
        <f>IF(RES_hhdet_tes!M133=0,"",RES_hhdet_tes!M133/RES_hhdet_fec!M133)</f>
        <v>0.76796072381785763</v>
      </c>
      <c r="N133" s="112">
        <f>IF(RES_hhdet_tes!N133=0,"",RES_hhdet_tes!N133/RES_hhdet_fec!N133)</f>
        <v>0.76831513866749002</v>
      </c>
      <c r="O133" s="112">
        <f>IF(RES_hhdet_tes!O133=0,"",RES_hhdet_tes!O133/RES_hhdet_fec!O133)</f>
        <v>0.76921505379553778</v>
      </c>
      <c r="P133" s="112">
        <f>IF(RES_hhdet_tes!P133=0,"",RES_hhdet_tes!P133/RES_hhdet_fec!P133)</f>
        <v>0.77017527431166466</v>
      </c>
      <c r="Q133" s="112">
        <f>IF(RES_hhdet_tes!Q133=0,"",RES_hhdet_tes!Q133/RES_hhdet_fec!Q133)</f>
        <v>0.77275784686956428</v>
      </c>
      <c r="R133" s="112">
        <f>IF(RES_hhdet_tes!R133=0,"",RES_hhdet_tes!R133/RES_hhdet_fec!R133)</f>
        <v>0.77283210376707234</v>
      </c>
      <c r="S133" s="112">
        <f>IF(RES_hhdet_tes!S133=0,"",RES_hhdet_tes!S133/RES_hhdet_fec!S133)</f>
        <v>0.77296159453711422</v>
      </c>
      <c r="T133" s="112">
        <f>IF(RES_hhdet_tes!T133=0,"",RES_hhdet_tes!T133/RES_hhdet_fec!T133)</f>
        <v>0.77309953973276568</v>
      </c>
      <c r="U133" s="112">
        <f>IF(RES_hhdet_tes!U133=0,"",RES_hhdet_tes!U133/RES_hhdet_fec!U133)</f>
        <v>0.7746457137322007</v>
      </c>
      <c r="V133" s="112">
        <f>IF(RES_hhdet_tes!V133=0,"",RES_hhdet_tes!V133/RES_hhdet_fec!V133)</f>
        <v>0.77552098990661056</v>
      </c>
      <c r="W133" s="112">
        <f>IF(RES_hhdet_tes!W133=0,"",RES_hhdet_tes!W133/RES_hhdet_fec!W133)</f>
        <v>0.77976077164006208</v>
      </c>
      <c r="X133" s="112">
        <f>IF(RES_hhdet_tes!X133=0,"",RES_hhdet_tes!X133/RES_hhdet_fec!X133)</f>
        <v>0.78833223259239993</v>
      </c>
      <c r="Y133" s="112">
        <f>IF(RES_hhdet_tes!Y133=0,"",RES_hhdet_tes!Y133/RES_hhdet_fec!Y133)</f>
        <v>0.79523689090204097</v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0.55906420636669352</v>
      </c>
      <c r="C135" s="112">
        <f>IF(RES_hhdet_tes!C135=0,"",RES_hhdet_tes!C135/RES_hhdet_fec!C135)</f>
        <v>0.56070299199086537</v>
      </c>
      <c r="D135" s="112">
        <f>IF(RES_hhdet_tes!D135=0,"",RES_hhdet_tes!D135/RES_hhdet_fec!D135)</f>
        <v>0.56186801638391848</v>
      </c>
      <c r="E135" s="112">
        <f>IF(RES_hhdet_tes!E135=0,"",RES_hhdet_tes!E135/RES_hhdet_fec!E135)</f>
        <v>0.56258804135382856</v>
      </c>
      <c r="F135" s="112">
        <f>IF(RES_hhdet_tes!F135=0,"",RES_hhdet_tes!F135/RES_hhdet_fec!F135)</f>
        <v>0.56382785490172194</v>
      </c>
      <c r="G135" s="112">
        <f>IF(RES_hhdet_tes!G135=0,"",RES_hhdet_tes!G135/RES_hhdet_fec!G135)</f>
        <v>0.56574841312186641</v>
      </c>
      <c r="H135" s="112">
        <f>IF(RES_hhdet_tes!H135=0,"",RES_hhdet_tes!H135/RES_hhdet_fec!H135)</f>
        <v>0.57112604997327232</v>
      </c>
      <c r="I135" s="112">
        <f>IF(RES_hhdet_tes!I135=0,"",RES_hhdet_tes!I135/RES_hhdet_fec!I135)</f>
        <v>0.58230112781512433</v>
      </c>
      <c r="J135" s="112">
        <f>IF(RES_hhdet_tes!J135=0,"",RES_hhdet_tes!J135/RES_hhdet_fec!J135)</f>
        <v>0.58378084451580936</v>
      </c>
      <c r="K135" s="112">
        <f>IF(RES_hhdet_tes!K135=0,"",RES_hhdet_tes!K135/RES_hhdet_fec!K135)</f>
        <v>0.58676204903021278</v>
      </c>
      <c r="L135" s="112">
        <f>IF(RES_hhdet_tes!L135=0,"",RES_hhdet_tes!L135/RES_hhdet_fec!L135)</f>
        <v>0.58700723887682216</v>
      </c>
      <c r="M135" s="112">
        <f>IF(RES_hhdet_tes!M135=0,"",RES_hhdet_tes!M135/RES_hhdet_fec!M135)</f>
        <v>0.58732663404496976</v>
      </c>
      <c r="N135" s="112">
        <f>IF(RES_hhdet_tes!N135=0,"",RES_hhdet_tes!N135/RES_hhdet_fec!N135)</f>
        <v>0.59080960265491611</v>
      </c>
      <c r="O135" s="112">
        <f>IF(RES_hhdet_tes!O135=0,"",RES_hhdet_tes!O135/RES_hhdet_fec!O135)</f>
        <v>0.60161530412098807</v>
      </c>
      <c r="P135" s="112">
        <f>IF(RES_hhdet_tes!P135=0,"",RES_hhdet_tes!P135/RES_hhdet_fec!P135)</f>
        <v>0.61525087755491148</v>
      </c>
      <c r="Q135" s="112">
        <f>IF(RES_hhdet_tes!Q135=0,"",RES_hhdet_tes!Q135/RES_hhdet_fec!Q135)</f>
        <v>0.62268784870425764</v>
      </c>
      <c r="R135" s="112">
        <f>IF(RES_hhdet_tes!R135=0,"",RES_hhdet_tes!R135/RES_hhdet_fec!R135)</f>
        <v>0.62912951563988173</v>
      </c>
      <c r="S135" s="112">
        <f>IF(RES_hhdet_tes!S135=0,"",RES_hhdet_tes!S135/RES_hhdet_fec!S135)</f>
        <v>0.63567673561733962</v>
      </c>
      <c r="T135" s="112">
        <f>IF(RES_hhdet_tes!T135=0,"",RES_hhdet_tes!T135/RES_hhdet_fec!T135)</f>
        <v>0.6468270476386776</v>
      </c>
      <c r="U135" s="112">
        <f>IF(RES_hhdet_tes!U135=0,"",RES_hhdet_tes!U135/RES_hhdet_fec!U135)</f>
        <v>0.6586632926273146</v>
      </c>
      <c r="V135" s="112">
        <f>IF(RES_hhdet_tes!V135=0,"",RES_hhdet_tes!V135/RES_hhdet_fec!V135)</f>
        <v>0.67242543600478277</v>
      </c>
      <c r="W135" s="112">
        <f>IF(RES_hhdet_tes!W135=0,"",RES_hhdet_tes!W135/RES_hhdet_fec!W135)</f>
        <v>0.69437353205673469</v>
      </c>
      <c r="X135" s="112">
        <f>IF(RES_hhdet_tes!X135=0,"",RES_hhdet_tes!X135/RES_hhdet_fec!X135)</f>
        <v>0.70575820284109347</v>
      </c>
      <c r="Y135" s="112">
        <f>IF(RES_hhdet_tes!Y135=0,"",RES_hhdet_tes!Y135/RES_hhdet_fec!Y135)</f>
        <v>0.717058052177033</v>
      </c>
      <c r="DA135" s="131" t="s">
        <v>2034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>
        <f>IF(RES_hhdet_tes!M136=0,"",RES_hhdet_tes!M136/RES_hhdet_fec!M136)</f>
        <v>0.81638216342019587</v>
      </c>
      <c r="N136" s="113">
        <f>IF(RES_hhdet_tes!N136=0,"",RES_hhdet_tes!N136/RES_hhdet_fec!N136)</f>
        <v>0.83080293204788214</v>
      </c>
      <c r="O136" s="113">
        <f>IF(RES_hhdet_tes!O136=0,"",RES_hhdet_tes!O136/RES_hhdet_fec!O136)</f>
        <v>0.82873873747814208</v>
      </c>
      <c r="P136" s="113">
        <f>IF(RES_hhdet_tes!P136=0,"",RES_hhdet_tes!P136/RES_hhdet_fec!P136)</f>
        <v>0.82838618320250046</v>
      </c>
      <c r="Q136" s="113">
        <f>IF(RES_hhdet_tes!Q136=0,"",RES_hhdet_tes!Q136/RES_hhdet_fec!Q136)</f>
        <v>0.83798792504970454</v>
      </c>
      <c r="R136" s="113">
        <f>IF(RES_hhdet_tes!R136=0,"",RES_hhdet_tes!R136/RES_hhdet_fec!R136)</f>
        <v>0.83065831994579087</v>
      </c>
      <c r="S136" s="113">
        <f>IF(RES_hhdet_tes!S136=0,"",RES_hhdet_tes!S136/RES_hhdet_fec!S136)</f>
        <v>0.82564117563134731</v>
      </c>
      <c r="T136" s="113">
        <f>IF(RES_hhdet_tes!T136=0,"",RES_hhdet_tes!T136/RES_hhdet_fec!T136)</f>
        <v>0.84291003831099387</v>
      </c>
      <c r="U136" s="113">
        <f>IF(RES_hhdet_tes!U136=0,"",RES_hhdet_tes!U136/RES_hhdet_fec!U136)</f>
        <v>0.84845457865243012</v>
      </c>
      <c r="V136" s="113">
        <f>IF(RES_hhdet_tes!V136=0,"",RES_hhdet_tes!V136/RES_hhdet_fec!V136)</f>
        <v>0.85045954979345595</v>
      </c>
      <c r="W136" s="113">
        <f>IF(RES_hhdet_tes!W136=0,"",RES_hhdet_tes!W136/RES_hhdet_fec!W136)</f>
        <v>0.85904185925319887</v>
      </c>
      <c r="X136" s="113">
        <f>IF(RES_hhdet_tes!X136=0,"",RES_hhdet_tes!X136/RES_hhdet_fec!X136)</f>
        <v>0.86693389734842974</v>
      </c>
      <c r="Y136" s="113">
        <f>IF(RES_hhdet_tes!Y136=0,"",RES_hhdet_tes!Y136/RES_hhdet_fec!Y136)</f>
        <v>0.87624032033617683</v>
      </c>
      <c r="DA136" s="132" t="s">
        <v>2035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>
        <f>IF(RES_hhdet_tes!M137=0,"",RES_hhdet_tes!M137/RES_hhdet_fec!M137)</f>
        <v>0.59847594585915886</v>
      </c>
      <c r="N137" s="111">
        <f>IF(RES_hhdet_tes!N137=0,"",RES_hhdet_tes!N137/RES_hhdet_fec!N137)</f>
        <v>0.60542647340846123</v>
      </c>
      <c r="O137" s="111">
        <f>IF(RES_hhdet_tes!O137=0,"",RES_hhdet_tes!O137/RES_hhdet_fec!O137)</f>
        <v>0.61789773047640673</v>
      </c>
      <c r="P137" s="111">
        <f>IF(RES_hhdet_tes!P137=0,"",RES_hhdet_tes!P137/RES_hhdet_fec!P137)</f>
        <v>0.62641532423578183</v>
      </c>
      <c r="Q137" s="111">
        <f>IF(RES_hhdet_tes!Q137=0,"",RES_hhdet_tes!Q137/RES_hhdet_fec!Q137)</f>
        <v>0.62761037611736026</v>
      </c>
      <c r="R137" s="111">
        <f>IF(RES_hhdet_tes!R137=0,"",RES_hhdet_tes!R137/RES_hhdet_fec!R137)</f>
        <v>0.63288393127494558</v>
      </c>
      <c r="S137" s="111">
        <f>IF(RES_hhdet_tes!S137=0,"",RES_hhdet_tes!S137/RES_hhdet_fec!S137)</f>
        <v>0.63946999972983531</v>
      </c>
      <c r="T137" s="111">
        <f>IF(RES_hhdet_tes!T137=0,"",RES_hhdet_tes!T137/RES_hhdet_fec!T137)</f>
        <v>0.65586182357365552</v>
      </c>
      <c r="U137" s="111">
        <f>IF(RES_hhdet_tes!U137=0,"",RES_hhdet_tes!U137/RES_hhdet_fec!U137)</f>
        <v>0.66533237039812276</v>
      </c>
      <c r="V137" s="111">
        <f>IF(RES_hhdet_tes!V137=0,"",RES_hhdet_tes!V137/RES_hhdet_fec!V137)</f>
        <v>0.67430538399367301</v>
      </c>
      <c r="W137" s="111">
        <f>IF(RES_hhdet_tes!W137=0,"",RES_hhdet_tes!W137/RES_hhdet_fec!W137)</f>
        <v>0.69095407464235281</v>
      </c>
      <c r="X137" s="111">
        <f>IF(RES_hhdet_tes!X137=0,"",RES_hhdet_tes!X137/RES_hhdet_fec!X137)</f>
        <v>0.70502589801385507</v>
      </c>
      <c r="Y137" s="111">
        <f>IF(RES_hhdet_tes!Y137=0,"",RES_hhdet_tes!Y137/RES_hhdet_fec!Y137)</f>
        <v>0.72019226854178675</v>
      </c>
      <c r="DA137" s="63" t="s">
        <v>2036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0.71288849899442108</v>
      </c>
      <c r="C139" s="124">
        <f>IF(RES_hhdet_tes!C139=0,"",RES_hhdet_tes!C139/RES_hhdet_fec!C139)</f>
        <v>0.7121739349958881</v>
      </c>
      <c r="D139" s="124">
        <f>IF(RES_hhdet_tes!D139=0,"",RES_hhdet_tes!D139/RES_hhdet_fec!D139)</f>
        <v>0.71146134245155479</v>
      </c>
      <c r="E139" s="124">
        <f>IF(RES_hhdet_tes!E139=0,"",RES_hhdet_tes!E139/RES_hhdet_fec!E139)</f>
        <v>0.70743702595594427</v>
      </c>
      <c r="F139" s="124">
        <f>IF(RES_hhdet_tes!F139=0,"",RES_hhdet_tes!F139/RES_hhdet_fec!F139)</f>
        <v>0.70792755163654741</v>
      </c>
      <c r="G139" s="124">
        <f>IF(RES_hhdet_tes!G139=0,"",RES_hhdet_tes!G139/RES_hhdet_fec!G139)</f>
        <v>0.71065709115767339</v>
      </c>
      <c r="H139" s="124">
        <f>IF(RES_hhdet_tes!H139=0,"",RES_hhdet_tes!H139/RES_hhdet_fec!H139)</f>
        <v>0.7124312488386858</v>
      </c>
      <c r="I139" s="124">
        <f>IF(RES_hhdet_tes!I139=0,"",RES_hhdet_tes!I139/RES_hhdet_fec!I139)</f>
        <v>0.71655251517986263</v>
      </c>
      <c r="J139" s="124">
        <f>IF(RES_hhdet_tes!J139=0,"",RES_hhdet_tes!J139/RES_hhdet_fec!J139)</f>
        <v>0.71975382120524301</v>
      </c>
      <c r="K139" s="124">
        <f>IF(RES_hhdet_tes!K139=0,"",RES_hhdet_tes!K139/RES_hhdet_fec!K139)</f>
        <v>0.71851695352292588</v>
      </c>
      <c r="L139" s="124">
        <f>IF(RES_hhdet_tes!L139=0,"",RES_hhdet_tes!L139/RES_hhdet_fec!L139)</f>
        <v>0.72270219747992315</v>
      </c>
      <c r="M139" s="124">
        <f>IF(RES_hhdet_tes!M139=0,"",RES_hhdet_tes!M139/RES_hhdet_fec!M139)</f>
        <v>0.72039158584625917</v>
      </c>
      <c r="N139" s="124">
        <f>IF(RES_hhdet_tes!N139=0,"",RES_hhdet_tes!N139/RES_hhdet_fec!N139)</f>
        <v>0.72444485470767161</v>
      </c>
      <c r="O139" s="124">
        <f>IF(RES_hhdet_tes!O139=0,"",RES_hhdet_tes!O139/RES_hhdet_fec!O139)</f>
        <v>0.72716870266850231</v>
      </c>
      <c r="P139" s="124">
        <f>IF(RES_hhdet_tes!P139=0,"",RES_hhdet_tes!P139/RES_hhdet_fec!P139)</f>
        <v>0.73105327105102114</v>
      </c>
      <c r="Q139" s="124">
        <f>IF(RES_hhdet_tes!Q139=0,"",RES_hhdet_tes!Q139/RES_hhdet_fec!Q139)</f>
        <v>0.7275701494718072</v>
      </c>
      <c r="R139" s="124">
        <f>IF(RES_hhdet_tes!R139=0,"",RES_hhdet_tes!R139/RES_hhdet_fec!R139)</f>
        <v>0.73800104711203096</v>
      </c>
      <c r="S139" s="124">
        <f>IF(RES_hhdet_tes!S139=0,"",RES_hhdet_tes!S139/RES_hhdet_fec!S139)</f>
        <v>0.74880402091844889</v>
      </c>
      <c r="T139" s="124">
        <f>IF(RES_hhdet_tes!T139=0,"",RES_hhdet_tes!T139/RES_hhdet_fec!T139)</f>
        <v>0.75884436394663468</v>
      </c>
      <c r="U139" s="124">
        <f>IF(RES_hhdet_tes!U139=0,"",RES_hhdet_tes!U139/RES_hhdet_fec!U139)</f>
        <v>0.77326942586140379</v>
      </c>
      <c r="V139" s="124">
        <f>IF(RES_hhdet_tes!V139=0,"",RES_hhdet_tes!V139/RES_hhdet_fec!V139)</f>
        <v>0.78840397358917957</v>
      </c>
      <c r="W139" s="124">
        <f>IF(RES_hhdet_tes!W139=0,"",RES_hhdet_tes!W139/RES_hhdet_fec!W139)</f>
        <v>0.80336716981587331</v>
      </c>
      <c r="X139" s="124">
        <f>IF(RES_hhdet_tes!X139=0,"",RES_hhdet_tes!X139/RES_hhdet_fec!X139)</f>
        <v>0.82101672164390926</v>
      </c>
      <c r="Y139" s="124">
        <f>IF(RES_hhdet_tes!Y139=0,"",RES_hhdet_tes!Y139/RES_hhdet_fec!Y139)</f>
        <v>0.83821792036938358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0.56075323087468321</v>
      </c>
      <c r="C140" s="111">
        <f>IF(RES_hhdet_tes!C140=0,"",RES_hhdet_tes!C140/RES_hhdet_fec!C140)</f>
        <v>0.56221695803113569</v>
      </c>
      <c r="D140" s="111">
        <f>IF(RES_hhdet_tes!D140=0,"",RES_hhdet_tes!D140/RES_hhdet_fec!D140)</f>
        <v>0.56307699808885581</v>
      </c>
      <c r="E140" s="111">
        <f>IF(RES_hhdet_tes!E140=0,"",RES_hhdet_tes!E140/RES_hhdet_fec!E140)</f>
        <v>0.56479637566411578</v>
      </c>
      <c r="F140" s="111">
        <f>IF(RES_hhdet_tes!F140=0,"",RES_hhdet_tes!F140/RES_hhdet_fec!F140)</f>
        <v>0.56601179256009726</v>
      </c>
      <c r="G140" s="111">
        <f>IF(RES_hhdet_tes!G140=0,"",RES_hhdet_tes!G140/RES_hhdet_fec!G140)</f>
        <v>0.56708075265078495</v>
      </c>
      <c r="H140" s="111">
        <f>IF(RES_hhdet_tes!H140=0,"",RES_hhdet_tes!H140/RES_hhdet_fec!H140)</f>
        <v>0.56816183520365771</v>
      </c>
      <c r="I140" s="111">
        <f>IF(RES_hhdet_tes!I140=0,"",RES_hhdet_tes!I140/RES_hhdet_fec!I140)</f>
        <v>0.56871629036836091</v>
      </c>
      <c r="J140" s="111">
        <f>IF(RES_hhdet_tes!J140=0,"",RES_hhdet_tes!J140/RES_hhdet_fec!J140)</f>
        <v>0.56906852157016041</v>
      </c>
      <c r="K140" s="111">
        <f>IF(RES_hhdet_tes!K140=0,"",RES_hhdet_tes!K140/RES_hhdet_fec!K140)</f>
        <v>0.56971610883840929</v>
      </c>
      <c r="L140" s="111">
        <f>IF(RES_hhdet_tes!L140=0,"",RES_hhdet_tes!L140/RES_hhdet_fec!L140)</f>
        <v>0.57030445189277157</v>
      </c>
      <c r="M140" s="111">
        <f>IF(RES_hhdet_tes!M140=0,"",RES_hhdet_tes!M140/RES_hhdet_fec!M140)</f>
        <v>0.57110140176296897</v>
      </c>
      <c r="N140" s="111">
        <f>IF(RES_hhdet_tes!N140=0,"",RES_hhdet_tes!N140/RES_hhdet_fec!N140)</f>
        <v>0.5717734920889207</v>
      </c>
      <c r="O140" s="111">
        <f>IF(RES_hhdet_tes!O140=0,"",RES_hhdet_tes!O140/RES_hhdet_fec!O140)</f>
        <v>0.57234639959686584</v>
      </c>
      <c r="P140" s="111">
        <f>IF(RES_hhdet_tes!P140=0,"",RES_hhdet_tes!P140/RES_hhdet_fec!P140)</f>
        <v>0.57261249316259455</v>
      </c>
      <c r="Q140" s="111">
        <f>IF(RES_hhdet_tes!Q140=0,"",RES_hhdet_tes!Q140/RES_hhdet_fec!Q140)</f>
        <v>0.57305445077915229</v>
      </c>
      <c r="R140" s="111">
        <f>IF(RES_hhdet_tes!R140=0,"",RES_hhdet_tes!R140/RES_hhdet_fec!R140)</f>
        <v>0.57395695021809801</v>
      </c>
      <c r="S140" s="111">
        <f>IF(RES_hhdet_tes!S140=0,"",RES_hhdet_tes!S140/RES_hhdet_fec!S140)</f>
        <v>0.57529829536521637</v>
      </c>
      <c r="T140" s="111">
        <f>IF(RES_hhdet_tes!T140=0,"",RES_hhdet_tes!T140/RES_hhdet_fec!T140)</f>
        <v>0.57708325872336241</v>
      </c>
      <c r="U140" s="111">
        <f>IF(RES_hhdet_tes!U140=0,"",RES_hhdet_tes!U140/RES_hhdet_fec!U140)</f>
        <v>0.58067811045225426</v>
      </c>
      <c r="V140" s="111">
        <f>IF(RES_hhdet_tes!V140=0,"",RES_hhdet_tes!V140/RES_hhdet_fec!V140)</f>
        <v>0.58557484322674291</v>
      </c>
      <c r="W140" s="111">
        <f>IF(RES_hhdet_tes!W140=0,"",RES_hhdet_tes!W140/RES_hhdet_fec!W140)</f>
        <v>0.59115250217159232</v>
      </c>
      <c r="X140" s="111">
        <f>IF(RES_hhdet_tes!X140=0,"",RES_hhdet_tes!X140/RES_hhdet_fec!X140)</f>
        <v>0.59544523082593082</v>
      </c>
      <c r="Y140" s="111">
        <f>IF(RES_hhdet_tes!Y140=0,"",RES_hhdet_tes!Y140/RES_hhdet_fec!Y140)</f>
        <v>0.59901316073554289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0.72597952868371163</v>
      </c>
      <c r="C141" s="45">
        <f>IF(RES_hhdet_tes!C141=0,"",RES_hhdet_tes!C141/RES_hhdet_fec!C141)</f>
        <v>0.72761437689899033</v>
      </c>
      <c r="D141" s="45">
        <f>IF(RES_hhdet_tes!D141=0,"",RES_hhdet_tes!D141/RES_hhdet_fec!D141)</f>
        <v>0.72830396048016155</v>
      </c>
      <c r="E141" s="45">
        <f>IF(RES_hhdet_tes!E141=0,"",RES_hhdet_tes!E141/RES_hhdet_fec!E141)</f>
        <v>0.73056802296510026</v>
      </c>
      <c r="F141" s="45">
        <f>IF(RES_hhdet_tes!F141=0,"",RES_hhdet_tes!F141/RES_hhdet_fec!F141)</f>
        <v>0.73348147759825644</v>
      </c>
      <c r="G141" s="45">
        <f>IF(RES_hhdet_tes!G141=0,"",RES_hhdet_tes!G141/RES_hhdet_fec!G141)</f>
        <v>0.73717005274982839</v>
      </c>
      <c r="H141" s="45">
        <f>IF(RES_hhdet_tes!H141=0,"",RES_hhdet_tes!H141/RES_hhdet_fec!H141)</f>
        <v>0.74132740165220068</v>
      </c>
      <c r="I141" s="45">
        <f>IF(RES_hhdet_tes!I141=0,"",RES_hhdet_tes!I141/RES_hhdet_fec!I141)</f>
        <v>0.74350444895608137</v>
      </c>
      <c r="J141" s="45">
        <f>IF(RES_hhdet_tes!J141=0,"",RES_hhdet_tes!J141/RES_hhdet_fec!J141)</f>
        <v>0.74427634308269131</v>
      </c>
      <c r="K141" s="45">
        <f>IF(RES_hhdet_tes!K141=0,"",RES_hhdet_tes!K141/RES_hhdet_fec!K141)</f>
        <v>0.74564165724337916</v>
      </c>
      <c r="L141" s="45">
        <f>IF(RES_hhdet_tes!L141=0,"",RES_hhdet_tes!L141/RES_hhdet_fec!L141)</f>
        <v>0.74684547578820082</v>
      </c>
      <c r="M141" s="45">
        <f>IF(RES_hhdet_tes!M141=0,"",RES_hhdet_tes!M141/RES_hhdet_fec!M141)</f>
        <v>0.74894023219766093</v>
      </c>
      <c r="N141" s="45">
        <f>IF(RES_hhdet_tes!N141=0,"",RES_hhdet_tes!N141/RES_hhdet_fec!N141)</f>
        <v>0.75245366779881784</v>
      </c>
      <c r="O141" s="45">
        <f>IF(RES_hhdet_tes!O141=0,"",RES_hhdet_tes!O141/RES_hhdet_fec!O141)</f>
        <v>0.75686373462619394</v>
      </c>
      <c r="P141" s="45">
        <f>IF(RES_hhdet_tes!P141=0,"",RES_hhdet_tes!P141/RES_hhdet_fec!P141)</f>
        <v>0.75983099539022247</v>
      </c>
      <c r="Q141" s="45">
        <f>IF(RES_hhdet_tes!Q141=0,"",RES_hhdet_tes!Q141/RES_hhdet_fec!Q141)</f>
        <v>0.76422532401214971</v>
      </c>
      <c r="R141" s="45">
        <f>IF(RES_hhdet_tes!R141=0,"",RES_hhdet_tes!R141/RES_hhdet_fec!R141)</f>
        <v>0.76931073776238612</v>
      </c>
      <c r="S141" s="45">
        <f>IF(RES_hhdet_tes!S141=0,"",RES_hhdet_tes!S141/RES_hhdet_fec!S141)</f>
        <v>0.77741546228516512</v>
      </c>
      <c r="T141" s="45">
        <f>IF(RES_hhdet_tes!T141=0,"",RES_hhdet_tes!T141/RES_hhdet_fec!T141)</f>
        <v>0.78708558304729004</v>
      </c>
      <c r="U141" s="45">
        <f>IF(RES_hhdet_tes!U141=0,"",RES_hhdet_tes!U141/RES_hhdet_fec!U141)</f>
        <v>0.80031037296212248</v>
      </c>
      <c r="V141" s="45">
        <f>IF(RES_hhdet_tes!V141=0,"",RES_hhdet_tes!V141/RES_hhdet_fec!V141)</f>
        <v>0.81642512041515214</v>
      </c>
      <c r="W141" s="45">
        <f>IF(RES_hhdet_tes!W141=0,"",RES_hhdet_tes!W141/RES_hhdet_fec!W141)</f>
        <v>0.83197653670942462</v>
      </c>
      <c r="X141" s="45">
        <f>IF(RES_hhdet_tes!X141=0,"",RES_hhdet_tes!X141/RES_hhdet_fec!X141)</f>
        <v>0.84613823350806761</v>
      </c>
      <c r="Y141" s="45">
        <f>IF(RES_hhdet_tes!Y141=0,"",RES_hhdet_tes!Y141/RES_hhdet_fec!Y141)</f>
        <v>0.85822730821872173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 t="str">
        <f>IF(RES_hhdet_tes!B143=0,"",RES_hhdet_tes!B143/RES_hhdet_fec!B143)</f>
        <v/>
      </c>
      <c r="C143" s="119" t="str">
        <f>IF(RES_hhdet_tes!C143=0,"",RES_hhdet_tes!C143/RES_hhdet_fec!C143)</f>
        <v/>
      </c>
      <c r="D143" s="119" t="str">
        <f>IF(RES_hhdet_tes!D143=0,"",RES_hhdet_tes!D143/RES_hhdet_fec!D143)</f>
        <v/>
      </c>
      <c r="E143" s="119" t="str">
        <f>IF(RES_hhdet_tes!E143=0,"",RES_hhdet_tes!E143/RES_hhdet_fec!E143)</f>
        <v/>
      </c>
      <c r="F143" s="119" t="str">
        <f>IF(RES_hhdet_tes!F143=0,"",RES_hhdet_tes!F143/RES_hhdet_fec!F143)</f>
        <v/>
      </c>
      <c r="G143" s="119" t="str">
        <f>IF(RES_hhdet_tes!G143=0,"",RES_hhdet_tes!G143/RES_hhdet_fec!G143)</f>
        <v/>
      </c>
      <c r="H143" s="119" t="str">
        <f>IF(RES_hhdet_tes!H143=0,"",RES_hhdet_tes!H143/RES_hhdet_fec!H143)</f>
        <v/>
      </c>
      <c r="I143" s="119" t="str">
        <f>IF(RES_hhdet_tes!I143=0,"",RES_hhdet_tes!I143/RES_hhdet_fec!I143)</f>
        <v/>
      </c>
      <c r="J143" s="119" t="str">
        <f>IF(RES_hhdet_tes!J143=0,"",RES_hhdet_tes!J143/RES_hhdet_fec!J143)</f>
        <v/>
      </c>
      <c r="K143" s="119" t="str">
        <f>IF(RES_hhdet_tes!K143=0,"",RES_hhdet_tes!K143/RES_hhdet_fec!K143)</f>
        <v/>
      </c>
      <c r="L143" s="119" t="str">
        <f>IF(RES_hhdet_tes!L143=0,"",RES_hhdet_tes!L143/RES_hhdet_fec!L143)</f>
        <v/>
      </c>
      <c r="M143" s="119" t="str">
        <f>IF(RES_hhdet_tes!M143=0,"",RES_hhdet_tes!M143/RES_hhdet_fec!M143)</f>
        <v/>
      </c>
      <c r="N143" s="119" t="str">
        <f>IF(RES_hhdet_tes!N143=0,"",RES_hhdet_tes!N143/RES_hhdet_fec!N143)</f>
        <v/>
      </c>
      <c r="O143" s="119" t="str">
        <f>IF(RES_hhdet_tes!O143=0,"",RES_hhdet_tes!O143/RES_hhdet_fec!O143)</f>
        <v/>
      </c>
      <c r="P143" s="119" t="str">
        <f>IF(RES_hhdet_tes!P143=0,"",RES_hhdet_tes!P143/RES_hhdet_fec!P143)</f>
        <v/>
      </c>
      <c r="Q143" s="119" t="str">
        <f>IF(RES_hhdet_tes!Q143=0,"",RES_hhdet_tes!Q143/RES_hhdet_fec!Q143)</f>
        <v/>
      </c>
      <c r="R143" s="119" t="str">
        <f>IF(RES_hhdet_tes!R143=0,"",RES_hhdet_tes!R143/RES_hhdet_fec!R143)</f>
        <v/>
      </c>
      <c r="S143" s="119" t="str">
        <f>IF(RES_hhdet_tes!S143=0,"",RES_hhdet_tes!S143/RES_hhdet_fec!S143)</f>
        <v/>
      </c>
      <c r="T143" s="119" t="str">
        <f>IF(RES_hhdet_tes!T143=0,"",RES_hhdet_tes!T143/RES_hhdet_fec!T143)</f>
        <v/>
      </c>
      <c r="U143" s="119" t="str">
        <f>IF(RES_hhdet_tes!U143=0,"",RES_hhdet_tes!U143/RES_hhdet_fec!U143)</f>
        <v/>
      </c>
      <c r="V143" s="119" t="str">
        <f>IF(RES_hhdet_tes!V143=0,"",RES_hhdet_tes!V143/RES_hhdet_fec!V143)</f>
        <v/>
      </c>
      <c r="W143" s="119" t="str">
        <f>IF(RES_hhdet_tes!W143=0,"",RES_hhdet_tes!W143/RES_hhdet_fec!W143)</f>
        <v/>
      </c>
      <c r="X143" s="119" t="str">
        <f>IF(RES_hhdet_tes!X143=0,"",RES_hhdet_tes!X143/RES_hhdet_fec!X143)</f>
        <v/>
      </c>
      <c r="Y143" s="119" t="str">
        <f>IF(RES_hhdet_tes!Y143=0,"",RES_hhdet_tes!Y143/RES_hhdet_fec!Y143)</f>
        <v/>
      </c>
      <c r="DA143" s="129" t="s">
        <v>2041</v>
      </c>
    </row>
    <row r="144" spans="1:105" ht="12.95" customHeight="1" x14ac:dyDescent="0.25">
      <c r="A144" s="121" t="s">
        <v>57</v>
      </c>
      <c r="B144" s="124" t="str">
        <f>IF(RES_hhdet_tes!B144=0,"",RES_hhdet_tes!B144/RES_hhdet_fec!B144)</f>
        <v/>
      </c>
      <c r="C144" s="124" t="str">
        <f>IF(RES_hhdet_tes!C144=0,"",RES_hhdet_tes!C144/RES_hhdet_fec!C144)</f>
        <v/>
      </c>
      <c r="D144" s="124" t="str">
        <f>IF(RES_hhdet_tes!D144=0,"",RES_hhdet_tes!D144/RES_hhdet_fec!D144)</f>
        <v/>
      </c>
      <c r="E144" s="124" t="str">
        <f>IF(RES_hhdet_tes!E144=0,"",RES_hhdet_tes!E144/RES_hhdet_fec!E144)</f>
        <v/>
      </c>
      <c r="F144" s="124" t="str">
        <f>IF(RES_hhdet_tes!F144=0,"",RES_hhdet_tes!F144/RES_hhdet_fec!F144)</f>
        <v/>
      </c>
      <c r="G144" s="124" t="str">
        <f>IF(RES_hhdet_tes!G144=0,"",RES_hhdet_tes!G144/RES_hhdet_fec!G144)</f>
        <v/>
      </c>
      <c r="H144" s="124" t="str">
        <f>IF(RES_hhdet_tes!H144=0,"",RES_hhdet_tes!H144/RES_hhdet_fec!H144)</f>
        <v/>
      </c>
      <c r="I144" s="124" t="str">
        <f>IF(RES_hhdet_tes!I144=0,"",RES_hhdet_tes!I144/RES_hhdet_fec!I144)</f>
        <v/>
      </c>
      <c r="J144" s="124" t="str">
        <f>IF(RES_hhdet_tes!J144=0,"",RES_hhdet_tes!J144/RES_hhdet_fec!J144)</f>
        <v/>
      </c>
      <c r="K144" s="124" t="str">
        <f>IF(RES_hhdet_tes!K144=0,"",RES_hhdet_tes!K144/RES_hhdet_fec!K144)</f>
        <v/>
      </c>
      <c r="L144" s="124" t="str">
        <f>IF(RES_hhdet_tes!L144=0,"",RES_hhdet_tes!L144/RES_hhdet_fec!L144)</f>
        <v/>
      </c>
      <c r="M144" s="124" t="str">
        <f>IF(RES_hhdet_tes!M144=0,"",RES_hhdet_tes!M144/RES_hhdet_fec!M144)</f>
        <v/>
      </c>
      <c r="N144" s="124" t="str">
        <f>IF(RES_hhdet_tes!N144=0,"",RES_hhdet_tes!N144/RES_hhdet_fec!N144)</f>
        <v/>
      </c>
      <c r="O144" s="124" t="str">
        <f>IF(RES_hhdet_tes!O144=0,"",RES_hhdet_tes!O144/RES_hhdet_fec!O144)</f>
        <v/>
      </c>
      <c r="P144" s="124" t="str">
        <f>IF(RES_hhdet_tes!P144=0,"",RES_hhdet_tes!P144/RES_hhdet_fec!P144)</f>
        <v/>
      </c>
      <c r="Q144" s="124" t="str">
        <f>IF(RES_hhdet_tes!Q144=0,"",RES_hhdet_tes!Q144/RES_hhdet_fec!Q144)</f>
        <v/>
      </c>
      <c r="R144" s="124" t="str">
        <f>IF(RES_hhdet_tes!R144=0,"",RES_hhdet_tes!R144/RES_hhdet_fec!R144)</f>
        <v/>
      </c>
      <c r="S144" s="124" t="str">
        <f>IF(RES_hhdet_tes!S144=0,"",RES_hhdet_tes!S144/RES_hhdet_fec!S144)</f>
        <v/>
      </c>
      <c r="T144" s="124" t="str">
        <f>IF(RES_hhdet_tes!T144=0,"",RES_hhdet_tes!T144/RES_hhdet_fec!T144)</f>
        <v/>
      </c>
      <c r="U144" s="124" t="str">
        <f>IF(RES_hhdet_tes!U144=0,"",RES_hhdet_tes!U144/RES_hhdet_fec!U144)</f>
        <v/>
      </c>
      <c r="V144" s="124" t="str">
        <f>IF(RES_hhdet_tes!V144=0,"",RES_hhdet_tes!V144/RES_hhdet_fec!V144)</f>
        <v/>
      </c>
      <c r="W144" s="124" t="str">
        <f>IF(RES_hhdet_tes!W144=0,"",RES_hhdet_tes!W144/RES_hhdet_fec!W144)</f>
        <v/>
      </c>
      <c r="X144" s="124" t="str">
        <f>IF(RES_hhdet_tes!X144=0,"",RES_hhdet_tes!X144/RES_hhdet_fec!X144)</f>
        <v/>
      </c>
      <c r="Y144" s="124" t="str">
        <f>IF(RES_hhdet_tes!Y144=0,"",RES_hhdet_tes!Y144/RES_hhdet_fec!Y144)</f>
        <v/>
      </c>
      <c r="DA144" s="130" t="s">
        <v>2042</v>
      </c>
    </row>
    <row r="145" spans="1:105" ht="12" customHeight="1" x14ac:dyDescent="0.25">
      <c r="A145" s="97" t="s">
        <v>53</v>
      </c>
      <c r="B145" s="111" t="str">
        <f>IF(RES_hhdet_tes!B145=0,"",RES_hhdet_tes!B145/RES_hhdet_fec!B145)</f>
        <v/>
      </c>
      <c r="C145" s="111" t="str">
        <f>IF(RES_hhdet_tes!C145=0,"",RES_hhdet_tes!C145/RES_hhdet_fec!C145)</f>
        <v/>
      </c>
      <c r="D145" s="111" t="str">
        <f>IF(RES_hhdet_tes!D145=0,"",RES_hhdet_tes!D145/RES_hhdet_fec!D145)</f>
        <v/>
      </c>
      <c r="E145" s="111" t="str">
        <f>IF(RES_hhdet_tes!E145=0,"",RES_hhdet_tes!E145/RES_hhdet_fec!E145)</f>
        <v/>
      </c>
      <c r="F145" s="111" t="str">
        <f>IF(RES_hhdet_tes!F145=0,"",RES_hhdet_tes!F145/RES_hhdet_fec!F145)</f>
        <v/>
      </c>
      <c r="G145" s="111" t="str">
        <f>IF(RES_hhdet_tes!G145=0,"",RES_hhdet_tes!G145/RES_hhdet_fec!G145)</f>
        <v/>
      </c>
      <c r="H145" s="111" t="str">
        <f>IF(RES_hhdet_tes!H145=0,"",RES_hhdet_tes!H145/RES_hhdet_fec!H145)</f>
        <v/>
      </c>
      <c r="I145" s="111" t="str">
        <f>IF(RES_hhdet_tes!I145=0,"",RES_hhdet_tes!I145/RES_hhdet_fec!I145)</f>
        <v/>
      </c>
      <c r="J145" s="111" t="str">
        <f>IF(RES_hhdet_tes!J145=0,"",RES_hhdet_tes!J145/RES_hhdet_fec!J145)</f>
        <v/>
      </c>
      <c r="K145" s="111" t="str">
        <f>IF(RES_hhdet_tes!K145=0,"",RES_hhdet_tes!K145/RES_hhdet_fec!K145)</f>
        <v/>
      </c>
      <c r="L145" s="111" t="str">
        <f>IF(RES_hhdet_tes!L145=0,"",RES_hhdet_tes!L145/RES_hhdet_fec!L145)</f>
        <v/>
      </c>
      <c r="M145" s="111" t="str">
        <f>IF(RES_hhdet_tes!M145=0,"",RES_hhdet_tes!M145/RES_hhdet_fec!M145)</f>
        <v/>
      </c>
      <c r="N145" s="111" t="str">
        <f>IF(RES_hhdet_tes!N145=0,"",RES_hhdet_tes!N145/RES_hhdet_fec!N145)</f>
        <v/>
      </c>
      <c r="O145" s="111" t="str">
        <f>IF(RES_hhdet_tes!O145=0,"",RES_hhdet_tes!O145/RES_hhdet_fec!O145)</f>
        <v/>
      </c>
      <c r="P145" s="111" t="str">
        <f>IF(RES_hhdet_tes!P145=0,"",RES_hhdet_tes!P145/RES_hhdet_fec!P145)</f>
        <v/>
      </c>
      <c r="Q145" s="111" t="str">
        <f>IF(RES_hhdet_tes!Q145=0,"",RES_hhdet_tes!Q145/RES_hhdet_fec!Q145)</f>
        <v/>
      </c>
      <c r="R145" s="111" t="str">
        <f>IF(RES_hhdet_tes!R145=0,"",RES_hhdet_tes!R145/RES_hhdet_fec!R145)</f>
        <v/>
      </c>
      <c r="S145" s="111" t="str">
        <f>IF(RES_hhdet_tes!S145=0,"",RES_hhdet_tes!S145/RES_hhdet_fec!S145)</f>
        <v/>
      </c>
      <c r="T145" s="111" t="str">
        <f>IF(RES_hhdet_tes!T145=0,"",RES_hhdet_tes!T145/RES_hhdet_fec!T145)</f>
        <v/>
      </c>
      <c r="U145" s="111" t="str">
        <f>IF(RES_hhdet_tes!U145=0,"",RES_hhdet_tes!U145/RES_hhdet_fec!U145)</f>
        <v/>
      </c>
      <c r="V145" s="111" t="str">
        <f>IF(RES_hhdet_tes!V145=0,"",RES_hhdet_tes!V145/RES_hhdet_fec!V145)</f>
        <v/>
      </c>
      <c r="W145" s="111" t="str">
        <f>IF(RES_hhdet_tes!W145=0,"",RES_hhdet_tes!W145/RES_hhdet_fec!W145)</f>
        <v/>
      </c>
      <c r="X145" s="111" t="str">
        <f>IF(RES_hhdet_tes!X145=0,"",RES_hhdet_tes!X145/RES_hhdet_fec!X145)</f>
        <v/>
      </c>
      <c r="Y145" s="111" t="str">
        <f>IF(RES_hhdet_tes!Y145=0,"",RES_hhdet_tes!Y145/RES_hhdet_fec!Y145)</f>
        <v/>
      </c>
      <c r="DA145" s="63" t="s">
        <v>2043</v>
      </c>
    </row>
    <row r="146" spans="1:105" ht="12.95" customHeight="1" x14ac:dyDescent="0.25">
      <c r="A146" s="121" t="s">
        <v>92</v>
      </c>
      <c r="B146" s="124" t="str">
        <f>IF(RES_hhdet_tes!B146=0,"",RES_hhdet_tes!B146/RES_hhdet_fec!B146)</f>
        <v/>
      </c>
      <c r="C146" s="124" t="str">
        <f>IF(RES_hhdet_tes!C146=0,"",RES_hhdet_tes!C146/RES_hhdet_fec!C146)</f>
        <v/>
      </c>
      <c r="D146" s="124" t="str">
        <f>IF(RES_hhdet_tes!D146=0,"",RES_hhdet_tes!D146/RES_hhdet_fec!D146)</f>
        <v/>
      </c>
      <c r="E146" s="124" t="str">
        <f>IF(RES_hhdet_tes!E146=0,"",RES_hhdet_tes!E146/RES_hhdet_fec!E146)</f>
        <v/>
      </c>
      <c r="F146" s="124" t="str">
        <f>IF(RES_hhdet_tes!F146=0,"",RES_hhdet_tes!F146/RES_hhdet_fec!F146)</f>
        <v/>
      </c>
      <c r="G146" s="124" t="str">
        <f>IF(RES_hhdet_tes!G146=0,"",RES_hhdet_tes!G146/RES_hhdet_fec!G146)</f>
        <v/>
      </c>
      <c r="H146" s="124" t="str">
        <f>IF(RES_hhdet_tes!H146=0,"",RES_hhdet_tes!H146/RES_hhdet_fec!H146)</f>
        <v/>
      </c>
      <c r="I146" s="124" t="str">
        <f>IF(RES_hhdet_tes!I146=0,"",RES_hhdet_tes!I146/RES_hhdet_fec!I146)</f>
        <v/>
      </c>
      <c r="J146" s="124" t="str">
        <f>IF(RES_hhdet_tes!J146=0,"",RES_hhdet_tes!J146/RES_hhdet_fec!J146)</f>
        <v/>
      </c>
      <c r="K146" s="124" t="str">
        <f>IF(RES_hhdet_tes!K146=0,"",RES_hhdet_tes!K146/RES_hhdet_fec!K146)</f>
        <v/>
      </c>
      <c r="L146" s="124" t="str">
        <f>IF(RES_hhdet_tes!L146=0,"",RES_hhdet_tes!L146/RES_hhdet_fec!L146)</f>
        <v/>
      </c>
      <c r="M146" s="124" t="str">
        <f>IF(RES_hhdet_tes!M146=0,"",RES_hhdet_tes!M146/RES_hhdet_fec!M146)</f>
        <v/>
      </c>
      <c r="N146" s="124" t="str">
        <f>IF(RES_hhdet_tes!N146=0,"",RES_hhdet_tes!N146/RES_hhdet_fec!N146)</f>
        <v/>
      </c>
      <c r="O146" s="124" t="str">
        <f>IF(RES_hhdet_tes!O146=0,"",RES_hhdet_tes!O146/RES_hhdet_fec!O146)</f>
        <v/>
      </c>
      <c r="P146" s="124" t="str">
        <f>IF(RES_hhdet_tes!P146=0,"",RES_hhdet_tes!P146/RES_hhdet_fec!P146)</f>
        <v/>
      </c>
      <c r="Q146" s="124" t="str">
        <f>IF(RES_hhdet_tes!Q146=0,"",RES_hhdet_tes!Q146/RES_hhdet_fec!Q146)</f>
        <v/>
      </c>
      <c r="R146" s="124" t="str">
        <f>IF(RES_hhdet_tes!R146=0,"",RES_hhdet_tes!R146/RES_hhdet_fec!R146)</f>
        <v/>
      </c>
      <c r="S146" s="124" t="str">
        <f>IF(RES_hhdet_tes!S146=0,"",RES_hhdet_tes!S146/RES_hhdet_fec!S146)</f>
        <v/>
      </c>
      <c r="T146" s="124" t="str">
        <f>IF(RES_hhdet_tes!T146=0,"",RES_hhdet_tes!T146/RES_hhdet_fec!T146)</f>
        <v/>
      </c>
      <c r="U146" s="124" t="str">
        <f>IF(RES_hhdet_tes!U146=0,"",RES_hhdet_tes!U146/RES_hhdet_fec!U146)</f>
        <v/>
      </c>
      <c r="V146" s="124" t="str">
        <f>IF(RES_hhdet_tes!V146=0,"",RES_hhdet_tes!V146/RES_hhdet_fec!V146)</f>
        <v/>
      </c>
      <c r="W146" s="124" t="str">
        <f>IF(RES_hhdet_tes!W146=0,"",RES_hhdet_tes!W146/RES_hhdet_fec!W146)</f>
        <v/>
      </c>
      <c r="X146" s="124" t="str">
        <f>IF(RES_hhdet_tes!X146=0,"",RES_hhdet_tes!X146/RES_hhdet_fec!X146)</f>
        <v/>
      </c>
      <c r="Y146" s="124" t="str">
        <f>IF(RES_hhdet_tes!Y146=0,"",RES_hhdet_tes!Y146/RES_hhdet_fec!Y146)</f>
        <v/>
      </c>
      <c r="DA146" s="130" t="s">
        <v>2044</v>
      </c>
    </row>
    <row r="147" spans="1:105" ht="12" customHeight="1" x14ac:dyDescent="0.25">
      <c r="A147" s="97" t="s">
        <v>53</v>
      </c>
      <c r="B147" s="111" t="str">
        <f>IF(RES_hhdet_tes!B147=0,"",RES_hhdet_tes!B147/RES_hhdet_fec!B147)</f>
        <v/>
      </c>
      <c r="C147" s="111" t="str">
        <f>IF(RES_hhdet_tes!C147=0,"",RES_hhdet_tes!C147/RES_hhdet_fec!C147)</f>
        <v/>
      </c>
      <c r="D147" s="111" t="str">
        <f>IF(RES_hhdet_tes!D147=0,"",RES_hhdet_tes!D147/RES_hhdet_fec!D147)</f>
        <v/>
      </c>
      <c r="E147" s="111" t="str">
        <f>IF(RES_hhdet_tes!E147=0,"",RES_hhdet_tes!E147/RES_hhdet_fec!E147)</f>
        <v/>
      </c>
      <c r="F147" s="111" t="str">
        <f>IF(RES_hhdet_tes!F147=0,"",RES_hhdet_tes!F147/RES_hhdet_fec!F147)</f>
        <v/>
      </c>
      <c r="G147" s="111" t="str">
        <f>IF(RES_hhdet_tes!G147=0,"",RES_hhdet_tes!G147/RES_hhdet_fec!G147)</f>
        <v/>
      </c>
      <c r="H147" s="111" t="str">
        <f>IF(RES_hhdet_tes!H147=0,"",RES_hhdet_tes!H147/RES_hhdet_fec!H147)</f>
        <v/>
      </c>
      <c r="I147" s="111" t="str">
        <f>IF(RES_hhdet_tes!I147=0,"",RES_hhdet_tes!I147/RES_hhdet_fec!I147)</f>
        <v/>
      </c>
      <c r="J147" s="111" t="str">
        <f>IF(RES_hhdet_tes!J147=0,"",RES_hhdet_tes!J147/RES_hhdet_fec!J147)</f>
        <v/>
      </c>
      <c r="K147" s="111" t="str">
        <f>IF(RES_hhdet_tes!K147=0,"",RES_hhdet_tes!K147/RES_hhdet_fec!K147)</f>
        <v/>
      </c>
      <c r="L147" s="111" t="str">
        <f>IF(RES_hhdet_tes!L147=0,"",RES_hhdet_tes!L147/RES_hhdet_fec!L147)</f>
        <v/>
      </c>
      <c r="M147" s="111" t="str">
        <f>IF(RES_hhdet_tes!M147=0,"",RES_hhdet_tes!M147/RES_hhdet_fec!M147)</f>
        <v/>
      </c>
      <c r="N147" s="111" t="str">
        <f>IF(RES_hhdet_tes!N147=0,"",RES_hhdet_tes!N147/RES_hhdet_fec!N147)</f>
        <v/>
      </c>
      <c r="O147" s="111" t="str">
        <f>IF(RES_hhdet_tes!O147=0,"",RES_hhdet_tes!O147/RES_hhdet_fec!O147)</f>
        <v/>
      </c>
      <c r="P147" s="111" t="str">
        <f>IF(RES_hhdet_tes!P147=0,"",RES_hhdet_tes!P147/RES_hhdet_fec!P147)</f>
        <v/>
      </c>
      <c r="Q147" s="111" t="str">
        <f>IF(RES_hhdet_tes!Q147=0,"",RES_hhdet_tes!Q147/RES_hhdet_fec!Q147)</f>
        <v/>
      </c>
      <c r="R147" s="111" t="str">
        <f>IF(RES_hhdet_tes!R147=0,"",RES_hhdet_tes!R147/RES_hhdet_fec!R147)</f>
        <v/>
      </c>
      <c r="S147" s="111" t="str">
        <f>IF(RES_hhdet_tes!S147=0,"",RES_hhdet_tes!S147/RES_hhdet_fec!S147)</f>
        <v/>
      </c>
      <c r="T147" s="111" t="str">
        <f>IF(RES_hhdet_tes!T147=0,"",RES_hhdet_tes!T147/RES_hhdet_fec!T147)</f>
        <v/>
      </c>
      <c r="U147" s="111" t="str">
        <f>IF(RES_hhdet_tes!U147=0,"",RES_hhdet_tes!U147/RES_hhdet_fec!U147)</f>
        <v/>
      </c>
      <c r="V147" s="111" t="str">
        <f>IF(RES_hhdet_tes!V147=0,"",RES_hhdet_tes!V147/RES_hhdet_fec!V147)</f>
        <v/>
      </c>
      <c r="W147" s="111" t="str">
        <f>IF(RES_hhdet_tes!W147=0,"",RES_hhdet_tes!W147/RES_hhdet_fec!W147)</f>
        <v/>
      </c>
      <c r="X147" s="111" t="str">
        <f>IF(RES_hhdet_tes!X147=0,"",RES_hhdet_tes!X147/RES_hhdet_fec!X147)</f>
        <v/>
      </c>
      <c r="Y147" s="111" t="str">
        <f>IF(RES_hhdet_tes!Y147=0,"",RES_hhdet_tes!Y147/RES_hhdet_fec!Y147)</f>
        <v/>
      </c>
      <c r="DA147" s="63" t="s">
        <v>2045</v>
      </c>
    </row>
    <row r="148" spans="1:105" ht="12" customHeight="1" x14ac:dyDescent="0.25">
      <c r="A148" s="121" t="s">
        <v>55</v>
      </c>
      <c r="B148" s="124" t="str">
        <f>IF(RES_hhdet_tes!B148=0,"",RES_hhdet_tes!B148/RES_hhdet_fec!B148)</f>
        <v/>
      </c>
      <c r="C148" s="124" t="str">
        <f>IF(RES_hhdet_tes!C148=0,"",RES_hhdet_tes!C148/RES_hhdet_fec!C148)</f>
        <v/>
      </c>
      <c r="D148" s="124" t="str">
        <f>IF(RES_hhdet_tes!D148=0,"",RES_hhdet_tes!D148/RES_hhdet_fec!D148)</f>
        <v/>
      </c>
      <c r="E148" s="124" t="str">
        <f>IF(RES_hhdet_tes!E148=0,"",RES_hhdet_tes!E148/RES_hhdet_fec!E148)</f>
        <v/>
      </c>
      <c r="F148" s="124" t="str">
        <f>IF(RES_hhdet_tes!F148=0,"",RES_hhdet_tes!F148/RES_hhdet_fec!F148)</f>
        <v/>
      </c>
      <c r="G148" s="124" t="str">
        <f>IF(RES_hhdet_tes!G148=0,"",RES_hhdet_tes!G148/RES_hhdet_fec!G148)</f>
        <v/>
      </c>
      <c r="H148" s="124" t="str">
        <f>IF(RES_hhdet_tes!H148=0,"",RES_hhdet_tes!H148/RES_hhdet_fec!H148)</f>
        <v/>
      </c>
      <c r="I148" s="124" t="str">
        <f>IF(RES_hhdet_tes!I148=0,"",RES_hhdet_tes!I148/RES_hhdet_fec!I148)</f>
        <v/>
      </c>
      <c r="J148" s="124" t="str">
        <f>IF(RES_hhdet_tes!J148=0,"",RES_hhdet_tes!J148/RES_hhdet_fec!J148)</f>
        <v/>
      </c>
      <c r="K148" s="124" t="str">
        <f>IF(RES_hhdet_tes!K148=0,"",RES_hhdet_tes!K148/RES_hhdet_fec!K148)</f>
        <v/>
      </c>
      <c r="L148" s="124" t="str">
        <f>IF(RES_hhdet_tes!L148=0,"",RES_hhdet_tes!L148/RES_hhdet_fec!L148)</f>
        <v/>
      </c>
      <c r="M148" s="124" t="str">
        <f>IF(RES_hhdet_tes!M148=0,"",RES_hhdet_tes!M148/RES_hhdet_fec!M148)</f>
        <v/>
      </c>
      <c r="N148" s="124" t="str">
        <f>IF(RES_hhdet_tes!N148=0,"",RES_hhdet_tes!N148/RES_hhdet_fec!N148)</f>
        <v/>
      </c>
      <c r="O148" s="124" t="str">
        <f>IF(RES_hhdet_tes!O148=0,"",RES_hhdet_tes!O148/RES_hhdet_fec!O148)</f>
        <v/>
      </c>
      <c r="P148" s="124" t="str">
        <f>IF(RES_hhdet_tes!P148=0,"",RES_hhdet_tes!P148/RES_hhdet_fec!P148)</f>
        <v/>
      </c>
      <c r="Q148" s="124" t="str">
        <f>IF(RES_hhdet_tes!Q148=0,"",RES_hhdet_tes!Q148/RES_hhdet_fec!Q148)</f>
        <v/>
      </c>
      <c r="R148" s="124" t="str">
        <f>IF(RES_hhdet_tes!R148=0,"",RES_hhdet_tes!R148/RES_hhdet_fec!R148)</f>
        <v/>
      </c>
      <c r="S148" s="124" t="str">
        <f>IF(RES_hhdet_tes!S148=0,"",RES_hhdet_tes!S148/RES_hhdet_fec!S148)</f>
        <v/>
      </c>
      <c r="T148" s="124" t="str">
        <f>IF(RES_hhdet_tes!T148=0,"",RES_hhdet_tes!T148/RES_hhdet_fec!T148)</f>
        <v/>
      </c>
      <c r="U148" s="124" t="str">
        <f>IF(RES_hhdet_tes!U148=0,"",RES_hhdet_tes!U148/RES_hhdet_fec!U148)</f>
        <v/>
      </c>
      <c r="V148" s="124" t="str">
        <f>IF(RES_hhdet_tes!V148=0,"",RES_hhdet_tes!V148/RES_hhdet_fec!V148)</f>
        <v/>
      </c>
      <c r="W148" s="124" t="str">
        <f>IF(RES_hhdet_tes!W148=0,"",RES_hhdet_tes!W148/RES_hhdet_fec!W148)</f>
        <v/>
      </c>
      <c r="X148" s="124" t="str">
        <f>IF(RES_hhdet_tes!X148=0,"",RES_hhdet_tes!X148/RES_hhdet_fec!X148)</f>
        <v/>
      </c>
      <c r="Y148" s="124" t="str">
        <f>IF(RES_hhdet_tes!Y148=0,"",RES_hhdet_tes!Y148/RES_hhdet_fec!Y148)</f>
        <v/>
      </c>
      <c r="DA148" s="130" t="s">
        <v>2046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X149" s="111" t="str">
        <f>IF(RES_hhdet_tes!X149=0,"",RES_hhdet_tes!X149/RES_hhdet_fec!X149)</f>
        <v/>
      </c>
      <c r="Y149" s="111" t="str">
        <f>IF(RES_hhdet_tes!Y149=0,"",RES_hhdet_tes!Y149/RES_hhdet_fec!Y149)</f>
        <v/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X150" s="111" t="str">
        <f>IF(RES_hhdet_tes!X150=0,"",RES_hhdet_tes!X150/RES_hhdet_fec!X150)</f>
        <v/>
      </c>
      <c r="Y150" s="111" t="str">
        <f>IF(RES_hhdet_tes!Y150=0,"",RES_hhdet_tes!Y150/RES_hhdet_fec!Y150)</f>
        <v/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X151" s="112" t="str">
        <f>IF(RES_hhdet_tes!X151=0,"",RES_hhdet_tes!X151/RES_hhdet_fec!X151)</f>
        <v/>
      </c>
      <c r="Y151" s="112" t="str">
        <f>IF(RES_hhdet_tes!Y151=0,"",RES_hhdet_tes!Y151/RES_hhdet_fec!Y151)</f>
        <v/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X152" s="113" t="str">
        <f>IF(RES_hhdet_tes!X152=0,"",RES_hhdet_tes!X152/RES_hhdet_fec!X152)</f>
        <v/>
      </c>
      <c r="Y152" s="113" t="str">
        <f>IF(RES_hhdet_tes!Y152=0,"",RES_hhdet_tes!Y152/RES_hhdet_fec!Y152)</f>
        <v/>
      </c>
      <c r="DA152" s="132" t="s">
        <v>2050</v>
      </c>
    </row>
    <row r="153" spans="1:105" ht="12" customHeight="1" x14ac:dyDescent="0.25">
      <c r="A153" s="106" t="s">
        <v>122</v>
      </c>
      <c r="B153" s="112" t="str">
        <f>IF(RES_hhdet_tes!B153=0,"",RES_hhdet_tes!B153/RES_hhdet_fec!B153)</f>
        <v/>
      </c>
      <c r="C153" s="112" t="str">
        <f>IF(RES_hhdet_tes!C153=0,"",RES_hhdet_tes!C153/RES_hhdet_fec!C153)</f>
        <v/>
      </c>
      <c r="D153" s="112" t="str">
        <f>IF(RES_hhdet_tes!D153=0,"",RES_hhdet_tes!D153/RES_hhdet_fec!D153)</f>
        <v/>
      </c>
      <c r="E153" s="112" t="str">
        <f>IF(RES_hhdet_tes!E153=0,"",RES_hhdet_tes!E153/RES_hhdet_fec!E153)</f>
        <v/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 t="str">
        <f>IF(RES_hhdet_tes!H153=0,"",RES_hhdet_tes!H153/RES_hhdet_fec!H153)</f>
        <v/>
      </c>
      <c r="I153" s="112" t="str">
        <f>IF(RES_hhdet_tes!I153=0,"",RES_hhdet_tes!I153/RES_hhdet_fec!I153)</f>
        <v/>
      </c>
      <c r="J153" s="112" t="str">
        <f>IF(RES_hhdet_tes!J153=0,"",RES_hhdet_tes!J153/RES_hhdet_fec!J153)</f>
        <v/>
      </c>
      <c r="K153" s="112" t="str">
        <f>IF(RES_hhdet_tes!K153=0,"",RES_hhdet_tes!K153/RES_hhdet_fec!K153)</f>
        <v/>
      </c>
      <c r="L153" s="112" t="str">
        <f>IF(RES_hhdet_tes!L153=0,"",RES_hhdet_tes!L153/RES_hhdet_fec!L153)</f>
        <v/>
      </c>
      <c r="M153" s="112" t="str">
        <f>IF(RES_hhdet_tes!M153=0,"",RES_hhdet_tes!M153/RES_hhdet_fec!M153)</f>
        <v/>
      </c>
      <c r="N153" s="112" t="str">
        <f>IF(RES_hhdet_tes!N153=0,"",RES_hhdet_tes!N153/RES_hhdet_fec!N153)</f>
        <v/>
      </c>
      <c r="O153" s="112" t="str">
        <f>IF(RES_hhdet_tes!O153=0,"",RES_hhdet_tes!O153/RES_hhdet_fec!O153)</f>
        <v/>
      </c>
      <c r="P153" s="112" t="str">
        <f>IF(RES_hhdet_tes!P153=0,"",RES_hhdet_tes!P153/RES_hhdet_fec!P153)</f>
        <v/>
      </c>
      <c r="Q153" s="112" t="str">
        <f>IF(RES_hhdet_tes!Q153=0,"",RES_hhdet_tes!Q153/RES_hhdet_fec!Q153)</f>
        <v/>
      </c>
      <c r="R153" s="112" t="str">
        <f>IF(RES_hhdet_tes!R153=0,"",RES_hhdet_tes!R153/RES_hhdet_fec!R153)</f>
        <v/>
      </c>
      <c r="S153" s="112" t="str">
        <f>IF(RES_hhdet_tes!S153=0,"",RES_hhdet_tes!S153/RES_hhdet_fec!S153)</f>
        <v/>
      </c>
      <c r="T153" s="112" t="str">
        <f>IF(RES_hhdet_tes!T153=0,"",RES_hhdet_tes!T153/RES_hhdet_fec!T153)</f>
        <v/>
      </c>
      <c r="U153" s="112" t="str">
        <f>IF(RES_hhdet_tes!U153=0,"",RES_hhdet_tes!U153/RES_hhdet_fec!U153)</f>
        <v/>
      </c>
      <c r="V153" s="112" t="str">
        <f>IF(RES_hhdet_tes!V153=0,"",RES_hhdet_tes!V153/RES_hhdet_fec!V153)</f>
        <v/>
      </c>
      <c r="W153" s="112" t="str">
        <f>IF(RES_hhdet_tes!W153=0,"",RES_hhdet_tes!W153/RES_hhdet_fec!W153)</f>
        <v/>
      </c>
      <c r="X153" s="112" t="str">
        <f>IF(RES_hhdet_tes!X153=0,"",RES_hhdet_tes!X153/RES_hhdet_fec!X153)</f>
        <v/>
      </c>
      <c r="Y153" s="112" t="str">
        <f>IF(RES_hhdet_tes!Y153=0,"",RES_hhdet_tes!Y153/RES_hhdet_fec!Y153)</f>
        <v/>
      </c>
      <c r="DA153" s="131" t="s">
        <v>2051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 t="str">
        <f>IF(RES_hhdet_tes!L154=0,"",RES_hhdet_tes!L154/RES_hhdet_fec!L154)</f>
        <v/>
      </c>
      <c r="M154" s="113" t="str">
        <f>IF(RES_hhdet_tes!M154=0,"",RES_hhdet_tes!M154/RES_hhdet_fec!M154)</f>
        <v/>
      </c>
      <c r="N154" s="113" t="str">
        <f>IF(RES_hhdet_tes!N154=0,"",RES_hhdet_tes!N154/RES_hhdet_fec!N154)</f>
        <v/>
      </c>
      <c r="O154" s="113" t="str">
        <f>IF(RES_hhdet_tes!O154=0,"",RES_hhdet_tes!O154/RES_hhdet_fec!O154)</f>
        <v/>
      </c>
      <c r="P154" s="113" t="str">
        <f>IF(RES_hhdet_tes!P154=0,"",RES_hhdet_tes!P154/RES_hhdet_fec!P154)</f>
        <v/>
      </c>
      <c r="Q154" s="113" t="str">
        <f>IF(RES_hhdet_tes!Q154=0,"",RES_hhdet_tes!Q154/RES_hhdet_fec!Q154)</f>
        <v/>
      </c>
      <c r="R154" s="113" t="str">
        <f>IF(RES_hhdet_tes!R154=0,"",RES_hhdet_tes!R154/RES_hhdet_fec!R154)</f>
        <v/>
      </c>
      <c r="S154" s="113" t="str">
        <f>IF(RES_hhdet_tes!S154=0,"",RES_hhdet_tes!S154/RES_hhdet_fec!S154)</f>
        <v/>
      </c>
      <c r="T154" s="113" t="str">
        <f>IF(RES_hhdet_tes!T154=0,"",RES_hhdet_tes!T154/RES_hhdet_fec!T154)</f>
        <v/>
      </c>
      <c r="U154" s="113" t="str">
        <f>IF(RES_hhdet_tes!U154=0,"",RES_hhdet_tes!U154/RES_hhdet_fec!U154)</f>
        <v/>
      </c>
      <c r="V154" s="113" t="str">
        <f>IF(RES_hhdet_tes!V154=0,"",RES_hhdet_tes!V154/RES_hhdet_fec!V154)</f>
        <v/>
      </c>
      <c r="W154" s="113" t="str">
        <f>IF(RES_hhdet_tes!W154=0,"",RES_hhdet_tes!W154/RES_hhdet_fec!W154)</f>
        <v/>
      </c>
      <c r="X154" s="113" t="str">
        <f>IF(RES_hhdet_tes!X154=0,"",RES_hhdet_tes!X154/RES_hhdet_fec!X154)</f>
        <v/>
      </c>
      <c r="Y154" s="113" t="str">
        <f>IF(RES_hhdet_tes!Y154=0,"",RES_hhdet_tes!Y154/RES_hhdet_fec!Y154)</f>
        <v/>
      </c>
      <c r="DA154" s="132" t="s">
        <v>2052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 t="str">
        <f>IF(RES_hhdet_tes!L155=0,"",RES_hhdet_tes!L155/RES_hhdet_fec!L155)</f>
        <v/>
      </c>
      <c r="M155" s="111" t="str">
        <f>IF(RES_hhdet_tes!M155=0,"",RES_hhdet_tes!M155/RES_hhdet_fec!M155)</f>
        <v/>
      </c>
      <c r="N155" s="111" t="str">
        <f>IF(RES_hhdet_tes!N155=0,"",RES_hhdet_tes!N155/RES_hhdet_fec!N155)</f>
        <v/>
      </c>
      <c r="O155" s="111" t="str">
        <f>IF(RES_hhdet_tes!O155=0,"",RES_hhdet_tes!O155/RES_hhdet_fec!O155)</f>
        <v/>
      </c>
      <c r="P155" s="111" t="str">
        <f>IF(RES_hhdet_tes!P155=0,"",RES_hhdet_tes!P155/RES_hhdet_fec!P155)</f>
        <v/>
      </c>
      <c r="Q155" s="111" t="str">
        <f>IF(RES_hhdet_tes!Q155=0,"",RES_hhdet_tes!Q155/RES_hhdet_fec!Q155)</f>
        <v/>
      </c>
      <c r="R155" s="111" t="str">
        <f>IF(RES_hhdet_tes!R155=0,"",RES_hhdet_tes!R155/RES_hhdet_fec!R155)</f>
        <v/>
      </c>
      <c r="S155" s="111" t="str">
        <f>IF(RES_hhdet_tes!S155=0,"",RES_hhdet_tes!S155/RES_hhdet_fec!S155)</f>
        <v/>
      </c>
      <c r="T155" s="111" t="str">
        <f>IF(RES_hhdet_tes!T155=0,"",RES_hhdet_tes!T155/RES_hhdet_fec!T155)</f>
        <v/>
      </c>
      <c r="U155" s="111" t="str">
        <f>IF(RES_hhdet_tes!U155=0,"",RES_hhdet_tes!U155/RES_hhdet_fec!U155)</f>
        <v/>
      </c>
      <c r="V155" s="111" t="str">
        <f>IF(RES_hhdet_tes!V155=0,"",RES_hhdet_tes!V155/RES_hhdet_fec!V155)</f>
        <v/>
      </c>
      <c r="W155" s="111" t="str">
        <f>IF(RES_hhdet_tes!W155=0,"",RES_hhdet_tes!W155/RES_hhdet_fec!W155)</f>
        <v/>
      </c>
      <c r="X155" s="111" t="str">
        <f>IF(RES_hhdet_tes!X155=0,"",RES_hhdet_tes!X155/RES_hhdet_fec!X155)</f>
        <v/>
      </c>
      <c r="Y155" s="111" t="str">
        <f>IF(RES_hhdet_tes!Y155=0,"",RES_hhdet_tes!Y155/RES_hhdet_fec!Y155)</f>
        <v/>
      </c>
      <c r="DA155" s="63" t="s">
        <v>2053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 t="str">
        <f>IF(RES_hhdet_tes!L156=0,"",RES_hhdet_tes!L156/RES_hhdet_fec!L156)</f>
        <v/>
      </c>
      <c r="M156" s="111" t="str">
        <f>IF(RES_hhdet_tes!M156=0,"",RES_hhdet_tes!M156/RES_hhdet_fec!M156)</f>
        <v/>
      </c>
      <c r="N156" s="111" t="str">
        <f>IF(RES_hhdet_tes!N156=0,"",RES_hhdet_tes!N156/RES_hhdet_fec!N156)</f>
        <v/>
      </c>
      <c r="O156" s="111" t="str">
        <f>IF(RES_hhdet_tes!O156=0,"",RES_hhdet_tes!O156/RES_hhdet_fec!O156)</f>
        <v/>
      </c>
      <c r="P156" s="111" t="str">
        <f>IF(RES_hhdet_tes!P156=0,"",RES_hhdet_tes!P156/RES_hhdet_fec!P156)</f>
        <v/>
      </c>
      <c r="Q156" s="111" t="str">
        <f>IF(RES_hhdet_tes!Q156=0,"",RES_hhdet_tes!Q156/RES_hhdet_fec!Q156)</f>
        <v/>
      </c>
      <c r="R156" s="111" t="str">
        <f>IF(RES_hhdet_tes!R156=0,"",RES_hhdet_tes!R156/RES_hhdet_fec!R156)</f>
        <v/>
      </c>
      <c r="S156" s="111" t="str">
        <f>IF(RES_hhdet_tes!S156=0,"",RES_hhdet_tes!S156/RES_hhdet_fec!S156)</f>
        <v/>
      </c>
      <c r="T156" s="111" t="str">
        <f>IF(RES_hhdet_tes!T156=0,"",RES_hhdet_tes!T156/RES_hhdet_fec!T156)</f>
        <v/>
      </c>
      <c r="U156" s="111" t="str">
        <f>IF(RES_hhdet_tes!U156=0,"",RES_hhdet_tes!U156/RES_hhdet_fec!U156)</f>
        <v/>
      </c>
      <c r="V156" s="111" t="str">
        <f>IF(RES_hhdet_tes!V156=0,"",RES_hhdet_tes!V156/RES_hhdet_fec!V156)</f>
        <v/>
      </c>
      <c r="W156" s="111" t="str">
        <f>IF(RES_hhdet_tes!W156=0,"",RES_hhdet_tes!W156/RES_hhdet_fec!W156)</f>
        <v/>
      </c>
      <c r="X156" s="111" t="str">
        <f>IF(RES_hhdet_tes!X156=0,"",RES_hhdet_tes!X156/RES_hhdet_fec!X156)</f>
        <v/>
      </c>
      <c r="Y156" s="111" t="str">
        <f>IF(RES_hhdet_tes!Y156=0,"",RES_hhdet_tes!Y156/RES_hhdet_fec!Y156)</f>
        <v/>
      </c>
      <c r="DA156" s="63" t="s">
        <v>2054</v>
      </c>
    </row>
    <row r="157" spans="1:105" ht="12" customHeight="1" x14ac:dyDescent="0.25">
      <c r="A157" s="121" t="s">
        <v>54</v>
      </c>
      <c r="B157" s="124" t="str">
        <f>IF(RES_hhdet_tes!B157=0,"",RES_hhdet_tes!B157/RES_hhdet_fec!B157)</f>
        <v/>
      </c>
      <c r="C157" s="124" t="str">
        <f>IF(RES_hhdet_tes!C157=0,"",RES_hhdet_tes!C157/RES_hhdet_fec!C157)</f>
        <v/>
      </c>
      <c r="D157" s="124" t="str">
        <f>IF(RES_hhdet_tes!D157=0,"",RES_hhdet_tes!D157/RES_hhdet_fec!D157)</f>
        <v/>
      </c>
      <c r="E157" s="124" t="str">
        <f>IF(RES_hhdet_tes!E157=0,"",RES_hhdet_tes!E157/RES_hhdet_fec!E157)</f>
        <v/>
      </c>
      <c r="F157" s="124" t="str">
        <f>IF(RES_hhdet_tes!F157=0,"",RES_hhdet_tes!F157/RES_hhdet_fec!F157)</f>
        <v/>
      </c>
      <c r="G157" s="124" t="str">
        <f>IF(RES_hhdet_tes!G157=0,"",RES_hhdet_tes!G157/RES_hhdet_fec!G157)</f>
        <v/>
      </c>
      <c r="H157" s="124" t="str">
        <f>IF(RES_hhdet_tes!H157=0,"",RES_hhdet_tes!H157/RES_hhdet_fec!H157)</f>
        <v/>
      </c>
      <c r="I157" s="124" t="str">
        <f>IF(RES_hhdet_tes!I157=0,"",RES_hhdet_tes!I157/RES_hhdet_fec!I157)</f>
        <v/>
      </c>
      <c r="J157" s="124" t="str">
        <f>IF(RES_hhdet_tes!J157=0,"",RES_hhdet_tes!J157/RES_hhdet_fec!J157)</f>
        <v/>
      </c>
      <c r="K157" s="124" t="str">
        <f>IF(RES_hhdet_tes!K157=0,"",RES_hhdet_tes!K157/RES_hhdet_fec!K157)</f>
        <v/>
      </c>
      <c r="L157" s="124" t="str">
        <f>IF(RES_hhdet_tes!L157=0,"",RES_hhdet_tes!L157/RES_hhdet_fec!L157)</f>
        <v/>
      </c>
      <c r="M157" s="124" t="str">
        <f>IF(RES_hhdet_tes!M157=0,"",RES_hhdet_tes!M157/RES_hhdet_fec!M157)</f>
        <v/>
      </c>
      <c r="N157" s="124" t="str">
        <f>IF(RES_hhdet_tes!N157=0,"",RES_hhdet_tes!N157/RES_hhdet_fec!N157)</f>
        <v/>
      </c>
      <c r="O157" s="124" t="str">
        <f>IF(RES_hhdet_tes!O157=0,"",RES_hhdet_tes!O157/RES_hhdet_fec!O157)</f>
        <v/>
      </c>
      <c r="P157" s="124" t="str">
        <f>IF(RES_hhdet_tes!P157=0,"",RES_hhdet_tes!P157/RES_hhdet_fec!P157)</f>
        <v/>
      </c>
      <c r="Q157" s="124" t="str">
        <f>IF(RES_hhdet_tes!Q157=0,"",RES_hhdet_tes!Q157/RES_hhdet_fec!Q157)</f>
        <v/>
      </c>
      <c r="R157" s="124" t="str">
        <f>IF(RES_hhdet_tes!R157=0,"",RES_hhdet_tes!R157/RES_hhdet_fec!R157)</f>
        <v/>
      </c>
      <c r="S157" s="124" t="str">
        <f>IF(RES_hhdet_tes!S157=0,"",RES_hhdet_tes!S157/RES_hhdet_fec!S157)</f>
        <v/>
      </c>
      <c r="T157" s="124" t="str">
        <f>IF(RES_hhdet_tes!T157=0,"",RES_hhdet_tes!T157/RES_hhdet_fec!T157)</f>
        <v/>
      </c>
      <c r="U157" s="124" t="str">
        <f>IF(RES_hhdet_tes!U157=0,"",RES_hhdet_tes!U157/RES_hhdet_fec!U157)</f>
        <v/>
      </c>
      <c r="V157" s="124" t="str">
        <f>IF(RES_hhdet_tes!V157=0,"",RES_hhdet_tes!V157/RES_hhdet_fec!V157)</f>
        <v/>
      </c>
      <c r="W157" s="124" t="str">
        <f>IF(RES_hhdet_tes!W157=0,"",RES_hhdet_tes!W157/RES_hhdet_fec!W157)</f>
        <v/>
      </c>
      <c r="X157" s="124" t="str">
        <f>IF(RES_hhdet_tes!X157=0,"",RES_hhdet_tes!X157/RES_hhdet_fec!X157)</f>
        <v/>
      </c>
      <c r="Y157" s="124" t="str">
        <f>IF(RES_hhdet_tes!Y157=0,"",RES_hhdet_tes!Y157/RES_hhdet_fec!Y157)</f>
        <v/>
      </c>
      <c r="DA157" s="130" t="s">
        <v>2055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X158" s="111" t="str">
        <f>IF(RES_hhdet_tes!X158=0,"",RES_hhdet_tes!X158/RES_hhdet_fec!X158)</f>
        <v/>
      </c>
      <c r="Y158" s="111" t="str">
        <f>IF(RES_hhdet_tes!Y158=0,"",RES_hhdet_tes!Y158/RES_hhdet_fec!Y158)</f>
        <v/>
      </c>
      <c r="DA158" s="63" t="s">
        <v>2056</v>
      </c>
    </row>
    <row r="159" spans="1:105" ht="12" customHeight="1" x14ac:dyDescent="0.25">
      <c r="A159" s="109" t="s">
        <v>120</v>
      </c>
      <c r="B159" s="45" t="str">
        <f>IF(RES_hhdet_tes!B159=0,"",RES_hhdet_tes!B159/RES_hhdet_fec!B159)</f>
        <v/>
      </c>
      <c r="C159" s="45" t="str">
        <f>IF(RES_hhdet_tes!C159=0,"",RES_hhdet_tes!C159/RES_hhdet_fec!C159)</f>
        <v/>
      </c>
      <c r="D159" s="45" t="str">
        <f>IF(RES_hhdet_tes!D159=0,"",RES_hhdet_tes!D159/RES_hhdet_fec!D159)</f>
        <v/>
      </c>
      <c r="E159" s="45" t="str">
        <f>IF(RES_hhdet_tes!E159=0,"",RES_hhdet_tes!E159/RES_hhdet_fec!E159)</f>
        <v/>
      </c>
      <c r="F159" s="45" t="str">
        <f>IF(RES_hhdet_tes!F159=0,"",RES_hhdet_tes!F159/RES_hhdet_fec!F159)</f>
        <v/>
      </c>
      <c r="G159" s="45" t="str">
        <f>IF(RES_hhdet_tes!G159=0,"",RES_hhdet_tes!G159/RES_hhdet_fec!G159)</f>
        <v/>
      </c>
      <c r="H159" s="45" t="str">
        <f>IF(RES_hhdet_tes!H159=0,"",RES_hhdet_tes!H159/RES_hhdet_fec!H159)</f>
        <v/>
      </c>
      <c r="I159" s="45" t="str">
        <f>IF(RES_hhdet_tes!I159=0,"",RES_hhdet_tes!I159/RES_hhdet_fec!I159)</f>
        <v/>
      </c>
      <c r="J159" s="45" t="str">
        <f>IF(RES_hhdet_tes!J159=0,"",RES_hhdet_tes!J159/RES_hhdet_fec!J159)</f>
        <v/>
      </c>
      <c r="K159" s="45" t="str">
        <f>IF(RES_hhdet_tes!K159=0,"",RES_hhdet_tes!K159/RES_hhdet_fec!K159)</f>
        <v/>
      </c>
      <c r="L159" s="45" t="str">
        <f>IF(RES_hhdet_tes!L159=0,"",RES_hhdet_tes!L159/RES_hhdet_fec!L159)</f>
        <v/>
      </c>
      <c r="M159" s="45" t="str">
        <f>IF(RES_hhdet_tes!M159=0,"",RES_hhdet_tes!M159/RES_hhdet_fec!M159)</f>
        <v/>
      </c>
      <c r="N159" s="45" t="str">
        <f>IF(RES_hhdet_tes!N159=0,"",RES_hhdet_tes!N159/RES_hhdet_fec!N159)</f>
        <v/>
      </c>
      <c r="O159" s="45" t="str">
        <f>IF(RES_hhdet_tes!O159=0,"",RES_hhdet_tes!O159/RES_hhdet_fec!O159)</f>
        <v/>
      </c>
      <c r="P159" s="45" t="str">
        <f>IF(RES_hhdet_tes!P159=0,"",RES_hhdet_tes!P159/RES_hhdet_fec!P159)</f>
        <v/>
      </c>
      <c r="Q159" s="45" t="str">
        <f>IF(RES_hhdet_tes!Q159=0,"",RES_hhdet_tes!Q159/RES_hhdet_fec!Q159)</f>
        <v/>
      </c>
      <c r="R159" s="45" t="str">
        <f>IF(RES_hhdet_tes!R159=0,"",RES_hhdet_tes!R159/RES_hhdet_fec!R159)</f>
        <v/>
      </c>
      <c r="S159" s="45" t="str">
        <f>IF(RES_hhdet_tes!S159=0,"",RES_hhdet_tes!S159/RES_hhdet_fec!S159)</f>
        <v/>
      </c>
      <c r="T159" s="45" t="str">
        <f>IF(RES_hhdet_tes!T159=0,"",RES_hhdet_tes!T159/RES_hhdet_fec!T159)</f>
        <v/>
      </c>
      <c r="U159" s="45" t="str">
        <f>IF(RES_hhdet_tes!U159=0,"",RES_hhdet_tes!U159/RES_hhdet_fec!U159)</f>
        <v/>
      </c>
      <c r="V159" s="45" t="str">
        <f>IF(RES_hhdet_tes!V159=0,"",RES_hhdet_tes!V159/RES_hhdet_fec!V159)</f>
        <v/>
      </c>
      <c r="W159" s="45" t="str">
        <f>IF(RES_hhdet_tes!W159=0,"",RES_hhdet_tes!W159/RES_hhdet_fec!W159)</f>
        <v/>
      </c>
      <c r="X159" s="45" t="str">
        <f>IF(RES_hhdet_tes!X159=0,"",RES_hhdet_tes!X159/RES_hhdet_fec!X159)</f>
        <v/>
      </c>
      <c r="Y159" s="45" t="str">
        <f>IF(RES_hhdet_tes!Y159=0,"",RES_hhdet_tes!Y159/RES_hhdet_fec!Y159)</f>
        <v/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0.60513281013084586</v>
      </c>
      <c r="C161" s="119">
        <f>IF(RES_hhdet_tes!C161=0,"",RES_hhdet_tes!C161/RES_hhdet_fec!C161)</f>
        <v>0.60706905538780098</v>
      </c>
      <c r="D161" s="119">
        <f>IF(RES_hhdet_tes!D161=0,"",RES_hhdet_tes!D161/RES_hhdet_fec!D161)</f>
        <v>0.60597400128118484</v>
      </c>
      <c r="E161" s="119">
        <f>IF(RES_hhdet_tes!E161=0,"",RES_hhdet_tes!E161/RES_hhdet_fec!E161)</f>
        <v>0.60667489794259755</v>
      </c>
      <c r="F161" s="119">
        <f>IF(RES_hhdet_tes!F161=0,"",RES_hhdet_tes!F161/RES_hhdet_fec!F161)</f>
        <v>0.60712854515434123</v>
      </c>
      <c r="G161" s="119">
        <f>IF(RES_hhdet_tes!G161=0,"",RES_hhdet_tes!G161/RES_hhdet_fec!G161)</f>
        <v>0.60742129298233394</v>
      </c>
      <c r="H161" s="119">
        <f>IF(RES_hhdet_tes!H161=0,"",RES_hhdet_tes!H161/RES_hhdet_fec!H161)</f>
        <v>0.61171394718868843</v>
      </c>
      <c r="I161" s="119">
        <f>IF(RES_hhdet_tes!I161=0,"",RES_hhdet_tes!I161/RES_hhdet_fec!I161)</f>
        <v>0.62480517813117054</v>
      </c>
      <c r="J161" s="119">
        <f>IF(RES_hhdet_tes!J161=0,"",RES_hhdet_tes!J161/RES_hhdet_fec!J161)</f>
        <v>0.63144599599233076</v>
      </c>
      <c r="K161" s="119">
        <f>IF(RES_hhdet_tes!K161=0,"",RES_hhdet_tes!K161/RES_hhdet_fec!K161)</f>
        <v>0.63963686948021614</v>
      </c>
      <c r="L161" s="119">
        <f>IF(RES_hhdet_tes!L161=0,"",RES_hhdet_tes!L161/RES_hhdet_fec!L161)</f>
        <v>0.65352733143735375</v>
      </c>
      <c r="M161" s="119">
        <f>IF(RES_hhdet_tes!M161=0,"",RES_hhdet_tes!M161/RES_hhdet_fec!M161)</f>
        <v>0.65928165503087488</v>
      </c>
      <c r="N161" s="119">
        <f>IF(RES_hhdet_tes!N161=0,"",RES_hhdet_tes!N161/RES_hhdet_fec!N161)</f>
        <v>0.69005463392072941</v>
      </c>
      <c r="O161" s="119">
        <f>IF(RES_hhdet_tes!O161=0,"",RES_hhdet_tes!O161/RES_hhdet_fec!O161)</f>
        <v>0.6810339316454348</v>
      </c>
      <c r="P161" s="119">
        <f>IF(RES_hhdet_tes!P161=0,"",RES_hhdet_tes!P161/RES_hhdet_fec!P161)</f>
        <v>0.68205395112924794</v>
      </c>
      <c r="Q161" s="119">
        <f>IF(RES_hhdet_tes!Q161=0,"",RES_hhdet_tes!Q161/RES_hhdet_fec!Q161)</f>
        <v>0.69601636854130444</v>
      </c>
      <c r="R161" s="119">
        <f>IF(RES_hhdet_tes!R161=0,"",RES_hhdet_tes!R161/RES_hhdet_fec!R161)</f>
        <v>0.69707541387528094</v>
      </c>
      <c r="S161" s="119">
        <f>IF(RES_hhdet_tes!S161=0,"",RES_hhdet_tes!S161/RES_hhdet_fec!S161)</f>
        <v>0.70187758678440892</v>
      </c>
      <c r="T161" s="119">
        <f>IF(RES_hhdet_tes!T161=0,"",RES_hhdet_tes!T161/RES_hhdet_fec!T161)</f>
        <v>0.70683712108456376</v>
      </c>
      <c r="U161" s="119">
        <f>IF(RES_hhdet_tes!U161=0,"",RES_hhdet_tes!U161/RES_hhdet_fec!U161)</f>
        <v>0.72190531558112214</v>
      </c>
      <c r="V161" s="119">
        <f>IF(RES_hhdet_tes!V161=0,"",RES_hhdet_tes!V161/RES_hhdet_fec!V161)</f>
        <v>0.73947707067782187</v>
      </c>
      <c r="W161" s="119">
        <f>IF(RES_hhdet_tes!W161=0,"",RES_hhdet_tes!W161/RES_hhdet_fec!W161)</f>
        <v>0.7658823399568061</v>
      </c>
      <c r="X161" s="119">
        <f>IF(RES_hhdet_tes!X161=0,"",RES_hhdet_tes!X161/RES_hhdet_fec!X161)</f>
        <v>0.79406016347240094</v>
      </c>
      <c r="Y161" s="119">
        <f>IF(RES_hhdet_tes!Y161=0,"",RES_hhdet_tes!Y161/RES_hhdet_fec!Y161)</f>
        <v>0.81688293925323063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0.59901530269991221</v>
      </c>
      <c r="C162" s="124">
        <f>IF(RES_hhdet_tes!C162=0,"",RES_hhdet_tes!C162/RES_hhdet_fec!C162)</f>
        <v>0.59979932737330899</v>
      </c>
      <c r="D162" s="124">
        <f>IF(RES_hhdet_tes!D162=0,"",RES_hhdet_tes!D162/RES_hhdet_fec!D162)</f>
        <v>0.59995102746152285</v>
      </c>
      <c r="E162" s="124">
        <f>IF(RES_hhdet_tes!E162=0,"",RES_hhdet_tes!E162/RES_hhdet_fec!E162)</f>
        <v>0.60004244356358016</v>
      </c>
      <c r="F162" s="124">
        <f>IF(RES_hhdet_tes!F162=0,"",RES_hhdet_tes!F162/RES_hhdet_fec!F162)</f>
        <v>0.6000945941617627</v>
      </c>
      <c r="G162" s="124">
        <f>IF(RES_hhdet_tes!G162=0,"",RES_hhdet_tes!G162/RES_hhdet_fec!G162)</f>
        <v>0.60010282476043986</v>
      </c>
      <c r="H162" s="124">
        <f>IF(RES_hhdet_tes!H162=0,"",RES_hhdet_tes!H162/RES_hhdet_fec!H162)</f>
        <v>0.60370289022530199</v>
      </c>
      <c r="I162" s="124">
        <f>IF(RES_hhdet_tes!I162=0,"",RES_hhdet_tes!I162/RES_hhdet_fec!I162)</f>
        <v>0.61271549516073609</v>
      </c>
      <c r="J162" s="124">
        <f>IF(RES_hhdet_tes!J162=0,"",RES_hhdet_tes!J162/RES_hhdet_fec!J162)</f>
        <v>0.62446116993135381</v>
      </c>
      <c r="K162" s="124">
        <f>IF(RES_hhdet_tes!K162=0,"",RES_hhdet_tes!K162/RES_hhdet_fec!K162)</f>
        <v>0.63522684196214041</v>
      </c>
      <c r="L162" s="124">
        <f>IF(RES_hhdet_tes!L162=0,"",RES_hhdet_tes!L162/RES_hhdet_fec!L162)</f>
        <v>0.64513799251978232</v>
      </c>
      <c r="M162" s="124">
        <f>IF(RES_hhdet_tes!M162=0,"",RES_hhdet_tes!M162/RES_hhdet_fec!M162)</f>
        <v>0.65469518928699866</v>
      </c>
      <c r="N162" s="124">
        <f>IF(RES_hhdet_tes!N162=0,"",RES_hhdet_tes!N162/RES_hhdet_fec!N162)</f>
        <v>0.66487974838758057</v>
      </c>
      <c r="O162" s="124">
        <f>IF(RES_hhdet_tes!O162=0,"",RES_hhdet_tes!O162/RES_hhdet_fec!O162)</f>
        <v>0.67393326180361846</v>
      </c>
      <c r="P162" s="124">
        <f>IF(RES_hhdet_tes!P162=0,"",RES_hhdet_tes!P162/RES_hhdet_fec!P162)</f>
        <v>0.67418396392554414</v>
      </c>
      <c r="Q162" s="124">
        <f>IF(RES_hhdet_tes!Q162=0,"",RES_hhdet_tes!Q162/RES_hhdet_fec!Q162)</f>
        <v>0.67449131054594358</v>
      </c>
      <c r="R162" s="124">
        <f>IF(RES_hhdet_tes!R162=0,"",RES_hhdet_tes!R162/RES_hhdet_fec!R162)</f>
        <v>0.67473880402280118</v>
      </c>
      <c r="S162" s="124">
        <f>IF(RES_hhdet_tes!S162=0,"",RES_hhdet_tes!S162/RES_hhdet_fec!S162)</f>
        <v>0.67512690498816508</v>
      </c>
      <c r="T162" s="124">
        <f>IF(RES_hhdet_tes!T162=0,"",RES_hhdet_tes!T162/RES_hhdet_fec!T162)</f>
        <v>0.67794399481285317</v>
      </c>
      <c r="U162" s="124">
        <f>IF(RES_hhdet_tes!U162=0,"",RES_hhdet_tes!U162/RES_hhdet_fec!U162)</f>
        <v>0.68594116180893838</v>
      </c>
      <c r="V162" s="124">
        <f>IF(RES_hhdet_tes!V162=0,"",RES_hhdet_tes!V162/RES_hhdet_fec!V162)</f>
        <v>0.69940924924666581</v>
      </c>
      <c r="W162" s="124">
        <f>IF(RES_hhdet_tes!W162=0,"",RES_hhdet_tes!W162/RES_hhdet_fec!W162)</f>
        <v>0.72716352102129034</v>
      </c>
      <c r="X162" s="124">
        <f>IF(RES_hhdet_tes!X162=0,"",RES_hhdet_tes!X162/RES_hhdet_fec!X162)</f>
        <v>0.75811229224357624</v>
      </c>
      <c r="Y162" s="124">
        <f>IF(RES_hhdet_tes!Y162=0,"",RES_hhdet_tes!Y162/RES_hhdet_fec!Y162)</f>
        <v>0.79170441446148165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0.59901530269991221</v>
      </c>
      <c r="C163" s="45">
        <f>IF(RES_hhdet_tes!C163=0,"",RES_hhdet_tes!C163/RES_hhdet_fec!C163)</f>
        <v>0.59979932737330899</v>
      </c>
      <c r="D163" s="45">
        <f>IF(RES_hhdet_tes!D163=0,"",RES_hhdet_tes!D163/RES_hhdet_fec!D163)</f>
        <v>0.59995102746152285</v>
      </c>
      <c r="E163" s="45">
        <f>IF(RES_hhdet_tes!E163=0,"",RES_hhdet_tes!E163/RES_hhdet_fec!E163)</f>
        <v>0.60004244356358016</v>
      </c>
      <c r="F163" s="45">
        <f>IF(RES_hhdet_tes!F163=0,"",RES_hhdet_tes!F163/RES_hhdet_fec!F163)</f>
        <v>0.6000945941617627</v>
      </c>
      <c r="G163" s="45">
        <f>IF(RES_hhdet_tes!G163=0,"",RES_hhdet_tes!G163/RES_hhdet_fec!G163)</f>
        <v>0.60010282476043986</v>
      </c>
      <c r="H163" s="45">
        <f>IF(RES_hhdet_tes!H163=0,"",RES_hhdet_tes!H163/RES_hhdet_fec!H163)</f>
        <v>0.60370289022530199</v>
      </c>
      <c r="I163" s="45">
        <f>IF(RES_hhdet_tes!I163=0,"",RES_hhdet_tes!I163/RES_hhdet_fec!I163)</f>
        <v>0.61271549516073609</v>
      </c>
      <c r="J163" s="45">
        <f>IF(RES_hhdet_tes!J163=0,"",RES_hhdet_tes!J163/RES_hhdet_fec!J163)</f>
        <v>0.62446116993135381</v>
      </c>
      <c r="K163" s="45">
        <f>IF(RES_hhdet_tes!K163=0,"",RES_hhdet_tes!K163/RES_hhdet_fec!K163)</f>
        <v>0.63522684196214041</v>
      </c>
      <c r="L163" s="45">
        <f>IF(RES_hhdet_tes!L163=0,"",RES_hhdet_tes!L163/RES_hhdet_fec!L163)</f>
        <v>0.64513799251978232</v>
      </c>
      <c r="M163" s="45">
        <f>IF(RES_hhdet_tes!M163=0,"",RES_hhdet_tes!M163/RES_hhdet_fec!M163)</f>
        <v>0.65469518928699866</v>
      </c>
      <c r="N163" s="45">
        <f>IF(RES_hhdet_tes!N163=0,"",RES_hhdet_tes!N163/RES_hhdet_fec!N163)</f>
        <v>0.66487974838758057</v>
      </c>
      <c r="O163" s="45">
        <f>IF(RES_hhdet_tes!O163=0,"",RES_hhdet_tes!O163/RES_hhdet_fec!O163)</f>
        <v>0.67393326180361846</v>
      </c>
      <c r="P163" s="45">
        <f>IF(RES_hhdet_tes!P163=0,"",RES_hhdet_tes!P163/RES_hhdet_fec!P163)</f>
        <v>0.67418396392554414</v>
      </c>
      <c r="Q163" s="45">
        <f>IF(RES_hhdet_tes!Q163=0,"",RES_hhdet_tes!Q163/RES_hhdet_fec!Q163)</f>
        <v>0.67449131054594358</v>
      </c>
      <c r="R163" s="45">
        <f>IF(RES_hhdet_tes!R163=0,"",RES_hhdet_tes!R163/RES_hhdet_fec!R163)</f>
        <v>0.67473880402280118</v>
      </c>
      <c r="S163" s="45">
        <f>IF(RES_hhdet_tes!S163=0,"",RES_hhdet_tes!S163/RES_hhdet_fec!S163)</f>
        <v>0.67512690498816508</v>
      </c>
      <c r="T163" s="45">
        <f>IF(RES_hhdet_tes!T163=0,"",RES_hhdet_tes!T163/RES_hhdet_fec!T163)</f>
        <v>0.67794399481285317</v>
      </c>
      <c r="U163" s="45">
        <f>IF(RES_hhdet_tes!U163=0,"",RES_hhdet_tes!U163/RES_hhdet_fec!U163)</f>
        <v>0.68594116180893838</v>
      </c>
      <c r="V163" s="45">
        <f>IF(RES_hhdet_tes!V163=0,"",RES_hhdet_tes!V163/RES_hhdet_fec!V163)</f>
        <v>0.69940924924666581</v>
      </c>
      <c r="W163" s="45">
        <f>IF(RES_hhdet_tes!W163=0,"",RES_hhdet_tes!W163/RES_hhdet_fec!W163)</f>
        <v>0.72716352102129034</v>
      </c>
      <c r="X163" s="45">
        <f>IF(RES_hhdet_tes!X163=0,"",RES_hhdet_tes!X163/RES_hhdet_fec!X163)</f>
        <v>0.75811229224357624</v>
      </c>
      <c r="Y163" s="45">
        <f>IF(RES_hhdet_tes!Y163=0,"",RES_hhdet_tes!Y163/RES_hhdet_fec!Y163)</f>
        <v>0.79170441446148165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1.6278268451584426</v>
      </c>
      <c r="C164" s="124">
        <f>IF(RES_hhdet_tes!C164=0,"",RES_hhdet_tes!C164/RES_hhdet_fec!C164)</f>
        <v>1.7423583719446833</v>
      </c>
      <c r="D164" s="124">
        <f>IF(RES_hhdet_tes!D164=0,"",RES_hhdet_tes!D164/RES_hhdet_fec!D164)</f>
        <v>1.8219954250179888</v>
      </c>
      <c r="E164" s="124">
        <f>IF(RES_hhdet_tes!E164=0,"",RES_hhdet_tes!E164/RES_hhdet_fec!E164)</f>
        <v>1.862181546795628</v>
      </c>
      <c r="F164" s="124">
        <f>IF(RES_hhdet_tes!F164=0,"",RES_hhdet_tes!F164/RES_hhdet_fec!F164)</f>
        <v>1.903006334448371</v>
      </c>
      <c r="G164" s="124">
        <f>IF(RES_hhdet_tes!G164=0,"",RES_hhdet_tes!G164/RES_hhdet_fec!G164)</f>
        <v>1.9598243306151382</v>
      </c>
      <c r="H164" s="124">
        <f>IF(RES_hhdet_tes!H164=0,"",RES_hhdet_tes!H164/RES_hhdet_fec!H164)</f>
        <v>2.1005653599527578</v>
      </c>
      <c r="I164" s="124">
        <f>IF(RES_hhdet_tes!I164=0,"",RES_hhdet_tes!I164/RES_hhdet_fec!I164)</f>
        <v>2.3183235947842147</v>
      </c>
      <c r="J164" s="124">
        <f>IF(RES_hhdet_tes!J164=0,"",RES_hhdet_tes!J164/RES_hhdet_fec!J164)</f>
        <v>2.487906214019532</v>
      </c>
      <c r="K164" s="124">
        <f>IF(RES_hhdet_tes!K164=0,"",RES_hhdet_tes!K164/RES_hhdet_fec!K164)</f>
        <v>2.6720594513372871</v>
      </c>
      <c r="L164" s="124">
        <f>IF(RES_hhdet_tes!L164=0,"",RES_hhdet_tes!L164/RES_hhdet_fec!L164)</f>
        <v>2.7482906315060927</v>
      </c>
      <c r="M164" s="124">
        <f>IF(RES_hhdet_tes!M164=0,"",RES_hhdet_tes!M164/RES_hhdet_fec!M164)</f>
        <v>2.7981095687488651</v>
      </c>
      <c r="N164" s="124">
        <f>IF(RES_hhdet_tes!N164=0,"",RES_hhdet_tes!N164/RES_hhdet_fec!N164)</f>
        <v>2.8650400041321671</v>
      </c>
      <c r="O164" s="124">
        <f>IF(RES_hhdet_tes!O164=0,"",RES_hhdet_tes!O164/RES_hhdet_fec!O164)</f>
        <v>2.9112903956933991</v>
      </c>
      <c r="P164" s="124">
        <f>IF(RES_hhdet_tes!P164=0,"",RES_hhdet_tes!P164/RES_hhdet_fec!P164)</f>
        <v>2.9902665821833754</v>
      </c>
      <c r="Q164" s="124">
        <f>IF(RES_hhdet_tes!Q164=0,"",RES_hhdet_tes!Q164/RES_hhdet_fec!Q164)</f>
        <v>3.0338118919091803</v>
      </c>
      <c r="R164" s="124">
        <f>IF(RES_hhdet_tes!R164=0,"",RES_hhdet_tes!R164/RES_hhdet_fec!R164)</f>
        <v>3.0919553819446839</v>
      </c>
      <c r="S164" s="124">
        <f>IF(RES_hhdet_tes!S164=0,"",RES_hhdet_tes!S164/RES_hhdet_fec!S164)</f>
        <v>3.2327600199959643</v>
      </c>
      <c r="T164" s="124">
        <f>IF(RES_hhdet_tes!T164=0,"",RES_hhdet_tes!T164/RES_hhdet_fec!T164)</f>
        <v>3.337575974858968</v>
      </c>
      <c r="U164" s="124">
        <f>IF(RES_hhdet_tes!U164=0,"",RES_hhdet_tes!U164/RES_hhdet_fec!U164)</f>
        <v>3.4255212056752762</v>
      </c>
      <c r="V164" s="124">
        <f>IF(RES_hhdet_tes!V164=0,"",RES_hhdet_tes!V164/RES_hhdet_fec!V164)</f>
        <v>3.4819641039459999</v>
      </c>
      <c r="W164" s="124">
        <f>IF(RES_hhdet_tes!W164=0,"",RES_hhdet_tes!W164/RES_hhdet_fec!W164)</f>
        <v>3.5078142709717</v>
      </c>
      <c r="X164" s="124">
        <f>IF(RES_hhdet_tes!X164=0,"",RES_hhdet_tes!X164/RES_hhdet_fec!X164)</f>
        <v>3.5403088067880248</v>
      </c>
      <c r="Y164" s="124">
        <f>IF(RES_hhdet_tes!Y164=0,"",RES_hhdet_tes!Y164/RES_hhdet_fec!Y164)</f>
        <v>3.566408640815347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1.6278268451584426</v>
      </c>
      <c r="C165" s="111">
        <f>IF(RES_hhdet_tes!C165=0,"",RES_hhdet_tes!C165/RES_hhdet_fec!C165)</f>
        <v>1.7423583719446833</v>
      </c>
      <c r="D165" s="111">
        <f>IF(RES_hhdet_tes!D165=0,"",RES_hhdet_tes!D165/RES_hhdet_fec!D165)</f>
        <v>1.8219954250179888</v>
      </c>
      <c r="E165" s="111">
        <f>IF(RES_hhdet_tes!E165=0,"",RES_hhdet_tes!E165/RES_hhdet_fec!E165)</f>
        <v>1.862181546795628</v>
      </c>
      <c r="F165" s="111">
        <f>IF(RES_hhdet_tes!F165=0,"",RES_hhdet_tes!F165/RES_hhdet_fec!F165)</f>
        <v>1.903006334448371</v>
      </c>
      <c r="G165" s="111">
        <f>IF(RES_hhdet_tes!G165=0,"",RES_hhdet_tes!G165/RES_hhdet_fec!G165)</f>
        <v>1.9598243306151382</v>
      </c>
      <c r="H165" s="111">
        <f>IF(RES_hhdet_tes!H165=0,"",RES_hhdet_tes!H165/RES_hhdet_fec!H165)</f>
        <v>2.1005653599527578</v>
      </c>
      <c r="I165" s="111">
        <f>IF(RES_hhdet_tes!I165=0,"",RES_hhdet_tes!I165/RES_hhdet_fec!I165)</f>
        <v>2.3183235947842147</v>
      </c>
      <c r="J165" s="111">
        <f>IF(RES_hhdet_tes!J165=0,"",RES_hhdet_tes!J165/RES_hhdet_fec!J165)</f>
        <v>2.487906214019532</v>
      </c>
      <c r="K165" s="111">
        <f>IF(RES_hhdet_tes!K165=0,"",RES_hhdet_tes!K165/RES_hhdet_fec!K165)</f>
        <v>2.6720594513372871</v>
      </c>
      <c r="L165" s="111">
        <f>IF(RES_hhdet_tes!L165=0,"",RES_hhdet_tes!L165/RES_hhdet_fec!L165)</f>
        <v>2.7482906315060927</v>
      </c>
      <c r="M165" s="111">
        <f>IF(RES_hhdet_tes!M165=0,"",RES_hhdet_tes!M165/RES_hhdet_fec!M165)</f>
        <v>2.7981095687488651</v>
      </c>
      <c r="N165" s="111">
        <f>IF(RES_hhdet_tes!N165=0,"",RES_hhdet_tes!N165/RES_hhdet_fec!N165)</f>
        <v>2.8650400041321671</v>
      </c>
      <c r="O165" s="111">
        <f>IF(RES_hhdet_tes!O165=0,"",RES_hhdet_tes!O165/RES_hhdet_fec!O165)</f>
        <v>2.9112903956933991</v>
      </c>
      <c r="P165" s="111">
        <f>IF(RES_hhdet_tes!P165=0,"",RES_hhdet_tes!P165/RES_hhdet_fec!P165)</f>
        <v>2.9902665821833754</v>
      </c>
      <c r="Q165" s="111">
        <f>IF(RES_hhdet_tes!Q165=0,"",RES_hhdet_tes!Q165/RES_hhdet_fec!Q165)</f>
        <v>3.0338118919091803</v>
      </c>
      <c r="R165" s="111">
        <f>IF(RES_hhdet_tes!R165=0,"",RES_hhdet_tes!R165/RES_hhdet_fec!R165)</f>
        <v>3.0919553819446839</v>
      </c>
      <c r="S165" s="111">
        <f>IF(RES_hhdet_tes!S165=0,"",RES_hhdet_tes!S165/RES_hhdet_fec!S165)</f>
        <v>3.2327600199959643</v>
      </c>
      <c r="T165" s="111">
        <f>IF(RES_hhdet_tes!T165=0,"",RES_hhdet_tes!T165/RES_hhdet_fec!T165)</f>
        <v>3.337575974858968</v>
      </c>
      <c r="U165" s="111">
        <f>IF(RES_hhdet_tes!U165=0,"",RES_hhdet_tes!U165/RES_hhdet_fec!U165)</f>
        <v>3.4255212056752762</v>
      </c>
      <c r="V165" s="111">
        <f>IF(RES_hhdet_tes!V165=0,"",RES_hhdet_tes!V165/RES_hhdet_fec!V165)</f>
        <v>3.4819641039459999</v>
      </c>
      <c r="W165" s="111">
        <f>IF(RES_hhdet_tes!W165=0,"",RES_hhdet_tes!W165/RES_hhdet_fec!W165)</f>
        <v>3.5078142709717</v>
      </c>
      <c r="X165" s="111">
        <f>IF(RES_hhdet_tes!X165=0,"",RES_hhdet_tes!X165/RES_hhdet_fec!X165)</f>
        <v>3.5403088067880248</v>
      </c>
      <c r="Y165" s="111">
        <f>IF(RES_hhdet_tes!Y165=0,"",RES_hhdet_tes!Y165/RES_hhdet_fec!Y165)</f>
        <v>3.566408640815347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0.5585573021164153</v>
      </c>
      <c r="C166" s="124">
        <f>IF(RES_hhdet_tes!C166=0,"",RES_hhdet_tes!C166/RES_hhdet_fec!C166)</f>
        <v>0.56032588514282899</v>
      </c>
      <c r="D166" s="124">
        <f>IF(RES_hhdet_tes!D166=0,"",RES_hhdet_tes!D166/RES_hhdet_fec!D166)</f>
        <v>0.56229761027399672</v>
      </c>
      <c r="E166" s="124">
        <f>IF(RES_hhdet_tes!E166=0,"",RES_hhdet_tes!E166/RES_hhdet_fec!E166)</f>
        <v>0.56382193560605731</v>
      </c>
      <c r="F166" s="124">
        <f>IF(RES_hhdet_tes!F166=0,"",RES_hhdet_tes!F166/RES_hhdet_fec!F166)</f>
        <v>0.56629920847512993</v>
      </c>
      <c r="G166" s="124">
        <f>IF(RES_hhdet_tes!G166=0,"",RES_hhdet_tes!G166/RES_hhdet_fec!G166)</f>
        <v>0.57158747472464089</v>
      </c>
      <c r="H166" s="124">
        <f>IF(RES_hhdet_tes!H166=0,"",RES_hhdet_tes!H166/RES_hhdet_fec!H166)</f>
        <v>0.57839877234572401</v>
      </c>
      <c r="I166" s="124">
        <f>IF(RES_hhdet_tes!I166=0,"",RES_hhdet_tes!I166/RES_hhdet_fec!I166)</f>
        <v>0.58192415352904736</v>
      </c>
      <c r="J166" s="124">
        <f>IF(RES_hhdet_tes!J166=0,"",RES_hhdet_tes!J166/RES_hhdet_fec!J166)</f>
        <v>0.58351179043719748</v>
      </c>
      <c r="K166" s="124">
        <f>IF(RES_hhdet_tes!K166=0,"",RES_hhdet_tes!K166/RES_hhdet_fec!K166)</f>
        <v>0.58530075556643735</v>
      </c>
      <c r="L166" s="124">
        <f>IF(RES_hhdet_tes!L166=0,"",RES_hhdet_tes!L166/RES_hhdet_fec!L166)</f>
        <v>0.59597692621865916</v>
      </c>
      <c r="M166" s="124">
        <f>IF(RES_hhdet_tes!M166=0,"",RES_hhdet_tes!M166/RES_hhdet_fec!M166)</f>
        <v>0.59969703334792834</v>
      </c>
      <c r="N166" s="124">
        <f>IF(RES_hhdet_tes!N166=0,"",RES_hhdet_tes!N166/RES_hhdet_fec!N166)</f>
        <v>0.60446655824965501</v>
      </c>
      <c r="O166" s="124">
        <f>IF(RES_hhdet_tes!O166=0,"",RES_hhdet_tes!O166/RES_hhdet_fec!O166)</f>
        <v>0.61161981800964327</v>
      </c>
      <c r="P166" s="124">
        <f>IF(RES_hhdet_tes!P166=0,"",RES_hhdet_tes!P166/RES_hhdet_fec!P166)</f>
        <v>0.61789665970441332</v>
      </c>
      <c r="Q166" s="124">
        <f>IF(RES_hhdet_tes!Q166=0,"",RES_hhdet_tes!Q166/RES_hhdet_fec!Q166)</f>
        <v>0.62689319753868233</v>
      </c>
      <c r="R166" s="124">
        <f>IF(RES_hhdet_tes!R166=0,"",RES_hhdet_tes!R166/RES_hhdet_fec!R166)</f>
        <v>0.63856527477041591</v>
      </c>
      <c r="S166" s="124">
        <f>IF(RES_hhdet_tes!S166=0,"",RES_hhdet_tes!S166/RES_hhdet_fec!S166)</f>
        <v>0.65083824090830711</v>
      </c>
      <c r="T166" s="124">
        <f>IF(RES_hhdet_tes!T166=0,"",RES_hhdet_tes!T166/RES_hhdet_fec!T166)</f>
        <v>0.66348057214580936</v>
      </c>
      <c r="U166" s="124">
        <f>IF(RES_hhdet_tes!U166=0,"",RES_hhdet_tes!U166/RES_hhdet_fec!U166)</f>
        <v>0.67822117744075094</v>
      </c>
      <c r="V166" s="124">
        <f>IF(RES_hhdet_tes!V166=0,"",RES_hhdet_tes!V166/RES_hhdet_fec!V166)</f>
        <v>0.69157184547558415</v>
      </c>
      <c r="W166" s="124">
        <f>IF(RES_hhdet_tes!W166=0,"",RES_hhdet_tes!W166/RES_hhdet_fec!W166)</f>
        <v>0.70546482087400419</v>
      </c>
      <c r="X166" s="124">
        <f>IF(RES_hhdet_tes!X166=0,"",RES_hhdet_tes!X166/RES_hhdet_fec!X166)</f>
        <v>0.71795904284565104</v>
      </c>
      <c r="Y166" s="124">
        <f>IF(RES_hhdet_tes!Y166=0,"",RES_hhdet_tes!Y166/RES_hhdet_fec!Y166)</f>
        <v>0.72925016236545215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0.49556538671916234</v>
      </c>
      <c r="C167" s="111">
        <f>IF(RES_hhdet_tes!C167=0,"",RES_hhdet_tes!C167/RES_hhdet_fec!C167)</f>
        <v>0.49706057105516555</v>
      </c>
      <c r="D167" s="111">
        <f>IF(RES_hhdet_tes!D167=0,"",RES_hhdet_tes!D167/RES_hhdet_fec!D167)</f>
        <v>0.49835115904047195</v>
      </c>
      <c r="E167" s="111">
        <f>IF(RES_hhdet_tes!E167=0,"",RES_hhdet_tes!E167/RES_hhdet_fec!E167)</f>
        <v>0.49977165842327814</v>
      </c>
      <c r="F167" s="111">
        <f>IF(RES_hhdet_tes!F167=0,"",RES_hhdet_tes!F167/RES_hhdet_fec!F167)</f>
        <v>0.50238555556638587</v>
      </c>
      <c r="G167" s="111">
        <f>IF(RES_hhdet_tes!G167=0,"",RES_hhdet_tes!G167/RES_hhdet_fec!G167)</f>
        <v>0.50898074509774971</v>
      </c>
      <c r="H167" s="111">
        <f>IF(RES_hhdet_tes!H167=0,"",RES_hhdet_tes!H167/RES_hhdet_fec!H167)</f>
        <v>0.51829122702384034</v>
      </c>
      <c r="I167" s="111">
        <f>IF(RES_hhdet_tes!I167=0,"",RES_hhdet_tes!I167/RES_hhdet_fec!I167)</f>
        <v>0.52309334850255407</v>
      </c>
      <c r="J167" s="111">
        <f>IF(RES_hhdet_tes!J167=0,"",RES_hhdet_tes!J167/RES_hhdet_fec!J167)</f>
        <v>0.52470106544424122</v>
      </c>
      <c r="K167" s="111">
        <f>IF(RES_hhdet_tes!K167=0,"",RES_hhdet_tes!K167/RES_hhdet_fec!K167)</f>
        <v>0.52706101224686119</v>
      </c>
      <c r="L167" s="111">
        <f>IF(RES_hhdet_tes!L167=0,"",RES_hhdet_tes!L167/RES_hhdet_fec!L167)</f>
        <v>0.52936310161710165</v>
      </c>
      <c r="M167" s="111">
        <f>IF(RES_hhdet_tes!M167=0,"",RES_hhdet_tes!M167/RES_hhdet_fec!M167)</f>
        <v>0.5331796806982223</v>
      </c>
      <c r="N167" s="111">
        <f>IF(RES_hhdet_tes!N167=0,"",RES_hhdet_tes!N167/RES_hhdet_fec!N167)</f>
        <v>0.5388248679762826</v>
      </c>
      <c r="O167" s="111">
        <f>IF(RES_hhdet_tes!O167=0,"",RES_hhdet_tes!O167/RES_hhdet_fec!O167)</f>
        <v>0.54858837947871497</v>
      </c>
      <c r="P167" s="111">
        <f>IF(RES_hhdet_tes!P167=0,"",RES_hhdet_tes!P167/RES_hhdet_fec!P167)</f>
        <v>0.55538845089083411</v>
      </c>
      <c r="Q167" s="111">
        <f>IF(RES_hhdet_tes!Q167=0,"",RES_hhdet_tes!Q167/RES_hhdet_fec!Q167)</f>
        <v>0.56106046847198199</v>
      </c>
      <c r="R167" s="111">
        <f>IF(RES_hhdet_tes!R167=0,"",RES_hhdet_tes!R167/RES_hhdet_fec!R167)</f>
        <v>0.56890923142865879</v>
      </c>
      <c r="S167" s="111">
        <f>IF(RES_hhdet_tes!S167=0,"",RES_hhdet_tes!S167/RES_hhdet_fec!S167)</f>
        <v>0.58382935742851561</v>
      </c>
      <c r="T167" s="111">
        <f>IF(RES_hhdet_tes!T167=0,"",RES_hhdet_tes!T167/RES_hhdet_fec!T167)</f>
        <v>0.60800060785978804</v>
      </c>
      <c r="U167" s="111">
        <f>IF(RES_hhdet_tes!U167=0,"",RES_hhdet_tes!U167/RES_hhdet_fec!U167)</f>
        <v>0.64191055287775733</v>
      </c>
      <c r="V167" s="111">
        <f>IF(RES_hhdet_tes!V167=0,"",RES_hhdet_tes!V167/RES_hhdet_fec!V167)</f>
        <v>0.66900215982962319</v>
      </c>
      <c r="W167" s="111">
        <f>IF(RES_hhdet_tes!W167=0,"",RES_hhdet_tes!W167/RES_hhdet_fec!W167)</f>
        <v>0.68861818550497067</v>
      </c>
      <c r="X167" s="111">
        <f>IF(RES_hhdet_tes!X167=0,"",RES_hhdet_tes!X167/RES_hhdet_fec!X167)</f>
        <v>0.69471790688192825</v>
      </c>
      <c r="Y167" s="111">
        <f>IF(RES_hhdet_tes!Y167=0,"",RES_hhdet_tes!Y167/RES_hhdet_fec!Y167)</f>
        <v>0.69852198831759094</v>
      </c>
      <c r="DA167" s="63" t="s">
        <v>2064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>
        <f>IF(RES_hhdet_tes!L168=0,"",RES_hhdet_tes!L168/RES_hhdet_fec!L168)</f>
        <v>0.77477340758314828</v>
      </c>
      <c r="M168" s="111">
        <f>IF(RES_hhdet_tes!M168=0,"",RES_hhdet_tes!M168/RES_hhdet_fec!M168)</f>
        <v>0.77891903024551912</v>
      </c>
      <c r="N168" s="111">
        <f>IF(RES_hhdet_tes!N168=0,"",RES_hhdet_tes!N168/RES_hhdet_fec!N168)</f>
        <v>0.78980473713120491</v>
      </c>
      <c r="O168" s="111">
        <f>IF(RES_hhdet_tes!O168=0,"",RES_hhdet_tes!O168/RES_hhdet_fec!O168)</f>
        <v>0.77839878484811831</v>
      </c>
      <c r="P168" s="111">
        <f>IF(RES_hhdet_tes!P168=0,"",RES_hhdet_tes!P168/RES_hhdet_fec!P168)</f>
        <v>0.7715980517643054</v>
      </c>
      <c r="Q168" s="111">
        <f>IF(RES_hhdet_tes!Q168=0,"",RES_hhdet_tes!Q168/RES_hhdet_fec!Q168)</f>
        <v>0.78357738502291741</v>
      </c>
      <c r="R168" s="111">
        <f>IF(RES_hhdet_tes!R168=0,"",RES_hhdet_tes!R168/RES_hhdet_fec!R168)</f>
        <v>0.7713594389029772</v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X168" s="111" t="str">
        <f>IF(RES_hhdet_tes!X168=0,"",RES_hhdet_tes!X168/RES_hhdet_fec!X168)</f>
        <v/>
      </c>
      <c r="Y168" s="111" t="str">
        <f>IF(RES_hhdet_tes!Y168=0,"",RES_hhdet_tes!Y168/RES_hhdet_fec!Y168)</f>
        <v/>
      </c>
      <c r="DA168" s="63" t="s">
        <v>2065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>
        <f>IF(RES_hhdet_tes!L169=0,"",RES_hhdet_tes!L169/RES_hhdet_fec!L169)</f>
        <v>0.54041704662287104</v>
      </c>
      <c r="M169" s="112">
        <f>IF(RES_hhdet_tes!M169=0,"",RES_hhdet_tes!M169/RES_hhdet_fec!M169)</f>
        <v>0.54041704662287104</v>
      </c>
      <c r="N169" s="112">
        <f>IF(RES_hhdet_tes!N169=0,"",RES_hhdet_tes!N169/RES_hhdet_fec!N169)</f>
        <v>0.54041704662287104</v>
      </c>
      <c r="O169" s="112">
        <f>IF(RES_hhdet_tes!O169=0,"",RES_hhdet_tes!O169/RES_hhdet_fec!O169)</f>
        <v>0.54041704662287104</v>
      </c>
      <c r="P169" s="112">
        <f>IF(RES_hhdet_tes!P169=0,"",RES_hhdet_tes!P169/RES_hhdet_fec!P169)</f>
        <v>0.54041704662287104</v>
      </c>
      <c r="Q169" s="112">
        <f>IF(RES_hhdet_tes!Q169=0,"",RES_hhdet_tes!Q169/RES_hhdet_fec!Q169)</f>
        <v>0.54041704662287104</v>
      </c>
      <c r="R169" s="112">
        <f>IF(RES_hhdet_tes!R169=0,"",RES_hhdet_tes!R169/RES_hhdet_fec!R169)</f>
        <v>0.54041704662287104</v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X169" s="112" t="str">
        <f>IF(RES_hhdet_tes!X169=0,"",RES_hhdet_tes!X169/RES_hhdet_fec!X169)</f>
        <v/>
      </c>
      <c r="Y169" s="112" t="str">
        <f>IF(RES_hhdet_tes!Y169=0,"",RES_hhdet_tes!Y169/RES_hhdet_fec!Y169)</f>
        <v/>
      </c>
      <c r="DA169" s="131" t="s">
        <v>2066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X170" s="113" t="str">
        <f>IF(RES_hhdet_tes!X170=0,"",RES_hhdet_tes!X170/RES_hhdet_fec!X170)</f>
        <v/>
      </c>
      <c r="Y170" s="113" t="str">
        <f>IF(RES_hhdet_tes!Y170=0,"",RES_hhdet_tes!Y170/RES_hhdet_fec!Y170)</f>
        <v/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0.55906420636669352</v>
      </c>
      <c r="C171" s="112">
        <f>IF(RES_hhdet_tes!C171=0,"",RES_hhdet_tes!C171/RES_hhdet_fec!C171)</f>
        <v>0.56087610928901277</v>
      </c>
      <c r="D171" s="112">
        <f>IF(RES_hhdet_tes!D171=0,"",RES_hhdet_tes!D171/RES_hhdet_fec!D171)</f>
        <v>0.56274471757531319</v>
      </c>
      <c r="E171" s="112">
        <f>IF(RES_hhdet_tes!E171=0,"",RES_hhdet_tes!E171/RES_hhdet_fec!E171)</f>
        <v>0.56428660704503086</v>
      </c>
      <c r="F171" s="112">
        <f>IF(RES_hhdet_tes!F171=0,"",RES_hhdet_tes!F171/RES_hhdet_fec!F171)</f>
        <v>0.56676810715775838</v>
      </c>
      <c r="G171" s="112">
        <f>IF(RES_hhdet_tes!G171=0,"",RES_hhdet_tes!G171/RES_hhdet_fec!G171)</f>
        <v>0.57201780610272446</v>
      </c>
      <c r="H171" s="112">
        <f>IF(RES_hhdet_tes!H171=0,"",RES_hhdet_tes!H171/RES_hhdet_fec!H171)</f>
        <v>0.57879560356849713</v>
      </c>
      <c r="I171" s="112">
        <f>IF(RES_hhdet_tes!I171=0,"",RES_hhdet_tes!I171/RES_hhdet_fec!I171)</f>
        <v>0.58229945284566864</v>
      </c>
      <c r="J171" s="112">
        <f>IF(RES_hhdet_tes!J171=0,"",RES_hhdet_tes!J171/RES_hhdet_fec!J171)</f>
        <v>0.58383351449283849</v>
      </c>
      <c r="K171" s="112">
        <f>IF(RES_hhdet_tes!K171=0,"",RES_hhdet_tes!K171/RES_hhdet_fec!K171)</f>
        <v>0.58560570514441901</v>
      </c>
      <c r="L171" s="112">
        <f>IF(RES_hhdet_tes!L171=0,"",RES_hhdet_tes!L171/RES_hhdet_fec!L171)</f>
        <v>0.5868693760982886</v>
      </c>
      <c r="M171" s="112">
        <f>IF(RES_hhdet_tes!M171=0,"",RES_hhdet_tes!M171/RES_hhdet_fec!M171)</f>
        <v>0.58887741817020889</v>
      </c>
      <c r="N171" s="112">
        <f>IF(RES_hhdet_tes!N171=0,"",RES_hhdet_tes!N171/RES_hhdet_fec!N171)</f>
        <v>0.5922731849944709</v>
      </c>
      <c r="O171" s="112">
        <f>IF(RES_hhdet_tes!O171=0,"",RES_hhdet_tes!O171/RES_hhdet_fec!O171)</f>
        <v>0.59752636649690216</v>
      </c>
      <c r="P171" s="112">
        <f>IF(RES_hhdet_tes!P171=0,"",RES_hhdet_tes!P171/RES_hhdet_fec!P171)</f>
        <v>0.60312691827655907</v>
      </c>
      <c r="Q171" s="112">
        <f>IF(RES_hhdet_tes!Q171=0,"",RES_hhdet_tes!Q171/RES_hhdet_fec!Q171)</f>
        <v>0.61142817357911272</v>
      </c>
      <c r="R171" s="112">
        <f>IF(RES_hhdet_tes!R171=0,"",RES_hhdet_tes!R171/RES_hhdet_fec!R171)</f>
        <v>0.62300096279974548</v>
      </c>
      <c r="S171" s="112">
        <f>IF(RES_hhdet_tes!S171=0,"",RES_hhdet_tes!S171/RES_hhdet_fec!S171)</f>
        <v>0.63550268058056814</v>
      </c>
      <c r="T171" s="112">
        <f>IF(RES_hhdet_tes!T171=0,"",RES_hhdet_tes!T171/RES_hhdet_fec!T171)</f>
        <v>0.64790428254058097</v>
      </c>
      <c r="U171" s="112">
        <f>IF(RES_hhdet_tes!U171=0,"",RES_hhdet_tes!U171/RES_hhdet_fec!U171)</f>
        <v>0.66230370379378434</v>
      </c>
      <c r="V171" s="112">
        <f>IF(RES_hhdet_tes!V171=0,"",RES_hhdet_tes!V171/RES_hhdet_fec!V171)</f>
        <v>0.67667688716803609</v>
      </c>
      <c r="W171" s="112">
        <f>IF(RES_hhdet_tes!W171=0,"",RES_hhdet_tes!W171/RES_hhdet_fec!W171)</f>
        <v>0.69137732423921305</v>
      </c>
      <c r="X171" s="112">
        <f>IF(RES_hhdet_tes!X171=0,"",RES_hhdet_tes!X171/RES_hhdet_fec!X171)</f>
        <v>0.7029120310266771</v>
      </c>
      <c r="Y171" s="112">
        <f>IF(RES_hhdet_tes!Y171=0,"",RES_hhdet_tes!Y171/RES_hhdet_fec!Y171)</f>
        <v>0.71502945046985567</v>
      </c>
      <c r="DA171" s="131" t="s">
        <v>2068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>
        <f>IF(RES_hhdet_tes!L172=0,"",RES_hhdet_tes!L172/RES_hhdet_fec!L172)</f>
        <v>0.80811021962479523</v>
      </c>
      <c r="M172" s="113">
        <f>IF(RES_hhdet_tes!M172=0,"",RES_hhdet_tes!M172/RES_hhdet_fec!M172)</f>
        <v>0.81354257889302084</v>
      </c>
      <c r="N172" s="113">
        <f>IF(RES_hhdet_tes!N172=0,"",RES_hhdet_tes!N172/RES_hhdet_fec!N172)</f>
        <v>0.82454223932418191</v>
      </c>
      <c r="O172" s="113">
        <f>IF(RES_hhdet_tes!O172=0,"",RES_hhdet_tes!O172/RES_hhdet_fec!O172)</f>
        <v>0.81706934190854175</v>
      </c>
      <c r="P172" s="113">
        <f>IF(RES_hhdet_tes!P172=0,"",RES_hhdet_tes!P172/RES_hhdet_fec!P172)</f>
        <v>0.81368584019224188</v>
      </c>
      <c r="Q172" s="113">
        <f>IF(RES_hhdet_tes!Q172=0,"",RES_hhdet_tes!Q172/RES_hhdet_fec!Q172)</f>
        <v>0.82518846963600612</v>
      </c>
      <c r="R172" s="113">
        <f>IF(RES_hhdet_tes!R172=0,"",RES_hhdet_tes!R172/RES_hhdet_fec!R172)</f>
        <v>0.82027517585211085</v>
      </c>
      <c r="S172" s="113">
        <f>IF(RES_hhdet_tes!S172=0,"",RES_hhdet_tes!S172/RES_hhdet_fec!S172)</f>
        <v>0.82105614544466821</v>
      </c>
      <c r="T172" s="113">
        <f>IF(RES_hhdet_tes!T172=0,"",RES_hhdet_tes!T172/RES_hhdet_fec!T172)</f>
        <v>0.84437002908278114</v>
      </c>
      <c r="U172" s="113">
        <f>IF(RES_hhdet_tes!U172=0,"",RES_hhdet_tes!U172/RES_hhdet_fec!U172)</f>
        <v>0.85065152410445588</v>
      </c>
      <c r="V172" s="113">
        <f>IF(RES_hhdet_tes!V172=0,"",RES_hhdet_tes!V172/RES_hhdet_fec!V172)</f>
        <v>0.85239169943168513</v>
      </c>
      <c r="W172" s="113">
        <f>IF(RES_hhdet_tes!W172=0,"",RES_hhdet_tes!W172/RES_hhdet_fec!W172)</f>
        <v>0.85862099508433731</v>
      </c>
      <c r="X172" s="113">
        <f>IF(RES_hhdet_tes!X172=0,"",RES_hhdet_tes!X172/RES_hhdet_fec!X172)</f>
        <v>0.86580907995836764</v>
      </c>
      <c r="Y172" s="113">
        <f>IF(RES_hhdet_tes!Y172=0,"",RES_hhdet_tes!Y172/RES_hhdet_fec!Y172)</f>
        <v>0.87247585365261193</v>
      </c>
      <c r="DA172" s="132" t="s">
        <v>2069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>
        <f>IF(RES_hhdet_tes!L173=0,"",RES_hhdet_tes!L173/RES_hhdet_fec!L173)</f>
        <v>0.59324355549207419</v>
      </c>
      <c r="M173" s="111">
        <f>IF(RES_hhdet_tes!M173=0,"",RES_hhdet_tes!M173/RES_hhdet_fec!M173)</f>
        <v>0.5939426327669477</v>
      </c>
      <c r="N173" s="111">
        <f>IF(RES_hhdet_tes!N173=0,"",RES_hhdet_tes!N173/RES_hhdet_fec!N173)</f>
        <v>0.59489271766205554</v>
      </c>
      <c r="O173" s="111">
        <f>IF(RES_hhdet_tes!O173=0,"",RES_hhdet_tes!O173/RES_hhdet_fec!O173)</f>
        <v>0.59881661480108594</v>
      </c>
      <c r="P173" s="111">
        <f>IF(RES_hhdet_tes!P173=0,"",RES_hhdet_tes!P173/RES_hhdet_fec!P173)</f>
        <v>0.60271157494220895</v>
      </c>
      <c r="Q173" s="111">
        <f>IF(RES_hhdet_tes!Q173=0,"",RES_hhdet_tes!Q173/RES_hhdet_fec!Q173)</f>
        <v>0.60600486048238444</v>
      </c>
      <c r="R173" s="111">
        <f>IF(RES_hhdet_tes!R173=0,"",RES_hhdet_tes!R173/RES_hhdet_fec!R173)</f>
        <v>0.61598046461338085</v>
      </c>
      <c r="S173" s="111">
        <f>IF(RES_hhdet_tes!S173=0,"",RES_hhdet_tes!S173/RES_hhdet_fec!S173)</f>
        <v>0.63217036791916226</v>
      </c>
      <c r="T173" s="111">
        <f>IF(RES_hhdet_tes!T173=0,"",RES_hhdet_tes!T173/RES_hhdet_fec!T173)</f>
        <v>0.65835562731671937</v>
      </c>
      <c r="U173" s="111">
        <f>IF(RES_hhdet_tes!U173=0,"",RES_hhdet_tes!U173/RES_hhdet_fec!U173)</f>
        <v>0.66914883469256281</v>
      </c>
      <c r="V173" s="111">
        <f>IF(RES_hhdet_tes!V173=0,"",RES_hhdet_tes!V173/RES_hhdet_fec!V173)</f>
        <v>0.67765087173599237</v>
      </c>
      <c r="W173" s="111">
        <f>IF(RES_hhdet_tes!W173=0,"",RES_hhdet_tes!W173/RES_hhdet_fec!W173)</f>
        <v>0.69021232726417503</v>
      </c>
      <c r="X173" s="111">
        <f>IF(RES_hhdet_tes!X173=0,"",RES_hhdet_tes!X173/RES_hhdet_fec!X173)</f>
        <v>0.70300132947905924</v>
      </c>
      <c r="Y173" s="111">
        <f>IF(RES_hhdet_tes!Y173=0,"",RES_hhdet_tes!Y173/RES_hhdet_fec!Y173)</f>
        <v>0.71323461200794247</v>
      </c>
      <c r="DA173" s="63" t="s">
        <v>2070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0.7128886143893709</v>
      </c>
      <c r="C175" s="124">
        <f>IF(RES_hhdet_tes!C175=0,"",RES_hhdet_tes!C175/RES_hhdet_fec!C175)</f>
        <v>0.71219318448057123</v>
      </c>
      <c r="D175" s="124">
        <f>IF(RES_hhdet_tes!D175=0,"",RES_hhdet_tes!D175/RES_hhdet_fec!D175)</f>
        <v>0.71029131406489421</v>
      </c>
      <c r="E175" s="124">
        <f>IF(RES_hhdet_tes!E175=0,"",RES_hhdet_tes!E175/RES_hhdet_fec!E175)</f>
        <v>0.7071016099771541</v>
      </c>
      <c r="F175" s="124">
        <f>IF(RES_hhdet_tes!F175=0,"",RES_hhdet_tes!F175/RES_hhdet_fec!F175)</f>
        <v>0.70699837197105664</v>
      </c>
      <c r="G175" s="124">
        <f>IF(RES_hhdet_tes!G175=0,"",RES_hhdet_tes!G175/RES_hhdet_fec!G175)</f>
        <v>0.70978550371382199</v>
      </c>
      <c r="H175" s="124">
        <f>IF(RES_hhdet_tes!H175=0,"",RES_hhdet_tes!H175/RES_hhdet_fec!H175)</f>
        <v>0.71291169542794963</v>
      </c>
      <c r="I175" s="124">
        <f>IF(RES_hhdet_tes!I175=0,"",RES_hhdet_tes!I175/RES_hhdet_fec!I175)</f>
        <v>0.71830717436607239</v>
      </c>
      <c r="J175" s="124">
        <f>IF(RES_hhdet_tes!J175=0,"",RES_hhdet_tes!J175/RES_hhdet_fec!J175)</f>
        <v>0.7213821734302841</v>
      </c>
      <c r="K175" s="124">
        <f>IF(RES_hhdet_tes!K175=0,"",RES_hhdet_tes!K175/RES_hhdet_fec!K175)</f>
        <v>0.71980961828735979</v>
      </c>
      <c r="L175" s="124">
        <f>IF(RES_hhdet_tes!L175=0,"",RES_hhdet_tes!L175/RES_hhdet_fec!L175)</f>
        <v>0.7236864409613597</v>
      </c>
      <c r="M175" s="124">
        <f>IF(RES_hhdet_tes!M175=0,"",RES_hhdet_tes!M175/RES_hhdet_fec!M175)</f>
        <v>0.71994604664217943</v>
      </c>
      <c r="N175" s="124">
        <f>IF(RES_hhdet_tes!N175=0,"",RES_hhdet_tes!N175/RES_hhdet_fec!N175)</f>
        <v>0.72250588954846628</v>
      </c>
      <c r="O175" s="124">
        <f>IF(RES_hhdet_tes!O175=0,"",RES_hhdet_tes!O175/RES_hhdet_fec!O175)</f>
        <v>0.72454630679814935</v>
      </c>
      <c r="P175" s="124">
        <f>IF(RES_hhdet_tes!P175=0,"",RES_hhdet_tes!P175/RES_hhdet_fec!P175)</f>
        <v>0.72835524124583617</v>
      </c>
      <c r="Q175" s="124">
        <f>IF(RES_hhdet_tes!Q175=0,"",RES_hhdet_tes!Q175/RES_hhdet_fec!Q175)</f>
        <v>0.72428527708528145</v>
      </c>
      <c r="R175" s="124">
        <f>IF(RES_hhdet_tes!R175=0,"",RES_hhdet_tes!R175/RES_hhdet_fec!R175)</f>
        <v>0.73669485488348874</v>
      </c>
      <c r="S175" s="124">
        <f>IF(RES_hhdet_tes!S175=0,"",RES_hhdet_tes!S175/RES_hhdet_fec!S175)</f>
        <v>0.74912365451599117</v>
      </c>
      <c r="T175" s="124">
        <f>IF(RES_hhdet_tes!T175=0,"",RES_hhdet_tes!T175/RES_hhdet_fec!T175)</f>
        <v>0.76202566207578759</v>
      </c>
      <c r="U175" s="124">
        <f>IF(RES_hhdet_tes!U175=0,"",RES_hhdet_tes!U175/RES_hhdet_fec!U175)</f>
        <v>0.77743436029450097</v>
      </c>
      <c r="V175" s="124">
        <f>IF(RES_hhdet_tes!V175=0,"",RES_hhdet_tes!V175/RES_hhdet_fec!V175)</f>
        <v>0.79180511530201902</v>
      </c>
      <c r="W175" s="124">
        <f>IF(RES_hhdet_tes!W175=0,"",RES_hhdet_tes!W175/RES_hhdet_fec!W175)</f>
        <v>0.80858830321690556</v>
      </c>
      <c r="X175" s="124">
        <f>IF(RES_hhdet_tes!X175=0,"",RES_hhdet_tes!X175/RES_hhdet_fec!X175)</f>
        <v>0.82636317309653151</v>
      </c>
      <c r="Y175" s="124">
        <f>IF(RES_hhdet_tes!Y175=0,"",RES_hhdet_tes!Y175/RES_hhdet_fec!Y175)</f>
        <v>0.84560821636448724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0.56075323087468321</v>
      </c>
      <c r="C176" s="111">
        <f>IF(RES_hhdet_tes!C176=0,"",RES_hhdet_tes!C176/RES_hhdet_fec!C176)</f>
        <v>0.56189304135677198</v>
      </c>
      <c r="D176" s="111">
        <f>IF(RES_hhdet_tes!D176=0,"",RES_hhdet_tes!D176/RES_hhdet_fec!D176)</f>
        <v>0.56348451556640777</v>
      </c>
      <c r="E176" s="111">
        <f>IF(RES_hhdet_tes!E176=0,"",RES_hhdet_tes!E176/RES_hhdet_fec!E176)</f>
        <v>0.56428718409436573</v>
      </c>
      <c r="F176" s="111">
        <f>IF(RES_hhdet_tes!F176=0,"",RES_hhdet_tes!F176/RES_hhdet_fec!F176)</f>
        <v>0.56520701980924037</v>
      </c>
      <c r="G176" s="111">
        <f>IF(RES_hhdet_tes!G176=0,"",RES_hhdet_tes!G176/RES_hhdet_fec!G176)</f>
        <v>0.56654119385712332</v>
      </c>
      <c r="H176" s="111">
        <f>IF(RES_hhdet_tes!H176=0,"",RES_hhdet_tes!H176/RES_hhdet_fec!H176)</f>
        <v>0.56804976533085472</v>
      </c>
      <c r="I176" s="111">
        <f>IF(RES_hhdet_tes!I176=0,"",RES_hhdet_tes!I176/RES_hhdet_fec!I176)</f>
        <v>0.5688509994029014</v>
      </c>
      <c r="J176" s="111">
        <f>IF(RES_hhdet_tes!J176=0,"",RES_hhdet_tes!J176/RES_hhdet_fec!J176)</f>
        <v>0.56954417278707092</v>
      </c>
      <c r="K176" s="111">
        <f>IF(RES_hhdet_tes!K176=0,"",RES_hhdet_tes!K176/RES_hhdet_fec!K176)</f>
        <v>0.57029188256755314</v>
      </c>
      <c r="L176" s="111">
        <f>IF(RES_hhdet_tes!L176=0,"",RES_hhdet_tes!L176/RES_hhdet_fec!L176)</f>
        <v>0.57092278772568616</v>
      </c>
      <c r="M176" s="111">
        <f>IF(RES_hhdet_tes!M176=0,"",RES_hhdet_tes!M176/RES_hhdet_fec!M176)</f>
        <v>0.57136495569937074</v>
      </c>
      <c r="N176" s="111">
        <f>IF(RES_hhdet_tes!N176=0,"",RES_hhdet_tes!N176/RES_hhdet_fec!N176)</f>
        <v>0.57171796487250659</v>
      </c>
      <c r="O176" s="111">
        <f>IF(RES_hhdet_tes!O176=0,"",RES_hhdet_tes!O176/RES_hhdet_fec!O176)</f>
        <v>0.57209070534158102</v>
      </c>
      <c r="P176" s="111">
        <f>IF(RES_hhdet_tes!P176=0,"",RES_hhdet_tes!P176/RES_hhdet_fec!P176)</f>
        <v>0.57235340359286924</v>
      </c>
      <c r="Q176" s="111">
        <f>IF(RES_hhdet_tes!Q176=0,"",RES_hhdet_tes!Q176/RES_hhdet_fec!Q176)</f>
        <v>0.57277617975987505</v>
      </c>
      <c r="R176" s="111">
        <f>IF(RES_hhdet_tes!R176=0,"",RES_hhdet_tes!R176/RES_hhdet_fec!R176)</f>
        <v>0.573932729514818</v>
      </c>
      <c r="S176" s="111">
        <f>IF(RES_hhdet_tes!S176=0,"",RES_hhdet_tes!S176/RES_hhdet_fec!S176)</f>
        <v>0.57545886975778759</v>
      </c>
      <c r="T176" s="111">
        <f>IF(RES_hhdet_tes!T176=0,"",RES_hhdet_tes!T176/RES_hhdet_fec!T176)</f>
        <v>0.57775078722893447</v>
      </c>
      <c r="U176" s="111">
        <f>IF(RES_hhdet_tes!U176=0,"",RES_hhdet_tes!U176/RES_hhdet_fec!U176)</f>
        <v>0.58181094449115067</v>
      </c>
      <c r="V176" s="111">
        <f>IF(RES_hhdet_tes!V176=0,"",RES_hhdet_tes!V176/RES_hhdet_fec!V176)</f>
        <v>0.58669665853610464</v>
      </c>
      <c r="W176" s="111">
        <f>IF(RES_hhdet_tes!W176=0,"",RES_hhdet_tes!W176/RES_hhdet_fec!W176)</f>
        <v>0.59302945621019465</v>
      </c>
      <c r="X176" s="111">
        <f>IF(RES_hhdet_tes!X176=0,"",RES_hhdet_tes!X176/RES_hhdet_fec!X176)</f>
        <v>0.59711006065283101</v>
      </c>
      <c r="Y176" s="111">
        <f>IF(RES_hhdet_tes!Y176=0,"",RES_hhdet_tes!Y176/RES_hhdet_fec!Y176)</f>
        <v>0.60030696408670337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0.72597952868371163</v>
      </c>
      <c r="C177" s="45">
        <f>IF(RES_hhdet_tes!C177=0,"",RES_hhdet_tes!C177/RES_hhdet_fec!C177)</f>
        <v>0.72721540288167497</v>
      </c>
      <c r="D177" s="45">
        <f>IF(RES_hhdet_tes!D177=0,"",RES_hhdet_tes!D177/RES_hhdet_fec!D177)</f>
        <v>0.72839884673193733</v>
      </c>
      <c r="E177" s="45">
        <f>IF(RES_hhdet_tes!E177=0,"",RES_hhdet_tes!E177/RES_hhdet_fec!E177)</f>
        <v>0.72946778041945393</v>
      </c>
      <c r="F177" s="45">
        <f>IF(RES_hhdet_tes!F177=0,"",RES_hhdet_tes!F177/RES_hhdet_fec!F177)</f>
        <v>0.73131491790052983</v>
      </c>
      <c r="G177" s="45">
        <f>IF(RES_hhdet_tes!G177=0,"",RES_hhdet_tes!G177/RES_hhdet_fec!G177)</f>
        <v>0.7355570596153963</v>
      </c>
      <c r="H177" s="45">
        <f>IF(RES_hhdet_tes!H177=0,"",RES_hhdet_tes!H177/RES_hhdet_fec!H177)</f>
        <v>0.7411877738498438</v>
      </c>
      <c r="I177" s="45">
        <f>IF(RES_hhdet_tes!I177=0,"",RES_hhdet_tes!I177/RES_hhdet_fec!I177)</f>
        <v>0.74416979209286782</v>
      </c>
      <c r="J177" s="45">
        <f>IF(RES_hhdet_tes!J177=0,"",RES_hhdet_tes!J177/RES_hhdet_fec!J177)</f>
        <v>0.7455006181050523</v>
      </c>
      <c r="K177" s="45">
        <f>IF(RES_hhdet_tes!K177=0,"",RES_hhdet_tes!K177/RES_hhdet_fec!K177)</f>
        <v>0.74699104670120409</v>
      </c>
      <c r="L177" s="45">
        <f>IF(RES_hhdet_tes!L177=0,"",RES_hhdet_tes!L177/RES_hhdet_fec!L177)</f>
        <v>0.74828871992471147</v>
      </c>
      <c r="M177" s="45">
        <f>IF(RES_hhdet_tes!M177=0,"",RES_hhdet_tes!M177/RES_hhdet_fec!M177)</f>
        <v>0.74973598765117933</v>
      </c>
      <c r="N177" s="45">
        <f>IF(RES_hhdet_tes!N177=0,"",RES_hhdet_tes!N177/RES_hhdet_fec!N177)</f>
        <v>0.75188711213371129</v>
      </c>
      <c r="O177" s="45">
        <f>IF(RES_hhdet_tes!O177=0,"",RES_hhdet_tes!O177/RES_hhdet_fec!O177)</f>
        <v>0.75482480358401849</v>
      </c>
      <c r="P177" s="45">
        <f>IF(RES_hhdet_tes!P177=0,"",RES_hhdet_tes!P177/RES_hhdet_fec!P177)</f>
        <v>0.7576050321881308</v>
      </c>
      <c r="Q177" s="45">
        <f>IF(RES_hhdet_tes!Q177=0,"",RES_hhdet_tes!Q177/RES_hhdet_fec!Q177)</f>
        <v>0.76178100976950536</v>
      </c>
      <c r="R177" s="45">
        <f>IF(RES_hhdet_tes!R177=0,"",RES_hhdet_tes!R177/RES_hhdet_fec!R177)</f>
        <v>0.76866154914958262</v>
      </c>
      <c r="S177" s="45">
        <f>IF(RES_hhdet_tes!S177=0,"",RES_hhdet_tes!S177/RES_hhdet_fec!S177)</f>
        <v>0.77807937512433378</v>
      </c>
      <c r="T177" s="45">
        <f>IF(RES_hhdet_tes!T177=0,"",RES_hhdet_tes!T177/RES_hhdet_fec!T177)</f>
        <v>0.79011587913093029</v>
      </c>
      <c r="U177" s="45">
        <f>IF(RES_hhdet_tes!U177=0,"",RES_hhdet_tes!U177/RES_hhdet_fec!U177)</f>
        <v>0.80420195152276175</v>
      </c>
      <c r="V177" s="45">
        <f>IF(RES_hhdet_tes!V177=0,"",RES_hhdet_tes!V177/RES_hhdet_fec!V177)</f>
        <v>0.81946365249812358</v>
      </c>
      <c r="W177" s="45">
        <f>IF(RES_hhdet_tes!W177=0,"",RES_hhdet_tes!W177/RES_hhdet_fec!W177)</f>
        <v>0.83705076598949868</v>
      </c>
      <c r="X177" s="45">
        <f>IF(RES_hhdet_tes!X177=0,"",RES_hhdet_tes!X177/RES_hhdet_fec!X177)</f>
        <v>0.85107284114957171</v>
      </c>
      <c r="Y177" s="45">
        <f>IF(RES_hhdet_tes!Y177=0,"",RES_hhdet_tes!Y177/RES_hhdet_fec!Y177)</f>
        <v>0.86421835023075566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1004.1283880303762</v>
      </c>
      <c r="C3" s="117">
        <f t="shared" si="0"/>
        <v>657.26668537795808</v>
      </c>
      <c r="D3" s="117">
        <f t="shared" si="0"/>
        <v>1194.4348117646009</v>
      </c>
      <c r="E3" s="117">
        <f t="shared" si="0"/>
        <v>1415.1492836215887</v>
      </c>
      <c r="F3" s="117">
        <f t="shared" si="0"/>
        <v>1079.8794883113669</v>
      </c>
      <c r="G3" s="117">
        <f t="shared" si="0"/>
        <v>979.64749643791185</v>
      </c>
      <c r="H3" s="117">
        <f t="shared" si="0"/>
        <v>1049.9937955417565</v>
      </c>
      <c r="I3" s="117">
        <f t="shared" si="0"/>
        <v>900.60387688498656</v>
      </c>
      <c r="J3" s="117">
        <f t="shared" si="0"/>
        <v>833.24534588387883</v>
      </c>
      <c r="K3" s="117">
        <f t="shared" si="0"/>
        <v>579.34291079502714</v>
      </c>
      <c r="L3" s="117">
        <f t="shared" si="0"/>
        <v>791.31472173680686</v>
      </c>
      <c r="M3" s="117">
        <f t="shared" si="0"/>
        <v>991.01992620127146</v>
      </c>
      <c r="N3" s="117">
        <f t="shared" si="0"/>
        <v>970.87181803205226</v>
      </c>
      <c r="O3" s="117">
        <f t="shared" si="0"/>
        <v>786.36174464695659</v>
      </c>
      <c r="P3" s="117">
        <f t="shared" si="0"/>
        <v>545.20993706065838</v>
      </c>
      <c r="Q3" s="117">
        <f t="shared" si="0"/>
        <v>550.90131477871523</v>
      </c>
      <c r="R3" s="117">
        <f t="shared" ref="R3:V3" si="1">R4+R7+R9+R19</f>
        <v>617.138839474566</v>
      </c>
      <c r="S3" s="117">
        <f t="shared" si="1"/>
        <v>634.49456038190135</v>
      </c>
      <c r="T3" s="117">
        <f t="shared" si="1"/>
        <v>454.33787279687493</v>
      </c>
      <c r="U3" s="117">
        <f t="shared" si="1"/>
        <v>403.94275883552228</v>
      </c>
      <c r="V3" s="117">
        <f t="shared" si="1"/>
        <v>379.22793061045257</v>
      </c>
      <c r="W3" s="117">
        <f t="shared" ref="W3:Y3" si="2">W4+W7+W9+W19</f>
        <v>544.98293326509349</v>
      </c>
      <c r="X3" s="117">
        <f t="shared" si="2"/>
        <v>174.64024478223754</v>
      </c>
      <c r="Y3" s="117">
        <f t="shared" si="2"/>
        <v>55.64737625487674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954.03261141871417</v>
      </c>
      <c r="C4" s="122">
        <f t="shared" si="3"/>
        <v>617.84470146297588</v>
      </c>
      <c r="D4" s="122">
        <f t="shared" si="3"/>
        <v>1131.3794735318527</v>
      </c>
      <c r="E4" s="122">
        <f t="shared" si="3"/>
        <v>1342.6668747389813</v>
      </c>
      <c r="F4" s="122">
        <f t="shared" si="3"/>
        <v>1013.2090061173781</v>
      </c>
      <c r="G4" s="122">
        <f t="shared" si="3"/>
        <v>917.08961637857169</v>
      </c>
      <c r="H4" s="122">
        <f t="shared" si="3"/>
        <v>984.27468631872682</v>
      </c>
      <c r="I4" s="122">
        <f t="shared" si="3"/>
        <v>837.69131606588883</v>
      </c>
      <c r="J4" s="122">
        <f t="shared" si="3"/>
        <v>775.25746723065731</v>
      </c>
      <c r="K4" s="122">
        <f t="shared" si="3"/>
        <v>535.24191487195014</v>
      </c>
      <c r="L4" s="122">
        <f t="shared" si="3"/>
        <v>737.9351856697956</v>
      </c>
      <c r="M4" s="122">
        <f t="shared" si="3"/>
        <v>931.24930552989395</v>
      </c>
      <c r="N4" s="122">
        <f t="shared" si="3"/>
        <v>912.99314866951761</v>
      </c>
      <c r="O4" s="122">
        <f t="shared" si="3"/>
        <v>738.29488950230473</v>
      </c>
      <c r="P4" s="122">
        <f t="shared" si="3"/>
        <v>510.53934042116362</v>
      </c>
      <c r="Q4" s="122">
        <f t="shared" si="3"/>
        <v>524.80067187952227</v>
      </c>
      <c r="R4" s="122">
        <f t="shared" ref="R4:V4" si="4">SUM(R5:R6)</f>
        <v>590.46841058845746</v>
      </c>
      <c r="S4" s="122">
        <f t="shared" si="4"/>
        <v>608.26481562780964</v>
      </c>
      <c r="T4" s="122">
        <f t="shared" si="4"/>
        <v>434.85560618151379</v>
      </c>
      <c r="U4" s="122">
        <f t="shared" si="4"/>
        <v>387.07778742809012</v>
      </c>
      <c r="V4" s="122">
        <f t="shared" si="4"/>
        <v>363.27755617693492</v>
      </c>
      <c r="W4" s="122">
        <f t="shared" ref="W4:Y4" si="5">SUM(W5:W6)</f>
        <v>524.33444957733536</v>
      </c>
      <c r="X4" s="122">
        <f t="shared" si="5"/>
        <v>166.94144249009761</v>
      </c>
      <c r="Y4" s="122">
        <f t="shared" si="5"/>
        <v>53.160560458428463</v>
      </c>
      <c r="DA4" s="130" t="s">
        <v>2077</v>
      </c>
    </row>
    <row r="5" spans="1:105" ht="12" customHeight="1" x14ac:dyDescent="0.25">
      <c r="A5" s="97" t="s">
        <v>51</v>
      </c>
      <c r="B5" s="98">
        <v>954.03261141871417</v>
      </c>
      <c r="C5" s="98">
        <v>617.84470146297588</v>
      </c>
      <c r="D5" s="98">
        <v>1131.3794735318527</v>
      </c>
      <c r="E5" s="98">
        <v>1342.6668747389813</v>
      </c>
      <c r="F5" s="98">
        <v>1013.2090061173781</v>
      </c>
      <c r="G5" s="98">
        <v>917.08961637857169</v>
      </c>
      <c r="H5" s="98">
        <v>984.27468631872682</v>
      </c>
      <c r="I5" s="98">
        <v>837.69131606588883</v>
      </c>
      <c r="J5" s="98">
        <v>775.25746723065731</v>
      </c>
      <c r="K5" s="98">
        <v>535.24191487195014</v>
      </c>
      <c r="L5" s="98">
        <v>737.9351856697956</v>
      </c>
      <c r="M5" s="98">
        <v>931.24930552989395</v>
      </c>
      <c r="N5" s="98">
        <v>912.99314866951761</v>
      </c>
      <c r="O5" s="98">
        <v>738.29488950230473</v>
      </c>
      <c r="P5" s="98">
        <v>510.53934042116362</v>
      </c>
      <c r="Q5" s="98">
        <v>524.80067187952227</v>
      </c>
      <c r="R5" s="98">
        <v>590.46841058845746</v>
      </c>
      <c r="S5" s="98">
        <v>608.26481562780964</v>
      </c>
      <c r="T5" s="98">
        <v>434.85560618151379</v>
      </c>
      <c r="U5" s="98">
        <v>387.07778742809012</v>
      </c>
      <c r="V5" s="98">
        <v>363.27755617693492</v>
      </c>
      <c r="W5" s="98">
        <v>524.33444957733536</v>
      </c>
      <c r="X5" s="98">
        <v>166.94144249009761</v>
      </c>
      <c r="Y5" s="98">
        <v>53.160560458428463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5.7201100749562546</v>
      </c>
      <c r="C9" s="122">
        <v>4.9412421825186419</v>
      </c>
      <c r="D9" s="122">
        <v>7.1577970666711428</v>
      </c>
      <c r="E9" s="122">
        <v>8.3787775457680489</v>
      </c>
      <c r="F9" s="122">
        <v>7.8970920523609447</v>
      </c>
      <c r="G9" s="122">
        <v>8.4265836339506457</v>
      </c>
      <c r="H9" s="122">
        <v>9.376993392348794</v>
      </c>
      <c r="I9" s="122">
        <v>9.5971258141807603</v>
      </c>
      <c r="J9" s="122">
        <v>10.261161755222815</v>
      </c>
      <c r="K9" s="122">
        <v>8.4443344174854822</v>
      </c>
      <c r="L9" s="122">
        <v>11.662761894250801</v>
      </c>
      <c r="M9" s="122">
        <v>14.454966382339045</v>
      </c>
      <c r="N9" s="122">
        <v>14.100139466369125</v>
      </c>
      <c r="O9" s="122">
        <v>11.428711023464876</v>
      </c>
      <c r="P9" s="122">
        <v>8.0044237722193845</v>
      </c>
      <c r="Q9" s="122">
        <v>9.8424406439599252</v>
      </c>
      <c r="R9" s="122">
        <v>10.961133107489642</v>
      </c>
      <c r="S9" s="122">
        <v>11.232926885043554</v>
      </c>
      <c r="T9" s="122">
        <v>8.0482486995470985</v>
      </c>
      <c r="U9" s="122">
        <v>7.129064544600193</v>
      </c>
      <c r="V9" s="122">
        <v>6.6829943277787729</v>
      </c>
      <c r="W9" s="122">
        <v>9.5692516235817564</v>
      </c>
      <c r="X9" s="122">
        <v>3.0971832529021088</v>
      </c>
      <c r="Y9" s="122">
        <v>0.99290378850483596</v>
      </c>
      <c r="DA9" s="130" t="s">
        <v>2082</v>
      </c>
    </row>
    <row r="10" spans="1:105" ht="12" customHeight="1" x14ac:dyDescent="0.25">
      <c r="A10" s="97" t="s">
        <v>143</v>
      </c>
      <c r="B10" s="98">
        <v>4.6408006897290655</v>
      </c>
      <c r="C10" s="98">
        <v>3.8766589785525944</v>
      </c>
      <c r="D10" s="98">
        <v>6.2279335037441417</v>
      </c>
      <c r="E10" s="98">
        <v>7.4584739193813778</v>
      </c>
      <c r="F10" s="98">
        <v>6.9865359621032068</v>
      </c>
      <c r="G10" s="98">
        <v>7.5229422773649945</v>
      </c>
      <c r="H10" s="98">
        <v>8.5252675634744932</v>
      </c>
      <c r="I10" s="98">
        <v>8.8207511556003979</v>
      </c>
      <c r="J10" s="98">
        <v>9.5376274139126647</v>
      </c>
      <c r="K10" s="98">
        <v>7.7702394068197727</v>
      </c>
      <c r="L10" s="98">
        <v>11.00922745827852</v>
      </c>
      <c r="M10" s="98">
        <v>13.782009740540701</v>
      </c>
      <c r="N10" s="98">
        <v>13.512353438125759</v>
      </c>
      <c r="O10" s="98">
        <v>10.926181264814563</v>
      </c>
      <c r="P10" s="98">
        <v>7.5557152788103883</v>
      </c>
      <c r="Q10" s="98">
        <v>9.4213172206904972</v>
      </c>
      <c r="R10" s="98">
        <v>10.619588327830092</v>
      </c>
      <c r="S10" s="98">
        <v>10.941099518882472</v>
      </c>
      <c r="T10" s="98">
        <v>7.8209884386207262</v>
      </c>
      <c r="U10" s="98">
        <v>6.9615182817743211</v>
      </c>
      <c r="V10" s="98">
        <v>6.5337533216903596</v>
      </c>
      <c r="W10" s="98">
        <v>9.4310716347536783</v>
      </c>
      <c r="X10" s="98">
        <v>3.0027210439691907</v>
      </c>
      <c r="Y10" s="98">
        <v>0.95723763914838789</v>
      </c>
      <c r="DA10" s="63" t="s">
        <v>2083</v>
      </c>
    </row>
    <row r="11" spans="1:105" ht="12" customHeight="1" x14ac:dyDescent="0.25">
      <c r="A11" s="97" t="s">
        <v>124</v>
      </c>
      <c r="B11" s="98">
        <v>1.0793093852271891</v>
      </c>
      <c r="C11" s="98">
        <v>1.0645832039660474</v>
      </c>
      <c r="D11" s="98">
        <v>0.92986356292700134</v>
      </c>
      <c r="E11" s="98">
        <v>0.92030362638667074</v>
      </c>
      <c r="F11" s="98">
        <v>0.91055609025773776</v>
      </c>
      <c r="G11" s="98">
        <v>0.90364135658565137</v>
      </c>
      <c r="H11" s="98">
        <v>0.85172582887430148</v>
      </c>
      <c r="I11" s="98">
        <v>0.77637465858036292</v>
      </c>
      <c r="J11" s="98">
        <v>0.72353434131015015</v>
      </c>
      <c r="K11" s="98">
        <v>0.67409501066570987</v>
      </c>
      <c r="L11" s="98">
        <v>0.6534033890409584</v>
      </c>
      <c r="M11" s="98">
        <v>0.67282296173390188</v>
      </c>
      <c r="N11" s="98">
        <v>0.58766499008471773</v>
      </c>
      <c r="O11" s="98">
        <v>0.50240488963675434</v>
      </c>
      <c r="P11" s="98">
        <v>0.44857544680755107</v>
      </c>
      <c r="Q11" s="98">
        <v>0.42099756771806585</v>
      </c>
      <c r="R11" s="98">
        <v>0.34141754561723481</v>
      </c>
      <c r="S11" s="98">
        <v>0.2918273661610824</v>
      </c>
      <c r="T11" s="98">
        <v>0.22726026092637147</v>
      </c>
      <c r="U11" s="98">
        <v>0.16754626282587209</v>
      </c>
      <c r="V11" s="98">
        <v>0.1492410060884134</v>
      </c>
      <c r="W11" s="98">
        <v>0.13817998882807775</v>
      </c>
      <c r="X11" s="98">
        <v>9.4462208932918221E-2</v>
      </c>
      <c r="Y11" s="98">
        <v>3.5666149356448025E-2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1.310469313217416E-4</v>
      </c>
      <c r="M12" s="98">
        <v>1.3368006444146649E-4</v>
      </c>
      <c r="N12" s="98">
        <v>1.2103815864868203E-4</v>
      </c>
      <c r="O12" s="98">
        <v>1.2486901355957883E-4</v>
      </c>
      <c r="P12" s="98">
        <v>1.330466014452266E-4</v>
      </c>
      <c r="Q12" s="98">
        <v>1.2585555136175198E-4</v>
      </c>
      <c r="R12" s="98">
        <v>1.2723404231482061E-4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1.310469313217416E-4</v>
      </c>
      <c r="M13" s="101">
        <v>1.3368006444146649E-4</v>
      </c>
      <c r="N13" s="101">
        <v>1.2103815864868203E-4</v>
      </c>
      <c r="O13" s="101">
        <v>1.2486901355957883E-4</v>
      </c>
      <c r="P13" s="101">
        <v>1.330466014452266E-4</v>
      </c>
      <c r="Q13" s="101">
        <v>1.2585555136175198E-4</v>
      </c>
      <c r="R13" s="101">
        <v>1.2723404231482061E-4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44.375666536705765</v>
      </c>
      <c r="C19" s="122">
        <v>34.480741732463621</v>
      </c>
      <c r="D19" s="122">
        <v>55.897541166077204</v>
      </c>
      <c r="E19" s="122">
        <v>64.103631336839285</v>
      </c>
      <c r="F19" s="122">
        <v>58.773390141627857</v>
      </c>
      <c r="G19" s="122">
        <v>54.131296425389607</v>
      </c>
      <c r="H19" s="122">
        <v>56.342115830680967</v>
      </c>
      <c r="I19" s="122">
        <v>53.315435004916935</v>
      </c>
      <c r="J19" s="122">
        <v>47.726716897998749</v>
      </c>
      <c r="K19" s="122">
        <v>35.656661505591444</v>
      </c>
      <c r="L19" s="122">
        <v>41.71677417276041</v>
      </c>
      <c r="M19" s="122">
        <v>45.315654289038399</v>
      </c>
      <c r="N19" s="122">
        <v>43.778529896165495</v>
      </c>
      <c r="O19" s="122">
        <v>36.638144121187032</v>
      </c>
      <c r="P19" s="122">
        <v>26.666172867275357</v>
      </c>
      <c r="Q19" s="122">
        <v>16.258202255233048</v>
      </c>
      <c r="R19" s="122">
        <v>15.70929577861882</v>
      </c>
      <c r="S19" s="122">
        <v>14.996817869048229</v>
      </c>
      <c r="T19" s="122">
        <v>11.434017915814021</v>
      </c>
      <c r="U19" s="122">
        <v>9.7359068628319747</v>
      </c>
      <c r="V19" s="122">
        <v>9.2673801057389067</v>
      </c>
      <c r="W19" s="122">
        <v>11.079232064176367</v>
      </c>
      <c r="X19" s="122">
        <v>4.6016190392378045</v>
      </c>
      <c r="Y19" s="122">
        <v>1.49391200794344</v>
      </c>
      <c r="DA19" s="130" t="s">
        <v>2092</v>
      </c>
    </row>
    <row r="20" spans="1:105" ht="12" customHeight="1" x14ac:dyDescent="0.25">
      <c r="A20" s="97" t="s">
        <v>51</v>
      </c>
      <c r="B20" s="98">
        <v>40.390073241514635</v>
      </c>
      <c r="C20" s="98">
        <v>29.762925240597479</v>
      </c>
      <c r="D20" s="98">
        <v>50.417733983662373</v>
      </c>
      <c r="E20" s="98">
        <v>56.417327431508404</v>
      </c>
      <c r="F20" s="98">
        <v>49.940471647047389</v>
      </c>
      <c r="G20" s="98">
        <v>45.255385615507329</v>
      </c>
      <c r="H20" s="98">
        <v>47.229413333897831</v>
      </c>
      <c r="I20" s="98">
        <v>45.389658371895926</v>
      </c>
      <c r="J20" s="98">
        <v>41.184775132438361</v>
      </c>
      <c r="K20" s="98">
        <v>28.860425799290141</v>
      </c>
      <c r="L20" s="98">
        <v>35.829867268175235</v>
      </c>
      <c r="M20" s="98">
        <v>37.377979834785869</v>
      </c>
      <c r="N20" s="98">
        <v>36.645016740457656</v>
      </c>
      <c r="O20" s="98">
        <v>29.633136925303909</v>
      </c>
      <c r="P20" s="98">
        <v>20.491593800167145</v>
      </c>
      <c r="Q20" s="98">
        <v>7.0199181330498535</v>
      </c>
      <c r="R20" s="98">
        <v>7.8993934315228076</v>
      </c>
      <c r="S20" s="98">
        <v>8.1362512220160141</v>
      </c>
      <c r="T20" s="98">
        <v>5.8170557109607319</v>
      </c>
      <c r="U20" s="98">
        <v>5.1782177933029621</v>
      </c>
      <c r="V20" s="98">
        <v>4.8592399921329914</v>
      </c>
      <c r="W20" s="98">
        <v>7.0136839211376873</v>
      </c>
      <c r="X20" s="98">
        <v>2.2334175497701954</v>
      </c>
      <c r="Y20" s="98">
        <v>0.71044761184810246</v>
      </c>
      <c r="DA20" s="63" t="s">
        <v>2093</v>
      </c>
    </row>
    <row r="21" spans="1:105" ht="12" customHeight="1" x14ac:dyDescent="0.25">
      <c r="A21" s="97" t="s">
        <v>50</v>
      </c>
      <c r="B21" s="98">
        <v>3.9855932951911286</v>
      </c>
      <c r="C21" s="98">
        <v>4.7178164918661389</v>
      </c>
      <c r="D21" s="98">
        <v>5.47980718241483</v>
      </c>
      <c r="E21" s="98">
        <v>7.6863039053308801</v>
      </c>
      <c r="F21" s="98">
        <v>8.8329184945804684</v>
      </c>
      <c r="G21" s="98">
        <v>8.8759108098822761</v>
      </c>
      <c r="H21" s="98">
        <v>9.112702496783136</v>
      </c>
      <c r="I21" s="98">
        <v>7.925776633021008</v>
      </c>
      <c r="J21" s="98">
        <v>6.5419417655603889</v>
      </c>
      <c r="K21" s="98">
        <v>6.7962357063013048</v>
      </c>
      <c r="L21" s="98">
        <v>5.8869069045851754</v>
      </c>
      <c r="M21" s="98">
        <v>7.9376744542525328</v>
      </c>
      <c r="N21" s="98">
        <v>7.1335131557078348</v>
      </c>
      <c r="O21" s="98">
        <v>7.005007195883123</v>
      </c>
      <c r="P21" s="98">
        <v>6.1745790671082128</v>
      </c>
      <c r="Q21" s="98">
        <v>9.2382841221831935</v>
      </c>
      <c r="R21" s="98">
        <v>7.8099023470960125</v>
      </c>
      <c r="S21" s="98">
        <v>6.860566647032214</v>
      </c>
      <c r="T21" s="98">
        <v>5.616962204853289</v>
      </c>
      <c r="U21" s="98">
        <v>4.5576890695290118</v>
      </c>
      <c r="V21" s="98">
        <v>4.4081401136059153</v>
      </c>
      <c r="W21" s="98">
        <v>4.0655481430386802</v>
      </c>
      <c r="X21" s="98">
        <v>2.3682014894676091</v>
      </c>
      <c r="Y21" s="98">
        <v>0.78346439609533769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7.8853366633602873E-2</v>
      </c>
      <c r="C24" s="117">
        <f t="shared" si="7"/>
        <v>8.8399894738048906E-2</v>
      </c>
      <c r="D24" s="117">
        <f t="shared" si="7"/>
        <v>8.9915896370662288E-2</v>
      </c>
      <c r="E24" s="117">
        <f t="shared" si="7"/>
        <v>8.7997225115575103E-2</v>
      </c>
      <c r="F24" s="117">
        <f t="shared" si="7"/>
        <v>8.8252734741882818E-2</v>
      </c>
      <c r="G24" s="117">
        <f t="shared" si="7"/>
        <v>8.739115874018423E-2</v>
      </c>
      <c r="H24" s="117">
        <f t="shared" si="7"/>
        <v>8.3479911500585813E-2</v>
      </c>
      <c r="I24" s="117">
        <f t="shared" si="7"/>
        <v>8.4450732382327254E-2</v>
      </c>
      <c r="J24" s="117">
        <f t="shared" si="7"/>
        <v>8.138714797747891E-2</v>
      </c>
      <c r="K24" s="117">
        <f t="shared" si="7"/>
        <v>9.0780761911097144E-2</v>
      </c>
      <c r="L24" s="117">
        <f t="shared" si="7"/>
        <v>0.10410466658838649</v>
      </c>
      <c r="M24" s="117">
        <f t="shared" si="7"/>
        <v>0.89042138763189116</v>
      </c>
      <c r="N24" s="117">
        <f t="shared" si="7"/>
        <v>0.74144677480346599</v>
      </c>
      <c r="O24" s="117">
        <f t="shared" si="7"/>
        <v>0.97918515261963002</v>
      </c>
      <c r="P24" s="117">
        <f t="shared" si="7"/>
        <v>0.94425195851087684</v>
      </c>
      <c r="Q24" s="117">
        <f t="shared" si="7"/>
        <v>3.3951159560172539</v>
      </c>
      <c r="R24" s="117">
        <f t="shared" ref="R24:V24" si="8">R25+R28+R30+R39</f>
        <v>2.7417546649082869</v>
      </c>
      <c r="S24" s="117">
        <f t="shared" si="8"/>
        <v>1.7604076134411448</v>
      </c>
      <c r="T24" s="117">
        <f t="shared" si="8"/>
        <v>1.6027878450439856</v>
      </c>
      <c r="U24" s="117">
        <f t="shared" si="8"/>
        <v>1.4347495032523416</v>
      </c>
      <c r="V24" s="117">
        <f t="shared" si="8"/>
        <v>1.4705569996279544</v>
      </c>
      <c r="W24" s="117">
        <f t="shared" ref="W24:Y24" si="9">W25+W28+W30+W39</f>
        <v>1.5112148634669285</v>
      </c>
      <c r="X24" s="117">
        <f t="shared" si="9"/>
        <v>1.2482796506041962</v>
      </c>
      <c r="Y24" s="117">
        <f t="shared" si="9"/>
        <v>0.93332597529560846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7.8336651858945422E-2</v>
      </c>
      <c r="C25" s="122">
        <f t="shared" si="10"/>
        <v>8.7482695723501175E-2</v>
      </c>
      <c r="D25" s="122">
        <f t="shared" si="10"/>
        <v>8.9034525602101816E-2</v>
      </c>
      <c r="E25" s="122">
        <f t="shared" si="10"/>
        <v>8.6780226130218657E-2</v>
      </c>
      <c r="F25" s="122">
        <f t="shared" si="10"/>
        <v>8.6792457015145902E-2</v>
      </c>
      <c r="G25" s="122">
        <f t="shared" si="10"/>
        <v>8.5953933780640868E-2</v>
      </c>
      <c r="H25" s="122">
        <f t="shared" si="10"/>
        <v>8.196446762299657E-2</v>
      </c>
      <c r="I25" s="122">
        <f t="shared" si="10"/>
        <v>8.3018781013310755E-2</v>
      </c>
      <c r="J25" s="122">
        <f t="shared" si="10"/>
        <v>8.025045029977293E-2</v>
      </c>
      <c r="K25" s="122">
        <f t="shared" si="10"/>
        <v>8.803540376969618E-2</v>
      </c>
      <c r="L25" s="122">
        <f t="shared" si="10"/>
        <v>9.9319399999982086E-2</v>
      </c>
      <c r="M25" s="122">
        <f t="shared" si="10"/>
        <v>0.87782195999998347</v>
      </c>
      <c r="N25" s="122">
        <f t="shared" si="10"/>
        <v>0.72794683999999854</v>
      </c>
      <c r="O25" s="122">
        <f t="shared" si="10"/>
        <v>0.95783275999999573</v>
      </c>
      <c r="P25" s="122">
        <f t="shared" si="10"/>
        <v>0.91424328000000277</v>
      </c>
      <c r="Q25" s="122">
        <f t="shared" si="10"/>
        <v>3.3466725599999827</v>
      </c>
      <c r="R25" s="122">
        <f t="shared" ref="R25:V25" si="11">SUM(R26:R27)</f>
        <v>2.702219639999984</v>
      </c>
      <c r="S25" s="122">
        <f t="shared" si="11"/>
        <v>1.7242453600000058</v>
      </c>
      <c r="T25" s="122">
        <f t="shared" si="11"/>
        <v>1.5702056399999871</v>
      </c>
      <c r="U25" s="122">
        <f t="shared" si="11"/>
        <v>1.4077357600000171</v>
      </c>
      <c r="V25" s="122">
        <f t="shared" si="11"/>
        <v>1.4455957600000018</v>
      </c>
      <c r="W25" s="122">
        <f t="shared" ref="W25:Y25" si="12">SUM(W26:W27)</f>
        <v>1.4890590400000059</v>
      </c>
      <c r="X25" s="122">
        <f t="shared" si="12"/>
        <v>1.2336302400000074</v>
      </c>
      <c r="Y25" s="122">
        <f t="shared" si="12"/>
        <v>0.92312776000000729</v>
      </c>
      <c r="DA25" s="130" t="s">
        <v>2097</v>
      </c>
    </row>
    <row r="26" spans="1:105" ht="12" customHeight="1" x14ac:dyDescent="0.25">
      <c r="A26" s="97" t="s">
        <v>74</v>
      </c>
      <c r="B26" s="98">
        <v>7.8336651858945422E-2</v>
      </c>
      <c r="C26" s="98">
        <v>8.7482695723501175E-2</v>
      </c>
      <c r="D26" s="98">
        <v>8.9034525602101816E-2</v>
      </c>
      <c r="E26" s="98">
        <v>8.6780226130218657E-2</v>
      </c>
      <c r="F26" s="98">
        <v>8.6792457015145902E-2</v>
      </c>
      <c r="G26" s="98">
        <v>8.5953933780640868E-2</v>
      </c>
      <c r="H26" s="98">
        <v>8.196446762299657E-2</v>
      </c>
      <c r="I26" s="98">
        <v>8.3018781013310755E-2</v>
      </c>
      <c r="J26" s="98">
        <v>8.025045029977293E-2</v>
      </c>
      <c r="K26" s="98">
        <v>8.803540376969618E-2</v>
      </c>
      <c r="L26" s="98">
        <v>9.9319399999982086E-2</v>
      </c>
      <c r="M26" s="98">
        <v>0.87782195999998347</v>
      </c>
      <c r="N26" s="98">
        <v>0.72794683999999854</v>
      </c>
      <c r="O26" s="98">
        <v>0.95783275999999573</v>
      </c>
      <c r="P26" s="98">
        <v>0.91424328000000277</v>
      </c>
      <c r="Q26" s="98">
        <v>3.3466725599999827</v>
      </c>
      <c r="R26" s="98">
        <v>2.702219639999984</v>
      </c>
      <c r="S26" s="98">
        <v>1.7242453600000058</v>
      </c>
      <c r="T26" s="98">
        <v>1.5702056399999871</v>
      </c>
      <c r="U26" s="98">
        <v>1.4077357600000171</v>
      </c>
      <c r="V26" s="98">
        <v>1.4455957600000018</v>
      </c>
      <c r="W26" s="98">
        <v>1.4890590400000059</v>
      </c>
      <c r="X26" s="98">
        <v>1.2336302400000074</v>
      </c>
      <c r="Y26" s="98">
        <v>0.92312776000000729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3.933795055641285E-4</v>
      </c>
      <c r="N30" s="122">
        <v>3.8075550300684167E-4</v>
      </c>
      <c r="O30" s="122">
        <v>7.1180137948536064E-4</v>
      </c>
      <c r="P30" s="122">
        <v>1.0491623238154247E-3</v>
      </c>
      <c r="Q30" s="122">
        <v>1.064754896591399E-3</v>
      </c>
      <c r="R30" s="122">
        <v>1.0035293934282942E-3</v>
      </c>
      <c r="S30" s="122">
        <v>1.054191850773689E-3</v>
      </c>
      <c r="T30" s="122">
        <v>7.0909094174174936E-4</v>
      </c>
      <c r="U30" s="122">
        <v>7.046982829254936E-4</v>
      </c>
      <c r="V30" s="122">
        <v>3.7409602836516067E-4</v>
      </c>
      <c r="W30" s="122">
        <v>0</v>
      </c>
      <c r="X30" s="122">
        <v>0</v>
      </c>
      <c r="Y30" s="122">
        <v>0</v>
      </c>
      <c r="DA30" s="130" t="s">
        <v>2102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3.933795055641285E-4</v>
      </c>
      <c r="N31" s="98">
        <v>3.8075550300684167E-4</v>
      </c>
      <c r="O31" s="98">
        <v>7.1180137948536064E-4</v>
      </c>
      <c r="P31" s="98">
        <v>1.0491623238154247E-3</v>
      </c>
      <c r="Q31" s="98">
        <v>1.064754896591399E-3</v>
      </c>
      <c r="R31" s="98">
        <v>1.0035293934282942E-3</v>
      </c>
      <c r="S31" s="98">
        <v>1.054191850773689E-3</v>
      </c>
      <c r="T31" s="98">
        <v>7.0909094174174936E-4</v>
      </c>
      <c r="U31" s="98">
        <v>7.046982829254936E-4</v>
      </c>
      <c r="V31" s="98">
        <v>3.7409602836516067E-4</v>
      </c>
      <c r="W31" s="98">
        <v>0</v>
      </c>
      <c r="X31" s="98">
        <v>0</v>
      </c>
      <c r="Y31" s="98">
        <v>0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5.1671477465744966E-4</v>
      </c>
      <c r="C39" s="122">
        <v>9.1719901454773601E-4</v>
      </c>
      <c r="D39" s="122">
        <v>8.813707685604744E-4</v>
      </c>
      <c r="E39" s="122">
        <v>1.2169989853564444E-3</v>
      </c>
      <c r="F39" s="122">
        <v>1.4602777267369161E-3</v>
      </c>
      <c r="G39" s="122">
        <v>1.4372249595433608E-3</v>
      </c>
      <c r="H39" s="122">
        <v>1.5154438775892491E-3</v>
      </c>
      <c r="I39" s="122">
        <v>1.4319513690165019E-3</v>
      </c>
      <c r="J39" s="122">
        <v>1.1366976777059776E-3</v>
      </c>
      <c r="K39" s="122">
        <v>2.7453581414009641E-3</v>
      </c>
      <c r="L39" s="122">
        <v>4.7852665884044066E-3</v>
      </c>
      <c r="M39" s="122">
        <v>1.2206048126343476E-2</v>
      </c>
      <c r="N39" s="122">
        <v>1.3119179300460596E-2</v>
      </c>
      <c r="O39" s="122">
        <v>2.0640591240148935E-2</v>
      </c>
      <c r="P39" s="122">
        <v>2.8959516187058582E-2</v>
      </c>
      <c r="Q39" s="122">
        <v>4.7378641120679736E-2</v>
      </c>
      <c r="R39" s="122">
        <v>3.8531495514874156E-2</v>
      </c>
      <c r="S39" s="122">
        <v>3.5108061590365357E-2</v>
      </c>
      <c r="T39" s="122">
        <v>3.1873114102256697E-2</v>
      </c>
      <c r="U39" s="122">
        <v>2.6309044969399058E-2</v>
      </c>
      <c r="V39" s="122">
        <v>2.4587143599587538E-2</v>
      </c>
      <c r="W39" s="122">
        <v>2.2155823466922537E-2</v>
      </c>
      <c r="X39" s="122">
        <v>1.4649410604188801E-2</v>
      </c>
      <c r="Y39" s="122">
        <v>1.0198215295601132E-2</v>
      </c>
      <c r="DA39" s="130" t="s">
        <v>2111</v>
      </c>
    </row>
    <row r="40" spans="1:105" ht="12" customHeight="1" x14ac:dyDescent="0.25">
      <c r="A40" s="97" t="s">
        <v>50</v>
      </c>
      <c r="B40" s="98">
        <v>5.1671477465744966E-4</v>
      </c>
      <c r="C40" s="98">
        <v>9.1719901454773601E-4</v>
      </c>
      <c r="D40" s="98">
        <v>8.813707685604744E-4</v>
      </c>
      <c r="E40" s="98">
        <v>1.2169989853564444E-3</v>
      </c>
      <c r="F40" s="98">
        <v>1.4602777267369161E-3</v>
      </c>
      <c r="G40" s="98">
        <v>1.4372249595433608E-3</v>
      </c>
      <c r="H40" s="98">
        <v>1.5154438775892491E-3</v>
      </c>
      <c r="I40" s="98">
        <v>1.4319513690165019E-3</v>
      </c>
      <c r="J40" s="98">
        <v>1.1366976777059776E-3</v>
      </c>
      <c r="K40" s="98">
        <v>2.7453581414009641E-3</v>
      </c>
      <c r="L40" s="98">
        <v>4.7852665884044066E-3</v>
      </c>
      <c r="M40" s="98">
        <v>1.2206048126343476E-2</v>
      </c>
      <c r="N40" s="98">
        <v>1.3119179300460596E-2</v>
      </c>
      <c r="O40" s="98">
        <v>2.0640591240148935E-2</v>
      </c>
      <c r="P40" s="98">
        <v>2.8959516187058582E-2</v>
      </c>
      <c r="Q40" s="98">
        <v>4.7378641120679736E-2</v>
      </c>
      <c r="R40" s="98">
        <v>3.8531495514874156E-2</v>
      </c>
      <c r="S40" s="98">
        <v>3.5108061590365357E-2</v>
      </c>
      <c r="T40" s="98">
        <v>3.1873114102256697E-2</v>
      </c>
      <c r="U40" s="98">
        <v>2.6309044969399058E-2</v>
      </c>
      <c r="V40" s="98">
        <v>2.4587143599587538E-2</v>
      </c>
      <c r="W40" s="98">
        <v>2.2155823466922537E-2</v>
      </c>
      <c r="X40" s="98">
        <v>1.4649410604188801E-2</v>
      </c>
      <c r="Y40" s="98">
        <v>1.0198215295601132E-2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12.813121153738344</v>
      </c>
      <c r="C43" s="117">
        <f t="shared" si="14"/>
        <v>9.6272716147383921</v>
      </c>
      <c r="D43" s="117">
        <f t="shared" si="14"/>
        <v>9.6316403958041583</v>
      </c>
      <c r="E43" s="117">
        <f t="shared" si="14"/>
        <v>9.6421318977362578</v>
      </c>
      <c r="F43" s="117">
        <f t="shared" si="14"/>
        <v>9.6454055657079696</v>
      </c>
      <c r="G43" s="117">
        <f t="shared" si="14"/>
        <v>3.2550505716367666</v>
      </c>
      <c r="H43" s="117">
        <f t="shared" si="14"/>
        <v>6.2748169167873531</v>
      </c>
      <c r="I43" s="117">
        <f t="shared" si="14"/>
        <v>3.1971787587259319</v>
      </c>
      <c r="J43" s="117">
        <f t="shared" si="14"/>
        <v>3.1878678462538739</v>
      </c>
      <c r="K43" s="117">
        <f t="shared" si="14"/>
        <v>6.3316784945652289</v>
      </c>
      <c r="L43" s="117">
        <f t="shared" si="14"/>
        <v>6.3213943579061675</v>
      </c>
      <c r="M43" s="117">
        <f t="shared" si="14"/>
        <v>3.1932558450743169</v>
      </c>
      <c r="N43" s="117">
        <f t="shared" si="14"/>
        <v>3.1815422879759891</v>
      </c>
      <c r="O43" s="117">
        <f t="shared" si="14"/>
        <v>3.1443285131702936</v>
      </c>
      <c r="P43" s="117">
        <f t="shared" si="14"/>
        <v>3.1667493261380786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12.745259279999999</v>
      </c>
      <c r="C44" s="122">
        <f t="shared" si="17"/>
        <v>9.5588110799999981</v>
      </c>
      <c r="D44" s="122">
        <f t="shared" si="17"/>
        <v>9.5588110799999981</v>
      </c>
      <c r="E44" s="122">
        <f t="shared" si="17"/>
        <v>9.5588110799999981</v>
      </c>
      <c r="F44" s="122">
        <f t="shared" si="17"/>
        <v>9.5588110799999981</v>
      </c>
      <c r="G44" s="122">
        <f t="shared" si="17"/>
        <v>3.1861814399999986</v>
      </c>
      <c r="H44" s="122">
        <f t="shared" si="17"/>
        <v>6.2048376000000047</v>
      </c>
      <c r="I44" s="122">
        <f t="shared" si="17"/>
        <v>3.1344299999999947</v>
      </c>
      <c r="J44" s="122">
        <f t="shared" si="17"/>
        <v>3.1344300000000018</v>
      </c>
      <c r="K44" s="122">
        <f t="shared" si="17"/>
        <v>6.2688600000000037</v>
      </c>
      <c r="L44" s="122">
        <f t="shared" si="17"/>
        <v>6.2688600000000037</v>
      </c>
      <c r="M44" s="122">
        <f t="shared" si="17"/>
        <v>3.1344299999999925</v>
      </c>
      <c r="N44" s="122">
        <f t="shared" si="17"/>
        <v>3.1344299999999934</v>
      </c>
      <c r="O44" s="122">
        <f t="shared" si="17"/>
        <v>3.1024187999999953</v>
      </c>
      <c r="P44" s="122">
        <f t="shared" si="17"/>
        <v>3.1344299999999952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2115</v>
      </c>
    </row>
    <row r="45" spans="1:105" ht="12" customHeight="1" x14ac:dyDescent="0.25">
      <c r="A45" s="97" t="s">
        <v>211</v>
      </c>
      <c r="B45" s="98">
        <v>12.745259279999999</v>
      </c>
      <c r="C45" s="98">
        <v>9.5588110799999981</v>
      </c>
      <c r="D45" s="98">
        <v>9.5588110799999981</v>
      </c>
      <c r="E45" s="98">
        <v>9.5588110799999981</v>
      </c>
      <c r="F45" s="98">
        <v>9.5588110799999981</v>
      </c>
      <c r="G45" s="98">
        <v>3.1861814399999986</v>
      </c>
      <c r="H45" s="98">
        <v>6.2048376000000047</v>
      </c>
      <c r="I45" s="98">
        <v>3.1344299999999947</v>
      </c>
      <c r="J45" s="98">
        <v>3.1344300000000018</v>
      </c>
      <c r="K45" s="98">
        <v>6.2688600000000037</v>
      </c>
      <c r="L45" s="98">
        <v>6.2688600000000037</v>
      </c>
      <c r="M45" s="98">
        <v>3.1344299999999925</v>
      </c>
      <c r="N45" s="98">
        <v>3.1344299999999934</v>
      </c>
      <c r="O45" s="98">
        <v>3.1024187999999953</v>
      </c>
      <c r="P45" s="98">
        <v>3.1344299999999952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2120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2121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2122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6.7861873738345069E-2</v>
      </c>
      <c r="C58" s="122">
        <v>6.8460534738393364E-2</v>
      </c>
      <c r="D58" s="122">
        <v>7.2829315804159467E-2</v>
      </c>
      <c r="E58" s="122">
        <v>8.3320817736259489E-2</v>
      </c>
      <c r="F58" s="122">
        <v>8.6594485707971708E-2</v>
      </c>
      <c r="G58" s="122">
        <v>6.8869131636768097E-2</v>
      </c>
      <c r="H58" s="122">
        <v>6.9979316787348506E-2</v>
      </c>
      <c r="I58" s="122">
        <v>6.2748758725937367E-2</v>
      </c>
      <c r="J58" s="122">
        <v>5.3437846253871935E-2</v>
      </c>
      <c r="K58" s="122">
        <v>6.2818494565225647E-2</v>
      </c>
      <c r="L58" s="122">
        <v>5.2534357906163849E-2</v>
      </c>
      <c r="M58" s="122">
        <v>5.8825845074324368E-2</v>
      </c>
      <c r="N58" s="122">
        <v>4.7112287975995704E-2</v>
      </c>
      <c r="O58" s="122">
        <v>4.1909713170298249E-2</v>
      </c>
      <c r="P58" s="122">
        <v>3.2319326138083429E-2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2129</v>
      </c>
    </row>
    <row r="59" spans="1:105" ht="12" customHeight="1" x14ac:dyDescent="0.25">
      <c r="A59" s="97" t="s">
        <v>50</v>
      </c>
      <c r="B59" s="98">
        <v>6.7861873738345069E-2</v>
      </c>
      <c r="C59" s="98">
        <v>6.8460534738393364E-2</v>
      </c>
      <c r="D59" s="98">
        <v>7.2829315804159467E-2</v>
      </c>
      <c r="E59" s="98">
        <v>8.3320817736259489E-2</v>
      </c>
      <c r="F59" s="98">
        <v>8.6594485707971708E-2</v>
      </c>
      <c r="G59" s="98">
        <v>6.8869131636768097E-2</v>
      </c>
      <c r="H59" s="98">
        <v>6.9979316787348506E-2</v>
      </c>
      <c r="I59" s="98">
        <v>6.2748758725937367E-2</v>
      </c>
      <c r="J59" s="98">
        <v>5.3437846253871935E-2</v>
      </c>
      <c r="K59" s="98">
        <v>6.2818494565225647E-2</v>
      </c>
      <c r="L59" s="98">
        <v>5.2534357906163849E-2</v>
      </c>
      <c r="M59" s="98">
        <v>5.8825845074324368E-2</v>
      </c>
      <c r="N59" s="98">
        <v>4.7112287975995704E-2</v>
      </c>
      <c r="O59" s="98">
        <v>4.1909713170298249E-2</v>
      </c>
      <c r="P59" s="98">
        <v>3.2319326138083429E-2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0.45440999999999998</v>
      </c>
      <c r="C62" s="117">
        <f t="shared" si="21"/>
        <v>1.8681300000000003</v>
      </c>
      <c r="D62" s="117">
        <f t="shared" si="21"/>
        <v>2.9789099999999995</v>
      </c>
      <c r="E62" s="117">
        <f t="shared" si="21"/>
        <v>7.2705599999999997</v>
      </c>
      <c r="F62" s="117">
        <f t="shared" si="21"/>
        <v>13.531319999999997</v>
      </c>
      <c r="G62" s="117">
        <f t="shared" si="21"/>
        <v>33.070950000000025</v>
      </c>
      <c r="H62" s="117">
        <f t="shared" si="21"/>
        <v>57.457418040000015</v>
      </c>
      <c r="I62" s="117">
        <f t="shared" si="21"/>
        <v>76.947567839999991</v>
      </c>
      <c r="J62" s="117">
        <f t="shared" si="21"/>
        <v>91.387707840000019</v>
      </c>
      <c r="K62" s="117">
        <f t="shared" si="21"/>
        <v>119.30726412000004</v>
      </c>
      <c r="L62" s="117">
        <f t="shared" si="21"/>
        <v>115.87596371999996</v>
      </c>
      <c r="M62" s="117">
        <f t="shared" si="21"/>
        <v>131.42506608000002</v>
      </c>
      <c r="N62" s="117">
        <f t="shared" si="21"/>
        <v>125.51854392000004</v>
      </c>
      <c r="O62" s="117">
        <f t="shared" si="21"/>
        <v>105.57580176000006</v>
      </c>
      <c r="P62" s="117">
        <f t="shared" si="21"/>
        <v>106.13159568000003</v>
      </c>
      <c r="Q62" s="117">
        <f t="shared" si="21"/>
        <v>121.58173764000006</v>
      </c>
      <c r="R62" s="117">
        <f t="shared" ref="R62:V62" si="22">R63+R66+R68+R77</f>
        <v>138.34219608000004</v>
      </c>
      <c r="S62" s="117">
        <f t="shared" si="22"/>
        <v>159.86830464000005</v>
      </c>
      <c r="T62" s="117">
        <f t="shared" si="22"/>
        <v>181.51579115999988</v>
      </c>
      <c r="U62" s="117">
        <f t="shared" si="22"/>
        <v>184.81500971999998</v>
      </c>
      <c r="V62" s="117">
        <f t="shared" si="22"/>
        <v>225.64566683999996</v>
      </c>
      <c r="W62" s="117">
        <f t="shared" ref="W62:Y62" si="23">W63+W66+W68+W77</f>
        <v>266.40826344000021</v>
      </c>
      <c r="X62" s="117">
        <f t="shared" si="23"/>
        <v>204.31929672000007</v>
      </c>
      <c r="Y62" s="117">
        <f t="shared" si="23"/>
        <v>166.98880835999989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0.38679594548818069</v>
      </c>
      <c r="C63" s="122">
        <f t="shared" si="24"/>
        <v>1.5436425501486375</v>
      </c>
      <c r="D63" s="122">
        <f t="shared" si="24"/>
        <v>2.515003040326063</v>
      </c>
      <c r="E63" s="122">
        <f t="shared" si="24"/>
        <v>6.1953617007371529</v>
      </c>
      <c r="F63" s="122">
        <f t="shared" si="24"/>
        <v>11.280075610578548</v>
      </c>
      <c r="G63" s="122">
        <f t="shared" si="24"/>
        <v>27.347234476437489</v>
      </c>
      <c r="H63" s="122">
        <f t="shared" si="24"/>
        <v>47.806540520200763</v>
      </c>
      <c r="I63" s="122">
        <f t="shared" si="24"/>
        <v>62.830302456887871</v>
      </c>
      <c r="J63" s="122">
        <f t="shared" si="24"/>
        <v>74.249389183132834</v>
      </c>
      <c r="K63" s="122">
        <f t="shared" si="24"/>
        <v>96.117192677022643</v>
      </c>
      <c r="L63" s="122">
        <f t="shared" si="24"/>
        <v>95.063450980470691</v>
      </c>
      <c r="M63" s="122">
        <f t="shared" si="24"/>
        <v>108.81699048000003</v>
      </c>
      <c r="N63" s="122">
        <f t="shared" si="24"/>
        <v>103.93328352000002</v>
      </c>
      <c r="O63" s="122">
        <f t="shared" si="24"/>
        <v>87.416007360000052</v>
      </c>
      <c r="P63" s="122">
        <f t="shared" si="24"/>
        <v>87.875309280000025</v>
      </c>
      <c r="Q63" s="122">
        <f t="shared" si="24"/>
        <v>96.077050740000047</v>
      </c>
      <c r="R63" s="122">
        <f t="shared" ref="R63:V63" si="25">SUM(R64:R65)</f>
        <v>109.60766388000002</v>
      </c>
      <c r="S63" s="122">
        <f t="shared" si="25"/>
        <v>130.21721064000005</v>
      </c>
      <c r="T63" s="122">
        <f t="shared" si="25"/>
        <v>146.33991305999987</v>
      </c>
      <c r="U63" s="122">
        <f t="shared" si="25"/>
        <v>147.77947272000006</v>
      </c>
      <c r="V63" s="122">
        <f t="shared" si="25"/>
        <v>184.47303533999997</v>
      </c>
      <c r="W63" s="122">
        <f t="shared" ref="W63:Y63" si="26">SUM(W64:W65)</f>
        <v>221.16041574000027</v>
      </c>
      <c r="X63" s="122">
        <f t="shared" si="26"/>
        <v>163.99108242000005</v>
      </c>
      <c r="Y63" s="122">
        <f t="shared" si="26"/>
        <v>129.96825005999992</v>
      </c>
      <c r="DA63" s="130" t="s">
        <v>2133</v>
      </c>
    </row>
    <row r="64" spans="1:105" ht="12" customHeight="1" x14ac:dyDescent="0.25">
      <c r="A64" s="97" t="s">
        <v>212</v>
      </c>
      <c r="B64" s="98">
        <v>0.38679594548818069</v>
      </c>
      <c r="C64" s="98">
        <v>1.5436425501486375</v>
      </c>
      <c r="D64" s="98">
        <v>2.515003040326063</v>
      </c>
      <c r="E64" s="98">
        <v>6.1953617007371529</v>
      </c>
      <c r="F64" s="98">
        <v>11.280075610578548</v>
      </c>
      <c r="G64" s="98">
        <v>27.347234476437489</v>
      </c>
      <c r="H64" s="98">
        <v>47.806540520200763</v>
      </c>
      <c r="I64" s="98">
        <v>62.830302456887871</v>
      </c>
      <c r="J64" s="98">
        <v>74.249389183132834</v>
      </c>
      <c r="K64" s="98">
        <v>96.117192677022643</v>
      </c>
      <c r="L64" s="98">
        <v>95.063450980470691</v>
      </c>
      <c r="M64" s="98">
        <v>108.81699048000003</v>
      </c>
      <c r="N64" s="98">
        <v>103.93328352000002</v>
      </c>
      <c r="O64" s="98">
        <v>87.416007360000052</v>
      </c>
      <c r="P64" s="98">
        <v>87.875309280000025</v>
      </c>
      <c r="Q64" s="98">
        <v>96.077050740000047</v>
      </c>
      <c r="R64" s="98">
        <v>109.60766388000002</v>
      </c>
      <c r="S64" s="98">
        <v>130.21721064000005</v>
      </c>
      <c r="T64" s="98">
        <v>146.33991305999987</v>
      </c>
      <c r="U64" s="98">
        <v>147.77947272000006</v>
      </c>
      <c r="V64" s="98">
        <v>184.47303533999997</v>
      </c>
      <c r="W64" s="98">
        <v>221.16041574000027</v>
      </c>
      <c r="X64" s="98">
        <v>163.99108242000005</v>
      </c>
      <c r="Y64" s="98">
        <v>129.96825005999992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4.5367389708245845E-2</v>
      </c>
      <c r="C68" s="122">
        <v>0.21487958152426154</v>
      </c>
      <c r="D68" s="122">
        <v>0.28953715589251222</v>
      </c>
      <c r="E68" s="122">
        <v>0.65945120647442812</v>
      </c>
      <c r="F68" s="122">
        <v>1.3501454728529811</v>
      </c>
      <c r="G68" s="122">
        <v>3.5135302998136475</v>
      </c>
      <c r="H68" s="122">
        <v>5.8592640054015197</v>
      </c>
      <c r="I68" s="122">
        <v>8.4490511358816782</v>
      </c>
      <c r="J68" s="122">
        <v>10.547721441610214</v>
      </c>
      <c r="K68" s="122">
        <v>14.531616804949516</v>
      </c>
      <c r="L68" s="122">
        <v>13.210175666174491</v>
      </c>
      <c r="M68" s="122">
        <v>14.195768399999986</v>
      </c>
      <c r="N68" s="122">
        <v>13.553535600000021</v>
      </c>
      <c r="O68" s="122">
        <v>11.402661600000002</v>
      </c>
      <c r="P68" s="122">
        <v>11.463249599999992</v>
      </c>
      <c r="Q68" s="122">
        <v>18.316537800000013</v>
      </c>
      <c r="R68" s="122">
        <v>20.635767899999994</v>
      </c>
      <c r="S68" s="122">
        <v>21.293989200000009</v>
      </c>
      <c r="T68" s="122">
        <v>25.261549500000012</v>
      </c>
      <c r="U68" s="122">
        <v>26.597122199999944</v>
      </c>
      <c r="V68" s="122">
        <v>29.558136299999976</v>
      </c>
      <c r="W68" s="122">
        <v>32.494802999999919</v>
      </c>
      <c r="X68" s="122">
        <v>28.961737200000012</v>
      </c>
      <c r="Y68" s="122">
        <v>26.586350999999993</v>
      </c>
      <c r="DA68" s="130" t="s">
        <v>2138</v>
      </c>
    </row>
    <row r="69" spans="1:105" ht="12" customHeight="1" x14ac:dyDescent="0.25">
      <c r="A69" s="97" t="s">
        <v>134</v>
      </c>
      <c r="B69" s="98">
        <v>4.5367389708245845E-2</v>
      </c>
      <c r="C69" s="98">
        <v>0.21487958152426154</v>
      </c>
      <c r="D69" s="98">
        <v>0.28953715589251222</v>
      </c>
      <c r="E69" s="98">
        <v>0.65945120647442812</v>
      </c>
      <c r="F69" s="98">
        <v>1.3501454728529811</v>
      </c>
      <c r="G69" s="98">
        <v>3.5135302998136475</v>
      </c>
      <c r="H69" s="98">
        <v>5.8592640054015197</v>
      </c>
      <c r="I69" s="98">
        <v>8.4490511358816782</v>
      </c>
      <c r="J69" s="98">
        <v>10.547721441610214</v>
      </c>
      <c r="K69" s="98">
        <v>14.531616804949516</v>
      </c>
      <c r="L69" s="98">
        <v>13.207145486265173</v>
      </c>
      <c r="M69" s="98">
        <v>14.192073789751305</v>
      </c>
      <c r="N69" s="98">
        <v>13.549974470742402</v>
      </c>
      <c r="O69" s="98">
        <v>11.399499460113262</v>
      </c>
      <c r="P69" s="98">
        <v>11.460017812624777</v>
      </c>
      <c r="Q69" s="98">
        <v>18.310434187412099</v>
      </c>
      <c r="R69" s="98">
        <v>20.628228230042733</v>
      </c>
      <c r="S69" s="98">
        <v>21.286163283907303</v>
      </c>
      <c r="T69" s="98">
        <v>25.252050982610815</v>
      </c>
      <c r="U69" s="98">
        <v>26.586964457193861</v>
      </c>
      <c r="V69" s="98">
        <v>29.546218797137449</v>
      </c>
      <c r="W69" s="98">
        <v>32.481206192725097</v>
      </c>
      <c r="X69" s="98">
        <v>28.949511793084088</v>
      </c>
      <c r="Y69" s="98">
        <v>26.575859987952487</v>
      </c>
      <c r="DA69" s="63" t="s">
        <v>2139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3.0301799093176789E-3</v>
      </c>
      <c r="M70" s="98">
        <v>3.694610248681755E-3</v>
      </c>
      <c r="N70" s="98">
        <v>3.5611292576188973E-3</v>
      </c>
      <c r="O70" s="98">
        <v>3.1621398867406575E-3</v>
      </c>
      <c r="P70" s="98">
        <v>3.2317873752154163E-3</v>
      </c>
      <c r="Q70" s="98">
        <v>6.103612587915485E-3</v>
      </c>
      <c r="R70" s="98">
        <v>7.539669957259949E-3</v>
      </c>
      <c r="S70" s="98">
        <v>7.8259160927067559E-3</v>
      </c>
      <c r="T70" s="98">
        <v>9.4985173891954169E-3</v>
      </c>
      <c r="U70" s="98">
        <v>1.0157742806082653E-2</v>
      </c>
      <c r="V70" s="98">
        <v>1.1917502862527313E-2</v>
      </c>
      <c r="W70" s="98">
        <v>1.3596807274823089E-2</v>
      </c>
      <c r="X70" s="98">
        <v>1.2225406915922913E-2</v>
      </c>
      <c r="Y70" s="98">
        <v>1.0491012047507643E-2</v>
      </c>
      <c r="DA70" s="63" t="s">
        <v>2140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3.0301799093176789E-3</v>
      </c>
      <c r="M71" s="101">
        <v>3.694610248681755E-3</v>
      </c>
      <c r="N71" s="101">
        <v>3.5611292576188973E-3</v>
      </c>
      <c r="O71" s="101">
        <v>3.1621398867406575E-3</v>
      </c>
      <c r="P71" s="101">
        <v>3.2317873752154163E-3</v>
      </c>
      <c r="Q71" s="101">
        <v>6.103612587915485E-3</v>
      </c>
      <c r="R71" s="101">
        <v>7.539669957259949E-3</v>
      </c>
      <c r="S71" s="101">
        <v>7.8259160927067559E-3</v>
      </c>
      <c r="T71" s="101">
        <v>9.4985173891954169E-3</v>
      </c>
      <c r="U71" s="101">
        <v>1.0157742806082653E-2</v>
      </c>
      <c r="V71" s="101">
        <v>1.1917502862527313E-2</v>
      </c>
      <c r="W71" s="101">
        <v>1.3596807274823089E-2</v>
      </c>
      <c r="X71" s="101">
        <v>1.2225406915922913E-2</v>
      </c>
      <c r="Y71" s="101">
        <v>1.0491012047507643E-2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2.2246664803573457E-2</v>
      </c>
      <c r="C77" s="122">
        <v>0.10960786832710136</v>
      </c>
      <c r="D77" s="122">
        <v>0.17436980378142403</v>
      </c>
      <c r="E77" s="122">
        <v>0.41574709278841865</v>
      </c>
      <c r="F77" s="122">
        <v>0.90109891656846919</v>
      </c>
      <c r="G77" s="122">
        <v>2.2101852237488835</v>
      </c>
      <c r="H77" s="122">
        <v>3.7916135143977328</v>
      </c>
      <c r="I77" s="122">
        <v>5.6682142472304342</v>
      </c>
      <c r="J77" s="122">
        <v>6.5905972152569596</v>
      </c>
      <c r="K77" s="122">
        <v>8.6584546380278766</v>
      </c>
      <c r="L77" s="122">
        <v>7.6023370733547759</v>
      </c>
      <c r="M77" s="122">
        <v>8.4123072000000008</v>
      </c>
      <c r="N77" s="122">
        <v>8.0317247999999992</v>
      </c>
      <c r="O77" s="122">
        <v>6.7571328000000133</v>
      </c>
      <c r="P77" s="122">
        <v>6.7930368000000048</v>
      </c>
      <c r="Q77" s="122">
        <v>7.1881490999999968</v>
      </c>
      <c r="R77" s="122">
        <v>8.098764300000024</v>
      </c>
      <c r="S77" s="122">
        <v>8.3571048000000054</v>
      </c>
      <c r="T77" s="122">
        <v>9.9143286000000099</v>
      </c>
      <c r="U77" s="122">
        <v>10.43841479999999</v>
      </c>
      <c r="V77" s="122">
        <v>11.614495200000025</v>
      </c>
      <c r="W77" s="122">
        <v>12.753044700000013</v>
      </c>
      <c r="X77" s="122">
        <v>11.366477100000008</v>
      </c>
      <c r="Y77" s="122">
        <v>10.434207299999974</v>
      </c>
      <c r="DA77" s="130" t="s">
        <v>2147</v>
      </c>
    </row>
    <row r="78" spans="1:105" ht="12" customHeight="1" x14ac:dyDescent="0.25">
      <c r="A78" s="97" t="s">
        <v>189</v>
      </c>
      <c r="B78" s="98">
        <v>2.2246664803573457E-2</v>
      </c>
      <c r="C78" s="98">
        <v>0.10960786832710136</v>
      </c>
      <c r="D78" s="98">
        <v>0.17436980378142403</v>
      </c>
      <c r="E78" s="98">
        <v>0.41574709278841865</v>
      </c>
      <c r="F78" s="98">
        <v>0.90109891656846919</v>
      </c>
      <c r="G78" s="98">
        <v>2.2101852237488835</v>
      </c>
      <c r="H78" s="98">
        <v>3.7916135143977328</v>
      </c>
      <c r="I78" s="98">
        <v>5.6682142472304342</v>
      </c>
      <c r="J78" s="98">
        <v>6.5905972152569596</v>
      </c>
      <c r="K78" s="98">
        <v>8.6584546380278766</v>
      </c>
      <c r="L78" s="98">
        <v>7.6023370733547759</v>
      </c>
      <c r="M78" s="98">
        <v>8.4123072000000008</v>
      </c>
      <c r="N78" s="98">
        <v>8.0317247999999992</v>
      </c>
      <c r="O78" s="98">
        <v>6.7571328000000133</v>
      </c>
      <c r="P78" s="98">
        <v>6.7930368000000048</v>
      </c>
      <c r="Q78" s="98">
        <v>7.1881490999999968</v>
      </c>
      <c r="R78" s="98">
        <v>8.098764300000024</v>
      </c>
      <c r="S78" s="98">
        <v>8.3571048000000054</v>
      </c>
      <c r="T78" s="98">
        <v>9.9143286000000099</v>
      </c>
      <c r="U78" s="98">
        <v>10.43841479999999</v>
      </c>
      <c r="V78" s="98">
        <v>11.614495200000025</v>
      </c>
      <c r="W78" s="98">
        <v>12.753044700000013</v>
      </c>
      <c r="X78" s="98">
        <v>11.366477100000008</v>
      </c>
      <c r="Y78" s="98">
        <v>10.434207299999974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8.8351371503299081</v>
      </c>
      <c r="C81" s="117">
        <f t="shared" si="28"/>
        <v>11.323555009374521</v>
      </c>
      <c r="D81" s="117">
        <f t="shared" si="28"/>
        <v>17.214648438101868</v>
      </c>
      <c r="E81" s="117">
        <f t="shared" si="28"/>
        <v>24.237177827114714</v>
      </c>
      <c r="F81" s="117">
        <f t="shared" si="28"/>
        <v>27.415966038340866</v>
      </c>
      <c r="G81" s="117">
        <f t="shared" si="28"/>
        <v>27.345071641701445</v>
      </c>
      <c r="H81" s="117">
        <f t="shared" si="28"/>
        <v>29.156299321968618</v>
      </c>
      <c r="I81" s="117">
        <f t="shared" si="28"/>
        <v>27.791814349535517</v>
      </c>
      <c r="J81" s="117">
        <f t="shared" si="28"/>
        <v>26.174112977627342</v>
      </c>
      <c r="K81" s="117">
        <f t="shared" si="28"/>
        <v>29.042807142189368</v>
      </c>
      <c r="L81" s="117">
        <f t="shared" si="28"/>
        <v>25.570709087938585</v>
      </c>
      <c r="M81" s="117">
        <f t="shared" si="28"/>
        <v>32.016165999398709</v>
      </c>
      <c r="N81" s="117">
        <f t="shared" si="28"/>
        <v>30.829312786863881</v>
      </c>
      <c r="O81" s="117">
        <f t="shared" si="28"/>
        <v>31.045131340134674</v>
      </c>
      <c r="P81" s="117">
        <f t="shared" si="28"/>
        <v>30.308606734685728</v>
      </c>
      <c r="Q81" s="117">
        <f t="shared" si="28"/>
        <v>44.526209257418152</v>
      </c>
      <c r="R81" s="117">
        <f t="shared" ref="R81:V81" si="29">R82+R85+R87+R100</f>
        <v>35.758543155144402</v>
      </c>
      <c r="S81" s="117">
        <f t="shared" si="29"/>
        <v>31.943697689019043</v>
      </c>
      <c r="T81" s="117">
        <f t="shared" si="29"/>
        <v>29.752175652136394</v>
      </c>
      <c r="U81" s="117">
        <f t="shared" si="29"/>
        <v>26.796775790069244</v>
      </c>
      <c r="V81" s="117">
        <f t="shared" si="29"/>
        <v>27.880764761688553</v>
      </c>
      <c r="W81" s="117">
        <f t="shared" ref="W81:Y81" si="30">W82+W85+W87+W100</f>
        <v>28.708287872047809</v>
      </c>
      <c r="X81" s="117">
        <f t="shared" si="30"/>
        <v>24.05315562199835</v>
      </c>
      <c r="Y81" s="117">
        <f t="shared" si="30"/>
        <v>18.438941834782572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1.5663381769653444</v>
      </c>
      <c r="C87" s="122">
        <v>1.624308398199481</v>
      </c>
      <c r="D87" s="122">
        <v>1.519802708047147</v>
      </c>
      <c r="E87" s="122">
        <v>1.5994415790635004</v>
      </c>
      <c r="F87" s="122">
        <v>1.6503434100817242</v>
      </c>
      <c r="G87" s="122">
        <v>1.6670821374701081</v>
      </c>
      <c r="H87" s="122">
        <v>1.7411026445548323</v>
      </c>
      <c r="I87" s="122">
        <v>1.8050607781104722</v>
      </c>
      <c r="J87" s="122">
        <v>1.8280334359466301</v>
      </c>
      <c r="K87" s="122">
        <v>1.8413745949169642</v>
      </c>
      <c r="L87" s="122">
        <v>1.8422450198105871</v>
      </c>
      <c r="M87" s="122">
        <v>1.8682690185979427</v>
      </c>
      <c r="N87" s="122">
        <v>1.8387480666584668</v>
      </c>
      <c r="O87" s="122">
        <v>1.7552784476770764</v>
      </c>
      <c r="P87" s="122">
        <v>1.7109614499037853</v>
      </c>
      <c r="Q87" s="122">
        <v>1.5557589748971112</v>
      </c>
      <c r="R87" s="122">
        <v>1.2673905408151043</v>
      </c>
      <c r="S87" s="122">
        <v>1.1471210329205779</v>
      </c>
      <c r="T87" s="122">
        <v>1.0850618390465023</v>
      </c>
      <c r="U87" s="122">
        <v>0.99274353974229401</v>
      </c>
      <c r="V87" s="122">
        <v>1.0343252959583393</v>
      </c>
      <c r="W87" s="122">
        <v>1.0606144104010935</v>
      </c>
      <c r="X87" s="122">
        <v>0.89241318164521732</v>
      </c>
      <c r="Y87" s="122">
        <v>0.68840856436753672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1.5663381769653444</v>
      </c>
      <c r="C92" s="101">
        <v>1.624308398199481</v>
      </c>
      <c r="D92" s="101">
        <v>1.519802708047147</v>
      </c>
      <c r="E92" s="101">
        <v>1.5994415790635004</v>
      </c>
      <c r="F92" s="101">
        <v>1.6503434100817242</v>
      </c>
      <c r="G92" s="101">
        <v>1.6670821374701081</v>
      </c>
      <c r="H92" s="101">
        <v>1.7411026445548323</v>
      </c>
      <c r="I92" s="101">
        <v>1.8050607781104722</v>
      </c>
      <c r="J92" s="101">
        <v>1.8280334359466301</v>
      </c>
      <c r="K92" s="101">
        <v>1.8413745949169642</v>
      </c>
      <c r="L92" s="101">
        <v>1.8419871171709372</v>
      </c>
      <c r="M92" s="101">
        <v>1.8678745280959352</v>
      </c>
      <c r="N92" s="101">
        <v>1.8382751490686335</v>
      </c>
      <c r="O92" s="101">
        <v>1.7546757447529695</v>
      </c>
      <c r="P92" s="101">
        <v>1.7103192763697141</v>
      </c>
      <c r="Q92" s="101">
        <v>1.5551515102695108</v>
      </c>
      <c r="R92" s="101">
        <v>1.2667764226510931</v>
      </c>
      <c r="S92" s="101">
        <v>1.146744178920706</v>
      </c>
      <c r="T92" s="101">
        <v>1.085019939133157</v>
      </c>
      <c r="U92" s="101">
        <v>0.99273983903463292</v>
      </c>
      <c r="V92" s="101">
        <v>1.0343252959583393</v>
      </c>
      <c r="W92" s="101">
        <v>1.0606144104010935</v>
      </c>
      <c r="X92" s="101">
        <v>0.89226768451042271</v>
      </c>
      <c r="Y92" s="101">
        <v>0.68820054761920224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2.5790263964976492E-4</v>
      </c>
      <c r="M93" s="104">
        <v>3.9449050200745297E-4</v>
      </c>
      <c r="N93" s="104">
        <v>4.7291758983331386E-4</v>
      </c>
      <c r="O93" s="104">
        <v>6.0270292410689505E-4</v>
      </c>
      <c r="P93" s="104">
        <v>6.4217353407106711E-4</v>
      </c>
      <c r="Q93" s="104">
        <v>6.0746462760051685E-4</v>
      </c>
      <c r="R93" s="104">
        <v>6.1411816401107683E-4</v>
      </c>
      <c r="S93" s="104">
        <v>3.7685399987184652E-4</v>
      </c>
      <c r="T93" s="104">
        <v>4.1899913345460799E-5</v>
      </c>
      <c r="U93" s="104">
        <v>3.7007076611289037E-6</v>
      </c>
      <c r="V93" s="104">
        <v>0</v>
      </c>
      <c r="W93" s="104">
        <v>0</v>
      </c>
      <c r="X93" s="104">
        <v>1.4549713479460331E-4</v>
      </c>
      <c r="Y93" s="104">
        <v>2.0801674833442957E-4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2.5790263964976492E-4</v>
      </c>
      <c r="M94" s="98">
        <v>3.9449050200745297E-4</v>
      </c>
      <c r="N94" s="98">
        <v>4.7291758983331386E-4</v>
      </c>
      <c r="O94" s="98">
        <v>6.0270292410689505E-4</v>
      </c>
      <c r="P94" s="98">
        <v>6.4217353407106711E-4</v>
      </c>
      <c r="Q94" s="98">
        <v>6.0746462760051685E-4</v>
      </c>
      <c r="R94" s="98">
        <v>6.1411816401107683E-4</v>
      </c>
      <c r="S94" s="98">
        <v>3.7685399987184652E-4</v>
      </c>
      <c r="T94" s="98">
        <v>4.1899913345460799E-5</v>
      </c>
      <c r="U94" s="98">
        <v>3.7007076611289037E-6</v>
      </c>
      <c r="V94" s="98">
        <v>0</v>
      </c>
      <c r="W94" s="98">
        <v>0</v>
      </c>
      <c r="X94" s="98">
        <v>1.4549713479460331E-4</v>
      </c>
      <c r="Y94" s="98">
        <v>2.0801674833442957E-4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7.2687989733645644</v>
      </c>
      <c r="C100" s="122">
        <v>9.6992466111750399</v>
      </c>
      <c r="D100" s="122">
        <v>15.69484573005472</v>
      </c>
      <c r="E100" s="122">
        <v>22.637736248051212</v>
      </c>
      <c r="F100" s="122">
        <v>25.765622628259141</v>
      </c>
      <c r="G100" s="122">
        <v>25.677989504231338</v>
      </c>
      <c r="H100" s="122">
        <v>27.415196677413785</v>
      </c>
      <c r="I100" s="122">
        <v>25.986753571425044</v>
      </c>
      <c r="J100" s="122">
        <v>24.346079541680712</v>
      </c>
      <c r="K100" s="122">
        <v>27.201432547272404</v>
      </c>
      <c r="L100" s="122">
        <v>23.728464068127998</v>
      </c>
      <c r="M100" s="122">
        <v>30.147896980800763</v>
      </c>
      <c r="N100" s="122">
        <v>28.990564720205413</v>
      </c>
      <c r="O100" s="122">
        <v>29.289852892457596</v>
      </c>
      <c r="P100" s="122">
        <v>28.597645284781944</v>
      </c>
      <c r="Q100" s="122">
        <v>42.970450282521043</v>
      </c>
      <c r="R100" s="122">
        <v>34.491152614329295</v>
      </c>
      <c r="S100" s="122">
        <v>30.796576656098466</v>
      </c>
      <c r="T100" s="122">
        <v>28.667113813089891</v>
      </c>
      <c r="U100" s="122">
        <v>25.804032250326951</v>
      </c>
      <c r="V100" s="122">
        <v>26.846439465730214</v>
      </c>
      <c r="W100" s="122">
        <v>27.647673461646715</v>
      </c>
      <c r="X100" s="122">
        <v>23.160742440353133</v>
      </c>
      <c r="Y100" s="122">
        <v>17.750533270415033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7.2687989733645644</v>
      </c>
      <c r="C102" s="98">
        <v>9.6992466111750399</v>
      </c>
      <c r="D102" s="98">
        <v>15.69484573005472</v>
      </c>
      <c r="E102" s="98">
        <v>22.637736248051212</v>
      </c>
      <c r="F102" s="98">
        <v>25.765622628259141</v>
      </c>
      <c r="G102" s="98">
        <v>25.677989504231338</v>
      </c>
      <c r="H102" s="98">
        <v>27.415196677413785</v>
      </c>
      <c r="I102" s="98">
        <v>25.986753571425044</v>
      </c>
      <c r="J102" s="98">
        <v>24.346079541680712</v>
      </c>
      <c r="K102" s="98">
        <v>27.201432547272404</v>
      </c>
      <c r="L102" s="98">
        <v>23.728464068127998</v>
      </c>
      <c r="M102" s="98">
        <v>30.147896980800763</v>
      </c>
      <c r="N102" s="98">
        <v>28.990564720205413</v>
      </c>
      <c r="O102" s="98">
        <v>29.289852892457596</v>
      </c>
      <c r="P102" s="98">
        <v>28.597645284781944</v>
      </c>
      <c r="Q102" s="98">
        <v>42.970450282521043</v>
      </c>
      <c r="R102" s="98">
        <v>34.491152614329295</v>
      </c>
      <c r="S102" s="98">
        <v>30.796576656098466</v>
      </c>
      <c r="T102" s="98">
        <v>28.667113813089891</v>
      </c>
      <c r="U102" s="98">
        <v>25.804032250326951</v>
      </c>
      <c r="V102" s="98">
        <v>26.846439465730214</v>
      </c>
      <c r="W102" s="98">
        <v>27.647673461646715</v>
      </c>
      <c r="X102" s="98">
        <v>23.160742440353133</v>
      </c>
      <c r="Y102" s="98">
        <v>17.750533270415033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12.771811323466402</v>
      </c>
      <c r="C124" s="117">
        <f t="shared" si="42"/>
        <v>15.054262528948442</v>
      </c>
      <c r="D124" s="117">
        <f t="shared" si="42"/>
        <v>14.140999816062893</v>
      </c>
      <c r="E124" s="117">
        <f t="shared" si="42"/>
        <v>19.369165403337224</v>
      </c>
      <c r="F124" s="117">
        <f t="shared" si="42"/>
        <v>21.630919160922343</v>
      </c>
      <c r="G124" s="117">
        <f t="shared" si="42"/>
        <v>21.823760099555646</v>
      </c>
      <c r="H124" s="117">
        <f t="shared" si="42"/>
        <v>22.688451580422981</v>
      </c>
      <c r="I124" s="117">
        <f t="shared" si="42"/>
        <v>20.352174075439297</v>
      </c>
      <c r="J124" s="117">
        <f t="shared" si="42"/>
        <v>17.480770356038924</v>
      </c>
      <c r="K124" s="117">
        <f t="shared" si="42"/>
        <v>18.782124852460871</v>
      </c>
      <c r="L124" s="117">
        <f t="shared" si="42"/>
        <v>15.23277858886623</v>
      </c>
      <c r="M124" s="117">
        <f t="shared" si="42"/>
        <v>18.356132012724352</v>
      </c>
      <c r="N124" s="117">
        <f t="shared" si="42"/>
        <v>15.941639036910356</v>
      </c>
      <c r="O124" s="117">
        <f t="shared" si="42"/>
        <v>16.14781889576966</v>
      </c>
      <c r="P124" s="117">
        <f t="shared" si="42"/>
        <v>15.597802154891456</v>
      </c>
      <c r="Q124" s="117">
        <f t="shared" si="42"/>
        <v>22.794678667626215</v>
      </c>
      <c r="R124" s="117">
        <f t="shared" ref="R124:V124" si="43">R125+R128+R130+R139</f>
        <v>18.593197905078476</v>
      </c>
      <c r="S124" s="117">
        <f t="shared" si="43"/>
        <v>16.663361213118769</v>
      </c>
      <c r="T124" s="117">
        <f t="shared" si="43"/>
        <v>15.206173978383953</v>
      </c>
      <c r="U124" s="117">
        <f t="shared" si="43"/>
        <v>13.334271884031716</v>
      </c>
      <c r="V124" s="117">
        <f t="shared" si="43"/>
        <v>13.429424622607302</v>
      </c>
      <c r="W124" s="117">
        <f t="shared" ref="W124:Y124" si="44">W125+W128+W130+W139</f>
        <v>13.587715633012341</v>
      </c>
      <c r="X124" s="117">
        <f t="shared" si="44"/>
        <v>11.575116575748977</v>
      </c>
      <c r="Y124" s="117">
        <f t="shared" si="44"/>
        <v>8.7864104365125968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12.771811323466402</v>
      </c>
      <c r="C139" s="122">
        <v>15.054262528948442</v>
      </c>
      <c r="D139" s="122">
        <v>14.140999816062893</v>
      </c>
      <c r="E139" s="122">
        <v>19.369165403337224</v>
      </c>
      <c r="F139" s="122">
        <v>21.630919160922343</v>
      </c>
      <c r="G139" s="122">
        <v>21.823760099555646</v>
      </c>
      <c r="H139" s="122">
        <v>22.688451580422981</v>
      </c>
      <c r="I139" s="122">
        <v>20.352174075439297</v>
      </c>
      <c r="J139" s="122">
        <v>17.480770356038924</v>
      </c>
      <c r="K139" s="122">
        <v>18.782124852460871</v>
      </c>
      <c r="L139" s="122">
        <v>15.23277858886623</v>
      </c>
      <c r="M139" s="122">
        <v>18.356132012724352</v>
      </c>
      <c r="N139" s="122">
        <v>15.941639036910356</v>
      </c>
      <c r="O139" s="122">
        <v>16.14781889576966</v>
      </c>
      <c r="P139" s="122">
        <v>15.597802154891456</v>
      </c>
      <c r="Q139" s="122">
        <v>22.794678667626215</v>
      </c>
      <c r="R139" s="122">
        <v>18.593197905078476</v>
      </c>
      <c r="S139" s="122">
        <v>16.663361213118769</v>
      </c>
      <c r="T139" s="122">
        <v>15.206173978383953</v>
      </c>
      <c r="U139" s="122">
        <v>13.334271884031716</v>
      </c>
      <c r="V139" s="122">
        <v>13.429424622607302</v>
      </c>
      <c r="W139" s="122">
        <v>13.587715633012341</v>
      </c>
      <c r="X139" s="122">
        <v>11.575116575748977</v>
      </c>
      <c r="Y139" s="122">
        <v>8.7864104365125968</v>
      </c>
      <c r="DA139" s="130" t="s">
        <v>2206</v>
      </c>
    </row>
    <row r="140" spans="1:105" ht="12" customHeight="1" x14ac:dyDescent="0.25">
      <c r="A140" s="97" t="s">
        <v>50</v>
      </c>
      <c r="B140" s="98">
        <v>12.771811323466402</v>
      </c>
      <c r="C140" s="98">
        <v>15.054262528948442</v>
      </c>
      <c r="D140" s="98">
        <v>14.140999816062893</v>
      </c>
      <c r="E140" s="98">
        <v>19.369165403337224</v>
      </c>
      <c r="F140" s="98">
        <v>21.630919160922343</v>
      </c>
      <c r="G140" s="98">
        <v>21.823760099555646</v>
      </c>
      <c r="H140" s="98">
        <v>22.688451580422981</v>
      </c>
      <c r="I140" s="98">
        <v>20.352174075439297</v>
      </c>
      <c r="J140" s="98">
        <v>17.480770356038924</v>
      </c>
      <c r="K140" s="98">
        <v>18.782124852460871</v>
      </c>
      <c r="L140" s="98">
        <v>15.23277858886623</v>
      </c>
      <c r="M140" s="98">
        <v>18.356132012724352</v>
      </c>
      <c r="N140" s="98">
        <v>15.941639036910356</v>
      </c>
      <c r="O140" s="98">
        <v>16.14781889576966</v>
      </c>
      <c r="P140" s="98">
        <v>15.597802154891456</v>
      </c>
      <c r="Q140" s="98">
        <v>22.794678667626215</v>
      </c>
      <c r="R140" s="98">
        <v>18.593197905078476</v>
      </c>
      <c r="S140" s="98">
        <v>16.663361213118769</v>
      </c>
      <c r="T140" s="98">
        <v>15.206173978383953</v>
      </c>
      <c r="U140" s="98">
        <v>13.334271884031716</v>
      </c>
      <c r="V140" s="98">
        <v>13.429424622607302</v>
      </c>
      <c r="W140" s="98">
        <v>13.587715633012341</v>
      </c>
      <c r="X140" s="98">
        <v>11.575116575748977</v>
      </c>
      <c r="Y140" s="98">
        <v>8.7864104365125968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2214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2223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6.012414085413412</v>
      </c>
      <c r="C161" s="117">
        <f t="shared" si="54"/>
        <v>6.4832132963684348</v>
      </c>
      <c r="D161" s="117">
        <f t="shared" si="54"/>
        <v>6.8413100683185908</v>
      </c>
      <c r="E161" s="117">
        <f t="shared" si="54"/>
        <v>7.3083816749786674</v>
      </c>
      <c r="F161" s="117">
        <f t="shared" si="54"/>
        <v>6.9743434754487286</v>
      </c>
      <c r="G161" s="117">
        <f t="shared" si="54"/>
        <v>6.8349062818980446</v>
      </c>
      <c r="H161" s="117">
        <f t="shared" si="54"/>
        <v>7.2739122636630054</v>
      </c>
      <c r="I161" s="117">
        <f t="shared" si="54"/>
        <v>6.8638355523155727</v>
      </c>
      <c r="J161" s="117">
        <f t="shared" si="54"/>
        <v>6.9969165252318684</v>
      </c>
      <c r="K161" s="117">
        <f t="shared" si="54"/>
        <v>8.4083127919064822</v>
      </c>
      <c r="L161" s="117">
        <f t="shared" si="54"/>
        <v>7.6488824381432909</v>
      </c>
      <c r="M161" s="117">
        <f t="shared" si="54"/>
        <v>9.7302993791198737</v>
      </c>
      <c r="N161" s="117">
        <f t="shared" si="54"/>
        <v>8.5763646894952306</v>
      </c>
      <c r="O161" s="117">
        <f t="shared" si="54"/>
        <v>8.1355927037726499</v>
      </c>
      <c r="P161" s="117">
        <f t="shared" si="54"/>
        <v>7.4482565452570828</v>
      </c>
      <c r="Q161" s="117">
        <f t="shared" si="54"/>
        <v>9.6051633334861819</v>
      </c>
      <c r="R161" s="117">
        <f t="shared" ref="R161:V161" si="55">R162+R164+R166+R175</f>
        <v>7.3199561881134168</v>
      </c>
      <c r="S161" s="117">
        <f t="shared" si="55"/>
        <v>6.3055118312275837</v>
      </c>
      <c r="T161" s="117">
        <f t="shared" si="55"/>
        <v>5.6871754986559466</v>
      </c>
      <c r="U161" s="117">
        <f t="shared" si="55"/>
        <v>5.1575272502917615</v>
      </c>
      <c r="V161" s="117">
        <f t="shared" si="55"/>
        <v>5.4631700563817578</v>
      </c>
      <c r="W161" s="117">
        <f t="shared" ref="W161:Y161" si="56">W162+W164+W166+W175</f>
        <v>6.3402637396057102</v>
      </c>
      <c r="X161" s="117">
        <f t="shared" si="56"/>
        <v>5.7643110932475787</v>
      </c>
      <c r="Y161" s="117">
        <f t="shared" si="56"/>
        <v>4.7795301679572999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1.0100983519546418</v>
      </c>
      <c r="C166" s="122">
        <v>0.96079692142201201</v>
      </c>
      <c r="D166" s="122">
        <v>0.79989906521129706</v>
      </c>
      <c r="E166" s="122">
        <v>0.69169870332135397</v>
      </c>
      <c r="F166" s="122">
        <v>0.5766915396336505</v>
      </c>
      <c r="G166" s="122">
        <v>0.53438549049412432</v>
      </c>
      <c r="H166" s="122">
        <v>0.51425686775462409</v>
      </c>
      <c r="I166" s="122">
        <v>0.49948970809039489</v>
      </c>
      <c r="J166" s="122">
        <v>0.51753951919157581</v>
      </c>
      <c r="K166" s="122">
        <v>0.54293081233564267</v>
      </c>
      <c r="L166" s="122">
        <v>0.54846742421713268</v>
      </c>
      <c r="M166" s="122">
        <v>0.5513915200981464</v>
      </c>
      <c r="N166" s="122">
        <v>0.48497346959515991</v>
      </c>
      <c r="O166" s="122">
        <v>0.42348239229312573</v>
      </c>
      <c r="P166" s="122">
        <v>0.39937409436340132</v>
      </c>
      <c r="Q166" s="122">
        <v>0.33832764693686901</v>
      </c>
      <c r="R166" s="122">
        <v>0.25643295013191864</v>
      </c>
      <c r="S166" s="122">
        <v>0.22028460906756556</v>
      </c>
      <c r="T166" s="122">
        <v>0.19632080908538388</v>
      </c>
      <c r="U166" s="122">
        <v>0.18000669914890841</v>
      </c>
      <c r="V166" s="122">
        <v>0.19189200192488115</v>
      </c>
      <c r="W166" s="122">
        <v>0.21767440077082936</v>
      </c>
      <c r="X166" s="122">
        <v>0.18867760942186482</v>
      </c>
      <c r="Y166" s="122">
        <v>0.15541308627601536</v>
      </c>
      <c r="DA166" s="130" t="s">
        <v>2231</v>
      </c>
    </row>
    <row r="167" spans="1:105" ht="12" customHeight="1" x14ac:dyDescent="0.25">
      <c r="A167" s="97" t="s">
        <v>124</v>
      </c>
      <c r="B167" s="98">
        <v>1.0100983519546418</v>
      </c>
      <c r="C167" s="98">
        <v>0.96079692142201201</v>
      </c>
      <c r="D167" s="98">
        <v>0.79989906521129706</v>
      </c>
      <c r="E167" s="98">
        <v>0.69169870332135397</v>
      </c>
      <c r="F167" s="98">
        <v>0.5766915396336505</v>
      </c>
      <c r="G167" s="98">
        <v>0.53438549049412432</v>
      </c>
      <c r="H167" s="98">
        <v>0.51425686775462409</v>
      </c>
      <c r="I167" s="98">
        <v>0.49948970809039489</v>
      </c>
      <c r="J167" s="98">
        <v>0.51753951919157581</v>
      </c>
      <c r="K167" s="98">
        <v>0.54293081233564267</v>
      </c>
      <c r="L167" s="98">
        <v>0.54833637728581097</v>
      </c>
      <c r="M167" s="98">
        <v>0.55125784003370493</v>
      </c>
      <c r="N167" s="98">
        <v>0.48485243143651124</v>
      </c>
      <c r="O167" s="98">
        <v>0.42335752327956616</v>
      </c>
      <c r="P167" s="98">
        <v>0.39924104776195607</v>
      </c>
      <c r="Q167" s="98">
        <v>0.33820179138550727</v>
      </c>
      <c r="R167" s="98">
        <v>0.25630571608960384</v>
      </c>
      <c r="S167" s="98">
        <v>0.22028460906756556</v>
      </c>
      <c r="T167" s="98">
        <v>0.19632080908538388</v>
      </c>
      <c r="U167" s="98">
        <v>0.18000669914890841</v>
      </c>
      <c r="V167" s="98">
        <v>0.19189200192488115</v>
      </c>
      <c r="W167" s="98">
        <v>0.21767440077082936</v>
      </c>
      <c r="X167" s="98">
        <v>0.18867760942186482</v>
      </c>
      <c r="Y167" s="98">
        <v>0.15541308627601536</v>
      </c>
      <c r="DA167" s="63" t="s">
        <v>2232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1.310469313217416E-4</v>
      </c>
      <c r="M168" s="98">
        <v>1.3368006444146649E-4</v>
      </c>
      <c r="N168" s="98">
        <v>1.2103815864868203E-4</v>
      </c>
      <c r="O168" s="98">
        <v>1.2486901355957883E-4</v>
      </c>
      <c r="P168" s="98">
        <v>1.330466014452266E-4</v>
      </c>
      <c r="Q168" s="98">
        <v>1.2585555136175198E-4</v>
      </c>
      <c r="R168" s="98">
        <v>1.2723404231482061E-4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2233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1.310469313217416E-4</v>
      </c>
      <c r="M169" s="101">
        <v>1.3368006444146649E-4</v>
      </c>
      <c r="N169" s="101">
        <v>1.2103815864868203E-4</v>
      </c>
      <c r="O169" s="101">
        <v>1.2486901355957883E-4</v>
      </c>
      <c r="P169" s="101">
        <v>1.330466014452266E-4</v>
      </c>
      <c r="Q169" s="101">
        <v>1.2585555136175198E-4</v>
      </c>
      <c r="R169" s="101">
        <v>1.2723404231482061E-4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5.0023157334587705</v>
      </c>
      <c r="C175" s="122">
        <v>5.522416374946423</v>
      </c>
      <c r="D175" s="122">
        <v>6.0414110031072941</v>
      </c>
      <c r="E175" s="122">
        <v>6.6166829716573137</v>
      </c>
      <c r="F175" s="122">
        <v>6.3976519358150785</v>
      </c>
      <c r="G175" s="122">
        <v>6.3005207914039199</v>
      </c>
      <c r="H175" s="122">
        <v>6.7596553959083812</v>
      </c>
      <c r="I175" s="122">
        <v>6.3643458442251779</v>
      </c>
      <c r="J175" s="122">
        <v>6.4793770060402922</v>
      </c>
      <c r="K175" s="122">
        <v>7.8653819795708388</v>
      </c>
      <c r="L175" s="122">
        <v>7.1004150139261579</v>
      </c>
      <c r="M175" s="122">
        <v>9.1789078590217272</v>
      </c>
      <c r="N175" s="122">
        <v>8.0913912199000713</v>
      </c>
      <c r="O175" s="122">
        <v>7.7121103114795249</v>
      </c>
      <c r="P175" s="122">
        <v>7.0488824508936814</v>
      </c>
      <c r="Q175" s="122">
        <v>9.2668356865493138</v>
      </c>
      <c r="R175" s="122">
        <v>7.0635232379814985</v>
      </c>
      <c r="S175" s="122">
        <v>6.0852272221600181</v>
      </c>
      <c r="T175" s="122">
        <v>5.490854689570563</v>
      </c>
      <c r="U175" s="122">
        <v>4.9775205511428533</v>
      </c>
      <c r="V175" s="122">
        <v>5.2712780544568769</v>
      </c>
      <c r="W175" s="122">
        <v>6.1225893388348807</v>
      </c>
      <c r="X175" s="122">
        <v>5.5756334838257136</v>
      </c>
      <c r="Y175" s="122">
        <v>4.6241170816812849</v>
      </c>
      <c r="DA175" s="130" t="s">
        <v>2240</v>
      </c>
    </row>
    <row r="176" spans="1:105" ht="12" customHeight="1" x14ac:dyDescent="0.25">
      <c r="A176" s="97" t="s">
        <v>50</v>
      </c>
      <c r="B176" s="98">
        <v>5.0023157334587705</v>
      </c>
      <c r="C176" s="98">
        <v>5.522416374946423</v>
      </c>
      <c r="D176" s="98">
        <v>6.0414110031072941</v>
      </c>
      <c r="E176" s="98">
        <v>6.6166829716573137</v>
      </c>
      <c r="F176" s="98">
        <v>6.3976519358150785</v>
      </c>
      <c r="G176" s="98">
        <v>6.3005207914039199</v>
      </c>
      <c r="H176" s="98">
        <v>6.7596553959083812</v>
      </c>
      <c r="I176" s="98">
        <v>6.3643458442251779</v>
      </c>
      <c r="J176" s="98">
        <v>6.4793770060402922</v>
      </c>
      <c r="K176" s="98">
        <v>7.8653819795708388</v>
      </c>
      <c r="L176" s="98">
        <v>7.1004150139261579</v>
      </c>
      <c r="M176" s="98">
        <v>9.1789078590217272</v>
      </c>
      <c r="N176" s="98">
        <v>8.0913912199000713</v>
      </c>
      <c r="O176" s="98">
        <v>7.7121103114795249</v>
      </c>
      <c r="P176" s="98">
        <v>7.0488824508936814</v>
      </c>
      <c r="Q176" s="98">
        <v>9.2668356865493138</v>
      </c>
      <c r="R176" s="98">
        <v>7.0635232379814985</v>
      </c>
      <c r="S176" s="98">
        <v>6.0852272221600181</v>
      </c>
      <c r="T176" s="98">
        <v>5.490854689570563</v>
      </c>
      <c r="U176" s="98">
        <v>4.9775205511428533</v>
      </c>
      <c r="V176" s="98">
        <v>5.2712780544568769</v>
      </c>
      <c r="W176" s="98">
        <v>6.1225893388348807</v>
      </c>
      <c r="X176" s="98">
        <v>5.5756334838257136</v>
      </c>
      <c r="Y176" s="98">
        <v>4.6241170816812849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7602.8597851330624</v>
      </c>
      <c r="C3" s="117">
        <f t="shared" si="0"/>
        <v>5497.5721966981346</v>
      </c>
      <c r="D3" s="117">
        <f t="shared" si="0"/>
        <v>8802.7970795337897</v>
      </c>
      <c r="E3" s="117">
        <f t="shared" si="0"/>
        <v>9978.2826684899574</v>
      </c>
      <c r="F3" s="117">
        <f t="shared" si="0"/>
        <v>7876.6532897702182</v>
      </c>
      <c r="G3" s="117">
        <f t="shared" si="0"/>
        <v>7381.3405635494591</v>
      </c>
      <c r="H3" s="117">
        <f t="shared" si="0"/>
        <v>8142.9839372262722</v>
      </c>
      <c r="I3" s="117">
        <f t="shared" si="0"/>
        <v>7646.4475897375341</v>
      </c>
      <c r="J3" s="117">
        <f t="shared" si="0"/>
        <v>7939.0022295879808</v>
      </c>
      <c r="K3" s="117">
        <f t="shared" si="0"/>
        <v>6481.140164025026</v>
      </c>
      <c r="L3" s="117">
        <f t="shared" si="0"/>
        <v>8216.7515002659402</v>
      </c>
      <c r="M3" s="117">
        <f t="shared" si="0"/>
        <v>9616.7593244322052</v>
      </c>
      <c r="N3" s="117">
        <f t="shared" si="0"/>
        <v>9200.4959398042502</v>
      </c>
      <c r="O3" s="117">
        <f t="shared" si="0"/>
        <v>8129.3379862183656</v>
      </c>
      <c r="P3" s="117">
        <f t="shared" si="0"/>
        <v>6790.7556494158689</v>
      </c>
      <c r="Q3" s="117">
        <f t="shared" si="0"/>
        <v>7096.8595311731433</v>
      </c>
      <c r="R3" s="117">
        <f t="shared" ref="R3:V3" si="1">R4+R7+R9+R19</f>
        <v>7794.4182251438251</v>
      </c>
      <c r="S3" s="117">
        <f t="shared" si="1"/>
        <v>8335.6480168871785</v>
      </c>
      <c r="T3" s="117">
        <f t="shared" si="1"/>
        <v>7194.7637522440064</v>
      </c>
      <c r="U3" s="117">
        <f t="shared" si="1"/>
        <v>7002.1441624160889</v>
      </c>
      <c r="V3" s="117">
        <f t="shared" si="1"/>
        <v>7309.5024453817605</v>
      </c>
      <c r="W3" s="117">
        <f t="shared" ref="W3:Y3" si="2">W4+W7+W9+W19</f>
        <v>10548.988976961697</v>
      </c>
      <c r="X3" s="117">
        <f t="shared" si="2"/>
        <v>6075.8891652486682</v>
      </c>
      <c r="Y3" s="117">
        <f t="shared" si="2"/>
        <v>5102.5337584986482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5623.9086825609174</v>
      </c>
      <c r="C4" s="122">
        <f t="shared" si="3"/>
        <v>3664.630731462219</v>
      </c>
      <c r="D4" s="122">
        <f t="shared" si="3"/>
        <v>6731.7740280640792</v>
      </c>
      <c r="E4" s="122">
        <f t="shared" si="3"/>
        <v>7901.9953816732259</v>
      </c>
      <c r="F4" s="122">
        <f t="shared" si="3"/>
        <v>5866.8641602645976</v>
      </c>
      <c r="G4" s="122">
        <f t="shared" si="3"/>
        <v>5333.5621740906918</v>
      </c>
      <c r="H4" s="122">
        <f t="shared" si="3"/>
        <v>6027.3179721877714</v>
      </c>
      <c r="I4" s="122">
        <f t="shared" si="3"/>
        <v>5524.4812783114048</v>
      </c>
      <c r="J4" s="122">
        <f t="shared" si="3"/>
        <v>5665.9974092958337</v>
      </c>
      <c r="K4" s="122">
        <f t="shared" si="3"/>
        <v>4231.487412024062</v>
      </c>
      <c r="L4" s="122">
        <f t="shared" si="3"/>
        <v>5877.2255905479142</v>
      </c>
      <c r="M4" s="122">
        <f t="shared" si="3"/>
        <v>7156.9269622007787</v>
      </c>
      <c r="N4" s="122">
        <f t="shared" si="3"/>
        <v>6892.0547125965522</v>
      </c>
      <c r="O4" s="122">
        <f t="shared" si="3"/>
        <v>5930.2410097169814</v>
      </c>
      <c r="P4" s="122">
        <f t="shared" si="3"/>
        <v>4635.6443812940543</v>
      </c>
      <c r="Q4" s="122">
        <f t="shared" si="3"/>
        <v>4919.1869296731702</v>
      </c>
      <c r="R4" s="122">
        <f t="shared" ref="R4:V4" si="4">SUM(R5:R6)</f>
        <v>5568.4915513381557</v>
      </c>
      <c r="S4" s="122">
        <f t="shared" si="4"/>
        <v>6014.4806897010258</v>
      </c>
      <c r="T4" s="122">
        <f t="shared" si="4"/>
        <v>4924.622865401956</v>
      </c>
      <c r="U4" s="122">
        <f t="shared" si="4"/>
        <v>4791.72725101167</v>
      </c>
      <c r="V4" s="122">
        <f t="shared" si="4"/>
        <v>5006.5897248209176</v>
      </c>
      <c r="W4" s="122">
        <f t="shared" ref="W4:Y4" si="5">SUM(W5:W6)</f>
        <v>8022.3346510836218</v>
      </c>
      <c r="X4" s="122">
        <f t="shared" si="5"/>
        <v>3664.7002325114759</v>
      </c>
      <c r="Y4" s="122">
        <f t="shared" si="5"/>
        <v>2675.6042207708238</v>
      </c>
      <c r="DA4" s="130" t="s">
        <v>2245</v>
      </c>
    </row>
    <row r="5" spans="1:105" ht="12" customHeight="1" x14ac:dyDescent="0.25">
      <c r="A5" s="97" t="s">
        <v>51</v>
      </c>
      <c r="B5" s="98">
        <v>5596.1858073556186</v>
      </c>
      <c r="C5" s="98">
        <v>3646.9039621291549</v>
      </c>
      <c r="D5" s="98">
        <v>6699.2368786843408</v>
      </c>
      <c r="E5" s="98">
        <v>7864.0822123764237</v>
      </c>
      <c r="F5" s="98">
        <v>5838.8868979829331</v>
      </c>
      <c r="G5" s="98">
        <v>5308.4307061720147</v>
      </c>
      <c r="H5" s="98">
        <v>5999.0680941137316</v>
      </c>
      <c r="I5" s="98">
        <v>5499.0153087651533</v>
      </c>
      <c r="J5" s="98">
        <v>5639.9049033935116</v>
      </c>
      <c r="K5" s="98">
        <v>4212.1062544923107</v>
      </c>
      <c r="L5" s="98">
        <v>5849.9344358061271</v>
      </c>
      <c r="M5" s="98">
        <v>7123.2044533352109</v>
      </c>
      <c r="N5" s="98">
        <v>6859.9325583920945</v>
      </c>
      <c r="O5" s="98">
        <v>5902.1398395789229</v>
      </c>
      <c r="P5" s="98">
        <v>4613.934748719209</v>
      </c>
      <c r="Q5" s="98">
        <v>4896.1560859982119</v>
      </c>
      <c r="R5" s="98">
        <v>5542.3759579012958</v>
      </c>
      <c r="S5" s="98">
        <v>5985.9131223216591</v>
      </c>
      <c r="T5" s="98">
        <v>4901.2236429770301</v>
      </c>
      <c r="U5" s="98">
        <v>4768.9212383077756</v>
      </c>
      <c r="V5" s="98">
        <v>4982.4339686093281</v>
      </c>
      <c r="W5" s="98">
        <v>7983.3413409691948</v>
      </c>
      <c r="X5" s="98">
        <v>3646.9132856210531</v>
      </c>
      <c r="Y5" s="98">
        <v>2662.5746522492454</v>
      </c>
      <c r="DA5" s="63" t="s">
        <v>2246</v>
      </c>
    </row>
    <row r="6" spans="1:105" ht="12" customHeight="1" x14ac:dyDescent="0.25">
      <c r="A6" s="97" t="s">
        <v>53</v>
      </c>
      <c r="B6" s="98">
        <v>27.722875205299246</v>
      </c>
      <c r="C6" s="98">
        <v>17.726769333064169</v>
      </c>
      <c r="D6" s="98">
        <v>32.5371493797387</v>
      </c>
      <c r="E6" s="98">
        <v>37.913169296802366</v>
      </c>
      <c r="F6" s="98">
        <v>27.977262281664238</v>
      </c>
      <c r="G6" s="98">
        <v>25.131467918677529</v>
      </c>
      <c r="H6" s="98">
        <v>28.249878074040058</v>
      </c>
      <c r="I6" s="98">
        <v>25.465969546251834</v>
      </c>
      <c r="J6" s="98">
        <v>26.092505902321832</v>
      </c>
      <c r="K6" s="98">
        <v>19.381157531751168</v>
      </c>
      <c r="L6" s="98">
        <v>27.291154741787068</v>
      </c>
      <c r="M6" s="98">
        <v>33.722508865568003</v>
      </c>
      <c r="N6" s="98">
        <v>32.12215420445763</v>
      </c>
      <c r="O6" s="98">
        <v>28.10117013805819</v>
      </c>
      <c r="P6" s="98">
        <v>21.70963257484539</v>
      </c>
      <c r="Q6" s="98">
        <v>23.03084367495816</v>
      </c>
      <c r="R6" s="98">
        <v>26.115593436859765</v>
      </c>
      <c r="S6" s="98">
        <v>28.567567379366615</v>
      </c>
      <c r="T6" s="98">
        <v>23.399222424925544</v>
      </c>
      <c r="U6" s="98">
        <v>22.806012703894289</v>
      </c>
      <c r="V6" s="98">
        <v>24.155756211589686</v>
      </c>
      <c r="W6" s="98">
        <v>38.993310114426578</v>
      </c>
      <c r="X6" s="98">
        <v>17.786946890422598</v>
      </c>
      <c r="Y6" s="98">
        <v>13.029568521578147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4.8200922844788554</v>
      </c>
      <c r="C7" s="122">
        <f t="shared" si="6"/>
        <v>5.8550870762112641</v>
      </c>
      <c r="D7" s="122">
        <f t="shared" si="6"/>
        <v>4.5222216155541748</v>
      </c>
      <c r="E7" s="122">
        <f t="shared" si="6"/>
        <v>7.1620027881646005</v>
      </c>
      <c r="F7" s="122">
        <f t="shared" si="6"/>
        <v>4.6989823416355279</v>
      </c>
      <c r="G7" s="122">
        <f t="shared" si="6"/>
        <v>5.6528425064414662</v>
      </c>
      <c r="H7" s="122">
        <f t="shared" si="6"/>
        <v>9.2865043084338126</v>
      </c>
      <c r="I7" s="122">
        <f t="shared" si="6"/>
        <v>21.282912356473251</v>
      </c>
      <c r="J7" s="122">
        <f t="shared" si="6"/>
        <v>14.932323097823469</v>
      </c>
      <c r="K7" s="122">
        <f t="shared" si="6"/>
        <v>11.101393076670885</v>
      </c>
      <c r="L7" s="122">
        <f t="shared" si="6"/>
        <v>15.916136374548415</v>
      </c>
      <c r="M7" s="122">
        <f t="shared" si="6"/>
        <v>12.951182451162468</v>
      </c>
      <c r="N7" s="122">
        <f t="shared" si="6"/>
        <v>43.559606288464913</v>
      </c>
      <c r="O7" s="122">
        <f t="shared" si="6"/>
        <v>20.870443867318066</v>
      </c>
      <c r="P7" s="122">
        <f t="shared" si="6"/>
        <v>19.477917788808579</v>
      </c>
      <c r="Q7" s="122">
        <f t="shared" si="6"/>
        <v>33.077611730230636</v>
      </c>
      <c r="R7" s="122">
        <f t="shared" si="6"/>
        <v>33.621226376757093</v>
      </c>
      <c r="S7" s="122">
        <f t="shared" si="6"/>
        <v>38.109839182048326</v>
      </c>
      <c r="T7" s="122">
        <f t="shared" si="6"/>
        <v>34.909385696398445</v>
      </c>
      <c r="U7" s="122">
        <f t="shared" si="6"/>
        <v>34.055447633974538</v>
      </c>
      <c r="V7" s="122">
        <f t="shared" si="6"/>
        <v>33.436875029615798</v>
      </c>
      <c r="W7" s="122">
        <f t="shared" si="6"/>
        <v>37.923025926767835</v>
      </c>
      <c r="X7" s="122">
        <f t="shared" si="6"/>
        <v>48.554266695384854</v>
      </c>
      <c r="Y7" s="122">
        <f t="shared" si="6"/>
        <v>82.434124050180117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4.8200922844788554</v>
      </c>
      <c r="C8" s="98">
        <f>IF(RES_hhdet_fec!C8=0,0,RES_hhdet_fec!C8*1000*11630/RES_hhdet_num!C3)</f>
        <v>5.8550870762112641</v>
      </c>
      <c r="D8" s="98">
        <f>IF(RES_hhdet_fec!D8=0,0,RES_hhdet_fec!D8*1000*11630/RES_hhdet_num!D3)</f>
        <v>4.5222216155541748</v>
      </c>
      <c r="E8" s="98">
        <f>IF(RES_hhdet_fec!E8=0,0,RES_hhdet_fec!E8*1000*11630/RES_hhdet_num!E3)</f>
        <v>7.1620027881646005</v>
      </c>
      <c r="F8" s="98">
        <f>IF(RES_hhdet_fec!F8=0,0,RES_hhdet_fec!F8*1000*11630/RES_hhdet_num!F3)</f>
        <v>4.6989823416355279</v>
      </c>
      <c r="G8" s="98">
        <f>IF(RES_hhdet_fec!G8=0,0,RES_hhdet_fec!G8*1000*11630/RES_hhdet_num!G3)</f>
        <v>5.6528425064414662</v>
      </c>
      <c r="H8" s="98">
        <f>IF(RES_hhdet_fec!H8=0,0,RES_hhdet_fec!H8*1000*11630/RES_hhdet_num!H3)</f>
        <v>9.2865043084338126</v>
      </c>
      <c r="I8" s="98">
        <f>IF(RES_hhdet_fec!I8=0,0,RES_hhdet_fec!I8*1000*11630/RES_hhdet_num!I3)</f>
        <v>21.282912356473251</v>
      </c>
      <c r="J8" s="98">
        <f>IF(RES_hhdet_fec!J8=0,0,RES_hhdet_fec!J8*1000*11630/RES_hhdet_num!J3)</f>
        <v>14.932323097823469</v>
      </c>
      <c r="K8" s="98">
        <f>IF(RES_hhdet_fec!K8=0,0,RES_hhdet_fec!K8*1000*11630/RES_hhdet_num!K3)</f>
        <v>11.101393076670885</v>
      </c>
      <c r="L8" s="98">
        <f>IF(RES_hhdet_fec!L8=0,0,RES_hhdet_fec!L8*1000*11630/RES_hhdet_num!L3)</f>
        <v>15.916136374548415</v>
      </c>
      <c r="M8" s="98">
        <f>IF(RES_hhdet_fec!M8=0,0,RES_hhdet_fec!M8*1000*11630/RES_hhdet_num!M3)</f>
        <v>12.951182451162468</v>
      </c>
      <c r="N8" s="98">
        <f>IF(RES_hhdet_fec!N8=0,0,RES_hhdet_fec!N8*1000*11630/RES_hhdet_num!N3)</f>
        <v>43.559606288464913</v>
      </c>
      <c r="O8" s="98">
        <f>IF(RES_hhdet_fec!O8=0,0,RES_hhdet_fec!O8*1000*11630/RES_hhdet_num!O3)</f>
        <v>20.870443867318066</v>
      </c>
      <c r="P8" s="98">
        <f>IF(RES_hhdet_fec!P8=0,0,RES_hhdet_fec!P8*1000*11630/RES_hhdet_num!P3)</f>
        <v>19.477917788808579</v>
      </c>
      <c r="Q8" s="98">
        <f>IF(RES_hhdet_fec!Q8=0,0,RES_hhdet_fec!Q8*1000*11630/RES_hhdet_num!Q3)</f>
        <v>33.077611730230636</v>
      </c>
      <c r="R8" s="98">
        <f>IF(RES_hhdet_fec!R8=0,0,RES_hhdet_fec!R8*1000*11630/RES_hhdet_num!R3)</f>
        <v>33.621226376757093</v>
      </c>
      <c r="S8" s="98">
        <f>IF(RES_hhdet_fec!S8=0,0,RES_hhdet_fec!S8*1000*11630/RES_hhdet_num!S3)</f>
        <v>38.109839182048326</v>
      </c>
      <c r="T8" s="98">
        <f>IF(RES_hhdet_fec!T8=0,0,RES_hhdet_fec!T8*1000*11630/RES_hhdet_num!T3)</f>
        <v>34.909385696398445</v>
      </c>
      <c r="U8" s="98">
        <f>IF(RES_hhdet_fec!U8=0,0,RES_hhdet_fec!U8*1000*11630/RES_hhdet_num!U3)</f>
        <v>34.055447633974538</v>
      </c>
      <c r="V8" s="98">
        <f>IF(RES_hhdet_fec!V8=0,0,RES_hhdet_fec!V8*1000*11630/RES_hhdet_num!V3)</f>
        <v>33.436875029615798</v>
      </c>
      <c r="W8" s="98">
        <f>IF(RES_hhdet_fec!W8=0,0,RES_hhdet_fec!W8*1000*11630/RES_hhdet_num!W3)</f>
        <v>37.923025926767835</v>
      </c>
      <c r="X8" s="98">
        <f>IF(RES_hhdet_fec!X8=0,0,RES_hhdet_fec!X8*1000*11630/RES_hhdet_num!X3)</f>
        <v>48.554266695384854</v>
      </c>
      <c r="Y8" s="98">
        <f>IF(RES_hhdet_fec!Y8=0,0,RES_hhdet_fec!Y8*1000*11630/RES_hhdet_num!Y3)</f>
        <v>82.434124050180117</v>
      </c>
      <c r="DA8" s="63" t="s">
        <v>2249</v>
      </c>
    </row>
    <row r="9" spans="1:105" ht="12" customHeight="1" x14ac:dyDescent="0.25">
      <c r="A9" s="121" t="s">
        <v>55</v>
      </c>
      <c r="B9" s="122">
        <v>1273.5183235522338</v>
      </c>
      <c r="C9" s="122">
        <v>1182.9309226557198</v>
      </c>
      <c r="D9" s="122">
        <v>1331.3041269392672</v>
      </c>
      <c r="E9" s="122">
        <v>1290.0483094815411</v>
      </c>
      <c r="F9" s="122">
        <v>1244.4253830185978</v>
      </c>
      <c r="G9" s="122">
        <v>1306.6438094788668</v>
      </c>
      <c r="H9" s="122">
        <v>1335.9146790935174</v>
      </c>
      <c r="I9" s="122">
        <v>1312.7295371037997</v>
      </c>
      <c r="J9" s="122">
        <v>1463.8454998915913</v>
      </c>
      <c r="K9" s="122">
        <v>1495.0501728297711</v>
      </c>
      <c r="L9" s="122">
        <v>1535.4600013515728</v>
      </c>
      <c r="M9" s="122">
        <v>1606.3620448922093</v>
      </c>
      <c r="N9" s="122">
        <v>1471.1897772292455</v>
      </c>
      <c r="O9" s="122">
        <v>1415.6491862411021</v>
      </c>
      <c r="P9" s="122">
        <v>1401.8755110210907</v>
      </c>
      <c r="Q9" s="122">
        <v>1398.0422774153078</v>
      </c>
      <c r="R9" s="122">
        <v>1424.5525363598483</v>
      </c>
      <c r="S9" s="122">
        <v>1483.8690324612287</v>
      </c>
      <c r="T9" s="122">
        <v>1463.9204701027595</v>
      </c>
      <c r="U9" s="122">
        <v>1421.539039212684</v>
      </c>
      <c r="V9" s="122">
        <v>1479.6748951756322</v>
      </c>
      <c r="W9" s="122">
        <v>1622.7010389629777</v>
      </c>
      <c r="X9" s="122">
        <v>1571.6014774261687</v>
      </c>
      <c r="Y9" s="122">
        <v>1587.8689273897428</v>
      </c>
      <c r="DA9" s="130" t="s">
        <v>2250</v>
      </c>
    </row>
    <row r="10" spans="1:105" ht="12" customHeight="1" x14ac:dyDescent="0.25">
      <c r="A10" s="97" t="s">
        <v>143</v>
      </c>
      <c r="B10" s="98">
        <v>1351.5457583676434</v>
      </c>
      <c r="C10" s="98">
        <v>1067.5378622465607</v>
      </c>
      <c r="D10" s="98">
        <v>1349.8715545935797</v>
      </c>
      <c r="E10" s="98">
        <v>1418.9532510861047</v>
      </c>
      <c r="F10" s="98">
        <v>1246.2768175101999</v>
      </c>
      <c r="G10" s="98">
        <v>1287.558921603048</v>
      </c>
      <c r="H10" s="98">
        <v>1380.3255487365384</v>
      </c>
      <c r="I10" s="98">
        <v>1394.4241691920829</v>
      </c>
      <c r="J10" s="98">
        <v>1507.864961394484</v>
      </c>
      <c r="K10" s="98">
        <v>1161.7828014885165</v>
      </c>
      <c r="L10" s="98">
        <v>1551.699372403431</v>
      </c>
      <c r="M10" s="98">
        <v>1907.6699203740948</v>
      </c>
      <c r="N10" s="98">
        <v>1835.266758605773</v>
      </c>
      <c r="O10" s="98">
        <v>1536.2001096218053</v>
      </c>
      <c r="P10" s="98">
        <v>1085.687572648711</v>
      </c>
      <c r="Q10" s="98">
        <v>1417.6102167003996</v>
      </c>
      <c r="R10" s="98">
        <v>1567.6242948970221</v>
      </c>
      <c r="S10" s="98">
        <v>1693.6959683530829</v>
      </c>
      <c r="T10" s="98">
        <v>1407.8882768732028</v>
      </c>
      <c r="U10" s="98">
        <v>1333.7118394566087</v>
      </c>
      <c r="V10" s="98">
        <v>1389.1759804513315</v>
      </c>
      <c r="W10" s="98">
        <v>2316.5114408820809</v>
      </c>
      <c r="X10" s="98">
        <v>1131.1341209788063</v>
      </c>
      <c r="Y10" s="98">
        <v>936.16982239835613</v>
      </c>
      <c r="DA10" s="63" t="s">
        <v>2251</v>
      </c>
    </row>
    <row r="11" spans="1:105" ht="12" customHeight="1" x14ac:dyDescent="0.25">
      <c r="A11" s="97" t="s">
        <v>124</v>
      </c>
      <c r="B11" s="98">
        <v>1404.0537673469823</v>
      </c>
      <c r="C11" s="98">
        <v>1454.0771321087848</v>
      </c>
      <c r="D11" s="98">
        <v>1380.1180101712125</v>
      </c>
      <c r="E11" s="98">
        <v>1418.5383135263908</v>
      </c>
      <c r="F11" s="98">
        <v>1430.5620916790024</v>
      </c>
      <c r="G11" s="98">
        <v>1456.0743244963066</v>
      </c>
      <c r="H11" s="98">
        <v>1488.4689860743877</v>
      </c>
      <c r="I11" s="98">
        <v>1520.3486203861726</v>
      </c>
      <c r="J11" s="98">
        <v>1593.3621444243647</v>
      </c>
      <c r="K11" s="98">
        <v>1671.8253081298033</v>
      </c>
      <c r="L11" s="98">
        <v>1719.3075953241346</v>
      </c>
      <c r="M11" s="98">
        <v>1773.5869036725858</v>
      </c>
      <c r="N11" s="98">
        <v>1686.4466185741542</v>
      </c>
      <c r="O11" s="98">
        <v>1600.3462423597407</v>
      </c>
      <c r="P11" s="98">
        <v>1634.6948864395222</v>
      </c>
      <c r="Q11" s="98">
        <v>1651.790141706623</v>
      </c>
      <c r="R11" s="98">
        <v>1543.1033676849847</v>
      </c>
      <c r="S11" s="98">
        <v>1580.1692634734557</v>
      </c>
      <c r="T11" s="98">
        <v>1595.6002663382192</v>
      </c>
      <c r="U11" s="98">
        <v>1481.0630338387541</v>
      </c>
      <c r="V11" s="98">
        <v>1567.9863770640711</v>
      </c>
      <c r="W11" s="98">
        <v>1737.9818985746701</v>
      </c>
      <c r="X11" s="98">
        <v>1656.7329718442345</v>
      </c>
      <c r="Y11" s="98">
        <v>1495.3231771374917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1177.1701505061183</v>
      </c>
      <c r="M12" s="98">
        <v>1223.3404527855912</v>
      </c>
      <c r="N12" s="98">
        <v>1165.0147814521335</v>
      </c>
      <c r="O12" s="98">
        <v>1140.0255769898238</v>
      </c>
      <c r="P12" s="98">
        <v>1178.5174922967067</v>
      </c>
      <c r="Q12" s="98">
        <v>1176.5267016303269</v>
      </c>
      <c r="R12" s="98">
        <v>1125.8540635886523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576.89263656339836</v>
      </c>
      <c r="M13" s="101">
        <v>588.48417169161155</v>
      </c>
      <c r="N13" s="101">
        <v>532.832182816878</v>
      </c>
      <c r="O13" s="101">
        <v>549.69630903142638</v>
      </c>
      <c r="P13" s="101">
        <v>585.69555135246776</v>
      </c>
      <c r="Q13" s="101">
        <v>554.03922944951557</v>
      </c>
      <c r="R13" s="101">
        <v>560.10759955458968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600.27751394271991</v>
      </c>
      <c r="M14" s="104">
        <v>634.85628109397976</v>
      </c>
      <c r="N14" s="104">
        <v>632.18259863525543</v>
      </c>
      <c r="O14" s="104">
        <v>590.32926795839728</v>
      </c>
      <c r="P14" s="104">
        <v>592.82194094423903</v>
      </c>
      <c r="Q14" s="104">
        <v>622.4874721808111</v>
      </c>
      <c r="R14" s="104">
        <v>565.74646403406246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1270.9519064273484</v>
      </c>
      <c r="C15" s="101">
        <v>1183.5793217293347</v>
      </c>
      <c r="D15" s="101">
        <v>1330.4634611522042</v>
      </c>
      <c r="E15" s="101">
        <v>1285.1351006235459</v>
      </c>
      <c r="F15" s="101">
        <v>1243.2509553497673</v>
      </c>
      <c r="G15" s="101">
        <v>1306.4400075440683</v>
      </c>
      <c r="H15" s="101">
        <v>1333.2952606448084</v>
      </c>
      <c r="I15" s="101">
        <v>1308.0150590567678</v>
      </c>
      <c r="J15" s="101">
        <v>1461.0003153269163</v>
      </c>
      <c r="K15" s="101">
        <v>1512.7240412810884</v>
      </c>
      <c r="L15" s="101">
        <v>1572.3171664794643</v>
      </c>
      <c r="M15" s="101">
        <v>1634.2257174666747</v>
      </c>
      <c r="N15" s="101">
        <v>1493.9076157250156</v>
      </c>
      <c r="O15" s="101">
        <v>1454.2627709933192</v>
      </c>
      <c r="P15" s="101">
        <v>1469.9919657006253</v>
      </c>
      <c r="Q15" s="101">
        <v>1441.9150608916618</v>
      </c>
      <c r="R15" s="101">
        <v>1456.0892399945062</v>
      </c>
      <c r="S15" s="101">
        <v>1508.8126219329697</v>
      </c>
      <c r="T15" s="101">
        <v>1503.363638354592</v>
      </c>
      <c r="U15" s="101">
        <v>1463.1427383958112</v>
      </c>
      <c r="V15" s="101">
        <v>1520.9123875880282</v>
      </c>
      <c r="W15" s="101">
        <v>1613.0380740672042</v>
      </c>
      <c r="X15" s="101">
        <v>1635.9740352035044</v>
      </c>
      <c r="Y15" s="101">
        <v>1661.4830425853384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1137.1629798310123</v>
      </c>
      <c r="M16" s="104">
        <v>1183.1798440925065</v>
      </c>
      <c r="N16" s="104">
        <v>1077.5863956801677</v>
      </c>
      <c r="O16" s="104">
        <v>1069.2352918105953</v>
      </c>
      <c r="P16" s="104">
        <v>1090.5059831979038</v>
      </c>
      <c r="Q16" s="104">
        <v>1062.3985269908994</v>
      </c>
      <c r="R16" s="104">
        <v>1098.9615749068605</v>
      </c>
      <c r="S16" s="104">
        <v>1161.571791964549</v>
      </c>
      <c r="T16" s="104">
        <v>1147.266084161897</v>
      </c>
      <c r="U16" s="104">
        <v>1138.4684253824112</v>
      </c>
      <c r="V16" s="104">
        <v>1209.4387386313792</v>
      </c>
      <c r="W16" s="104">
        <v>1292.0531076975064</v>
      </c>
      <c r="X16" s="104">
        <v>1315.4556151220222</v>
      </c>
      <c r="Y16" s="104">
        <v>1335.7920179992896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536.4634227604339</v>
      </c>
      <c r="M17" s="98">
        <v>543.22316308262202</v>
      </c>
      <c r="N17" s="98">
        <v>466.65078771922254</v>
      </c>
      <c r="O17" s="98">
        <v>488.22355862350571</v>
      </c>
      <c r="P17" s="98">
        <v>513.68764863322463</v>
      </c>
      <c r="Q17" s="98">
        <v>474.28792215369475</v>
      </c>
      <c r="R17" s="98">
        <v>517.63217421000058</v>
      </c>
      <c r="S17" s="98">
        <v>567.37646823771138</v>
      </c>
      <c r="T17" s="98">
        <v>523.15060568952413</v>
      </c>
      <c r="U17" s="98">
        <v>513.37422549004782</v>
      </c>
      <c r="V17" s="98">
        <v>553.54999418620775</v>
      </c>
      <c r="W17" s="98">
        <v>592.84593707874478</v>
      </c>
      <c r="X17" s="98">
        <v>602.88023327600615</v>
      </c>
      <c r="Y17" s="98">
        <v>606.75747996226596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600.69955707057852</v>
      </c>
      <c r="M18" s="98">
        <v>639.95668100988439</v>
      </c>
      <c r="N18" s="98">
        <v>610.93560796094539</v>
      </c>
      <c r="O18" s="98">
        <v>581.01173318708948</v>
      </c>
      <c r="P18" s="98">
        <v>576.81833456467916</v>
      </c>
      <c r="Q18" s="98">
        <v>588.11060483720473</v>
      </c>
      <c r="R18" s="98">
        <v>581.32940069685981</v>
      </c>
      <c r="S18" s="98">
        <v>594.19532372683727</v>
      </c>
      <c r="T18" s="98">
        <v>624.11547847237296</v>
      </c>
      <c r="U18" s="98">
        <v>625.09419989236335</v>
      </c>
      <c r="V18" s="98">
        <v>655.88874444517148</v>
      </c>
      <c r="W18" s="98">
        <v>699.20717061876178</v>
      </c>
      <c r="X18" s="98">
        <v>712.57538184601617</v>
      </c>
      <c r="Y18" s="98">
        <v>729.03453803702371</v>
      </c>
      <c r="DA18" s="63" t="s">
        <v>2259</v>
      </c>
    </row>
    <row r="19" spans="1:105" ht="12" customHeight="1" x14ac:dyDescent="0.25">
      <c r="A19" s="121" t="s">
        <v>54</v>
      </c>
      <c r="B19" s="122">
        <v>700.6126867354327</v>
      </c>
      <c r="C19" s="122">
        <v>644.15545550398394</v>
      </c>
      <c r="D19" s="122">
        <v>735.19670291488922</v>
      </c>
      <c r="E19" s="122">
        <v>779.07697454702611</v>
      </c>
      <c r="F19" s="122">
        <v>760.66476414538693</v>
      </c>
      <c r="G19" s="122">
        <v>735.48173747345845</v>
      </c>
      <c r="H19" s="122">
        <v>770.46478163654956</v>
      </c>
      <c r="I19" s="122">
        <v>787.9538619658565</v>
      </c>
      <c r="J19" s="122">
        <v>794.22699730273234</v>
      </c>
      <c r="K19" s="122">
        <v>743.5011860945217</v>
      </c>
      <c r="L19" s="122">
        <v>788.14977199190366</v>
      </c>
      <c r="M19" s="122">
        <v>840.51913488805349</v>
      </c>
      <c r="N19" s="122">
        <v>793.69184368998765</v>
      </c>
      <c r="O19" s="122">
        <v>762.57734639296382</v>
      </c>
      <c r="P19" s="122">
        <v>733.75783931191586</v>
      </c>
      <c r="Q19" s="122">
        <v>746.55271235443547</v>
      </c>
      <c r="R19" s="122">
        <v>767.75291106906423</v>
      </c>
      <c r="S19" s="122">
        <v>799.18845554287441</v>
      </c>
      <c r="T19" s="122">
        <v>771.31103104289275</v>
      </c>
      <c r="U19" s="122">
        <v>754.82242455776066</v>
      </c>
      <c r="V19" s="122">
        <v>789.80095035559532</v>
      </c>
      <c r="W19" s="122">
        <v>866.03026098832856</v>
      </c>
      <c r="X19" s="122">
        <v>791.03318861563901</v>
      </c>
      <c r="Y19" s="122">
        <v>756.62648628790168</v>
      </c>
      <c r="DA19" s="130" t="s">
        <v>2260</v>
      </c>
    </row>
    <row r="20" spans="1:105" ht="12" customHeight="1" x14ac:dyDescent="0.25">
      <c r="A20" s="97" t="s">
        <v>51</v>
      </c>
      <c r="B20" s="98">
        <v>879.52080095629651</v>
      </c>
      <c r="C20" s="98">
        <v>635.59904563562759</v>
      </c>
      <c r="D20" s="98">
        <v>946.15943384701995</v>
      </c>
      <c r="E20" s="98">
        <v>1027.6811782759225</v>
      </c>
      <c r="F20" s="98">
        <v>901.84671769739157</v>
      </c>
      <c r="G20" s="98">
        <v>819.85649698394923</v>
      </c>
      <c r="H20" s="98">
        <v>901.92338228833023</v>
      </c>
      <c r="I20" s="98">
        <v>933.84554388959998</v>
      </c>
      <c r="J20" s="98">
        <v>939.98016657082871</v>
      </c>
      <c r="K20" s="98">
        <v>748.2298631466499</v>
      </c>
      <c r="L20" s="98">
        <v>942.32547495121275</v>
      </c>
      <c r="M20" s="98">
        <v>990.86425551902198</v>
      </c>
      <c r="N20" s="98">
        <v>987.0566822505582</v>
      </c>
      <c r="O20" s="98">
        <v>962.22795058773443</v>
      </c>
      <c r="P20" s="98">
        <v>914.7594549378174</v>
      </c>
      <c r="Q20" s="98">
        <v>526.12243712609529</v>
      </c>
      <c r="R20" s="98">
        <v>852.17349622571555</v>
      </c>
      <c r="S20" s="98">
        <v>1125.9435244427677</v>
      </c>
      <c r="T20" s="98">
        <v>929.4079724938166</v>
      </c>
      <c r="U20" s="98">
        <v>912.0323857927998</v>
      </c>
      <c r="V20" s="98">
        <v>996.94498008880419</v>
      </c>
      <c r="W20" s="98">
        <v>1560.8695891931004</v>
      </c>
      <c r="X20" s="98">
        <v>767.65719207579457</v>
      </c>
      <c r="Y20" s="98">
        <v>637.5420875420873</v>
      </c>
      <c r="DA20" s="63" t="s">
        <v>2261</v>
      </c>
    </row>
    <row r="21" spans="1:105" ht="12" customHeight="1" x14ac:dyDescent="0.25">
      <c r="A21" s="97" t="s">
        <v>50</v>
      </c>
      <c r="B21" s="98">
        <v>758.22441547433482</v>
      </c>
      <c r="C21" s="98">
        <v>808.97027368651266</v>
      </c>
      <c r="D21" s="98">
        <v>776.88694948609759</v>
      </c>
      <c r="E21" s="98">
        <v>892.54867046753327</v>
      </c>
      <c r="F21" s="98">
        <v>918.96409858894981</v>
      </c>
      <c r="G21" s="98">
        <v>903.13859014219918</v>
      </c>
      <c r="H21" s="98">
        <v>953.1181167739926</v>
      </c>
      <c r="I21" s="98">
        <v>899.96448151596485</v>
      </c>
      <c r="J21" s="98">
        <v>834.41003613453472</v>
      </c>
      <c r="K21" s="98">
        <v>931.83033521991774</v>
      </c>
      <c r="L21" s="98">
        <v>811.95740017445519</v>
      </c>
      <c r="M21" s="98">
        <v>1015.4040442856374</v>
      </c>
      <c r="N21" s="98">
        <v>917.41261436968296</v>
      </c>
      <c r="O21" s="98">
        <v>874.17300646518504</v>
      </c>
      <c r="P21" s="98">
        <v>812.67766866230374</v>
      </c>
      <c r="Q21" s="98">
        <v>1172.6484753613204</v>
      </c>
      <c r="R21" s="98">
        <v>985.54172613696812</v>
      </c>
      <c r="S21" s="98">
        <v>969.20744448630808</v>
      </c>
      <c r="T21" s="98">
        <v>990.66098729498947</v>
      </c>
      <c r="U21" s="98">
        <v>957.60708011477482</v>
      </c>
      <c r="V21" s="98">
        <v>1050.4190537457553</v>
      </c>
      <c r="W21" s="98">
        <v>1171.2885395717919</v>
      </c>
      <c r="X21" s="98">
        <v>1099.7107047856789</v>
      </c>
      <c r="Y21" s="98">
        <v>962.05133166398798</v>
      </c>
      <c r="DA21" s="63" t="s">
        <v>2262</v>
      </c>
    </row>
    <row r="22" spans="1:105" ht="12" customHeight="1" x14ac:dyDescent="0.25">
      <c r="A22" s="109" t="s">
        <v>120</v>
      </c>
      <c r="B22" s="33">
        <v>625.87359829984803</v>
      </c>
      <c r="C22" s="33">
        <v>634.35617517935407</v>
      </c>
      <c r="D22" s="33">
        <v>623.25638376568907</v>
      </c>
      <c r="E22" s="33">
        <v>630.80073068798686</v>
      </c>
      <c r="F22" s="33">
        <v>661.69798134154883</v>
      </c>
      <c r="G22" s="33">
        <v>664.61712269831082</v>
      </c>
      <c r="H22" s="33">
        <v>670.95223210963024</v>
      </c>
      <c r="I22" s="33">
        <v>691.59943547267437</v>
      </c>
      <c r="J22" s="33">
        <v>709.56989427581937</v>
      </c>
      <c r="K22" s="33">
        <v>712.95499577048145</v>
      </c>
      <c r="L22" s="33">
        <v>708.39308087401434</v>
      </c>
      <c r="M22" s="33">
        <v>743.95398079079939</v>
      </c>
      <c r="N22" s="33">
        <v>689.78965680236581</v>
      </c>
      <c r="O22" s="33">
        <v>670.34647092155228</v>
      </c>
      <c r="P22" s="33">
        <v>668.60891885873775</v>
      </c>
      <c r="Q22" s="33">
        <v>719.49037013533723</v>
      </c>
      <c r="R22" s="33">
        <v>727.52890747403148</v>
      </c>
      <c r="S22" s="33">
        <v>749.51720129725595</v>
      </c>
      <c r="T22" s="33">
        <v>733.09906067529062</v>
      </c>
      <c r="U22" s="33">
        <v>720.95961365479411</v>
      </c>
      <c r="V22" s="33">
        <v>748.38161252411874</v>
      </c>
      <c r="W22" s="33">
        <v>782.68731259314393</v>
      </c>
      <c r="X22" s="33">
        <v>766.66445181420715</v>
      </c>
      <c r="Y22" s="33">
        <v>750.05177380513749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8605.0311231913365</v>
      </c>
      <c r="C24" s="117">
        <f t="shared" si="7"/>
        <v>8777.2039399922087</v>
      </c>
      <c r="D24" s="117">
        <f t="shared" si="7"/>
        <v>9435.4163160871231</v>
      </c>
      <c r="E24" s="117">
        <f t="shared" si="7"/>
        <v>9366.0755980891336</v>
      </c>
      <c r="F24" s="117">
        <f t="shared" si="7"/>
        <v>9216.6724109339484</v>
      </c>
      <c r="G24" s="117">
        <f t="shared" si="7"/>
        <v>9209.1639434043573</v>
      </c>
      <c r="H24" s="117">
        <f t="shared" si="7"/>
        <v>8913.3362194697638</v>
      </c>
      <c r="I24" s="117">
        <f t="shared" si="7"/>
        <v>8730.6200527641722</v>
      </c>
      <c r="J24" s="117">
        <f t="shared" si="7"/>
        <v>8437.2760281964675</v>
      </c>
      <c r="K24" s="117">
        <f t="shared" si="7"/>
        <v>5903.5609987608186</v>
      </c>
      <c r="L24" s="117">
        <f t="shared" si="7"/>
        <v>4468.0046281388759</v>
      </c>
      <c r="M24" s="117">
        <f t="shared" si="7"/>
        <v>12336.399749656759</v>
      </c>
      <c r="N24" s="117">
        <f t="shared" si="7"/>
        <v>8658.6637445340093</v>
      </c>
      <c r="O24" s="117">
        <f t="shared" si="7"/>
        <v>7215.6945980679284</v>
      </c>
      <c r="P24" s="117">
        <f t="shared" si="7"/>
        <v>5388.0100434017586</v>
      </c>
      <c r="Q24" s="117">
        <f t="shared" si="7"/>
        <v>12234.182301334786</v>
      </c>
      <c r="R24" s="117">
        <f t="shared" ref="R24:V24" si="8">R25+R28+R30+R39</f>
        <v>10389.545162771112</v>
      </c>
      <c r="S24" s="117">
        <f t="shared" si="8"/>
        <v>7804.9837251515246</v>
      </c>
      <c r="T24" s="117">
        <f t="shared" si="8"/>
        <v>7640.0402798842406</v>
      </c>
      <c r="U24" s="117">
        <f t="shared" si="8"/>
        <v>7719.8697642012594</v>
      </c>
      <c r="V24" s="117">
        <f t="shared" si="8"/>
        <v>8322.8502690890109</v>
      </c>
      <c r="W24" s="117">
        <f t="shared" ref="W24:Y24" si="9">W25+W28+W30+W39</f>
        <v>8796.3251542763846</v>
      </c>
      <c r="X24" s="117">
        <f t="shared" si="9"/>
        <v>7741.4441967648936</v>
      </c>
      <c r="Y24" s="117">
        <f t="shared" si="9"/>
        <v>6672.1672369047319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6695.5102048984982</v>
      </c>
      <c r="C25" s="122">
        <f t="shared" si="10"/>
        <v>6942.5916084904484</v>
      </c>
      <c r="D25" s="122">
        <f t="shared" si="10"/>
        <v>7465.5027920245675</v>
      </c>
      <c r="E25" s="122">
        <f t="shared" si="10"/>
        <v>7415.9761791653473</v>
      </c>
      <c r="F25" s="122">
        <f t="shared" si="10"/>
        <v>7276.9964960410325</v>
      </c>
      <c r="G25" s="122">
        <f t="shared" si="10"/>
        <v>7206.1710920096248</v>
      </c>
      <c r="H25" s="122">
        <f t="shared" si="10"/>
        <v>6871.8266861478378</v>
      </c>
      <c r="I25" s="122">
        <f t="shared" si="10"/>
        <v>6706.8458360555751</v>
      </c>
      <c r="J25" s="122">
        <f t="shared" si="10"/>
        <v>6256.4494313632531</v>
      </c>
      <c r="K25" s="122">
        <f t="shared" si="10"/>
        <v>3657.687770147897</v>
      </c>
      <c r="L25" s="122">
        <f t="shared" si="10"/>
        <v>2253.4020161168769</v>
      </c>
      <c r="M25" s="122">
        <f t="shared" si="10"/>
        <v>9986.2176208871624</v>
      </c>
      <c r="N25" s="122">
        <f t="shared" si="10"/>
        <v>6449.246172996267</v>
      </c>
      <c r="O25" s="122">
        <f t="shared" si="10"/>
        <v>5109.9915547819519</v>
      </c>
      <c r="P25" s="122">
        <f t="shared" si="10"/>
        <v>3299.7380070335962</v>
      </c>
      <c r="Q25" s="122">
        <f t="shared" si="10"/>
        <v>10064.819952747748</v>
      </c>
      <c r="R25" s="122">
        <f t="shared" ref="R25:V25" si="11">SUM(R26:R27)</f>
        <v>8198.1935361041451</v>
      </c>
      <c r="S25" s="122">
        <f t="shared" si="11"/>
        <v>5513.131833994712</v>
      </c>
      <c r="T25" s="122">
        <f t="shared" si="11"/>
        <v>5355.0137370593293</v>
      </c>
      <c r="U25" s="122">
        <f t="shared" si="11"/>
        <v>5462.0012482002348</v>
      </c>
      <c r="V25" s="122">
        <f t="shared" si="11"/>
        <v>5962.6570973835696</v>
      </c>
      <c r="W25" s="122">
        <f t="shared" ref="W25:Y25" si="12">SUM(W26:W27)</f>
        <v>6354.2078923517774</v>
      </c>
      <c r="X25" s="122">
        <f t="shared" si="12"/>
        <v>5367.1162289426748</v>
      </c>
      <c r="Y25" s="122">
        <f t="shared" si="12"/>
        <v>4320.6831044278179</v>
      </c>
      <c r="DA25" s="130" t="s">
        <v>2265</v>
      </c>
    </row>
    <row r="26" spans="1:105" ht="12" customHeight="1" x14ac:dyDescent="0.25">
      <c r="A26" s="97" t="s">
        <v>74</v>
      </c>
      <c r="B26" s="98">
        <v>6631.7752870685372</v>
      </c>
      <c r="C26" s="98">
        <v>6877.051395767392</v>
      </c>
      <c r="D26" s="98">
        <v>7395.2135476035346</v>
      </c>
      <c r="E26" s="98">
        <v>7346.5861177328961</v>
      </c>
      <c r="F26" s="98">
        <v>7208.9871834286769</v>
      </c>
      <c r="G26" s="98">
        <v>7139.3393884653533</v>
      </c>
      <c r="H26" s="98">
        <v>6807.9740672351754</v>
      </c>
      <c r="I26" s="98">
        <v>6644.798301022166</v>
      </c>
      <c r="J26" s="98">
        <v>6197.8457335715866</v>
      </c>
      <c r="K26" s="98">
        <v>3621.9439289239158</v>
      </c>
      <c r="L26" s="98">
        <v>2230.7256235823634</v>
      </c>
      <c r="M26" s="98">
        <v>9883.2054560952965</v>
      </c>
      <c r="N26" s="98">
        <v>6383.5768038955157</v>
      </c>
      <c r="O26" s="98">
        <v>5055.8220090593959</v>
      </c>
      <c r="P26" s="98">
        <v>3264.1254393079303</v>
      </c>
      <c r="Q26" s="98">
        <v>9954.5045045044517</v>
      </c>
      <c r="R26" s="98">
        <v>8108.8389002498943</v>
      </c>
      <c r="S26" s="98">
        <v>5452.9054916986133</v>
      </c>
      <c r="T26" s="98">
        <v>5296.8071519795212</v>
      </c>
      <c r="U26" s="98">
        <v>5402.8867577255314</v>
      </c>
      <c r="V26" s="98">
        <v>5897.8478014622651</v>
      </c>
      <c r="W26" s="98">
        <v>6284.8620432513289</v>
      </c>
      <c r="X26" s="98">
        <v>5308.5695666341144</v>
      </c>
      <c r="Y26" s="98">
        <v>4273.1627526580542</v>
      </c>
      <c r="DA26" s="63" t="s">
        <v>2266</v>
      </c>
    </row>
    <row r="27" spans="1:105" ht="12" customHeight="1" x14ac:dyDescent="0.25">
      <c r="A27" s="97" t="s">
        <v>53</v>
      </c>
      <c r="B27" s="98">
        <v>63.734917829960892</v>
      </c>
      <c r="C27" s="98">
        <v>65.540212723056271</v>
      </c>
      <c r="D27" s="98">
        <v>70.289244421033047</v>
      </c>
      <c r="E27" s="98">
        <v>69.390061432450793</v>
      </c>
      <c r="F27" s="98">
        <v>68.009312612355586</v>
      </c>
      <c r="G27" s="98">
        <v>66.831703544271278</v>
      </c>
      <c r="H27" s="98">
        <v>63.852618912661924</v>
      </c>
      <c r="I27" s="98">
        <v>62.047535033409424</v>
      </c>
      <c r="J27" s="98">
        <v>58.603697791666399</v>
      </c>
      <c r="K27" s="98">
        <v>35.74384122398105</v>
      </c>
      <c r="L27" s="98">
        <v>22.676392534513585</v>
      </c>
      <c r="M27" s="98">
        <v>103.01216479186543</v>
      </c>
      <c r="N27" s="98">
        <v>65.669369100751254</v>
      </c>
      <c r="O27" s="98">
        <v>54.169545722556116</v>
      </c>
      <c r="P27" s="98">
        <v>35.612567725665762</v>
      </c>
      <c r="Q27" s="98">
        <v>110.31544824329652</v>
      </c>
      <c r="R27" s="98">
        <v>89.354635854250631</v>
      </c>
      <c r="S27" s="98">
        <v>60.226342296098849</v>
      </c>
      <c r="T27" s="98">
        <v>58.206585079808313</v>
      </c>
      <c r="U27" s="98">
        <v>59.114490474703558</v>
      </c>
      <c r="V27" s="98">
        <v>64.809295921304809</v>
      </c>
      <c r="W27" s="98">
        <v>69.34584910044839</v>
      </c>
      <c r="X27" s="98">
        <v>58.546662308560094</v>
      </c>
      <c r="Y27" s="98">
        <v>47.520351769763373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5.0597894978835729</v>
      </c>
      <c r="C28" s="122">
        <f t="shared" si="13"/>
        <v>4.2140259556688875</v>
      </c>
      <c r="D28" s="122">
        <f t="shared" si="13"/>
        <v>2.6929678322890762</v>
      </c>
      <c r="E28" s="122">
        <f t="shared" si="13"/>
        <v>3.3600576878103756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1.9155305615353009</v>
      </c>
      <c r="K28" s="122">
        <f t="shared" si="13"/>
        <v>12.760746905251446</v>
      </c>
      <c r="L28" s="122">
        <f t="shared" si="13"/>
        <v>18.424705885438325</v>
      </c>
      <c r="M28" s="122">
        <f t="shared" si="13"/>
        <v>13.605308778141959</v>
      </c>
      <c r="N28" s="122">
        <f t="shared" si="13"/>
        <v>56.631144733059884</v>
      </c>
      <c r="O28" s="122">
        <f t="shared" si="13"/>
        <v>20.615767032205763</v>
      </c>
      <c r="P28" s="122">
        <f t="shared" si="13"/>
        <v>26.315037576961419</v>
      </c>
      <c r="Q28" s="122">
        <f t="shared" si="13"/>
        <v>54.446084056091728</v>
      </c>
      <c r="R28" s="122">
        <f t="shared" si="13"/>
        <v>54.446627679730035</v>
      </c>
      <c r="S28" s="122">
        <f t="shared" si="13"/>
        <v>54.664869596342363</v>
      </c>
      <c r="T28" s="122">
        <f t="shared" si="13"/>
        <v>46.713961232307717</v>
      </c>
      <c r="U28" s="122">
        <f t="shared" si="13"/>
        <v>49.395404625642506</v>
      </c>
      <c r="V28" s="122">
        <f t="shared" si="13"/>
        <v>48.351779235447218</v>
      </c>
      <c r="W28" s="122">
        <f t="shared" si="13"/>
        <v>47.588892142573073</v>
      </c>
      <c r="X28" s="122">
        <f t="shared" si="13"/>
        <v>38.127068909917661</v>
      </c>
      <c r="Y28" s="122">
        <f t="shared" si="13"/>
        <v>35.33010661388834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5.0597894978835729</v>
      </c>
      <c r="C29" s="98">
        <f>IF(RES_hhdet_fec!C29=0,0,RES_hhdet_fec!C29*1000*11630/RES_hhdet_num!C24)</f>
        <v>4.2140259556688875</v>
      </c>
      <c r="D29" s="98">
        <f>IF(RES_hhdet_fec!D29=0,0,RES_hhdet_fec!D29*1000*11630/RES_hhdet_num!D24)</f>
        <v>2.6929678322890762</v>
      </c>
      <c r="E29" s="98">
        <f>IF(RES_hhdet_fec!E29=0,0,RES_hhdet_fec!E29*1000*11630/RES_hhdet_num!E24)</f>
        <v>3.3600576878103756</v>
      </c>
      <c r="F29" s="98">
        <f>IF(RES_hhdet_fec!F29=0,0,RES_hhdet_fec!F29*1000*11630/RES_hhdet_num!F24)</f>
        <v>0</v>
      </c>
      <c r="G29" s="98">
        <f>IF(RES_hhdet_fec!G29=0,0,RES_hhdet_fec!G29*1000*11630/RES_hhdet_num!G24)</f>
        <v>0</v>
      </c>
      <c r="H29" s="98">
        <f>IF(RES_hhdet_fec!H29=0,0,RES_hhdet_fec!H29*1000*11630/RES_hhdet_num!H24)</f>
        <v>0</v>
      </c>
      <c r="I29" s="98">
        <f>IF(RES_hhdet_fec!I29=0,0,RES_hhdet_fec!I29*1000*11630/RES_hhdet_num!I24)</f>
        <v>0</v>
      </c>
      <c r="J29" s="98">
        <f>IF(RES_hhdet_fec!J29=0,0,RES_hhdet_fec!J29*1000*11630/RES_hhdet_num!J24)</f>
        <v>1.9155305615353009</v>
      </c>
      <c r="K29" s="98">
        <f>IF(RES_hhdet_fec!K29=0,0,RES_hhdet_fec!K29*1000*11630/RES_hhdet_num!K24)</f>
        <v>12.760746905251446</v>
      </c>
      <c r="L29" s="98">
        <f>IF(RES_hhdet_fec!L29=0,0,RES_hhdet_fec!L29*1000*11630/RES_hhdet_num!L24)</f>
        <v>18.424705885438325</v>
      </c>
      <c r="M29" s="98">
        <f>IF(RES_hhdet_fec!M29=0,0,RES_hhdet_fec!M29*1000*11630/RES_hhdet_num!M24)</f>
        <v>13.605308778141959</v>
      </c>
      <c r="N29" s="98">
        <f>IF(RES_hhdet_fec!N29=0,0,RES_hhdet_fec!N29*1000*11630/RES_hhdet_num!N24)</f>
        <v>56.631144733059884</v>
      </c>
      <c r="O29" s="98">
        <f>IF(RES_hhdet_fec!O29=0,0,RES_hhdet_fec!O29*1000*11630/RES_hhdet_num!O24)</f>
        <v>20.615767032205763</v>
      </c>
      <c r="P29" s="98">
        <f>IF(RES_hhdet_fec!P29=0,0,RES_hhdet_fec!P29*1000*11630/RES_hhdet_num!P24)</f>
        <v>26.315037576961419</v>
      </c>
      <c r="Q29" s="98">
        <f>IF(RES_hhdet_fec!Q29=0,0,RES_hhdet_fec!Q29*1000*11630/RES_hhdet_num!Q24)</f>
        <v>54.446084056091728</v>
      </c>
      <c r="R29" s="98">
        <f>IF(RES_hhdet_fec!R29=0,0,RES_hhdet_fec!R29*1000*11630/RES_hhdet_num!R24)</f>
        <v>54.446627679730035</v>
      </c>
      <c r="S29" s="98">
        <f>IF(RES_hhdet_fec!S29=0,0,RES_hhdet_fec!S29*1000*11630/RES_hhdet_num!S24)</f>
        <v>54.664869596342363</v>
      </c>
      <c r="T29" s="98">
        <f>IF(RES_hhdet_fec!T29=0,0,RES_hhdet_fec!T29*1000*11630/RES_hhdet_num!T24)</f>
        <v>46.713961232307717</v>
      </c>
      <c r="U29" s="98">
        <f>IF(RES_hhdet_fec!U29=0,0,RES_hhdet_fec!U29*1000*11630/RES_hhdet_num!U24)</f>
        <v>49.395404625642506</v>
      </c>
      <c r="V29" s="98">
        <f>IF(RES_hhdet_fec!V29=0,0,RES_hhdet_fec!V29*1000*11630/RES_hhdet_num!V24)</f>
        <v>48.351779235447218</v>
      </c>
      <c r="W29" s="98">
        <f>IF(RES_hhdet_fec!W29=0,0,RES_hhdet_fec!W29*1000*11630/RES_hhdet_num!W24)</f>
        <v>47.588892142573073</v>
      </c>
      <c r="X29" s="98">
        <f>IF(RES_hhdet_fec!X29=0,0,RES_hhdet_fec!X29*1000*11630/RES_hhdet_num!X24)</f>
        <v>38.127068909917661</v>
      </c>
      <c r="Y29" s="98">
        <f>IF(RES_hhdet_fec!Y29=0,0,RES_hhdet_fec!Y29*1000*11630/RES_hhdet_num!Y24)</f>
        <v>35.33010661388834</v>
      </c>
      <c r="DA29" s="63" t="s">
        <v>2269</v>
      </c>
    </row>
    <row r="30" spans="1:105" ht="12" customHeight="1" x14ac:dyDescent="0.25">
      <c r="A30" s="121" t="s">
        <v>55</v>
      </c>
      <c r="B30" s="122">
        <v>1270.9519064273481</v>
      </c>
      <c r="C30" s="122">
        <v>1181.1934615464338</v>
      </c>
      <c r="D30" s="122">
        <v>1330.0709812618879</v>
      </c>
      <c r="E30" s="122">
        <v>1285.9727736476893</v>
      </c>
      <c r="F30" s="122">
        <v>1244.2709092678697</v>
      </c>
      <c r="G30" s="122">
        <v>1306.7078840167296</v>
      </c>
      <c r="H30" s="122">
        <v>1333.3301272831902</v>
      </c>
      <c r="I30" s="122">
        <v>1305.9387300635253</v>
      </c>
      <c r="J30" s="122">
        <v>1456.9625311261793</v>
      </c>
      <c r="K30" s="122">
        <v>1496.7324451210472</v>
      </c>
      <c r="L30" s="122">
        <v>1477.3464099965347</v>
      </c>
      <c r="M30" s="122">
        <v>1559.0720634247948</v>
      </c>
      <c r="N30" s="122">
        <v>1436.1451801367296</v>
      </c>
      <c r="O30" s="122">
        <v>1391.9836005815207</v>
      </c>
      <c r="P30" s="122">
        <v>1380.4063063325943</v>
      </c>
      <c r="Q30" s="122">
        <v>1346.2771081800615</v>
      </c>
      <c r="R30" s="122">
        <v>1380.7068223973952</v>
      </c>
      <c r="S30" s="122">
        <v>1458.293290975688</v>
      </c>
      <c r="T30" s="122">
        <v>1470.2752019482598</v>
      </c>
      <c r="U30" s="122">
        <v>1451.7243774043429</v>
      </c>
      <c r="V30" s="122">
        <v>1522.3746788918352</v>
      </c>
      <c r="W30" s="122">
        <v>1583.1266006524204</v>
      </c>
      <c r="X30" s="122">
        <v>1566.1652223000872</v>
      </c>
      <c r="Y30" s="122">
        <v>1570.329797109111</v>
      </c>
      <c r="DA30" s="130" t="s">
        <v>2270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1731.7287619480917</v>
      </c>
      <c r="N31" s="98">
        <v>1676.1555864009581</v>
      </c>
      <c r="O31" s="98">
        <v>1566.7401379762296</v>
      </c>
      <c r="P31" s="98">
        <v>1539.5350176313677</v>
      </c>
      <c r="Q31" s="98">
        <v>1562.4154730753635</v>
      </c>
      <c r="R31" s="98">
        <v>1472.5735068208812</v>
      </c>
      <c r="S31" s="98">
        <v>1546.9153177990386</v>
      </c>
      <c r="T31" s="98">
        <v>1560.7742158429066</v>
      </c>
      <c r="U31" s="98">
        <v>1551.105570799202</v>
      </c>
      <c r="V31" s="98">
        <v>1646.839357127842</v>
      </c>
      <c r="W31" s="98">
        <v>0</v>
      </c>
      <c r="X31" s="98">
        <v>0</v>
      </c>
      <c r="Y31" s="98">
        <v>0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1270.9519064273481</v>
      </c>
      <c r="C35" s="101">
        <v>1181.1934615464338</v>
      </c>
      <c r="D35" s="101">
        <v>1330.0709812618879</v>
      </c>
      <c r="E35" s="101">
        <v>1285.9727736476893</v>
      </c>
      <c r="F35" s="101">
        <v>1244.2709092678697</v>
      </c>
      <c r="G35" s="101">
        <v>1306.7078840167296</v>
      </c>
      <c r="H35" s="101">
        <v>1333.3301272831902</v>
      </c>
      <c r="I35" s="101">
        <v>1305.9387300635253</v>
      </c>
      <c r="J35" s="101">
        <v>1456.9625311261793</v>
      </c>
      <c r="K35" s="101">
        <v>1496.7324451210472</v>
      </c>
      <c r="L35" s="101">
        <v>1554.5217173900642</v>
      </c>
      <c r="M35" s="101">
        <v>1613.1291228741186</v>
      </c>
      <c r="N35" s="101">
        <v>1479.3784297447685</v>
      </c>
      <c r="O35" s="101">
        <v>1428.4612533283739</v>
      </c>
      <c r="P35" s="101">
        <v>1412.2549059801497</v>
      </c>
      <c r="Q35" s="101">
        <v>1373.2920204558841</v>
      </c>
      <c r="R35" s="101">
        <v>1406.1583083440059</v>
      </c>
      <c r="S35" s="101">
        <v>1483.6668132056916</v>
      </c>
      <c r="T35" s="101">
        <v>1496.4687201483282</v>
      </c>
      <c r="U35" s="101">
        <v>1478.2051217899718</v>
      </c>
      <c r="V35" s="101">
        <v>1547.8061266310553</v>
      </c>
      <c r="W35" s="101">
        <v>1607.6274275701255</v>
      </c>
      <c r="X35" s="101">
        <v>1594.0331035824229</v>
      </c>
      <c r="Y35" s="101">
        <v>1597.7135313288204</v>
      </c>
      <c r="DA35" s="131" t="s">
        <v>2275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1134.3450438030698</v>
      </c>
      <c r="M36" s="104">
        <v>1179.3554517769849</v>
      </c>
      <c r="N36" s="104">
        <v>1073.8253101171422</v>
      </c>
      <c r="O36" s="104">
        <v>1058.5947453745041</v>
      </c>
      <c r="P36" s="104">
        <v>1064.4376805381369</v>
      </c>
      <c r="Q36" s="104">
        <v>1032.540419396423</v>
      </c>
      <c r="R36" s="104">
        <v>1073.9762244580872</v>
      </c>
      <c r="S36" s="104">
        <v>1148.6697522816819</v>
      </c>
      <c r="T36" s="104">
        <v>1149.8914247697574</v>
      </c>
      <c r="U36" s="104">
        <v>1146.4745271341581</v>
      </c>
      <c r="V36" s="104">
        <v>1216.0041345694242</v>
      </c>
      <c r="W36" s="104">
        <v>1284.1544848464973</v>
      </c>
      <c r="X36" s="104">
        <v>1290.7475445204097</v>
      </c>
      <c r="Y36" s="104">
        <v>1301.7824944771901</v>
      </c>
      <c r="DA36" s="132" t="s">
        <v>2276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535.1340446207281</v>
      </c>
      <c r="M37" s="98">
        <v>541.21410566510247</v>
      </c>
      <c r="N37" s="98">
        <v>464.71082857355566</v>
      </c>
      <c r="O37" s="98">
        <v>480.12825485807508</v>
      </c>
      <c r="P37" s="98">
        <v>494.33222434408123</v>
      </c>
      <c r="Q37" s="98">
        <v>453.22500374977994</v>
      </c>
      <c r="R37" s="98">
        <v>500.16138571390366</v>
      </c>
      <c r="S37" s="98">
        <v>560.15984124386807</v>
      </c>
      <c r="T37" s="98">
        <v>530.24426262853467</v>
      </c>
      <c r="U37" s="98">
        <v>524.89936602168837</v>
      </c>
      <c r="V37" s="98">
        <v>563.31039622191304</v>
      </c>
      <c r="W37" s="98">
        <v>588.72488008097162</v>
      </c>
      <c r="X37" s="98">
        <v>583.00080253131307</v>
      </c>
      <c r="Y37" s="98">
        <v>579.94152201450345</v>
      </c>
      <c r="DA37" s="63" t="s">
        <v>2277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599.21099918234177</v>
      </c>
      <c r="M38" s="98">
        <v>638.1413461118824</v>
      </c>
      <c r="N38" s="98">
        <v>609.11448154358663</v>
      </c>
      <c r="O38" s="98">
        <v>578.46649051642896</v>
      </c>
      <c r="P38" s="98">
        <v>570.10545619405559</v>
      </c>
      <c r="Q38" s="98">
        <v>579.31541564664315</v>
      </c>
      <c r="R38" s="98">
        <v>573.81483874418382</v>
      </c>
      <c r="S38" s="98">
        <v>588.50991103781394</v>
      </c>
      <c r="T38" s="98">
        <v>619.64716214122279</v>
      </c>
      <c r="U38" s="98">
        <v>621.57516111246946</v>
      </c>
      <c r="V38" s="98">
        <v>652.69373834751127</v>
      </c>
      <c r="W38" s="98">
        <v>695.42960476552571</v>
      </c>
      <c r="X38" s="98">
        <v>707.74674198909668</v>
      </c>
      <c r="Y38" s="98">
        <v>721.84097246268652</v>
      </c>
      <c r="DA38" s="63" t="s">
        <v>2278</v>
      </c>
    </row>
    <row r="39" spans="1:105" ht="12" customHeight="1" x14ac:dyDescent="0.25">
      <c r="A39" s="121" t="s">
        <v>54</v>
      </c>
      <c r="B39" s="122">
        <v>633.50922236760687</v>
      </c>
      <c r="C39" s="122">
        <v>649.20484399965756</v>
      </c>
      <c r="D39" s="122">
        <v>637.14957496837894</v>
      </c>
      <c r="E39" s="122">
        <v>660.76658758828648</v>
      </c>
      <c r="F39" s="122">
        <v>695.40500562504553</v>
      </c>
      <c r="G39" s="122">
        <v>696.28496737800435</v>
      </c>
      <c r="H39" s="122">
        <v>708.17940603873603</v>
      </c>
      <c r="I39" s="122">
        <v>717.83548664507157</v>
      </c>
      <c r="J39" s="122">
        <v>721.94853514550005</v>
      </c>
      <c r="K39" s="122">
        <v>736.38003658662308</v>
      </c>
      <c r="L39" s="122">
        <v>718.83149614002548</v>
      </c>
      <c r="M39" s="122">
        <v>777.50475656665856</v>
      </c>
      <c r="N39" s="122">
        <v>716.64124666795362</v>
      </c>
      <c r="O39" s="122">
        <v>693.10367567225035</v>
      </c>
      <c r="P39" s="122">
        <v>681.55069245860625</v>
      </c>
      <c r="Q39" s="122">
        <v>768.63915635088404</v>
      </c>
      <c r="R39" s="122">
        <v>756.1981765898413</v>
      </c>
      <c r="S39" s="122">
        <v>778.89373058478225</v>
      </c>
      <c r="T39" s="122">
        <v>768.03737964434333</v>
      </c>
      <c r="U39" s="122">
        <v>756.74873397103954</v>
      </c>
      <c r="V39" s="122">
        <v>789.46671357815933</v>
      </c>
      <c r="W39" s="122">
        <v>811.40176912961442</v>
      </c>
      <c r="X39" s="122">
        <v>770.03567661221393</v>
      </c>
      <c r="Y39" s="122">
        <v>745.8242287539141</v>
      </c>
      <c r="DA39" s="130" t="s">
        <v>2279</v>
      </c>
    </row>
    <row r="40" spans="1:105" ht="12" customHeight="1" x14ac:dyDescent="0.25">
      <c r="A40" s="97" t="s">
        <v>50</v>
      </c>
      <c r="B40" s="98">
        <v>758.22441547433482</v>
      </c>
      <c r="C40" s="98">
        <v>807.53567049457297</v>
      </c>
      <c r="D40" s="98">
        <v>775.99116795252178</v>
      </c>
      <c r="E40" s="98">
        <v>892.90880536218538</v>
      </c>
      <c r="F40" s="98">
        <v>918.34435560644226</v>
      </c>
      <c r="G40" s="98">
        <v>903.84685403828678</v>
      </c>
      <c r="H40" s="98">
        <v>953.03742962119134</v>
      </c>
      <c r="I40" s="98">
        <v>900.5303807363606</v>
      </c>
      <c r="J40" s="98">
        <v>833.99195699505299</v>
      </c>
      <c r="K40" s="98">
        <v>929.65925115505286</v>
      </c>
      <c r="L40" s="98">
        <v>810.21621297161016</v>
      </c>
      <c r="M40" s="98">
        <v>1013.8351595204674</v>
      </c>
      <c r="N40" s="98">
        <v>916.71483217622938</v>
      </c>
      <c r="O40" s="98">
        <v>873.68913304706155</v>
      </c>
      <c r="P40" s="98">
        <v>812.0070307933737</v>
      </c>
      <c r="Q40" s="98">
        <v>1171.7386033078633</v>
      </c>
      <c r="R40" s="98">
        <v>986.1785647160425</v>
      </c>
      <c r="S40" s="98">
        <v>972.02596763219412</v>
      </c>
      <c r="T40" s="98">
        <v>995.11557768063903</v>
      </c>
      <c r="U40" s="98">
        <v>965.14369348326625</v>
      </c>
      <c r="V40" s="98">
        <v>1061.1482102788193</v>
      </c>
      <c r="W40" s="98">
        <v>1175.1084351628667</v>
      </c>
      <c r="X40" s="98">
        <v>1093.0405660602694</v>
      </c>
      <c r="Y40" s="98">
        <v>955.20031766915918</v>
      </c>
      <c r="DA40" s="63" t="s">
        <v>2280</v>
      </c>
    </row>
    <row r="41" spans="1:105" ht="12" customHeight="1" x14ac:dyDescent="0.25">
      <c r="A41" s="109" t="s">
        <v>120</v>
      </c>
      <c r="B41" s="33">
        <v>625.87359829984803</v>
      </c>
      <c r="C41" s="33">
        <v>633.6822139511363</v>
      </c>
      <c r="D41" s="33">
        <v>622.68690903253071</v>
      </c>
      <c r="E41" s="33">
        <v>630.4871678786476</v>
      </c>
      <c r="F41" s="33">
        <v>661.47945236700696</v>
      </c>
      <c r="G41" s="33">
        <v>664.69946288622236</v>
      </c>
      <c r="H41" s="33">
        <v>670.91840245010144</v>
      </c>
      <c r="I41" s="33">
        <v>691.19248125675858</v>
      </c>
      <c r="J41" s="33">
        <v>708.76695610437594</v>
      </c>
      <c r="K41" s="33">
        <v>709.64993244418065</v>
      </c>
      <c r="L41" s="33">
        <v>704.85501003637125</v>
      </c>
      <c r="M41" s="33">
        <v>740.44703065970043</v>
      </c>
      <c r="N41" s="33">
        <v>687.92909202781391</v>
      </c>
      <c r="O41" s="33">
        <v>667.37643242981153</v>
      </c>
      <c r="P41" s="33">
        <v>662.51570628894228</v>
      </c>
      <c r="Q41" s="33">
        <v>713.53032258871633</v>
      </c>
      <c r="R41" s="33">
        <v>725.65251886188253</v>
      </c>
      <c r="S41" s="33">
        <v>753.98860025993338</v>
      </c>
      <c r="T41" s="33">
        <v>740.53048452139001</v>
      </c>
      <c r="U41" s="33">
        <v>732.3987873873325</v>
      </c>
      <c r="V41" s="33">
        <v>761.10283162988162</v>
      </c>
      <c r="W41" s="33">
        <v>779.95629696215633</v>
      </c>
      <c r="X41" s="33">
        <v>750.2667051625923</v>
      </c>
      <c r="Y41" s="33">
        <v>734.93852501606386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10016.40740073151</v>
      </c>
      <c r="C43" s="117">
        <f t="shared" si="14"/>
        <v>8621.4030006647135</v>
      </c>
      <c r="D43" s="117">
        <f t="shared" si="14"/>
        <v>9495.8638809948588</v>
      </c>
      <c r="E43" s="117">
        <f t="shared" si="14"/>
        <v>10568.582354553093</v>
      </c>
      <c r="F43" s="117">
        <f t="shared" si="14"/>
        <v>11550.705746061885</v>
      </c>
      <c r="G43" s="117">
        <f t="shared" si="14"/>
        <v>6460.5389296160947</v>
      </c>
      <c r="H43" s="117">
        <f t="shared" si="14"/>
        <v>11796.61417389879</v>
      </c>
      <c r="I43" s="117">
        <f t="shared" si="14"/>
        <v>7173.0846002800208</v>
      </c>
      <c r="J43" s="117">
        <f t="shared" si="14"/>
        <v>7637.8160461859461</v>
      </c>
      <c r="K43" s="117">
        <f t="shared" si="14"/>
        <v>12527.226781226533</v>
      </c>
      <c r="L43" s="117">
        <f t="shared" si="14"/>
        <v>12834.146393246287</v>
      </c>
      <c r="M43" s="117">
        <f t="shared" si="14"/>
        <v>8388.5963456333448</v>
      </c>
      <c r="N43" s="117">
        <f t="shared" si="14"/>
        <v>9031.9498591194606</v>
      </c>
      <c r="O43" s="117">
        <f t="shared" si="14"/>
        <v>9805.4053974790913</v>
      </c>
      <c r="P43" s="117">
        <f t="shared" si="14"/>
        <v>11544.636678953646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8105.9932764951091</v>
      </c>
      <c r="C44" s="122">
        <f t="shared" si="17"/>
        <v>6781.6439702405551</v>
      </c>
      <c r="D44" s="122">
        <f t="shared" si="17"/>
        <v>7517.3927192733327</v>
      </c>
      <c r="E44" s="122">
        <f t="shared" si="17"/>
        <v>8610.5012625230192</v>
      </c>
      <c r="F44" s="122">
        <f t="shared" si="17"/>
        <v>9602.2381588510525</v>
      </c>
      <c r="G44" s="122">
        <f t="shared" si="17"/>
        <v>4439.8795342636267</v>
      </c>
      <c r="H44" s="122">
        <f t="shared" si="17"/>
        <v>9744.7382405448207</v>
      </c>
      <c r="I44" s="122">
        <f t="shared" si="17"/>
        <v>5141.8623349464151</v>
      </c>
      <c r="J44" s="122">
        <f t="shared" si="17"/>
        <v>5449.1338124288195</v>
      </c>
      <c r="K44" s="122">
        <f t="shared" si="17"/>
        <v>10272.721343205863</v>
      </c>
      <c r="L44" s="122">
        <f t="shared" si="17"/>
        <v>10559.911178894374</v>
      </c>
      <c r="M44" s="122">
        <f t="shared" si="17"/>
        <v>5997.5341693065729</v>
      </c>
      <c r="N44" s="122">
        <f t="shared" si="17"/>
        <v>6800.7584634542754</v>
      </c>
      <c r="O44" s="122">
        <f t="shared" si="17"/>
        <v>7673.4163466510854</v>
      </c>
      <c r="P44" s="122">
        <f t="shared" si="17"/>
        <v>9403.8221934135527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2283</v>
      </c>
    </row>
    <row r="45" spans="1:105" ht="12" customHeight="1" x14ac:dyDescent="0.25">
      <c r="A45" s="97" t="s">
        <v>211</v>
      </c>
      <c r="B45" s="98">
        <v>8032.6160053799586</v>
      </c>
      <c r="C45" s="98">
        <v>6721.6282123429019</v>
      </c>
      <c r="D45" s="98">
        <v>7451.2372634643343</v>
      </c>
      <c r="E45" s="98">
        <v>8535.7313006193399</v>
      </c>
      <c r="F45" s="98">
        <v>9519.9256110520691</v>
      </c>
      <c r="G45" s="98">
        <v>4402.5064504238817</v>
      </c>
      <c r="H45" s="98">
        <v>9663.4815122559194</v>
      </c>
      <c r="I45" s="98">
        <v>5099.8263888888978</v>
      </c>
      <c r="J45" s="98">
        <v>5404.7838086476631</v>
      </c>
      <c r="K45" s="98">
        <v>10186.389250108366</v>
      </c>
      <c r="L45" s="98">
        <v>10467.706013363029</v>
      </c>
      <c r="M45" s="98">
        <v>5943.3485078401682</v>
      </c>
      <c r="N45" s="98">
        <v>6737.3853211009264</v>
      </c>
      <c r="O45" s="98">
        <v>7596.3422599608102</v>
      </c>
      <c r="P45" s="98">
        <v>9310.6180665610318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2284</v>
      </c>
    </row>
    <row r="46" spans="1:105" ht="12" customHeight="1" x14ac:dyDescent="0.25">
      <c r="A46" s="97" t="s">
        <v>53</v>
      </c>
      <c r="B46" s="98">
        <v>73.377271115150762</v>
      </c>
      <c r="C46" s="98">
        <v>60.015757897653494</v>
      </c>
      <c r="D46" s="98">
        <v>66.155455808998354</v>
      </c>
      <c r="E46" s="98">
        <v>74.76996190367926</v>
      </c>
      <c r="F46" s="98">
        <v>82.312547798983175</v>
      </c>
      <c r="G46" s="98">
        <v>37.373083839745092</v>
      </c>
      <c r="H46" s="98">
        <v>81.256728288900604</v>
      </c>
      <c r="I46" s="98">
        <v>42.035946057517165</v>
      </c>
      <c r="J46" s="98">
        <v>44.350003781156481</v>
      </c>
      <c r="K46" s="98">
        <v>86.332093097497747</v>
      </c>
      <c r="L46" s="98">
        <v>92.205165531343724</v>
      </c>
      <c r="M46" s="98">
        <v>54.185661466405143</v>
      </c>
      <c r="N46" s="98">
        <v>63.373142353349365</v>
      </c>
      <c r="O46" s="98">
        <v>77.074086690275394</v>
      </c>
      <c r="P46" s="98">
        <v>93.204126852521455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4.8216016936792352</v>
      </c>
      <c r="C47" s="122">
        <f t="shared" si="20"/>
        <v>5.4203013829011137</v>
      </c>
      <c r="D47" s="122">
        <f t="shared" si="20"/>
        <v>3.6871786361326704</v>
      </c>
      <c r="E47" s="122">
        <f t="shared" si="20"/>
        <v>4.4607964455265519</v>
      </c>
      <c r="F47" s="122">
        <f t="shared" si="20"/>
        <v>2.2457119822108882</v>
      </c>
      <c r="G47" s="122">
        <f t="shared" si="20"/>
        <v>2.4742083490275153</v>
      </c>
      <c r="H47" s="122">
        <f t="shared" si="20"/>
        <v>2.7363506693424133</v>
      </c>
      <c r="I47" s="122">
        <f t="shared" si="20"/>
        <v>4.448342935638335</v>
      </c>
      <c r="J47" s="122">
        <f t="shared" si="20"/>
        <v>2.2358839795300094</v>
      </c>
      <c r="K47" s="122">
        <f t="shared" si="20"/>
        <v>5.6849296658207278</v>
      </c>
      <c r="L47" s="122">
        <f t="shared" si="20"/>
        <v>15.252681741298499</v>
      </c>
      <c r="M47" s="122">
        <f t="shared" si="20"/>
        <v>14.977666863696628</v>
      </c>
      <c r="N47" s="122">
        <f t="shared" si="20"/>
        <v>56.534722984301531</v>
      </c>
      <c r="O47" s="122">
        <f t="shared" si="20"/>
        <v>28.60709504957001</v>
      </c>
      <c r="P47" s="122">
        <f t="shared" si="20"/>
        <v>27.218014557219806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4.8216016936792352</v>
      </c>
      <c r="C48" s="98">
        <f>IF(RES_hhdet_fec!C48=0,0,RES_hhdet_fec!C48*1000*11630/RES_hhdet_num!C43)</f>
        <v>5.4203013829011137</v>
      </c>
      <c r="D48" s="98">
        <f>IF(RES_hhdet_fec!D48=0,0,RES_hhdet_fec!D48*1000*11630/RES_hhdet_num!D43)</f>
        <v>3.6871786361326704</v>
      </c>
      <c r="E48" s="98">
        <f>IF(RES_hhdet_fec!E48=0,0,RES_hhdet_fec!E48*1000*11630/RES_hhdet_num!E43)</f>
        <v>4.4607964455265519</v>
      </c>
      <c r="F48" s="98">
        <f>IF(RES_hhdet_fec!F48=0,0,RES_hhdet_fec!F48*1000*11630/RES_hhdet_num!F43)</f>
        <v>2.2457119822108882</v>
      </c>
      <c r="G48" s="98">
        <f>IF(RES_hhdet_fec!G48=0,0,RES_hhdet_fec!G48*1000*11630/RES_hhdet_num!G43)</f>
        <v>2.4742083490275153</v>
      </c>
      <c r="H48" s="98">
        <f>IF(RES_hhdet_fec!H48=0,0,RES_hhdet_fec!H48*1000*11630/RES_hhdet_num!H43)</f>
        <v>2.7363506693424133</v>
      </c>
      <c r="I48" s="98">
        <f>IF(RES_hhdet_fec!I48=0,0,RES_hhdet_fec!I48*1000*11630/RES_hhdet_num!I43)</f>
        <v>4.448342935638335</v>
      </c>
      <c r="J48" s="98">
        <f>IF(RES_hhdet_fec!J48=0,0,RES_hhdet_fec!J48*1000*11630/RES_hhdet_num!J43)</f>
        <v>2.2358839795300094</v>
      </c>
      <c r="K48" s="98">
        <f>IF(RES_hhdet_fec!K48=0,0,RES_hhdet_fec!K48*1000*11630/RES_hhdet_num!K43)</f>
        <v>5.6849296658207278</v>
      </c>
      <c r="L48" s="98">
        <f>IF(RES_hhdet_fec!L48=0,0,RES_hhdet_fec!L48*1000*11630/RES_hhdet_num!L43)</f>
        <v>15.252681741298499</v>
      </c>
      <c r="M48" s="98">
        <f>IF(RES_hhdet_fec!M48=0,0,RES_hhdet_fec!M48*1000*11630/RES_hhdet_num!M43)</f>
        <v>14.977666863696628</v>
      </c>
      <c r="N48" s="98">
        <f>IF(RES_hhdet_fec!N48=0,0,RES_hhdet_fec!N48*1000*11630/RES_hhdet_num!N43)</f>
        <v>56.534722984301531</v>
      </c>
      <c r="O48" s="98">
        <f>IF(RES_hhdet_fec!O48=0,0,RES_hhdet_fec!O48*1000*11630/RES_hhdet_num!O43)</f>
        <v>28.60709504957001</v>
      </c>
      <c r="P48" s="98">
        <f>IF(RES_hhdet_fec!P48=0,0,RES_hhdet_fec!P48*1000*11630/RES_hhdet_num!P43)</f>
        <v>27.218014557219806</v>
      </c>
      <c r="Q48" s="98">
        <f>IF(RES_hhdet_fec!Q48=0,0,RES_hhdet_fec!Q48*1000*11630/RES_hhdet_num!Q43)</f>
        <v>0</v>
      </c>
      <c r="R48" s="98">
        <f>IF(RES_hhdet_fec!R48=0,0,RES_hhdet_fec!R48*1000*11630/RES_hhdet_num!R43)</f>
        <v>0</v>
      </c>
      <c r="S48" s="98">
        <f>IF(RES_hhdet_fec!S48=0,0,RES_hhdet_fec!S48*1000*11630/RES_hhdet_num!S43)</f>
        <v>0</v>
      </c>
      <c r="T48" s="98">
        <f>IF(RES_hhdet_fec!T48=0,0,RES_hhdet_fec!T48*1000*11630/RES_hhdet_num!T43)</f>
        <v>0</v>
      </c>
      <c r="U48" s="98">
        <f>IF(RES_hhdet_fec!U48=0,0,RES_hhdet_fec!U48*1000*11630/RES_hhdet_num!U43)</f>
        <v>0</v>
      </c>
      <c r="V48" s="98">
        <f>IF(RES_hhdet_fec!V48=0,0,RES_hhdet_fec!V48*1000*11630/RES_hhdet_num!V43)</f>
        <v>0</v>
      </c>
      <c r="W48" s="98">
        <f>IF(RES_hhdet_fec!W48=0,0,RES_hhdet_fec!W48*1000*11630/RES_hhdet_num!W43)</f>
        <v>0</v>
      </c>
      <c r="X48" s="98">
        <f>IF(RES_hhdet_fec!X48=0,0,RES_hhdet_fec!X48*1000*11630/RES_hhdet_num!X43)</f>
        <v>0</v>
      </c>
      <c r="Y48" s="98">
        <f>IF(RES_hhdet_fec!Y48=0,0,RES_hhdet_fec!Y48*1000*11630/RES_hhdet_num!Y43)</f>
        <v>0</v>
      </c>
      <c r="DA48" s="63" t="s">
        <v>2287</v>
      </c>
    </row>
    <row r="49" spans="1:105" ht="12" customHeight="1" x14ac:dyDescent="0.25">
      <c r="A49" s="121" t="s">
        <v>55</v>
      </c>
      <c r="B49" s="122">
        <v>1270.9519064273486</v>
      </c>
      <c r="C49" s="122">
        <v>1186.9206136370913</v>
      </c>
      <c r="D49" s="122">
        <v>1337.201224275731</v>
      </c>
      <c r="E49" s="122">
        <v>1295.1093570601561</v>
      </c>
      <c r="F49" s="122">
        <v>1253.6305763601267</v>
      </c>
      <c r="G49" s="122">
        <v>1320.4392027048705</v>
      </c>
      <c r="H49" s="122">
        <v>1339.0703251380453</v>
      </c>
      <c r="I49" s="122">
        <v>1307.9641219376192</v>
      </c>
      <c r="J49" s="122">
        <v>1461.2873955394887</v>
      </c>
      <c r="K49" s="122">
        <v>1508.7989537006267</v>
      </c>
      <c r="L49" s="122">
        <v>1538.275474570167</v>
      </c>
      <c r="M49" s="122">
        <v>1596.7355649330184</v>
      </c>
      <c r="N49" s="122">
        <v>1454.484037199418</v>
      </c>
      <c r="O49" s="122">
        <v>1404.3119965740677</v>
      </c>
      <c r="P49" s="122">
        <v>1423.6536318920182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2288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2289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2290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2291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2292</v>
      </c>
    </row>
    <row r="54" spans="1:105" ht="12" customHeight="1" x14ac:dyDescent="0.25">
      <c r="A54" s="106" t="s">
        <v>122</v>
      </c>
      <c r="B54" s="101">
        <v>1270.9519064273486</v>
      </c>
      <c r="C54" s="101">
        <v>1186.9206136370913</v>
      </c>
      <c r="D54" s="101">
        <v>1337.201224275731</v>
      </c>
      <c r="E54" s="101">
        <v>1295.1093570601561</v>
      </c>
      <c r="F54" s="101">
        <v>1253.6305763601267</v>
      </c>
      <c r="G54" s="101">
        <v>1320.4392027048705</v>
      </c>
      <c r="H54" s="101">
        <v>1339.0703251380453</v>
      </c>
      <c r="I54" s="101">
        <v>1307.9641219376192</v>
      </c>
      <c r="J54" s="101">
        <v>1461.2873955394887</v>
      </c>
      <c r="K54" s="101">
        <v>1508.7989537006267</v>
      </c>
      <c r="L54" s="101">
        <v>1568.6351265611665</v>
      </c>
      <c r="M54" s="101">
        <v>1635.85093282156</v>
      </c>
      <c r="N54" s="101">
        <v>1496.9872841241527</v>
      </c>
      <c r="O54" s="101">
        <v>1451.77889903869</v>
      </c>
      <c r="P54" s="101">
        <v>1470.5074827960891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2293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1134.5114404478302</v>
      </c>
      <c r="M55" s="104">
        <v>1180.9622133177538</v>
      </c>
      <c r="N55" s="104">
        <v>1075.8187464154207</v>
      </c>
      <c r="O55" s="104">
        <v>1067.2718743120392</v>
      </c>
      <c r="P55" s="104">
        <v>1089.0264515642339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2294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535.21254323101289</v>
      </c>
      <c r="M56" s="98">
        <v>542.43558877419662</v>
      </c>
      <c r="N56" s="98">
        <v>466.2096322725543</v>
      </c>
      <c r="O56" s="98">
        <v>487.58606836956199</v>
      </c>
      <c r="P56" s="98">
        <v>513.42174448859873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2295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599.29889721681729</v>
      </c>
      <c r="M57" s="98">
        <v>638.5266245435572</v>
      </c>
      <c r="N57" s="98">
        <v>609.60911414286647</v>
      </c>
      <c r="O57" s="98">
        <v>579.68580594247749</v>
      </c>
      <c r="P57" s="98">
        <v>575.60470707563547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2296</v>
      </c>
    </row>
    <row r="58" spans="1:105" ht="12" customHeight="1" x14ac:dyDescent="0.25">
      <c r="A58" s="121" t="s">
        <v>54</v>
      </c>
      <c r="B58" s="122">
        <v>634.64061611537386</v>
      </c>
      <c r="C58" s="122">
        <v>647.418115404167</v>
      </c>
      <c r="D58" s="122">
        <v>637.58275880966289</v>
      </c>
      <c r="E58" s="122">
        <v>658.51093852438976</v>
      </c>
      <c r="F58" s="122">
        <v>692.59129886849541</v>
      </c>
      <c r="G58" s="122">
        <v>697.74598429856985</v>
      </c>
      <c r="H58" s="122">
        <v>710.06925754658243</v>
      </c>
      <c r="I58" s="122">
        <v>718.80980046034767</v>
      </c>
      <c r="J58" s="122">
        <v>725.15895423810753</v>
      </c>
      <c r="K58" s="122">
        <v>740.02155465422254</v>
      </c>
      <c r="L58" s="122">
        <v>720.70705804044701</v>
      </c>
      <c r="M58" s="122">
        <v>779.34894453005722</v>
      </c>
      <c r="N58" s="122">
        <v>720.17263548146468</v>
      </c>
      <c r="O58" s="122">
        <v>699.06995920436987</v>
      </c>
      <c r="P58" s="122">
        <v>689.94283909085448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2297</v>
      </c>
    </row>
    <row r="59" spans="1:105" ht="12" customHeight="1" x14ac:dyDescent="0.25">
      <c r="A59" s="97" t="s">
        <v>50</v>
      </c>
      <c r="B59" s="98">
        <v>758.22441547433505</v>
      </c>
      <c r="C59" s="98">
        <v>810.15009479360583</v>
      </c>
      <c r="D59" s="98">
        <v>778.17478425197351</v>
      </c>
      <c r="E59" s="98">
        <v>894.61836007133127</v>
      </c>
      <c r="F59" s="98">
        <v>920.78457657770105</v>
      </c>
      <c r="G59" s="98">
        <v>904.99866800135726</v>
      </c>
      <c r="H59" s="98">
        <v>953.75167960811143</v>
      </c>
      <c r="I59" s="98">
        <v>899.77703336335082</v>
      </c>
      <c r="J59" s="98">
        <v>834.19575938401795</v>
      </c>
      <c r="K59" s="98">
        <v>931.10619260079875</v>
      </c>
      <c r="L59" s="98">
        <v>811.45923742078139</v>
      </c>
      <c r="M59" s="98">
        <v>1015.5378963143256</v>
      </c>
      <c r="N59" s="98">
        <v>917.68555740984277</v>
      </c>
      <c r="O59" s="98">
        <v>874.38031798991392</v>
      </c>
      <c r="P59" s="98">
        <v>813.00344975431847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2298</v>
      </c>
    </row>
    <row r="60" spans="1:105" ht="12" customHeight="1" x14ac:dyDescent="0.25">
      <c r="A60" s="109" t="s">
        <v>120</v>
      </c>
      <c r="B60" s="33">
        <v>625.87359829984803</v>
      </c>
      <c r="C60" s="33">
        <v>635.21075578874638</v>
      </c>
      <c r="D60" s="33">
        <v>624.40925085373101</v>
      </c>
      <c r="E60" s="33">
        <v>632.95548899053392</v>
      </c>
      <c r="F60" s="33">
        <v>664.39069678741748</v>
      </c>
      <c r="G60" s="33">
        <v>668.54932784758853</v>
      </c>
      <c r="H60" s="33">
        <v>672.30082072994423</v>
      </c>
      <c r="I60" s="33">
        <v>690.98959990890944</v>
      </c>
      <c r="J60" s="33">
        <v>708.90716827027086</v>
      </c>
      <c r="K60" s="33">
        <v>711.78666039047471</v>
      </c>
      <c r="L60" s="33">
        <v>707.51095032442902</v>
      </c>
      <c r="M60" s="33">
        <v>744.37322867350179</v>
      </c>
      <c r="N60" s="33">
        <v>690.76689084654163</v>
      </c>
      <c r="O60" s="33">
        <v>671.04686397425644</v>
      </c>
      <c r="P60" s="33">
        <v>670.13087325267031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4806.9042008274137</v>
      </c>
      <c r="C62" s="117">
        <f t="shared" si="21"/>
        <v>8654.8415721852361</v>
      </c>
      <c r="D62" s="117">
        <f t="shared" si="21"/>
        <v>6152.0574053963419</v>
      </c>
      <c r="E62" s="117">
        <f t="shared" si="21"/>
        <v>6650.9992121335672</v>
      </c>
      <c r="F62" s="117">
        <f t="shared" si="21"/>
        <v>6129.0111056574551</v>
      </c>
      <c r="G62" s="117">
        <f t="shared" si="21"/>
        <v>7798.2805689153874</v>
      </c>
      <c r="H62" s="117">
        <f t="shared" si="21"/>
        <v>8644.9819411177468</v>
      </c>
      <c r="I62" s="117">
        <f t="shared" si="21"/>
        <v>8373.3651504279442</v>
      </c>
      <c r="J62" s="117">
        <f t="shared" si="21"/>
        <v>8295.0565641467274</v>
      </c>
      <c r="K62" s="117">
        <f t="shared" si="21"/>
        <v>9330.4833299404036</v>
      </c>
      <c r="L62" s="117">
        <f t="shared" si="21"/>
        <v>8976.1901214928312</v>
      </c>
      <c r="M62" s="117">
        <f t="shared" si="21"/>
        <v>10063.89842754205</v>
      </c>
      <c r="N62" s="117">
        <f t="shared" si="21"/>
        <v>9817.4571879435462</v>
      </c>
      <c r="O62" s="117">
        <f t="shared" si="21"/>
        <v>8383.7501678212939</v>
      </c>
      <c r="P62" s="117">
        <f t="shared" si="21"/>
        <v>7923.5152489798811</v>
      </c>
      <c r="Q62" s="117">
        <f t="shared" si="21"/>
        <v>7977.0125883641813</v>
      </c>
      <c r="R62" s="117">
        <f t="shared" ref="R62:V62" si="22">R63+R66+R68+R77</f>
        <v>7838.0112742687297</v>
      </c>
      <c r="S62" s="117">
        <f t="shared" si="22"/>
        <v>7843.3919331750003</v>
      </c>
      <c r="T62" s="117">
        <f t="shared" si="22"/>
        <v>7715.2291499052371</v>
      </c>
      <c r="U62" s="117">
        <f t="shared" si="22"/>
        <v>7052.7522820182157</v>
      </c>
      <c r="V62" s="117">
        <f t="shared" si="22"/>
        <v>7717.3298682494888</v>
      </c>
      <c r="W62" s="117">
        <f t="shared" ref="W62:Y62" si="23">W63+W66+W68+W77</f>
        <v>8404.2381015402116</v>
      </c>
      <c r="X62" s="117">
        <f t="shared" si="23"/>
        <v>6816.4477717873579</v>
      </c>
      <c r="Y62" s="117">
        <f t="shared" si="23"/>
        <v>6035.413790901559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3145.5339028702465</v>
      </c>
      <c r="C63" s="122">
        <f t="shared" si="24"/>
        <v>6483.9405325654598</v>
      </c>
      <c r="D63" s="122">
        <f t="shared" si="24"/>
        <v>4455.0791340479218</v>
      </c>
      <c r="E63" s="122">
        <f t="shared" si="24"/>
        <v>4940.1988386124831</v>
      </c>
      <c r="F63" s="122">
        <f t="shared" si="24"/>
        <v>4410.2308201246615</v>
      </c>
      <c r="G63" s="122">
        <f t="shared" si="24"/>
        <v>5733.9731798700041</v>
      </c>
      <c r="H63" s="122">
        <f t="shared" si="24"/>
        <v>6457.7928917453755</v>
      </c>
      <c r="I63" s="122">
        <f t="shared" si="24"/>
        <v>6104.7698447992852</v>
      </c>
      <c r="J63" s="122">
        <f t="shared" si="24"/>
        <v>5957.3709412526578</v>
      </c>
      <c r="K63" s="122">
        <f t="shared" si="24"/>
        <v>6722.9701771170694</v>
      </c>
      <c r="L63" s="122">
        <f t="shared" si="24"/>
        <v>6530.8354510888903</v>
      </c>
      <c r="M63" s="122">
        <f t="shared" si="24"/>
        <v>7467.5337094083743</v>
      </c>
      <c r="N63" s="122">
        <f t="shared" si="24"/>
        <v>7301.7852310972848</v>
      </c>
      <c r="O63" s="122">
        <f t="shared" si="24"/>
        <v>6170.0370094741838</v>
      </c>
      <c r="P63" s="122">
        <f t="shared" si="24"/>
        <v>5816.7011080062193</v>
      </c>
      <c r="Q63" s="122">
        <f t="shared" si="24"/>
        <v>5616.1857215397913</v>
      </c>
      <c r="R63" s="122">
        <f t="shared" ref="R63:V63" si="25">SUM(R64:R65)</f>
        <v>5509.8388287089283</v>
      </c>
      <c r="S63" s="122">
        <f t="shared" si="25"/>
        <v>5589.1900709749216</v>
      </c>
      <c r="T63" s="122">
        <f t="shared" si="25"/>
        <v>5404.1275320974519</v>
      </c>
      <c r="U63" s="122">
        <f t="shared" si="25"/>
        <v>4800.2802179980972</v>
      </c>
      <c r="V63" s="122">
        <f t="shared" si="25"/>
        <v>5360.339465631846</v>
      </c>
      <c r="W63" s="122">
        <f t="shared" ref="W63:Y63" si="26">SUM(W64:W65)</f>
        <v>5900.816346010035</v>
      </c>
      <c r="X63" s="122">
        <f t="shared" si="26"/>
        <v>4409.8320425096454</v>
      </c>
      <c r="Y63" s="122">
        <f t="shared" si="26"/>
        <v>3654.9361071429394</v>
      </c>
      <c r="DA63" s="130" t="s">
        <v>2301</v>
      </c>
    </row>
    <row r="64" spans="1:105" ht="12" customHeight="1" x14ac:dyDescent="0.25">
      <c r="A64" s="97" t="s">
        <v>212</v>
      </c>
      <c r="B64" s="98">
        <v>3114.163679583824</v>
      </c>
      <c r="C64" s="98">
        <v>6417.5552721392369</v>
      </c>
      <c r="D64" s="98">
        <v>4408.1331102558861</v>
      </c>
      <c r="E64" s="98">
        <v>4887.85562792564</v>
      </c>
      <c r="F64" s="98">
        <v>4363.517068114721</v>
      </c>
      <c r="G64" s="98">
        <v>5673.7267488819671</v>
      </c>
      <c r="H64" s="98">
        <v>6390.0474037352578</v>
      </c>
      <c r="I64" s="98">
        <v>6041.533106146614</v>
      </c>
      <c r="J64" s="98">
        <v>5895.6050350190408</v>
      </c>
      <c r="K64" s="98">
        <v>6653.7381476358696</v>
      </c>
      <c r="L64" s="98">
        <v>6463.588271041147</v>
      </c>
      <c r="M64" s="98">
        <v>7390.8077510447829</v>
      </c>
      <c r="N64" s="98">
        <v>7228.8679745906893</v>
      </c>
      <c r="O64" s="98">
        <v>6108.01284463511</v>
      </c>
      <c r="P64" s="98">
        <v>5757.9690135170704</v>
      </c>
      <c r="Q64" s="98">
        <v>5557.7733383179921</v>
      </c>
      <c r="R64" s="98">
        <v>5450.5249132955723</v>
      </c>
      <c r="S64" s="98">
        <v>5526.2771449549882</v>
      </c>
      <c r="T64" s="98">
        <v>5341.086499834144</v>
      </c>
      <c r="U64" s="98">
        <v>4742.4781871026671</v>
      </c>
      <c r="V64" s="98">
        <v>5293.3108612785236</v>
      </c>
      <c r="W64" s="98">
        <v>5824.6566007940719</v>
      </c>
      <c r="X64" s="98">
        <v>4352.0789450646835</v>
      </c>
      <c r="Y64" s="98">
        <v>3606.266278382679</v>
      </c>
      <c r="DA64" s="63" t="s">
        <v>2302</v>
      </c>
    </row>
    <row r="65" spans="1:105" ht="12" customHeight="1" x14ac:dyDescent="0.25">
      <c r="A65" s="97" t="s">
        <v>53</v>
      </c>
      <c r="B65" s="98">
        <v>31.370223286422675</v>
      </c>
      <c r="C65" s="98">
        <v>66.385260426223326</v>
      </c>
      <c r="D65" s="98">
        <v>46.946023792035916</v>
      </c>
      <c r="E65" s="98">
        <v>52.343210686842973</v>
      </c>
      <c r="F65" s="98">
        <v>46.713752009940023</v>
      </c>
      <c r="G65" s="98">
        <v>60.246430988036906</v>
      </c>
      <c r="H65" s="98">
        <v>67.745488010118152</v>
      </c>
      <c r="I65" s="98">
        <v>63.236738652671512</v>
      </c>
      <c r="J65" s="98">
        <v>61.765906233616811</v>
      </c>
      <c r="K65" s="98">
        <v>69.232029481199334</v>
      </c>
      <c r="L65" s="98">
        <v>67.247180047743711</v>
      </c>
      <c r="M65" s="98">
        <v>76.725958363591076</v>
      </c>
      <c r="N65" s="98">
        <v>72.917256506595109</v>
      </c>
      <c r="O65" s="98">
        <v>62.02416483907411</v>
      </c>
      <c r="P65" s="98">
        <v>58.732094489148913</v>
      </c>
      <c r="Q65" s="98">
        <v>58.412383221798926</v>
      </c>
      <c r="R65" s="98">
        <v>59.313915413355829</v>
      </c>
      <c r="S65" s="98">
        <v>62.912926019933131</v>
      </c>
      <c r="T65" s="98">
        <v>63.041032263308061</v>
      </c>
      <c r="U65" s="98">
        <v>57.802030895430249</v>
      </c>
      <c r="V65" s="98">
        <v>67.028604353322137</v>
      </c>
      <c r="W65" s="98">
        <v>76.159745215962886</v>
      </c>
      <c r="X65" s="98">
        <v>57.753097444961703</v>
      </c>
      <c r="Y65" s="98">
        <v>48.669828760260302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4.7060155980315512</v>
      </c>
      <c r="C66" s="122">
        <f t="shared" si="27"/>
        <v>9.3168901410202505</v>
      </c>
      <c r="D66" s="122">
        <f t="shared" si="27"/>
        <v>9.1141206844754095</v>
      </c>
      <c r="E66" s="122">
        <f t="shared" si="27"/>
        <v>15.306326848197601</v>
      </c>
      <c r="F66" s="122">
        <f t="shared" si="27"/>
        <v>8.7218396291642026</v>
      </c>
      <c r="G66" s="122">
        <f t="shared" si="27"/>
        <v>9.6253002017734612</v>
      </c>
      <c r="H66" s="122">
        <f t="shared" si="27"/>
        <v>15.042082136713598</v>
      </c>
      <c r="I66" s="122">
        <f t="shared" si="27"/>
        <v>33.022042588684023</v>
      </c>
      <c r="J66" s="122">
        <f t="shared" si="27"/>
        <v>24.065963584512204</v>
      </c>
      <c r="K66" s="122">
        <f t="shared" si="27"/>
        <v>24.002662915782381</v>
      </c>
      <c r="L66" s="122">
        <f t="shared" si="27"/>
        <v>35.625206725862085</v>
      </c>
      <c r="M66" s="122">
        <f t="shared" si="27"/>
        <v>24.800531961298027</v>
      </c>
      <c r="N66" s="122">
        <f t="shared" si="27"/>
        <v>61.523564475985374</v>
      </c>
      <c r="O66" s="122">
        <f t="shared" si="27"/>
        <v>24.801779247293222</v>
      </c>
      <c r="P66" s="122">
        <f t="shared" si="27"/>
        <v>21.632266574901255</v>
      </c>
      <c r="Q66" s="122">
        <f t="shared" si="27"/>
        <v>34.899130157142672</v>
      </c>
      <c r="R66" s="122">
        <f t="shared" si="27"/>
        <v>34.252262608509938</v>
      </c>
      <c r="S66" s="122">
        <f t="shared" si="27"/>
        <v>37.405907296067511</v>
      </c>
      <c r="T66" s="122">
        <f t="shared" si="27"/>
        <v>34.699083740719132</v>
      </c>
      <c r="U66" s="122">
        <f t="shared" si="27"/>
        <v>39.230520807364641</v>
      </c>
      <c r="V66" s="122">
        <f t="shared" si="27"/>
        <v>42.912014827572555</v>
      </c>
      <c r="W66" s="122">
        <f t="shared" si="27"/>
        <v>44.769951241965032</v>
      </c>
      <c r="X66" s="122">
        <f t="shared" si="27"/>
        <v>44.771673063742526</v>
      </c>
      <c r="Y66" s="122">
        <f t="shared" si="27"/>
        <v>45.121819156736379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4.7060155980315512</v>
      </c>
      <c r="C67" s="98">
        <f>IF(RES_hhdet_fec!C67=0,0,RES_hhdet_fec!C67*1000*11630/RES_hhdet_num!C62)</f>
        <v>9.3168901410202505</v>
      </c>
      <c r="D67" s="98">
        <f>IF(RES_hhdet_fec!D67=0,0,RES_hhdet_fec!D67*1000*11630/RES_hhdet_num!D62)</f>
        <v>9.1141206844754095</v>
      </c>
      <c r="E67" s="98">
        <f>IF(RES_hhdet_fec!E67=0,0,RES_hhdet_fec!E67*1000*11630/RES_hhdet_num!E62)</f>
        <v>15.306326848197601</v>
      </c>
      <c r="F67" s="98">
        <f>IF(RES_hhdet_fec!F67=0,0,RES_hhdet_fec!F67*1000*11630/RES_hhdet_num!F62)</f>
        <v>8.7218396291642026</v>
      </c>
      <c r="G67" s="98">
        <f>IF(RES_hhdet_fec!G67=0,0,RES_hhdet_fec!G67*1000*11630/RES_hhdet_num!G62)</f>
        <v>9.6253002017734612</v>
      </c>
      <c r="H67" s="98">
        <f>IF(RES_hhdet_fec!H67=0,0,RES_hhdet_fec!H67*1000*11630/RES_hhdet_num!H62)</f>
        <v>15.042082136713598</v>
      </c>
      <c r="I67" s="98">
        <f>IF(RES_hhdet_fec!I67=0,0,RES_hhdet_fec!I67*1000*11630/RES_hhdet_num!I62)</f>
        <v>33.022042588684023</v>
      </c>
      <c r="J67" s="98">
        <f>IF(RES_hhdet_fec!J67=0,0,RES_hhdet_fec!J67*1000*11630/RES_hhdet_num!J62)</f>
        <v>24.065963584512204</v>
      </c>
      <c r="K67" s="98">
        <f>IF(RES_hhdet_fec!K67=0,0,RES_hhdet_fec!K67*1000*11630/RES_hhdet_num!K62)</f>
        <v>24.002662915782381</v>
      </c>
      <c r="L67" s="98">
        <f>IF(RES_hhdet_fec!L67=0,0,RES_hhdet_fec!L67*1000*11630/RES_hhdet_num!L62)</f>
        <v>35.625206725862085</v>
      </c>
      <c r="M67" s="98">
        <f>IF(RES_hhdet_fec!M67=0,0,RES_hhdet_fec!M67*1000*11630/RES_hhdet_num!M62)</f>
        <v>24.800531961298027</v>
      </c>
      <c r="N67" s="98">
        <f>IF(RES_hhdet_fec!N67=0,0,RES_hhdet_fec!N67*1000*11630/RES_hhdet_num!N62)</f>
        <v>61.523564475985374</v>
      </c>
      <c r="O67" s="98">
        <f>IF(RES_hhdet_fec!O67=0,0,RES_hhdet_fec!O67*1000*11630/RES_hhdet_num!O62)</f>
        <v>24.801779247293222</v>
      </c>
      <c r="P67" s="98">
        <f>IF(RES_hhdet_fec!P67=0,0,RES_hhdet_fec!P67*1000*11630/RES_hhdet_num!P62)</f>
        <v>21.632266574901255</v>
      </c>
      <c r="Q67" s="98">
        <f>IF(RES_hhdet_fec!Q67=0,0,RES_hhdet_fec!Q67*1000*11630/RES_hhdet_num!Q62)</f>
        <v>34.899130157142672</v>
      </c>
      <c r="R67" s="98">
        <f>IF(RES_hhdet_fec!R67=0,0,RES_hhdet_fec!R67*1000*11630/RES_hhdet_num!R62)</f>
        <v>34.252262608509938</v>
      </c>
      <c r="S67" s="98">
        <f>IF(RES_hhdet_fec!S67=0,0,RES_hhdet_fec!S67*1000*11630/RES_hhdet_num!S62)</f>
        <v>37.405907296067511</v>
      </c>
      <c r="T67" s="98">
        <f>IF(RES_hhdet_fec!T67=0,0,RES_hhdet_fec!T67*1000*11630/RES_hhdet_num!T62)</f>
        <v>34.699083740719132</v>
      </c>
      <c r="U67" s="98">
        <f>IF(RES_hhdet_fec!U67=0,0,RES_hhdet_fec!U67*1000*11630/RES_hhdet_num!U62)</f>
        <v>39.230520807364641</v>
      </c>
      <c r="V67" s="98">
        <f>IF(RES_hhdet_fec!V67=0,0,RES_hhdet_fec!V67*1000*11630/RES_hhdet_num!V62)</f>
        <v>42.912014827572555</v>
      </c>
      <c r="W67" s="98">
        <f>IF(RES_hhdet_fec!W67=0,0,RES_hhdet_fec!W67*1000*11630/RES_hhdet_num!W62)</f>
        <v>44.769951241965032</v>
      </c>
      <c r="X67" s="98">
        <f>IF(RES_hhdet_fec!X67=0,0,RES_hhdet_fec!X67*1000*11630/RES_hhdet_num!X62)</f>
        <v>44.771673063742526</v>
      </c>
      <c r="Y67" s="98">
        <f>IF(RES_hhdet_fec!Y67=0,0,RES_hhdet_fec!Y67*1000*11630/RES_hhdet_num!Y62)</f>
        <v>45.121819156736379</v>
      </c>
      <c r="DA67" s="63" t="s">
        <v>2305</v>
      </c>
    </row>
    <row r="68" spans="1:105" ht="12" customHeight="1" x14ac:dyDescent="0.25">
      <c r="A68" s="121" t="s">
        <v>55</v>
      </c>
      <c r="B68" s="122">
        <v>1171.2305104838604</v>
      </c>
      <c r="C68" s="122">
        <v>1412.3554551158493</v>
      </c>
      <c r="D68" s="122">
        <v>1111.0553362092858</v>
      </c>
      <c r="E68" s="122">
        <v>1097.5450409630926</v>
      </c>
      <c r="F68" s="122">
        <v>1080.0633831832874</v>
      </c>
      <c r="G68" s="122">
        <v>1314.1670925194028</v>
      </c>
      <c r="H68" s="122">
        <v>1380.8305160245502</v>
      </c>
      <c r="I68" s="122">
        <v>1397.7326299955844</v>
      </c>
      <c r="J68" s="122">
        <v>1490.1964889931987</v>
      </c>
      <c r="K68" s="122">
        <v>1682.2259763198088</v>
      </c>
      <c r="L68" s="122">
        <v>1593.773090904614</v>
      </c>
      <c r="M68" s="122">
        <v>1686.9390196855072</v>
      </c>
      <c r="N68" s="122">
        <v>1605.3153334128913</v>
      </c>
      <c r="O68" s="122">
        <v>1417.9677438910028</v>
      </c>
      <c r="P68" s="122">
        <v>1315.1525433859974</v>
      </c>
      <c r="Q68" s="122">
        <v>1516.0079293231279</v>
      </c>
      <c r="R68" s="122">
        <v>1465.6497680217233</v>
      </c>
      <c r="S68" s="122">
        <v>1396.8860693775066</v>
      </c>
      <c r="T68" s="122">
        <v>1447.1018395003641</v>
      </c>
      <c r="U68" s="122">
        <v>1403.6918134042066</v>
      </c>
      <c r="V68" s="122">
        <v>1471.1266972646818</v>
      </c>
      <c r="W68" s="122">
        <v>1575.0965943699673</v>
      </c>
      <c r="X68" s="122">
        <v>1519.9354304126505</v>
      </c>
      <c r="Y68" s="122">
        <v>1513.201886403627</v>
      </c>
      <c r="DA68" s="130" t="s">
        <v>2306</v>
      </c>
    </row>
    <row r="69" spans="1:105" ht="12" customHeight="1" x14ac:dyDescent="0.25">
      <c r="A69" s="97" t="s">
        <v>134</v>
      </c>
      <c r="B69" s="98">
        <v>998.38009084848136</v>
      </c>
      <c r="C69" s="98">
        <v>1599.9563787980162</v>
      </c>
      <c r="D69" s="98">
        <v>942.56156820461308</v>
      </c>
      <c r="E69" s="98">
        <v>958.95932995328326</v>
      </c>
      <c r="F69" s="98">
        <v>959.69168588614036</v>
      </c>
      <c r="G69" s="98">
        <v>1334.2403050510118</v>
      </c>
      <c r="H69" s="98">
        <v>1429.5852174757933</v>
      </c>
      <c r="I69" s="98">
        <v>1480.1086160652453</v>
      </c>
      <c r="J69" s="98">
        <v>1524.9586754793406</v>
      </c>
      <c r="K69" s="98">
        <v>1831.8425917706259</v>
      </c>
      <c r="L69" s="98">
        <v>1631.3233174007617</v>
      </c>
      <c r="M69" s="98">
        <v>1746.0978066275266</v>
      </c>
      <c r="N69" s="98">
        <v>1705.0590143481979</v>
      </c>
      <c r="O69" s="98">
        <v>1402.6227012001805</v>
      </c>
      <c r="P69" s="98">
        <v>1242.8323780332046</v>
      </c>
      <c r="Q69" s="98">
        <v>1585.5835432048971</v>
      </c>
      <c r="R69" s="98">
        <v>1510.1450042673887</v>
      </c>
      <c r="S69" s="98">
        <v>1390.583909472489</v>
      </c>
      <c r="T69" s="98">
        <v>1474.7813541545183</v>
      </c>
      <c r="U69" s="98">
        <v>1422.1097999887299</v>
      </c>
      <c r="V69" s="98">
        <v>1491.4150822685667</v>
      </c>
      <c r="W69" s="98">
        <v>1620.4686995695913</v>
      </c>
      <c r="X69" s="98">
        <v>1502.8286210189156</v>
      </c>
      <c r="Y69" s="98">
        <v>1473.2226539909605</v>
      </c>
      <c r="DA69" s="63" t="s">
        <v>2307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1121.058080045698</v>
      </c>
      <c r="M70" s="98">
        <v>1192.7567824875207</v>
      </c>
      <c r="N70" s="98">
        <v>1149.3178008469943</v>
      </c>
      <c r="O70" s="98">
        <v>966.17792631928853</v>
      </c>
      <c r="P70" s="98">
        <v>884.96163588060324</v>
      </c>
      <c r="Q70" s="98">
        <v>1136.6645104530814</v>
      </c>
      <c r="R70" s="98">
        <v>1129.9113057083462</v>
      </c>
      <c r="S70" s="98">
        <v>1084.2688812079512</v>
      </c>
      <c r="T70" s="98">
        <v>1160.8104503683096</v>
      </c>
      <c r="U70" s="98">
        <v>1135.0879328962681</v>
      </c>
      <c r="V70" s="98">
        <v>1217.1667069065929</v>
      </c>
      <c r="W70" s="98">
        <v>1337.6019243353476</v>
      </c>
      <c r="X70" s="98">
        <v>1250.4385345543487</v>
      </c>
      <c r="Y70" s="98">
        <v>1230.4344661586133</v>
      </c>
      <c r="DA70" s="63" t="s">
        <v>2308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535.8522036396314</v>
      </c>
      <c r="M71" s="101">
        <v>554.35673560947475</v>
      </c>
      <c r="N71" s="101">
        <v>503.79555465281635</v>
      </c>
      <c r="O71" s="101">
        <v>447.3502372097243</v>
      </c>
      <c r="P71" s="101">
        <v>421.1083194190897</v>
      </c>
      <c r="Q71" s="101">
        <v>495.44079398253547</v>
      </c>
      <c r="R71" s="101">
        <v>518.50682459535074</v>
      </c>
      <c r="S71" s="101">
        <v>523.64637984955243</v>
      </c>
      <c r="T71" s="101">
        <v>528.4458035519001</v>
      </c>
      <c r="U71" s="101">
        <v>508.03853578779729</v>
      </c>
      <c r="V71" s="101">
        <v>551.48807400222279</v>
      </c>
      <c r="W71" s="101">
        <v>601.10945213793605</v>
      </c>
      <c r="X71" s="101">
        <v>555.35599364407301</v>
      </c>
      <c r="Y71" s="101">
        <v>535.52566536129655</v>
      </c>
      <c r="DA71" s="131" t="s">
        <v>2309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585.20587640606675</v>
      </c>
      <c r="M72" s="104">
        <v>638.40004687804571</v>
      </c>
      <c r="N72" s="104">
        <v>645.52224619417814</v>
      </c>
      <c r="O72" s="104">
        <v>518.8276891095644</v>
      </c>
      <c r="P72" s="104">
        <v>463.85331646151354</v>
      </c>
      <c r="Q72" s="104">
        <v>641.22371647054592</v>
      </c>
      <c r="R72" s="104">
        <v>611.40448111299543</v>
      </c>
      <c r="S72" s="104">
        <v>560.62250135839872</v>
      </c>
      <c r="T72" s="104">
        <v>632.3646468164095</v>
      </c>
      <c r="U72" s="104">
        <v>627.04939710847066</v>
      </c>
      <c r="V72" s="104">
        <v>665.67863290437003</v>
      </c>
      <c r="W72" s="104">
        <v>736.4924721974113</v>
      </c>
      <c r="X72" s="104">
        <v>695.08254091027572</v>
      </c>
      <c r="Y72" s="104">
        <v>694.90880079731699</v>
      </c>
      <c r="DA72" s="132" t="s">
        <v>2310</v>
      </c>
    </row>
    <row r="73" spans="1:105" ht="12" customHeight="1" x14ac:dyDescent="0.25">
      <c r="A73" s="106" t="s">
        <v>122</v>
      </c>
      <c r="B73" s="101">
        <v>1270.9519064273486</v>
      </c>
      <c r="C73" s="101">
        <v>1175.1793823998012</v>
      </c>
      <c r="D73" s="101">
        <v>1307.5883278773128</v>
      </c>
      <c r="E73" s="101">
        <v>1261.9074045954158</v>
      </c>
      <c r="F73" s="101">
        <v>1223.7913988452565</v>
      </c>
      <c r="G73" s="101">
        <v>1289.9928412771701</v>
      </c>
      <c r="H73" s="101">
        <v>1321.7601929647576</v>
      </c>
      <c r="I73" s="101">
        <v>1297.4976975293146</v>
      </c>
      <c r="J73" s="101">
        <v>1447.8452612610872</v>
      </c>
      <c r="K73" s="101">
        <v>1499.9885960700981</v>
      </c>
      <c r="L73" s="101">
        <v>1563.983626490465</v>
      </c>
      <c r="M73" s="101">
        <v>1634.6914707792234</v>
      </c>
      <c r="N73" s="101">
        <v>1503.7504647501514</v>
      </c>
      <c r="O73" s="101">
        <v>1464.2619690298902</v>
      </c>
      <c r="P73" s="101">
        <v>1455.4213901606904</v>
      </c>
      <c r="Q73" s="101">
        <v>1406.0304915510198</v>
      </c>
      <c r="R73" s="101">
        <v>1402.5753944397595</v>
      </c>
      <c r="S73" s="101">
        <v>1443.6612871722041</v>
      </c>
      <c r="T73" s="101">
        <v>1439.8674132889607</v>
      </c>
      <c r="U73" s="101">
        <v>1411.8274232788863</v>
      </c>
      <c r="V73" s="101">
        <v>1476.7578872689755</v>
      </c>
      <c r="W73" s="101">
        <v>1555.9163696224039</v>
      </c>
      <c r="X73" s="101">
        <v>1570.2339780824404</v>
      </c>
      <c r="Y73" s="101">
        <v>1585.1153160900431</v>
      </c>
      <c r="DA73" s="131" t="s">
        <v>2311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1136.8744534503282</v>
      </c>
      <c r="M74" s="104">
        <v>1183.2459638466339</v>
      </c>
      <c r="N74" s="104">
        <v>1078.1030527071873</v>
      </c>
      <c r="O74" s="104">
        <v>1066.9657189059951</v>
      </c>
      <c r="P74" s="104">
        <v>1077.017767393344</v>
      </c>
      <c r="Q74" s="104">
        <v>1044.0999529781996</v>
      </c>
      <c r="R74" s="104">
        <v>1068.955425353038</v>
      </c>
      <c r="S74" s="104">
        <v>1123.4740726288342</v>
      </c>
      <c r="T74" s="104">
        <v>1118.8389491427718</v>
      </c>
      <c r="U74" s="104">
        <v>1112.0884352059561</v>
      </c>
      <c r="V74" s="104">
        <v>1182.0282597554133</v>
      </c>
      <c r="W74" s="104">
        <v>1257.6454582380213</v>
      </c>
      <c r="X74" s="104">
        <v>1274.9719562637501</v>
      </c>
      <c r="Y74" s="104">
        <v>1290.6586217378733</v>
      </c>
      <c r="DA74" s="132" t="s">
        <v>2312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536.32730871830995</v>
      </c>
      <c r="M75" s="98">
        <v>543.23557688451262</v>
      </c>
      <c r="N75" s="98">
        <v>466.71544821884987</v>
      </c>
      <c r="O75" s="98">
        <v>485.67608711905888</v>
      </c>
      <c r="P75" s="98">
        <v>502.88038155353217</v>
      </c>
      <c r="Q75" s="98">
        <v>460.60599333781454</v>
      </c>
      <c r="R75" s="98">
        <v>494.69869377452972</v>
      </c>
      <c r="S75" s="98">
        <v>538.1834107536572</v>
      </c>
      <c r="T75" s="98">
        <v>505.08715180786021</v>
      </c>
      <c r="U75" s="98">
        <v>498.80246821260499</v>
      </c>
      <c r="V75" s="98">
        <v>538.77376650009455</v>
      </c>
      <c r="W75" s="98">
        <v>573.15413794876758</v>
      </c>
      <c r="X75" s="98">
        <v>577.93768867914775</v>
      </c>
      <c r="Y75" s="98">
        <v>578.12605053698587</v>
      </c>
      <c r="DA75" s="63" t="s">
        <v>2313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600.54714473201841</v>
      </c>
      <c r="M76" s="98">
        <v>640.0103869621214</v>
      </c>
      <c r="N76" s="98">
        <v>611.3876044883375</v>
      </c>
      <c r="O76" s="98">
        <v>581.28963178693641</v>
      </c>
      <c r="P76" s="98">
        <v>574.13738583981183</v>
      </c>
      <c r="Q76" s="98">
        <v>583.49395964038513</v>
      </c>
      <c r="R76" s="98">
        <v>574.25673157850838</v>
      </c>
      <c r="S76" s="98">
        <v>585.29066187517697</v>
      </c>
      <c r="T76" s="98">
        <v>613.75179733491143</v>
      </c>
      <c r="U76" s="98">
        <v>613.28596699335117</v>
      </c>
      <c r="V76" s="98">
        <v>643.25449325531872</v>
      </c>
      <c r="W76" s="98">
        <v>684.49132028925351</v>
      </c>
      <c r="X76" s="98">
        <v>697.03426758460216</v>
      </c>
      <c r="Y76" s="98">
        <v>712.53257120088767</v>
      </c>
      <c r="DA76" s="63" t="s">
        <v>2314</v>
      </c>
    </row>
    <row r="77" spans="1:105" ht="12" customHeight="1" x14ac:dyDescent="0.25">
      <c r="A77" s="121" t="s">
        <v>54</v>
      </c>
      <c r="B77" s="122">
        <v>485.43377187527494</v>
      </c>
      <c r="C77" s="122">
        <v>749.22869436290614</v>
      </c>
      <c r="D77" s="122">
        <v>576.80881445465877</v>
      </c>
      <c r="E77" s="122">
        <v>597.94900570979416</v>
      </c>
      <c r="F77" s="122">
        <v>629.99506272034114</v>
      </c>
      <c r="G77" s="122">
        <v>740.51499632420644</v>
      </c>
      <c r="H77" s="122">
        <v>791.31645121110751</v>
      </c>
      <c r="I77" s="122">
        <v>837.8406330443903</v>
      </c>
      <c r="J77" s="122">
        <v>823.42317031635787</v>
      </c>
      <c r="K77" s="122">
        <v>901.28451358774259</v>
      </c>
      <c r="L77" s="122">
        <v>815.95637277346532</v>
      </c>
      <c r="M77" s="122">
        <v>884.62516648687131</v>
      </c>
      <c r="N77" s="122">
        <v>848.83305895738431</v>
      </c>
      <c r="O77" s="122">
        <v>770.94363520881438</v>
      </c>
      <c r="P77" s="122">
        <v>770.0293310127629</v>
      </c>
      <c r="Q77" s="122">
        <v>809.91980734412073</v>
      </c>
      <c r="R77" s="122">
        <v>828.27041492956766</v>
      </c>
      <c r="S77" s="122">
        <v>819.90988552650424</v>
      </c>
      <c r="T77" s="122">
        <v>829.30069456670208</v>
      </c>
      <c r="U77" s="122">
        <v>809.54972980854734</v>
      </c>
      <c r="V77" s="122">
        <v>842.95169052538847</v>
      </c>
      <c r="W77" s="122">
        <v>883.55520991824483</v>
      </c>
      <c r="X77" s="122">
        <v>841.9086258013192</v>
      </c>
      <c r="Y77" s="122">
        <v>822.15397819825614</v>
      </c>
      <c r="DA77" s="130" t="s">
        <v>2315</v>
      </c>
    </row>
    <row r="78" spans="1:105" ht="12" customHeight="1" x14ac:dyDescent="0.25">
      <c r="A78" s="97" t="s">
        <v>189</v>
      </c>
      <c r="B78" s="98">
        <v>350.80833316891687</v>
      </c>
      <c r="C78" s="98">
        <v>853.33440091428952</v>
      </c>
      <c r="D78" s="98">
        <v>545.7571544171293</v>
      </c>
      <c r="E78" s="98">
        <v>578.24762939543393</v>
      </c>
      <c r="F78" s="98">
        <v>610.78292186840622</v>
      </c>
      <c r="G78" s="98">
        <v>800.50311415572469</v>
      </c>
      <c r="H78" s="98">
        <v>882.32360055350136</v>
      </c>
      <c r="I78" s="98">
        <v>947.15254451275473</v>
      </c>
      <c r="J78" s="98">
        <v>909.05289719291227</v>
      </c>
      <c r="K78" s="98">
        <v>1041.6474646943693</v>
      </c>
      <c r="L78" s="98">
        <v>895.12724569835723</v>
      </c>
      <c r="M78" s="98">
        <v>985.92438300826871</v>
      </c>
      <c r="N78" s="98">
        <v>962.04191999827958</v>
      </c>
      <c r="O78" s="98">
        <v>850.43408514508258</v>
      </c>
      <c r="P78" s="98">
        <v>869.99005627115969</v>
      </c>
      <c r="Q78" s="98">
        <v>930.50835148874319</v>
      </c>
      <c r="R78" s="98">
        <v>987.51067113212798</v>
      </c>
      <c r="S78" s="98">
        <v>954.48988535972182</v>
      </c>
      <c r="T78" s="98">
        <v>1021.868350448701</v>
      </c>
      <c r="U78" s="98">
        <v>999.72061035890715</v>
      </c>
      <c r="V78" s="98">
        <v>1063.3253621937913</v>
      </c>
      <c r="W78" s="98">
        <v>1155.7863803219354</v>
      </c>
      <c r="X78" s="98">
        <v>1061.8624454423109</v>
      </c>
      <c r="Y78" s="98">
        <v>1025.7856931704341</v>
      </c>
      <c r="DA78" s="63" t="s">
        <v>2316</v>
      </c>
    </row>
    <row r="79" spans="1:105" ht="12" customHeight="1" x14ac:dyDescent="0.25">
      <c r="A79" s="109" t="s">
        <v>120</v>
      </c>
      <c r="B79" s="33">
        <v>625.87359829984791</v>
      </c>
      <c r="C79" s="33">
        <v>629.92918199050985</v>
      </c>
      <c r="D79" s="33">
        <v>616.32910904787786</v>
      </c>
      <c r="E79" s="33">
        <v>623.77260647530295</v>
      </c>
      <c r="F79" s="33">
        <v>655.53549746527005</v>
      </c>
      <c r="G79" s="33">
        <v>660.07384292796485</v>
      </c>
      <c r="H79" s="33">
        <v>668.49201104191707</v>
      </c>
      <c r="I79" s="33">
        <v>689.67804221873041</v>
      </c>
      <c r="J79" s="33">
        <v>707.25462281571345</v>
      </c>
      <c r="K79" s="33">
        <v>711.05571640487381</v>
      </c>
      <c r="L79" s="33">
        <v>707.75798080991285</v>
      </c>
      <c r="M79" s="33">
        <v>745.01241449378779</v>
      </c>
      <c r="N79" s="33">
        <v>692.06540862546228</v>
      </c>
      <c r="O79" s="33">
        <v>671.73313836874513</v>
      </c>
      <c r="P79" s="33">
        <v>665.30960306424288</v>
      </c>
      <c r="Q79" s="33">
        <v>712.49844516924213</v>
      </c>
      <c r="R79" s="33">
        <v>718.6030191648033</v>
      </c>
      <c r="S79" s="33">
        <v>740.33478006047187</v>
      </c>
      <c r="T79" s="33">
        <v>723.72637001810017</v>
      </c>
      <c r="U79" s="33">
        <v>713.71541013007709</v>
      </c>
      <c r="V79" s="33">
        <v>742.35165626938817</v>
      </c>
      <c r="W79" s="33">
        <v>772.03658896612126</v>
      </c>
      <c r="X79" s="33">
        <v>754.63187230244716</v>
      </c>
      <c r="Y79" s="33">
        <v>742.08000307049758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9446.6127246392207</v>
      </c>
      <c r="C81" s="117">
        <f t="shared" si="28"/>
        <v>8675.3880558759483</v>
      </c>
      <c r="D81" s="117">
        <f t="shared" si="28"/>
        <v>9435.0066944830542</v>
      </c>
      <c r="E81" s="117">
        <f t="shared" si="28"/>
        <v>9126.9441309368376</v>
      </c>
      <c r="F81" s="117">
        <f t="shared" si="28"/>
        <v>9051.4766442490472</v>
      </c>
      <c r="G81" s="117">
        <f t="shared" si="28"/>
        <v>8848.7451885202481</v>
      </c>
      <c r="H81" s="117">
        <f t="shared" si="28"/>
        <v>9035.5853530078821</v>
      </c>
      <c r="I81" s="117">
        <f t="shared" si="28"/>
        <v>8247.5600184569157</v>
      </c>
      <c r="J81" s="117">
        <f t="shared" si="28"/>
        <v>8494.3278255465484</v>
      </c>
      <c r="K81" s="117">
        <f t="shared" si="28"/>
        <v>8577.6397898437626</v>
      </c>
      <c r="L81" s="117">
        <f t="shared" si="28"/>
        <v>8991.5992733947278</v>
      </c>
      <c r="M81" s="117">
        <f t="shared" si="28"/>
        <v>9421.0612991963462</v>
      </c>
      <c r="N81" s="117">
        <f t="shared" si="28"/>
        <v>8766.8927699760443</v>
      </c>
      <c r="O81" s="117">
        <f t="shared" si="28"/>
        <v>8370.5366239090181</v>
      </c>
      <c r="P81" s="117">
        <f t="shared" si="28"/>
        <v>7955.7082174712141</v>
      </c>
      <c r="Q81" s="117">
        <f t="shared" si="28"/>
        <v>7424.4669175963545</v>
      </c>
      <c r="R81" s="117">
        <f t="shared" ref="R81:V81" si="29">R82+R85+R87+R100</f>
        <v>7766.2418927938843</v>
      </c>
      <c r="S81" s="117">
        <f t="shared" si="29"/>
        <v>7899.3433340196634</v>
      </c>
      <c r="T81" s="117">
        <f t="shared" si="29"/>
        <v>7609.5369707503442</v>
      </c>
      <c r="U81" s="117">
        <f t="shared" si="29"/>
        <v>7397.276934960335</v>
      </c>
      <c r="V81" s="117">
        <f t="shared" si="29"/>
        <v>8536.5549627781238</v>
      </c>
      <c r="W81" s="117">
        <f t="shared" ref="W81:Y81" si="30">W82+W85+W87+W100</f>
        <v>7967.1373812499169</v>
      </c>
      <c r="X81" s="117">
        <f t="shared" si="30"/>
        <v>7073.5325503503364</v>
      </c>
      <c r="Y81" s="117">
        <f t="shared" si="30"/>
        <v>6409.1795665232685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7488.8033975644121</v>
      </c>
      <c r="C82" s="122">
        <f t="shared" si="31"/>
        <v>6771.6735011561404</v>
      </c>
      <c r="D82" s="122">
        <f t="shared" si="31"/>
        <v>7410.6814064409309</v>
      </c>
      <c r="E82" s="122">
        <f t="shared" si="31"/>
        <v>7137.383540474405</v>
      </c>
      <c r="F82" s="122">
        <f t="shared" si="31"/>
        <v>7046.1385873795225</v>
      </c>
      <c r="G82" s="122">
        <f t="shared" si="31"/>
        <v>6787.9710764326574</v>
      </c>
      <c r="H82" s="122">
        <f t="shared" si="31"/>
        <v>6939.7218626213507</v>
      </c>
      <c r="I82" s="122">
        <f t="shared" si="31"/>
        <v>6150.0750925243428</v>
      </c>
      <c r="J82" s="122">
        <f t="shared" si="31"/>
        <v>6253.6194329126456</v>
      </c>
      <c r="K82" s="122">
        <f t="shared" si="31"/>
        <v>6266.9384981041676</v>
      </c>
      <c r="L82" s="122">
        <f t="shared" si="31"/>
        <v>6669.3144121563691</v>
      </c>
      <c r="M82" s="122">
        <f t="shared" si="31"/>
        <v>6994.2628585173525</v>
      </c>
      <c r="N82" s="122">
        <f t="shared" si="31"/>
        <v>6487.7291024833694</v>
      </c>
      <c r="O82" s="122">
        <f t="shared" si="31"/>
        <v>6186.7670689423867</v>
      </c>
      <c r="P82" s="122">
        <f t="shared" si="31"/>
        <v>5799.3534298600543</v>
      </c>
      <c r="Q82" s="122">
        <f t="shared" si="31"/>
        <v>5208.251865510334</v>
      </c>
      <c r="R82" s="122">
        <f t="shared" ref="R82:V82" si="32">SUM(R83:R84)</f>
        <v>5529.0638357198986</v>
      </c>
      <c r="S82" s="122">
        <f t="shared" si="32"/>
        <v>5585.7308047876459</v>
      </c>
      <c r="T82" s="122">
        <f t="shared" si="32"/>
        <v>5326.1803952656901</v>
      </c>
      <c r="U82" s="122">
        <f t="shared" si="32"/>
        <v>5154.7598162209597</v>
      </c>
      <c r="V82" s="122">
        <f t="shared" si="32"/>
        <v>6146.9035277806497</v>
      </c>
      <c r="W82" s="122">
        <f t="shared" ref="W82:Y82" si="33">SUM(W83:W84)</f>
        <v>5501.168727899465</v>
      </c>
      <c r="X82" s="122">
        <f t="shared" si="33"/>
        <v>4654.1332579949922</v>
      </c>
      <c r="Y82" s="122">
        <f t="shared" si="33"/>
        <v>4032.9892903122068</v>
      </c>
      <c r="DA82" s="130" t="s">
        <v>2319</v>
      </c>
    </row>
    <row r="83" spans="1:105" ht="12" customHeight="1" x14ac:dyDescent="0.25">
      <c r="A83" s="97" t="s">
        <v>199</v>
      </c>
      <c r="B83" s="98">
        <v>7461.5580824882418</v>
      </c>
      <c r="C83" s="98">
        <v>6746.9288874531385</v>
      </c>
      <c r="D83" s="98">
        <v>7382.80986860954</v>
      </c>
      <c r="E83" s="98">
        <v>7110.1321011317768</v>
      </c>
      <c r="F83" s="98">
        <v>7018.888879929892</v>
      </c>
      <c r="G83" s="98">
        <v>6761.6884586517626</v>
      </c>
      <c r="H83" s="98">
        <v>6912.447524242164</v>
      </c>
      <c r="I83" s="98">
        <v>6125.6528452195435</v>
      </c>
      <c r="J83" s="98">
        <v>6228.2685159713537</v>
      </c>
      <c r="K83" s="98">
        <v>6241.2296385652098</v>
      </c>
      <c r="L83" s="98">
        <v>6641.2570986827513</v>
      </c>
      <c r="M83" s="98">
        <v>6964.1824142911846</v>
      </c>
      <c r="N83" s="98">
        <v>6459.6155820666081</v>
      </c>
      <c r="O83" s="98">
        <v>6159.1645619853653</v>
      </c>
      <c r="P83" s="98">
        <v>5773.5827700642812</v>
      </c>
      <c r="Q83" s="98">
        <v>5184.8516423755891</v>
      </c>
      <c r="R83" s="98">
        <v>5504.1332191944384</v>
      </c>
      <c r="S83" s="98">
        <v>5560.1612605065529</v>
      </c>
      <c r="T83" s="98">
        <v>5301.5354156874509</v>
      </c>
      <c r="U83" s="98">
        <v>5130.7108588230922</v>
      </c>
      <c r="V83" s="98">
        <v>6117.7385970544328</v>
      </c>
      <c r="W83" s="98">
        <v>5474.6888106384677</v>
      </c>
      <c r="X83" s="98">
        <v>4631.5116051879959</v>
      </c>
      <c r="Y83" s="98">
        <v>4013.0112144453283</v>
      </c>
      <c r="DA83" s="63" t="s">
        <v>2320</v>
      </c>
    </row>
    <row r="84" spans="1:105" ht="12" customHeight="1" x14ac:dyDescent="0.25">
      <c r="A84" s="97" t="s">
        <v>53</v>
      </c>
      <c r="B84" s="98">
        <v>27.245315076170176</v>
      </c>
      <c r="C84" s="98">
        <v>24.744613703001928</v>
      </c>
      <c r="D84" s="98">
        <v>27.871537831391212</v>
      </c>
      <c r="E84" s="98">
        <v>27.251439342627869</v>
      </c>
      <c r="F84" s="98">
        <v>27.249707449630247</v>
      </c>
      <c r="G84" s="98">
        <v>26.282617780894562</v>
      </c>
      <c r="H84" s="98">
        <v>27.274338379186663</v>
      </c>
      <c r="I84" s="98">
        <v>24.422247304799814</v>
      </c>
      <c r="J84" s="98">
        <v>25.350916941291814</v>
      </c>
      <c r="K84" s="98">
        <v>25.708859538957931</v>
      </c>
      <c r="L84" s="98">
        <v>28.057313473617981</v>
      </c>
      <c r="M84" s="98">
        <v>30.080444226167835</v>
      </c>
      <c r="N84" s="98">
        <v>28.113520416761183</v>
      </c>
      <c r="O84" s="98">
        <v>27.602506957021223</v>
      </c>
      <c r="P84" s="98">
        <v>25.770659795773138</v>
      </c>
      <c r="Q84" s="98">
        <v>23.400223134744987</v>
      </c>
      <c r="R84" s="98">
        <v>24.930616525460106</v>
      </c>
      <c r="S84" s="98">
        <v>25.569544281092696</v>
      </c>
      <c r="T84" s="98">
        <v>24.644979578238697</v>
      </c>
      <c r="U84" s="98">
        <v>24.048957397867298</v>
      </c>
      <c r="V84" s="98">
        <v>29.1649307262166</v>
      </c>
      <c r="W84" s="98">
        <v>26.479917260997713</v>
      </c>
      <c r="X84" s="98">
        <v>22.621652806996174</v>
      </c>
      <c r="Y84" s="98">
        <v>19.978075866878395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4.8202135621255131</v>
      </c>
      <c r="C85" s="122">
        <f t="shared" si="34"/>
        <v>6.3304182268107221</v>
      </c>
      <c r="D85" s="122">
        <f t="shared" si="34"/>
        <v>5.3778129396089254</v>
      </c>
      <c r="E85" s="122">
        <f t="shared" si="34"/>
        <v>9.1795869625811033</v>
      </c>
      <c r="F85" s="122">
        <f t="shared" si="34"/>
        <v>6.1406239775838332</v>
      </c>
      <c r="G85" s="122">
        <f t="shared" si="34"/>
        <v>7.2498664837944746</v>
      </c>
      <c r="H85" s="122">
        <f t="shared" si="34"/>
        <v>11.293570558769645</v>
      </c>
      <c r="I85" s="122">
        <f t="shared" si="34"/>
        <v>24.624224180241288</v>
      </c>
      <c r="J85" s="122">
        <f t="shared" si="34"/>
        <v>17.771673737569881</v>
      </c>
      <c r="K85" s="122">
        <f t="shared" si="34"/>
        <v>16.840123003300945</v>
      </c>
      <c r="L85" s="122">
        <f t="shared" si="34"/>
        <v>23.882546047165992</v>
      </c>
      <c r="M85" s="122">
        <f t="shared" si="34"/>
        <v>17.798383878031316</v>
      </c>
      <c r="N85" s="122">
        <f t="shared" si="34"/>
        <v>50.227567711867074</v>
      </c>
      <c r="O85" s="122">
        <f t="shared" si="34"/>
        <v>23.976488907683439</v>
      </c>
      <c r="P85" s="122">
        <f t="shared" si="34"/>
        <v>22.3907332403192</v>
      </c>
      <c r="Q85" s="122">
        <f t="shared" si="34"/>
        <v>38.808808819936438</v>
      </c>
      <c r="R85" s="122">
        <f t="shared" si="34"/>
        <v>41.104589054173488</v>
      </c>
      <c r="S85" s="122">
        <f t="shared" si="34"/>
        <v>42.655992262555827</v>
      </c>
      <c r="T85" s="122">
        <f t="shared" si="34"/>
        <v>37.717342982289807</v>
      </c>
      <c r="U85" s="122">
        <f t="shared" si="34"/>
        <v>41.434146023102919</v>
      </c>
      <c r="V85" s="122">
        <f t="shared" si="34"/>
        <v>42.348273568245105</v>
      </c>
      <c r="W85" s="122">
        <f t="shared" si="34"/>
        <v>43.685964802091426</v>
      </c>
      <c r="X85" s="122">
        <f t="shared" si="34"/>
        <v>41.553146089023421</v>
      </c>
      <c r="Y85" s="122">
        <f t="shared" si="34"/>
        <v>40.637158589673987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4.8202135621255131</v>
      </c>
      <c r="C86" s="98">
        <f>IF(RES_hhdet_fec!C86=0,0,RES_hhdet_fec!C86*1000*11630/RES_hhdet_num!C81)</f>
        <v>6.3304182268107221</v>
      </c>
      <c r="D86" s="98">
        <f>IF(RES_hhdet_fec!D86=0,0,RES_hhdet_fec!D86*1000*11630/RES_hhdet_num!D81)</f>
        <v>5.3778129396089254</v>
      </c>
      <c r="E86" s="98">
        <f>IF(RES_hhdet_fec!E86=0,0,RES_hhdet_fec!E86*1000*11630/RES_hhdet_num!E81)</f>
        <v>9.1795869625811033</v>
      </c>
      <c r="F86" s="98">
        <f>IF(RES_hhdet_fec!F86=0,0,RES_hhdet_fec!F86*1000*11630/RES_hhdet_num!F81)</f>
        <v>6.1406239775838332</v>
      </c>
      <c r="G86" s="98">
        <f>IF(RES_hhdet_fec!G86=0,0,RES_hhdet_fec!G86*1000*11630/RES_hhdet_num!G81)</f>
        <v>7.2498664837944746</v>
      </c>
      <c r="H86" s="98">
        <f>IF(RES_hhdet_fec!H86=0,0,RES_hhdet_fec!H86*1000*11630/RES_hhdet_num!H81)</f>
        <v>11.293570558769645</v>
      </c>
      <c r="I86" s="98">
        <f>IF(RES_hhdet_fec!I86=0,0,RES_hhdet_fec!I86*1000*11630/RES_hhdet_num!I81)</f>
        <v>24.624224180241288</v>
      </c>
      <c r="J86" s="98">
        <f>IF(RES_hhdet_fec!J86=0,0,RES_hhdet_fec!J86*1000*11630/RES_hhdet_num!J81)</f>
        <v>17.771673737569881</v>
      </c>
      <c r="K86" s="98">
        <f>IF(RES_hhdet_fec!K86=0,0,RES_hhdet_fec!K86*1000*11630/RES_hhdet_num!K81)</f>
        <v>16.840123003300945</v>
      </c>
      <c r="L86" s="98">
        <f>IF(RES_hhdet_fec!L86=0,0,RES_hhdet_fec!L86*1000*11630/RES_hhdet_num!L81)</f>
        <v>23.882546047165992</v>
      </c>
      <c r="M86" s="98">
        <f>IF(RES_hhdet_fec!M86=0,0,RES_hhdet_fec!M86*1000*11630/RES_hhdet_num!M81)</f>
        <v>17.798383878031316</v>
      </c>
      <c r="N86" s="98">
        <f>IF(RES_hhdet_fec!N86=0,0,RES_hhdet_fec!N86*1000*11630/RES_hhdet_num!N81)</f>
        <v>50.227567711867074</v>
      </c>
      <c r="O86" s="98">
        <f>IF(RES_hhdet_fec!O86=0,0,RES_hhdet_fec!O86*1000*11630/RES_hhdet_num!O81)</f>
        <v>23.976488907683439</v>
      </c>
      <c r="P86" s="98">
        <f>IF(RES_hhdet_fec!P86=0,0,RES_hhdet_fec!P86*1000*11630/RES_hhdet_num!P81)</f>
        <v>22.3907332403192</v>
      </c>
      <c r="Q86" s="98">
        <f>IF(RES_hhdet_fec!Q86=0,0,RES_hhdet_fec!Q86*1000*11630/RES_hhdet_num!Q81)</f>
        <v>38.808808819936438</v>
      </c>
      <c r="R86" s="98">
        <f>IF(RES_hhdet_fec!R86=0,0,RES_hhdet_fec!R86*1000*11630/RES_hhdet_num!R81)</f>
        <v>41.104589054173488</v>
      </c>
      <c r="S86" s="98">
        <f>IF(RES_hhdet_fec!S86=0,0,RES_hhdet_fec!S86*1000*11630/RES_hhdet_num!S81)</f>
        <v>42.655992262555827</v>
      </c>
      <c r="T86" s="98">
        <f>IF(RES_hhdet_fec!T86=0,0,RES_hhdet_fec!T86*1000*11630/RES_hhdet_num!T81)</f>
        <v>37.717342982289807</v>
      </c>
      <c r="U86" s="98">
        <f>IF(RES_hhdet_fec!U86=0,0,RES_hhdet_fec!U86*1000*11630/RES_hhdet_num!U81)</f>
        <v>41.434146023102919</v>
      </c>
      <c r="V86" s="98">
        <f>IF(RES_hhdet_fec!V86=0,0,RES_hhdet_fec!V86*1000*11630/RES_hhdet_num!V81)</f>
        <v>42.348273568245105</v>
      </c>
      <c r="W86" s="98">
        <f>IF(RES_hhdet_fec!W86=0,0,RES_hhdet_fec!W86*1000*11630/RES_hhdet_num!W81)</f>
        <v>43.685964802091426</v>
      </c>
      <c r="X86" s="98">
        <f>IF(RES_hhdet_fec!X86=0,0,RES_hhdet_fec!X86*1000*11630/RES_hhdet_num!X81)</f>
        <v>41.553146089023421</v>
      </c>
      <c r="Y86" s="98">
        <f>IF(RES_hhdet_fec!Y86=0,0,RES_hhdet_fec!Y86*1000*11630/RES_hhdet_num!Y81)</f>
        <v>40.637158589673987</v>
      </c>
      <c r="DA86" s="63" t="s">
        <v>2323</v>
      </c>
    </row>
    <row r="87" spans="1:105" ht="12" customHeight="1" x14ac:dyDescent="0.25">
      <c r="A87" s="121" t="s">
        <v>55</v>
      </c>
      <c r="B87" s="122">
        <v>1299.3205177386283</v>
      </c>
      <c r="C87" s="122">
        <v>1229.3319691401268</v>
      </c>
      <c r="D87" s="122">
        <v>1351.6613244187431</v>
      </c>
      <c r="E87" s="122">
        <v>1298.3570769911566</v>
      </c>
      <c r="F87" s="122">
        <v>1272.1803358482782</v>
      </c>
      <c r="G87" s="122">
        <v>1331.4507858948275</v>
      </c>
      <c r="H87" s="122">
        <v>1351.093458729338</v>
      </c>
      <c r="I87" s="122">
        <v>1326.7188608797981</v>
      </c>
      <c r="J87" s="122">
        <v>1470.2278834184237</v>
      </c>
      <c r="K87" s="122">
        <v>1524.7339975203779</v>
      </c>
      <c r="L87" s="122">
        <v>1549.3572619480005</v>
      </c>
      <c r="M87" s="122">
        <v>1605.9945586967526</v>
      </c>
      <c r="N87" s="122">
        <v>1481.7032773076301</v>
      </c>
      <c r="O87" s="122">
        <v>1439.4942438655776</v>
      </c>
      <c r="P87" s="122">
        <v>1435.5679191767015</v>
      </c>
      <c r="Q87" s="122">
        <v>1358.9564161687097</v>
      </c>
      <c r="R87" s="122">
        <v>1390.7703169164749</v>
      </c>
      <c r="S87" s="122">
        <v>1453.7880481001339</v>
      </c>
      <c r="T87" s="122">
        <v>1448.2253475467678</v>
      </c>
      <c r="U87" s="122">
        <v>1420.2606015450256</v>
      </c>
      <c r="V87" s="122">
        <v>1502.8353183809832</v>
      </c>
      <c r="W87" s="122">
        <v>1565.2151737658633</v>
      </c>
      <c r="X87" s="122">
        <v>1558.5299932597984</v>
      </c>
      <c r="Y87" s="122">
        <v>1548.6880717926622</v>
      </c>
      <c r="DA87" s="130" t="s">
        <v>2324</v>
      </c>
    </row>
    <row r="88" spans="1:105" ht="12" customHeight="1" x14ac:dyDescent="0.25">
      <c r="A88" s="97" t="s">
        <v>132</v>
      </c>
      <c r="B88" s="98">
        <v>1613.0470154906889</v>
      </c>
      <c r="C88" s="98">
        <v>1745.1383956779966</v>
      </c>
      <c r="D88" s="98">
        <v>1654.2772993519118</v>
      </c>
      <c r="E88" s="98">
        <v>1501.2405204258905</v>
      </c>
      <c r="F88" s="98">
        <v>1614.8157736356893</v>
      </c>
      <c r="G88" s="98">
        <v>1592.3056538182639</v>
      </c>
      <c r="H88" s="98">
        <v>1521.5956929353129</v>
      </c>
      <c r="I88" s="98">
        <v>1508.3900662530239</v>
      </c>
      <c r="J88" s="98">
        <v>1586.0644411779126</v>
      </c>
      <c r="K88" s="98">
        <v>1661.127532282449</v>
      </c>
      <c r="L88" s="98">
        <v>1641.1853456203633</v>
      </c>
      <c r="M88" s="98">
        <v>1663.5112799563619</v>
      </c>
      <c r="N88" s="98">
        <v>1638.5242013068137</v>
      </c>
      <c r="O88" s="98">
        <v>1601.1054762520416</v>
      </c>
      <c r="P88" s="98">
        <v>1604.1231473058608</v>
      </c>
      <c r="Q88" s="98">
        <v>1261.4311066188432</v>
      </c>
      <c r="R88" s="98">
        <v>1419.121175829325</v>
      </c>
      <c r="S88" s="98">
        <v>1493.61194375185</v>
      </c>
      <c r="T88" s="98">
        <v>1458.1435169457657</v>
      </c>
      <c r="U88" s="98">
        <v>1412.9760480424552</v>
      </c>
      <c r="V88" s="98">
        <v>1744.6045894070621</v>
      </c>
      <c r="W88" s="98">
        <v>1622.8670170492801</v>
      </c>
      <c r="X88" s="98">
        <v>1568.8155418833851</v>
      </c>
      <c r="Y88" s="98">
        <v>1548.5176259863888</v>
      </c>
      <c r="DA88" s="63" t="s">
        <v>2325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1111.5240394762868</v>
      </c>
      <c r="M89" s="98">
        <v>1151.3704117957159</v>
      </c>
      <c r="N89" s="98">
        <v>1158.4577771557881</v>
      </c>
      <c r="O89" s="98">
        <v>1175.2381830225222</v>
      </c>
      <c r="P89" s="98">
        <v>1188.7428662661321</v>
      </c>
      <c r="Q89" s="98">
        <v>931.30616477568242</v>
      </c>
      <c r="R89" s="98">
        <v>1068.0625094299107</v>
      </c>
      <c r="S89" s="98">
        <v>1155.0512892183508</v>
      </c>
      <c r="T89" s="98">
        <v>1137.5525602042906</v>
      </c>
      <c r="U89" s="98">
        <v>1122.0700064486412</v>
      </c>
      <c r="V89" s="98">
        <v>1389.7722893873802</v>
      </c>
      <c r="W89" s="98">
        <v>1308.8679296351816</v>
      </c>
      <c r="X89" s="98">
        <v>1279.0386249613312</v>
      </c>
      <c r="Y89" s="98">
        <v>1267.2532294695411</v>
      </c>
      <c r="DA89" s="63" t="s">
        <v>2326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509.66999252987176</v>
      </c>
      <c r="M90" s="101">
        <v>513.01405009068799</v>
      </c>
      <c r="N90" s="101">
        <v>486.04273870612207</v>
      </c>
      <c r="O90" s="101">
        <v>519.8207082517373</v>
      </c>
      <c r="P90" s="101">
        <v>542.8379701692204</v>
      </c>
      <c r="Q90" s="101">
        <v>403.10416624621229</v>
      </c>
      <c r="R90" s="101">
        <v>492.1045548839403</v>
      </c>
      <c r="S90" s="101">
        <v>559.81135000342215</v>
      </c>
      <c r="T90" s="101">
        <v>526.8457624172554</v>
      </c>
      <c r="U90" s="101">
        <v>521.38393824951527</v>
      </c>
      <c r="V90" s="101">
        <v>646.23405235344956</v>
      </c>
      <c r="W90" s="101">
        <v>610.79545499211918</v>
      </c>
      <c r="X90" s="101">
        <v>591.03790602367997</v>
      </c>
      <c r="Y90" s="101">
        <v>572.64553477238724</v>
      </c>
      <c r="DA90" s="131" t="s">
        <v>2327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601.85404694641511</v>
      </c>
      <c r="M91" s="104">
        <v>638.35636170502823</v>
      </c>
      <c r="N91" s="104">
        <v>672.4150384496661</v>
      </c>
      <c r="O91" s="104">
        <v>655.41747477078502</v>
      </c>
      <c r="P91" s="104">
        <v>645.90489609691178</v>
      </c>
      <c r="Q91" s="104">
        <v>528.20199852947019</v>
      </c>
      <c r="R91" s="104">
        <v>575.95795454597032</v>
      </c>
      <c r="S91" s="104">
        <v>595.23993921492888</v>
      </c>
      <c r="T91" s="104">
        <v>610.70679778703516</v>
      </c>
      <c r="U91" s="104">
        <v>600.68606819912623</v>
      </c>
      <c r="V91" s="104">
        <v>743.53823703393073</v>
      </c>
      <c r="W91" s="104">
        <v>698.07247464306238</v>
      </c>
      <c r="X91" s="104">
        <v>688.00071893765119</v>
      </c>
      <c r="Y91" s="104">
        <v>694.60769469715387</v>
      </c>
      <c r="DA91" s="132" t="s">
        <v>2328</v>
      </c>
    </row>
    <row r="92" spans="1:105" ht="12" customHeight="1" x14ac:dyDescent="0.25">
      <c r="A92" s="106" t="s">
        <v>124</v>
      </c>
      <c r="B92" s="101">
        <v>1404.0537673469823</v>
      </c>
      <c r="C92" s="101">
        <v>1451.5841660300935</v>
      </c>
      <c r="D92" s="101">
        <v>1374.938425564186</v>
      </c>
      <c r="E92" s="101">
        <v>1411.8779429293943</v>
      </c>
      <c r="F92" s="101">
        <v>1424.5322551278739</v>
      </c>
      <c r="G92" s="101">
        <v>1452.3652187587306</v>
      </c>
      <c r="H92" s="101">
        <v>1485.6858507617919</v>
      </c>
      <c r="I92" s="101">
        <v>1516.4520502333423</v>
      </c>
      <c r="J92" s="101">
        <v>1586.9332672273388</v>
      </c>
      <c r="K92" s="101">
        <v>1663.1245030310254</v>
      </c>
      <c r="L92" s="101">
        <v>1712.1548275174475</v>
      </c>
      <c r="M92" s="101">
        <v>1774.4338359763676</v>
      </c>
      <c r="N92" s="101">
        <v>1687.3278770753168</v>
      </c>
      <c r="O92" s="101">
        <v>1598.5936634076015</v>
      </c>
      <c r="P92" s="101">
        <v>1609.8223795390672</v>
      </c>
      <c r="Q92" s="101">
        <v>1610.4592547830441</v>
      </c>
      <c r="R92" s="101">
        <v>1498.6783779785164</v>
      </c>
      <c r="S92" s="101">
        <v>1535.3340278831542</v>
      </c>
      <c r="T92" s="101">
        <v>1544.2796168075859</v>
      </c>
      <c r="U92" s="101">
        <v>1459.1729289889333</v>
      </c>
      <c r="V92" s="101">
        <v>1557.7453759578241</v>
      </c>
      <c r="W92" s="101">
        <v>1719.0792486404664</v>
      </c>
      <c r="X92" s="101">
        <v>1624.4524661593023</v>
      </c>
      <c r="Y92" s="101">
        <v>1455.1321247483272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1158.3456631543054</v>
      </c>
      <c r="M93" s="104">
        <v>1206.9613513685379</v>
      </c>
      <c r="N93" s="104">
        <v>1147.5953868393542</v>
      </c>
      <c r="O93" s="104">
        <v>1117.1949852535108</v>
      </c>
      <c r="P93" s="104">
        <v>1154.4230872510911</v>
      </c>
      <c r="Q93" s="104">
        <v>1153.3398673044678</v>
      </c>
      <c r="R93" s="104">
        <v>1102.8198218911116</v>
      </c>
      <c r="S93" s="104">
        <v>1147.7598847927395</v>
      </c>
      <c r="T93" s="104">
        <v>986.22606692772069</v>
      </c>
      <c r="U93" s="104">
        <v>1772.5054128070467</v>
      </c>
      <c r="V93" s="104">
        <v>0</v>
      </c>
      <c r="W93" s="104">
        <v>0</v>
      </c>
      <c r="X93" s="104">
        <v>1209.5970763747378</v>
      </c>
      <c r="Y93" s="104">
        <v>1134.7360255627802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567.6673702451244</v>
      </c>
      <c r="M94" s="98">
        <v>578.87319071352488</v>
      </c>
      <c r="N94" s="98">
        <v>520.4675006969909</v>
      </c>
      <c r="O94" s="98">
        <v>530.64177153274773</v>
      </c>
      <c r="P94" s="98">
        <v>565.39314498245017</v>
      </c>
      <c r="Q94" s="98">
        <v>534.83415002686809</v>
      </c>
      <c r="R94" s="98">
        <v>540.69216764489943</v>
      </c>
      <c r="S94" s="98">
        <v>552.99348458039333</v>
      </c>
      <c r="T94" s="98">
        <v>92.225553234418015</v>
      </c>
      <c r="U94" s="98">
        <v>16.291194141261236</v>
      </c>
      <c r="V94" s="98">
        <v>0</v>
      </c>
      <c r="W94" s="98">
        <v>0</v>
      </c>
      <c r="X94" s="98">
        <v>320.25254180886441</v>
      </c>
      <c r="Y94" s="98">
        <v>457.86394685338428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590.6782929091811</v>
      </c>
      <c r="M95" s="98">
        <v>628.08816065501298</v>
      </c>
      <c r="N95" s="98">
        <v>627.12788614236342</v>
      </c>
      <c r="O95" s="98">
        <v>586.5532137207631</v>
      </c>
      <c r="P95" s="98">
        <v>589.02994226864087</v>
      </c>
      <c r="Q95" s="98">
        <v>618.50571727759973</v>
      </c>
      <c r="R95" s="98">
        <v>562.12765424621216</v>
      </c>
      <c r="S95" s="98">
        <v>594.76640021234618</v>
      </c>
      <c r="T95" s="98">
        <v>894.00051369330276</v>
      </c>
      <c r="U95" s="98">
        <v>1756.2142186657857</v>
      </c>
      <c r="V95" s="98">
        <v>0</v>
      </c>
      <c r="W95" s="98">
        <v>0</v>
      </c>
      <c r="X95" s="98">
        <v>889.34453456587323</v>
      </c>
      <c r="Y95" s="98">
        <v>676.87207870939619</v>
      </c>
      <c r="DA95" s="63" t="s">
        <v>2332</v>
      </c>
    </row>
    <row r="96" spans="1:105" ht="12" customHeight="1" x14ac:dyDescent="0.25">
      <c r="A96" s="106" t="s">
        <v>122</v>
      </c>
      <c r="B96" s="101">
        <v>1270.9519064273484</v>
      </c>
      <c r="C96" s="101">
        <v>1181.535170208881</v>
      </c>
      <c r="D96" s="101">
        <v>1325.3689821696532</v>
      </c>
      <c r="E96" s="101">
        <v>1279.9412933293331</v>
      </c>
      <c r="F96" s="101">
        <v>1239.1848572540994</v>
      </c>
      <c r="G96" s="101">
        <v>1303.9634176867748</v>
      </c>
      <c r="H96" s="101">
        <v>1331.5442227702922</v>
      </c>
      <c r="I96" s="101">
        <v>1304.9790774588193</v>
      </c>
      <c r="J96" s="101">
        <v>1455.4907077621567</v>
      </c>
      <c r="K96" s="101">
        <v>1506.1515760487689</v>
      </c>
      <c r="L96" s="101">
        <v>1567.006548878825</v>
      </c>
      <c r="M96" s="101">
        <v>1634.3843972573757</v>
      </c>
      <c r="N96" s="101">
        <v>1494.5170520603247</v>
      </c>
      <c r="O96" s="101">
        <v>1453.8104002615346</v>
      </c>
      <c r="P96" s="101">
        <v>1450.8150214806569</v>
      </c>
      <c r="Q96" s="101">
        <v>1400.100756786474</v>
      </c>
      <c r="R96" s="101">
        <v>1418.986228974994</v>
      </c>
      <c r="S96" s="101">
        <v>1481.6018202339383</v>
      </c>
      <c r="T96" s="101">
        <v>1480.3670737022762</v>
      </c>
      <c r="U96" s="101">
        <v>1453.7235600835968</v>
      </c>
      <c r="V96" s="101">
        <v>1514.3371400036456</v>
      </c>
      <c r="W96" s="101">
        <v>1592.6423130648363</v>
      </c>
      <c r="X96" s="101">
        <v>1591.5058324876793</v>
      </c>
      <c r="Y96" s="101">
        <v>1580.668388780753</v>
      </c>
      <c r="DA96" s="131" t="s">
        <v>2333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1137.6130188365469</v>
      </c>
      <c r="M97" s="104">
        <v>1183.9343194025357</v>
      </c>
      <c r="N97" s="104">
        <v>1077.4179480795369</v>
      </c>
      <c r="O97" s="104">
        <v>1066.8373444216002</v>
      </c>
      <c r="P97" s="104">
        <v>1081.252243438212</v>
      </c>
      <c r="Q97" s="104">
        <v>1048.0665680096683</v>
      </c>
      <c r="R97" s="104">
        <v>1083.9608765657567</v>
      </c>
      <c r="S97" s="104">
        <v>1148.8270707418158</v>
      </c>
      <c r="T97" s="104">
        <v>1137.1212431546426</v>
      </c>
      <c r="U97" s="104">
        <v>1129.9680234525272</v>
      </c>
      <c r="V97" s="104">
        <v>1199.4760060627721</v>
      </c>
      <c r="W97" s="104">
        <v>1275.5798835244298</v>
      </c>
      <c r="X97" s="104">
        <v>1285.9314158989991</v>
      </c>
      <c r="Y97" s="104">
        <v>1291.3726873857397</v>
      </c>
      <c r="DA97" s="132" t="s">
        <v>2334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536.67573134730037</v>
      </c>
      <c r="M98" s="98">
        <v>543.65456651200634</v>
      </c>
      <c r="N98" s="98">
        <v>466.43854264093227</v>
      </c>
      <c r="O98" s="98">
        <v>486.12024285845365</v>
      </c>
      <c r="P98" s="98">
        <v>506.05845386464028</v>
      </c>
      <c r="Q98" s="98">
        <v>463.07889650280458</v>
      </c>
      <c r="R98" s="98">
        <v>505.60203702116075</v>
      </c>
      <c r="S98" s="98">
        <v>557.64104866697232</v>
      </c>
      <c r="T98" s="98">
        <v>517.76197115022796</v>
      </c>
      <c r="U98" s="98">
        <v>510.48257798276688</v>
      </c>
      <c r="V98" s="98">
        <v>549.70904978610224</v>
      </c>
      <c r="W98" s="98">
        <v>584.00789913649021</v>
      </c>
      <c r="X98" s="98">
        <v>583.32469671335821</v>
      </c>
      <c r="Y98" s="98">
        <v>576.63399056403262</v>
      </c>
      <c r="DA98" s="63" t="s">
        <v>2335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600.93728748924661</v>
      </c>
      <c r="M99" s="98">
        <v>640.27975289052927</v>
      </c>
      <c r="N99" s="98">
        <v>610.97940543860466</v>
      </c>
      <c r="O99" s="98">
        <v>580.71710156314657</v>
      </c>
      <c r="P99" s="98">
        <v>575.19378957357173</v>
      </c>
      <c r="Q99" s="98">
        <v>584.98767150686388</v>
      </c>
      <c r="R99" s="98">
        <v>578.35883954459632</v>
      </c>
      <c r="S99" s="98">
        <v>591.18602207484366</v>
      </c>
      <c r="T99" s="98">
        <v>619.35927200441472</v>
      </c>
      <c r="U99" s="98">
        <v>619.48544546976029</v>
      </c>
      <c r="V99" s="98">
        <v>649.7669562766697</v>
      </c>
      <c r="W99" s="98">
        <v>691.57198438793966</v>
      </c>
      <c r="X99" s="98">
        <v>702.60671918564117</v>
      </c>
      <c r="Y99" s="98">
        <v>714.73869682170698</v>
      </c>
      <c r="DA99" s="63" t="s">
        <v>2336</v>
      </c>
    </row>
    <row r="100" spans="1:105" ht="12" customHeight="1" x14ac:dyDescent="0.25">
      <c r="A100" s="121" t="s">
        <v>54</v>
      </c>
      <c r="B100" s="122">
        <v>653.66859577405455</v>
      </c>
      <c r="C100" s="122">
        <v>668.05216735287001</v>
      </c>
      <c r="D100" s="122">
        <v>667.28615068377064</v>
      </c>
      <c r="E100" s="122">
        <v>682.0239265086941</v>
      </c>
      <c r="F100" s="122">
        <v>727.01709704366249</v>
      </c>
      <c r="G100" s="122">
        <v>722.07345970896802</v>
      </c>
      <c r="H100" s="122">
        <v>733.47646109842367</v>
      </c>
      <c r="I100" s="122">
        <v>746.14184087253363</v>
      </c>
      <c r="J100" s="122">
        <v>752.70883547791061</v>
      </c>
      <c r="K100" s="122">
        <v>769.12717121591641</v>
      </c>
      <c r="L100" s="122">
        <v>749.04505324319177</v>
      </c>
      <c r="M100" s="122">
        <v>803.00549810421001</v>
      </c>
      <c r="N100" s="122">
        <v>747.23282247317775</v>
      </c>
      <c r="O100" s="122">
        <v>720.29882219337048</v>
      </c>
      <c r="P100" s="122">
        <v>698.39613519413865</v>
      </c>
      <c r="Q100" s="122">
        <v>818.4498270973744</v>
      </c>
      <c r="R100" s="122">
        <v>805.30315110333663</v>
      </c>
      <c r="S100" s="122">
        <v>817.16848886932769</v>
      </c>
      <c r="T100" s="122">
        <v>797.4138849555967</v>
      </c>
      <c r="U100" s="122">
        <v>780.8223711712468</v>
      </c>
      <c r="V100" s="122">
        <v>844.46784304824473</v>
      </c>
      <c r="W100" s="122">
        <v>857.06751478249726</v>
      </c>
      <c r="X100" s="122">
        <v>819.31615300652243</v>
      </c>
      <c r="Y100" s="122">
        <v>786.86504582872578</v>
      </c>
      <c r="DA100" s="130" t="s">
        <v>2337</v>
      </c>
    </row>
    <row r="101" spans="1:105" ht="12" customHeight="1" x14ac:dyDescent="0.25">
      <c r="A101" s="97" t="s">
        <v>202</v>
      </c>
      <c r="B101" s="98">
        <v>772.17182473629714</v>
      </c>
      <c r="C101" s="98">
        <v>793.57404083712902</v>
      </c>
      <c r="D101" s="98">
        <v>836.4183925020377</v>
      </c>
      <c r="E101" s="98">
        <v>785.09442665422932</v>
      </c>
      <c r="F101" s="98">
        <v>902.9452739053603</v>
      </c>
      <c r="G101" s="98">
        <v>856.29786568690963</v>
      </c>
      <c r="H101" s="98">
        <v>860.63148927262932</v>
      </c>
      <c r="I101" s="98">
        <v>905.6350959465841</v>
      </c>
      <c r="J101" s="98">
        <v>914.83838895343297</v>
      </c>
      <c r="K101" s="98">
        <v>934.85509456225407</v>
      </c>
      <c r="L101" s="98">
        <v>913.88989781234557</v>
      </c>
      <c r="M101" s="98">
        <v>939.7633882508926</v>
      </c>
      <c r="N101" s="98">
        <v>924.2562895422052</v>
      </c>
      <c r="O101" s="98">
        <v>859.93901890344807</v>
      </c>
      <c r="P101" s="98">
        <v>768.29281784546436</v>
      </c>
      <c r="Q101" s="98">
        <v>1050.4332369568087</v>
      </c>
      <c r="R101" s="98">
        <v>1031.4435627381934</v>
      </c>
      <c r="S101" s="98">
        <v>1011.8538041209523</v>
      </c>
      <c r="T101" s="98">
        <v>986.57621547690883</v>
      </c>
      <c r="U101" s="98">
        <v>962.74713597945004</v>
      </c>
      <c r="V101" s="98">
        <v>1206.790629004774</v>
      </c>
      <c r="W101" s="98">
        <v>1114.8821329955356</v>
      </c>
      <c r="X101" s="98">
        <v>1067.4430115443054</v>
      </c>
      <c r="Y101" s="98">
        <v>1041.5554176067212</v>
      </c>
      <c r="DA101" s="63" t="s">
        <v>2338</v>
      </c>
    </row>
    <row r="102" spans="1:105" ht="12" customHeight="1" x14ac:dyDescent="0.25">
      <c r="A102" s="97" t="s">
        <v>50</v>
      </c>
      <c r="B102" s="98">
        <v>758.22441547433482</v>
      </c>
      <c r="C102" s="98">
        <v>808.19714238481038</v>
      </c>
      <c r="D102" s="98">
        <v>775.12554569645033</v>
      </c>
      <c r="E102" s="98">
        <v>891.21327672914344</v>
      </c>
      <c r="F102" s="98">
        <v>918.18312958203967</v>
      </c>
      <c r="G102" s="98">
        <v>902.83312385582815</v>
      </c>
      <c r="H102" s="98">
        <v>953.12604442130919</v>
      </c>
      <c r="I102" s="98">
        <v>899.87537933810552</v>
      </c>
      <c r="J102" s="98">
        <v>833.91099760644386</v>
      </c>
      <c r="K102" s="98">
        <v>931.1557405092351</v>
      </c>
      <c r="L102" s="98">
        <v>811.51861121095487</v>
      </c>
      <c r="M102" s="98">
        <v>1015.5300384605582</v>
      </c>
      <c r="N102" s="98">
        <v>917.69339585203113</v>
      </c>
      <c r="O102" s="98">
        <v>874.49087200582153</v>
      </c>
      <c r="P102" s="98">
        <v>812.67885692064044</v>
      </c>
      <c r="Q102" s="98">
        <v>1172.3600211406801</v>
      </c>
      <c r="R102" s="98">
        <v>985.70090917685661</v>
      </c>
      <c r="S102" s="98">
        <v>969.96623802427689</v>
      </c>
      <c r="T102" s="98">
        <v>990.7276311910324</v>
      </c>
      <c r="U102" s="98">
        <v>958.09050519457162</v>
      </c>
      <c r="V102" s="98">
        <v>1049.8898646459454</v>
      </c>
      <c r="W102" s="98">
        <v>1167.3041207723315</v>
      </c>
      <c r="X102" s="98">
        <v>1093.1940667029251</v>
      </c>
      <c r="Y102" s="98">
        <v>957.69372835411639</v>
      </c>
      <c r="DA102" s="63" t="s">
        <v>2339</v>
      </c>
    </row>
    <row r="103" spans="1:105" ht="12" customHeight="1" x14ac:dyDescent="0.25">
      <c r="A103" s="109" t="s">
        <v>120</v>
      </c>
      <c r="B103" s="33">
        <v>625.87359829984803</v>
      </c>
      <c r="C103" s="33">
        <v>633.72780046122091</v>
      </c>
      <c r="D103" s="33">
        <v>621.63037051764275</v>
      </c>
      <c r="E103" s="33">
        <v>629.06867719751369</v>
      </c>
      <c r="F103" s="33">
        <v>660.30896939344598</v>
      </c>
      <c r="G103" s="33">
        <v>663.89661548553988</v>
      </c>
      <c r="H103" s="33">
        <v>670.69835391918741</v>
      </c>
      <c r="I103" s="33">
        <v>691.15281639774821</v>
      </c>
      <c r="J103" s="33">
        <v>708.56372480037919</v>
      </c>
      <c r="K103" s="33">
        <v>711.86405506178357</v>
      </c>
      <c r="L103" s="33">
        <v>707.62104304309355</v>
      </c>
      <c r="M103" s="33">
        <v>744.31295365782819</v>
      </c>
      <c r="N103" s="33">
        <v>690.35629052683203</v>
      </c>
      <c r="O103" s="33">
        <v>671.10339963932608</v>
      </c>
      <c r="P103" s="33">
        <v>667.25532536563912</v>
      </c>
      <c r="Q103" s="33">
        <v>717.06903559461398</v>
      </c>
      <c r="R103" s="33">
        <v>726.4285091490475</v>
      </c>
      <c r="S103" s="33">
        <v>750.38527245640444</v>
      </c>
      <c r="T103" s="33">
        <v>731.69721222790974</v>
      </c>
      <c r="U103" s="33">
        <v>720.73341169515288</v>
      </c>
      <c r="V103" s="33">
        <v>746.81662993228008</v>
      </c>
      <c r="W103" s="33">
        <v>776.43827113171994</v>
      </c>
      <c r="X103" s="33">
        <v>754.79085895339517</v>
      </c>
      <c r="Y103" s="33">
        <v>737.89314157879937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6088.152901824461</v>
      </c>
      <c r="C124" s="117">
        <f t="shared" si="42"/>
        <v>5993.0826568921893</v>
      </c>
      <c r="D124" s="117">
        <f t="shared" si="42"/>
        <v>6082.9796633032711</v>
      </c>
      <c r="E124" s="117">
        <f t="shared" si="42"/>
        <v>6713.0746515481096</v>
      </c>
      <c r="F124" s="117">
        <f t="shared" si="42"/>
        <v>6233.9527202304625</v>
      </c>
      <c r="G124" s="117">
        <f t="shared" si="42"/>
        <v>6481.7700274491153</v>
      </c>
      <c r="H124" s="117">
        <f t="shared" si="42"/>
        <v>6513.4098043213799</v>
      </c>
      <c r="I124" s="117">
        <f t="shared" si="42"/>
        <v>6187.2462389669518</v>
      </c>
      <c r="J124" s="117">
        <f t="shared" si="42"/>
        <v>6167.9700116645272</v>
      </c>
      <c r="K124" s="117">
        <f t="shared" si="42"/>
        <v>6589.2331302184321</v>
      </c>
      <c r="L124" s="117">
        <f t="shared" si="42"/>
        <v>6857.4529151103716</v>
      </c>
      <c r="M124" s="117">
        <f t="shared" si="42"/>
        <v>7315.6868036774322</v>
      </c>
      <c r="N124" s="117">
        <f t="shared" si="42"/>
        <v>7176.4198568535758</v>
      </c>
      <c r="O124" s="117">
        <f t="shared" si="42"/>
        <v>6623.9132823448153</v>
      </c>
      <c r="P124" s="117">
        <f t="shared" si="42"/>
        <v>6330.5936801919506</v>
      </c>
      <c r="Q124" s="117">
        <f t="shared" si="42"/>
        <v>6612.6015911488175</v>
      </c>
      <c r="R124" s="117">
        <f t="shared" ref="R124:V124" si="43">R125+R128+R130+R139</f>
        <v>6476.4784198066391</v>
      </c>
      <c r="S124" s="117">
        <f t="shared" si="43"/>
        <v>6800.5022986634513</v>
      </c>
      <c r="T124" s="117">
        <f t="shared" si="43"/>
        <v>6632.4634012060096</v>
      </c>
      <c r="U124" s="117">
        <f t="shared" si="43"/>
        <v>6457.7308732012034</v>
      </c>
      <c r="V124" s="117">
        <f t="shared" si="43"/>
        <v>7012.3124065100819</v>
      </c>
      <c r="W124" s="117">
        <f t="shared" ref="W124:Y124" si="44">W125+W128+W130+W139</f>
        <v>7231.8609438647982</v>
      </c>
      <c r="X124" s="117">
        <f t="shared" si="44"/>
        <v>6367.8964247293243</v>
      </c>
      <c r="Y124" s="117">
        <f t="shared" si="44"/>
        <v>5945.295842202112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4492.4943760417427</v>
      </c>
      <c r="C125" s="122">
        <f t="shared" si="45"/>
        <v>4267.2647323240262</v>
      </c>
      <c r="D125" s="122">
        <f t="shared" si="45"/>
        <v>4511.8067336406421</v>
      </c>
      <c r="E125" s="122">
        <f t="shared" si="45"/>
        <v>5073.304293626933</v>
      </c>
      <c r="F125" s="122">
        <f t="shared" si="45"/>
        <v>4537.8346443166238</v>
      </c>
      <c r="G125" s="122">
        <f t="shared" si="45"/>
        <v>4698.5514162903673</v>
      </c>
      <c r="H125" s="122">
        <f t="shared" si="45"/>
        <v>4758.9751236315378</v>
      </c>
      <c r="I125" s="122">
        <f t="shared" si="45"/>
        <v>4400.987751143115</v>
      </c>
      <c r="J125" s="122">
        <f t="shared" si="45"/>
        <v>4332.9908872451897</v>
      </c>
      <c r="K125" s="122">
        <f t="shared" si="45"/>
        <v>4598.944429520121</v>
      </c>
      <c r="L125" s="122">
        <f t="shared" si="45"/>
        <v>4900.499755867404</v>
      </c>
      <c r="M125" s="122">
        <f t="shared" si="45"/>
        <v>5286.629834576921</v>
      </c>
      <c r="N125" s="122">
        <f t="shared" si="45"/>
        <v>5210.0956539935733</v>
      </c>
      <c r="O125" s="122">
        <f t="shared" si="45"/>
        <v>4786.2925725936148</v>
      </c>
      <c r="P125" s="122">
        <f t="shared" si="45"/>
        <v>4511.5339664098501</v>
      </c>
      <c r="Q125" s="122">
        <f t="shared" si="45"/>
        <v>4569.3563806950779</v>
      </c>
      <c r="R125" s="122">
        <f t="shared" ref="R125:V125" si="46">SUM(R126:R127)</f>
        <v>4528.4000839714272</v>
      </c>
      <c r="S125" s="122">
        <f t="shared" si="46"/>
        <v>4745.5801064593152</v>
      </c>
      <c r="T125" s="122">
        <f t="shared" si="46"/>
        <v>4573.1227684669766</v>
      </c>
      <c r="U125" s="122">
        <f t="shared" si="46"/>
        <v>4440.2240722631213</v>
      </c>
      <c r="V125" s="122">
        <f t="shared" si="46"/>
        <v>4919.4991616422913</v>
      </c>
      <c r="W125" s="122">
        <f t="shared" ref="W125:Y125" si="47">SUM(W126:W127)</f>
        <v>5013.2694613354433</v>
      </c>
      <c r="X125" s="122">
        <f t="shared" si="47"/>
        <v>4155.9371359842353</v>
      </c>
      <c r="Y125" s="122">
        <f t="shared" si="47"/>
        <v>3709.4462012504328</v>
      </c>
      <c r="DA125" s="130" t="s">
        <v>2360</v>
      </c>
    </row>
    <row r="126" spans="1:105" ht="12" customHeight="1" x14ac:dyDescent="0.25">
      <c r="A126" s="97" t="s">
        <v>198</v>
      </c>
      <c r="B126" s="98">
        <v>4478.5645514542421</v>
      </c>
      <c r="C126" s="98">
        <v>4254.3075812518546</v>
      </c>
      <c r="D126" s="98">
        <v>4498.181865626847</v>
      </c>
      <c r="E126" s="98">
        <v>5058.1822104696812</v>
      </c>
      <c r="F126" s="98">
        <v>4524.4510859993379</v>
      </c>
      <c r="G126" s="98">
        <v>4684.9035402747622</v>
      </c>
      <c r="H126" s="98">
        <v>4745.2487006158544</v>
      </c>
      <c r="I126" s="98">
        <v>4388.5075493000277</v>
      </c>
      <c r="J126" s="98">
        <v>4320.722829968332</v>
      </c>
      <c r="K126" s="98">
        <v>4586.0267801793652</v>
      </c>
      <c r="L126" s="98">
        <v>4886.6988854167575</v>
      </c>
      <c r="M126" s="98">
        <v>5271.713702667188</v>
      </c>
      <c r="N126" s="98">
        <v>5195.7156496364141</v>
      </c>
      <c r="O126" s="98">
        <v>4772.9587122695675</v>
      </c>
      <c r="P126" s="98">
        <v>4499.1232538503791</v>
      </c>
      <c r="Q126" s="98">
        <v>4556.7983479972636</v>
      </c>
      <c r="R126" s="98">
        <v>4516.0233834677201</v>
      </c>
      <c r="S126" s="98">
        <v>4732.5657379682834</v>
      </c>
      <c r="T126" s="98">
        <v>4560.6324030282422</v>
      </c>
      <c r="U126" s="98">
        <v>4428.1241687802558</v>
      </c>
      <c r="V126" s="98">
        <v>4905.9957133373582</v>
      </c>
      <c r="W126" s="98">
        <v>4999.4169711726763</v>
      </c>
      <c r="X126" s="98">
        <v>4144.4436173089252</v>
      </c>
      <c r="Y126" s="98">
        <v>3699.1131800283169</v>
      </c>
      <c r="DA126" s="63" t="s">
        <v>2361</v>
      </c>
    </row>
    <row r="127" spans="1:105" ht="12" customHeight="1" x14ac:dyDescent="0.25">
      <c r="A127" s="97" t="s">
        <v>53</v>
      </c>
      <c r="B127" s="98">
        <v>13.929824587500587</v>
      </c>
      <c r="C127" s="98">
        <v>12.957151072171412</v>
      </c>
      <c r="D127" s="98">
        <v>13.62486801379489</v>
      </c>
      <c r="E127" s="98">
        <v>15.122083157252098</v>
      </c>
      <c r="F127" s="98">
        <v>13.383558317285464</v>
      </c>
      <c r="G127" s="98">
        <v>13.647876015605387</v>
      </c>
      <c r="H127" s="98">
        <v>13.726423015683835</v>
      </c>
      <c r="I127" s="98">
        <v>12.480201843086991</v>
      </c>
      <c r="J127" s="98">
        <v>12.268057276858091</v>
      </c>
      <c r="K127" s="98">
        <v>12.917649340755528</v>
      </c>
      <c r="L127" s="98">
        <v>13.800870450646025</v>
      </c>
      <c r="M127" s="98">
        <v>14.91613190973311</v>
      </c>
      <c r="N127" s="98">
        <v>14.380004357159214</v>
      </c>
      <c r="O127" s="98">
        <v>13.333860324047526</v>
      </c>
      <c r="P127" s="98">
        <v>12.410712559471092</v>
      </c>
      <c r="Q127" s="98">
        <v>12.558032697814101</v>
      </c>
      <c r="R127" s="98">
        <v>12.376700503707371</v>
      </c>
      <c r="S127" s="98">
        <v>13.014368491031687</v>
      </c>
      <c r="T127" s="98">
        <v>12.490365438734708</v>
      </c>
      <c r="U127" s="98">
        <v>12.099903482865665</v>
      </c>
      <c r="V127" s="98">
        <v>13.503448304932849</v>
      </c>
      <c r="W127" s="98">
        <v>13.852490162767269</v>
      </c>
      <c r="X127" s="98">
        <v>11.493518675309621</v>
      </c>
      <c r="Y127" s="98">
        <v>10.333021222115601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4.8201374798047532</v>
      </c>
      <c r="C128" s="122">
        <f t="shared" si="48"/>
        <v>5.7647014141775168</v>
      </c>
      <c r="D128" s="122">
        <f t="shared" si="48"/>
        <v>4.0715226100113355</v>
      </c>
      <c r="E128" s="122">
        <f t="shared" si="48"/>
        <v>5.0734531005293064</v>
      </c>
      <c r="F128" s="122">
        <f t="shared" si="48"/>
        <v>2.9018286323079674</v>
      </c>
      <c r="G128" s="122">
        <f t="shared" si="48"/>
        <v>3.4667965527906621</v>
      </c>
      <c r="H128" s="122">
        <f t="shared" si="48"/>
        <v>6.0391055359730412</v>
      </c>
      <c r="I128" s="122">
        <f t="shared" si="48"/>
        <v>14.886774510868559</v>
      </c>
      <c r="J128" s="122">
        <f t="shared" si="48"/>
        <v>11.627159549357685</v>
      </c>
      <c r="K128" s="122">
        <f t="shared" si="48"/>
        <v>12.095674236675743</v>
      </c>
      <c r="L128" s="122">
        <f t="shared" si="48"/>
        <v>20.53093559345368</v>
      </c>
      <c r="M128" s="122">
        <f t="shared" si="48"/>
        <v>16.737964782235203</v>
      </c>
      <c r="N128" s="122">
        <f t="shared" si="48"/>
        <v>52.867077876120405</v>
      </c>
      <c r="O128" s="122">
        <f t="shared" si="48"/>
        <v>23.704980079295037</v>
      </c>
      <c r="P128" s="122">
        <f t="shared" si="48"/>
        <v>22.4939083277599</v>
      </c>
      <c r="Q128" s="122">
        <f t="shared" si="48"/>
        <v>38.558411950952838</v>
      </c>
      <c r="R128" s="122">
        <f t="shared" si="48"/>
        <v>38.565100842685062</v>
      </c>
      <c r="S128" s="122">
        <f t="shared" si="48"/>
        <v>39.557863363991636</v>
      </c>
      <c r="T128" s="122">
        <f t="shared" si="48"/>
        <v>35.628670100450769</v>
      </c>
      <c r="U128" s="122">
        <f t="shared" si="48"/>
        <v>38.209880953369726</v>
      </c>
      <c r="V128" s="122">
        <f t="shared" si="48"/>
        <v>39.669576036538494</v>
      </c>
      <c r="W128" s="122">
        <f t="shared" si="48"/>
        <v>40.696169979883351</v>
      </c>
      <c r="X128" s="122">
        <f t="shared" si="48"/>
        <v>39.52642275229644</v>
      </c>
      <c r="Y128" s="122">
        <f t="shared" si="48"/>
        <v>41.2512754379214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4.8201374798047532</v>
      </c>
      <c r="C129" s="98">
        <f>IF(RES_hhdet_fec!C129=0,0,RES_hhdet_fec!C129*1000*11630/RES_hhdet_num!C124)</f>
        <v>5.7647014141775168</v>
      </c>
      <c r="D129" s="98">
        <f>IF(RES_hhdet_fec!D129=0,0,RES_hhdet_fec!D129*1000*11630/RES_hhdet_num!D124)</f>
        <v>4.0715226100113355</v>
      </c>
      <c r="E129" s="98">
        <f>IF(RES_hhdet_fec!E129=0,0,RES_hhdet_fec!E129*1000*11630/RES_hhdet_num!E124)</f>
        <v>5.0734531005293064</v>
      </c>
      <c r="F129" s="98">
        <f>IF(RES_hhdet_fec!F129=0,0,RES_hhdet_fec!F129*1000*11630/RES_hhdet_num!F124)</f>
        <v>2.9018286323079674</v>
      </c>
      <c r="G129" s="98">
        <f>IF(RES_hhdet_fec!G129=0,0,RES_hhdet_fec!G129*1000*11630/RES_hhdet_num!G124)</f>
        <v>3.4667965527906621</v>
      </c>
      <c r="H129" s="98">
        <f>IF(RES_hhdet_fec!H129=0,0,RES_hhdet_fec!H129*1000*11630/RES_hhdet_num!H124)</f>
        <v>6.0391055359730412</v>
      </c>
      <c r="I129" s="98">
        <f>IF(RES_hhdet_fec!I129=0,0,RES_hhdet_fec!I129*1000*11630/RES_hhdet_num!I124)</f>
        <v>14.886774510868559</v>
      </c>
      <c r="J129" s="98">
        <f>IF(RES_hhdet_fec!J129=0,0,RES_hhdet_fec!J129*1000*11630/RES_hhdet_num!J124)</f>
        <v>11.627159549357685</v>
      </c>
      <c r="K129" s="98">
        <f>IF(RES_hhdet_fec!K129=0,0,RES_hhdet_fec!K129*1000*11630/RES_hhdet_num!K124)</f>
        <v>12.095674236675743</v>
      </c>
      <c r="L129" s="98">
        <f>IF(RES_hhdet_fec!L129=0,0,RES_hhdet_fec!L129*1000*11630/RES_hhdet_num!L124)</f>
        <v>20.53093559345368</v>
      </c>
      <c r="M129" s="98">
        <f>IF(RES_hhdet_fec!M129=0,0,RES_hhdet_fec!M129*1000*11630/RES_hhdet_num!M124)</f>
        <v>16.737964782235203</v>
      </c>
      <c r="N129" s="98">
        <f>IF(RES_hhdet_fec!N129=0,0,RES_hhdet_fec!N129*1000*11630/RES_hhdet_num!N124)</f>
        <v>52.867077876120405</v>
      </c>
      <c r="O129" s="98">
        <f>IF(RES_hhdet_fec!O129=0,0,RES_hhdet_fec!O129*1000*11630/RES_hhdet_num!O124)</f>
        <v>23.704980079295037</v>
      </c>
      <c r="P129" s="98">
        <f>IF(RES_hhdet_fec!P129=0,0,RES_hhdet_fec!P129*1000*11630/RES_hhdet_num!P124)</f>
        <v>22.4939083277599</v>
      </c>
      <c r="Q129" s="98">
        <f>IF(RES_hhdet_fec!Q129=0,0,RES_hhdet_fec!Q129*1000*11630/RES_hhdet_num!Q124)</f>
        <v>38.558411950952838</v>
      </c>
      <c r="R129" s="98">
        <f>IF(RES_hhdet_fec!R129=0,0,RES_hhdet_fec!R129*1000*11630/RES_hhdet_num!R124)</f>
        <v>38.565100842685062</v>
      </c>
      <c r="S129" s="98">
        <f>IF(RES_hhdet_fec!S129=0,0,RES_hhdet_fec!S129*1000*11630/RES_hhdet_num!S124)</f>
        <v>39.557863363991636</v>
      </c>
      <c r="T129" s="98">
        <f>IF(RES_hhdet_fec!T129=0,0,RES_hhdet_fec!T129*1000*11630/RES_hhdet_num!T124)</f>
        <v>35.628670100450769</v>
      </c>
      <c r="U129" s="98">
        <f>IF(RES_hhdet_fec!U129=0,0,RES_hhdet_fec!U129*1000*11630/RES_hhdet_num!U124)</f>
        <v>38.209880953369726</v>
      </c>
      <c r="V129" s="98">
        <f>IF(RES_hhdet_fec!V129=0,0,RES_hhdet_fec!V129*1000*11630/RES_hhdet_num!V124)</f>
        <v>39.669576036538494</v>
      </c>
      <c r="W129" s="98">
        <f>IF(RES_hhdet_fec!W129=0,0,RES_hhdet_fec!W129*1000*11630/RES_hhdet_num!W124)</f>
        <v>40.696169979883351</v>
      </c>
      <c r="X129" s="98">
        <f>IF(RES_hhdet_fec!X129=0,0,RES_hhdet_fec!X129*1000*11630/RES_hhdet_num!X124)</f>
        <v>39.52642275229644</v>
      </c>
      <c r="Y129" s="98">
        <f>IF(RES_hhdet_fec!Y129=0,0,RES_hhdet_fec!Y129*1000*11630/RES_hhdet_num!Y124)</f>
        <v>41.2512754379214</v>
      </c>
      <c r="DA129" s="63" t="s">
        <v>2364</v>
      </c>
    </row>
    <row r="130" spans="1:105" ht="12" customHeight="1" x14ac:dyDescent="0.25">
      <c r="A130" s="121" t="s">
        <v>55</v>
      </c>
      <c r="B130" s="122">
        <v>956.1875421634885</v>
      </c>
      <c r="C130" s="122">
        <v>1072.6286490566802</v>
      </c>
      <c r="D130" s="122">
        <v>930.34231283416136</v>
      </c>
      <c r="E130" s="122">
        <v>976.1470999740792</v>
      </c>
      <c r="F130" s="122">
        <v>1001.0365419098888</v>
      </c>
      <c r="G130" s="122">
        <v>1086.0439227910651</v>
      </c>
      <c r="H130" s="122">
        <v>1042.5845871098327</v>
      </c>
      <c r="I130" s="122">
        <v>1054.5661119426632</v>
      </c>
      <c r="J130" s="122">
        <v>1099.2043275750525</v>
      </c>
      <c r="K130" s="122">
        <v>1238.9316358975598</v>
      </c>
      <c r="L130" s="122">
        <v>1215.0688079085446</v>
      </c>
      <c r="M130" s="122">
        <v>1233.727313921187</v>
      </c>
      <c r="N130" s="122">
        <v>1195.0586720387353</v>
      </c>
      <c r="O130" s="122">
        <v>1117.5425368208546</v>
      </c>
      <c r="P130" s="122">
        <v>1110.8658664975485</v>
      </c>
      <c r="Q130" s="122">
        <v>1229.2782208672634</v>
      </c>
      <c r="R130" s="122">
        <v>1150.5435247583116</v>
      </c>
      <c r="S130" s="122">
        <v>1239.8862166790864</v>
      </c>
      <c r="T130" s="122">
        <v>1263.0783534685527</v>
      </c>
      <c r="U130" s="122">
        <v>1234.4775460304536</v>
      </c>
      <c r="V130" s="122">
        <v>1278.1775336834637</v>
      </c>
      <c r="W130" s="122">
        <v>1370.4108214550827</v>
      </c>
      <c r="X130" s="122">
        <v>1394.4608848042296</v>
      </c>
      <c r="Y130" s="122">
        <v>1442.467558340305</v>
      </c>
      <c r="DA130" s="130" t="s">
        <v>2365</v>
      </c>
    </row>
    <row r="131" spans="1:105" ht="12" customHeight="1" x14ac:dyDescent="0.25">
      <c r="A131" s="97" t="s">
        <v>128</v>
      </c>
      <c r="B131" s="98">
        <v>913.07717721671736</v>
      </c>
      <c r="C131" s="98">
        <v>1058.0141514583352</v>
      </c>
      <c r="D131" s="98">
        <v>898.06852977276537</v>
      </c>
      <c r="E131" s="98">
        <v>955.4329058912441</v>
      </c>
      <c r="F131" s="98">
        <v>988.6131017273517</v>
      </c>
      <c r="G131" s="98">
        <v>1078.3674187062311</v>
      </c>
      <c r="H131" s="98">
        <v>1034.6336499207673</v>
      </c>
      <c r="I131" s="98">
        <v>1048.4131723248697</v>
      </c>
      <c r="J131" s="98">
        <v>1090.4523675599676</v>
      </c>
      <c r="K131" s="98">
        <v>1232.4134405380398</v>
      </c>
      <c r="L131" s="98">
        <v>1206.8142546107692</v>
      </c>
      <c r="M131" s="98">
        <v>1223.8427829422637</v>
      </c>
      <c r="N131" s="98">
        <v>1186.4771212405835</v>
      </c>
      <c r="O131" s="98">
        <v>1105.7000702375256</v>
      </c>
      <c r="P131" s="98">
        <v>1097.7841666304096</v>
      </c>
      <c r="Q131" s="98">
        <v>1224.3603831095822</v>
      </c>
      <c r="R131" s="98">
        <v>1141.2481628342753</v>
      </c>
      <c r="S131" s="98">
        <v>1231.5623486241909</v>
      </c>
      <c r="T131" s="98">
        <v>1254.5838430749411</v>
      </c>
      <c r="U131" s="98">
        <v>1224.9608104595925</v>
      </c>
      <c r="V131" s="98">
        <v>1267.5658899213438</v>
      </c>
      <c r="W131" s="98">
        <v>1365.49777007638</v>
      </c>
      <c r="X131" s="98">
        <v>1388.7383799468607</v>
      </c>
      <c r="Y131" s="98">
        <v>1440.4714564624796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998.43606693492211</v>
      </c>
      <c r="M132" s="98">
        <v>1016.0430888532103</v>
      </c>
      <c r="N132" s="98">
        <v>987.24560823550144</v>
      </c>
      <c r="O132" s="98">
        <v>931.98903557037556</v>
      </c>
      <c r="P132" s="98">
        <v>929.7874867289388</v>
      </c>
      <c r="Q132" s="98">
        <v>1032.5676935294152</v>
      </c>
      <c r="R132" s="98">
        <v>971.76759359495804</v>
      </c>
      <c r="S132" s="98">
        <v>1059.0189980089217</v>
      </c>
      <c r="T132" s="98">
        <v>1076.0293030678963</v>
      </c>
      <c r="U132" s="98">
        <v>1053.7182094020084</v>
      </c>
      <c r="V132" s="98">
        <v>1098.7356313938055</v>
      </c>
      <c r="W132" s="98">
        <v>1189.1943272004282</v>
      </c>
      <c r="X132" s="98">
        <v>1210.3243851143156</v>
      </c>
      <c r="Y132" s="98">
        <v>1257.1557734576493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407.48061582709749</v>
      </c>
      <c r="M133" s="101">
        <v>402.1647806707964</v>
      </c>
      <c r="N133" s="101">
        <v>367.07858883000819</v>
      </c>
      <c r="O133" s="101">
        <v>367.87072603000922</v>
      </c>
      <c r="P133" s="101">
        <v>379.77883817715957</v>
      </c>
      <c r="Q133" s="101">
        <v>397.94836089294978</v>
      </c>
      <c r="R133" s="101">
        <v>400.76803591737729</v>
      </c>
      <c r="S133" s="101">
        <v>462.35251968524017</v>
      </c>
      <c r="T133" s="101">
        <v>447.65396747679199</v>
      </c>
      <c r="U133" s="101">
        <v>437.82746564264585</v>
      </c>
      <c r="V133" s="101">
        <v>466.89964129230913</v>
      </c>
      <c r="W133" s="101">
        <v>507.17536227605689</v>
      </c>
      <c r="X133" s="101">
        <v>512.74428490251853</v>
      </c>
      <c r="Y133" s="101">
        <v>525.52588521890129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590.9554511078245</v>
      </c>
      <c r="M134" s="104">
        <v>613.878308182414</v>
      </c>
      <c r="N134" s="104">
        <v>620.16701940549319</v>
      </c>
      <c r="O134" s="104">
        <v>564.11830954036645</v>
      </c>
      <c r="P134" s="104">
        <v>550.00864855177929</v>
      </c>
      <c r="Q134" s="104">
        <v>634.6193326364654</v>
      </c>
      <c r="R134" s="104">
        <v>570.99955767758081</v>
      </c>
      <c r="S134" s="104">
        <v>596.66647832368142</v>
      </c>
      <c r="T134" s="104">
        <v>628.3753355911042</v>
      </c>
      <c r="U134" s="104">
        <v>615.89074375936264</v>
      </c>
      <c r="V134" s="104">
        <v>631.83599010149635</v>
      </c>
      <c r="W134" s="104">
        <v>682.01896492437129</v>
      </c>
      <c r="X134" s="104">
        <v>697.580100211797</v>
      </c>
      <c r="Y134" s="104">
        <v>731.62988823874787</v>
      </c>
      <c r="DA134" s="132" t="s">
        <v>2369</v>
      </c>
    </row>
    <row r="135" spans="1:105" ht="12" customHeight="1" x14ac:dyDescent="0.25">
      <c r="A135" s="106" t="s">
        <v>122</v>
      </c>
      <c r="B135" s="101">
        <v>1270.9519064273484</v>
      </c>
      <c r="C135" s="101">
        <v>1185.4901495896579</v>
      </c>
      <c r="D135" s="101">
        <v>1336.7362956672275</v>
      </c>
      <c r="E135" s="101">
        <v>1297.3449691045196</v>
      </c>
      <c r="F135" s="101">
        <v>1260.4810579751081</v>
      </c>
      <c r="G135" s="101">
        <v>1328.9754482938854</v>
      </c>
      <c r="H135" s="101">
        <v>1351.5574456937995</v>
      </c>
      <c r="I135" s="101">
        <v>1300.9188864787966</v>
      </c>
      <c r="J135" s="101">
        <v>1450.0499869708319</v>
      </c>
      <c r="K135" s="101">
        <v>1496.1229748485039</v>
      </c>
      <c r="L135" s="101">
        <v>1561.4286052777295</v>
      </c>
      <c r="M135" s="101">
        <v>1636.0627547852202</v>
      </c>
      <c r="N135" s="101">
        <v>1501.056307297014</v>
      </c>
      <c r="O135" s="101">
        <v>1444.7275969898712</v>
      </c>
      <c r="P135" s="101">
        <v>1418.6711490109819</v>
      </c>
      <c r="Q135" s="101">
        <v>1380.6742120258243</v>
      </c>
      <c r="R135" s="101">
        <v>1403.9187293302118</v>
      </c>
      <c r="S135" s="101">
        <v>1473.1225318238248</v>
      </c>
      <c r="T135" s="101">
        <v>1472.521211088598</v>
      </c>
      <c r="U135" s="101">
        <v>1444.9449246443739</v>
      </c>
      <c r="V135" s="101">
        <v>1504.8096971876419</v>
      </c>
      <c r="W135" s="101">
        <v>1557.3091255990798</v>
      </c>
      <c r="X135" s="101">
        <v>1555.9108834358722</v>
      </c>
      <c r="Y135" s="101">
        <v>1553.8886812378166</v>
      </c>
      <c r="DA135" s="131" t="s">
        <v>2370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1173.9841932531797</v>
      </c>
      <c r="N136" s="104">
        <v>1059.4083571353899</v>
      </c>
      <c r="O136" s="104">
        <v>1043.6647405440406</v>
      </c>
      <c r="P136" s="104">
        <v>1047.6274921596364</v>
      </c>
      <c r="Q136" s="104">
        <v>1021.3796214934418</v>
      </c>
      <c r="R136" s="104">
        <v>1059.7347052086172</v>
      </c>
      <c r="S136" s="104">
        <v>1132.3119204470618</v>
      </c>
      <c r="T136" s="104">
        <v>1130.1249405571434</v>
      </c>
      <c r="U136" s="104">
        <v>1121.9742186448302</v>
      </c>
      <c r="V136" s="104">
        <v>1190.1221308986896</v>
      </c>
      <c r="W136" s="104">
        <v>1259.6096349102525</v>
      </c>
      <c r="X136" s="104">
        <v>1266.8761051342401</v>
      </c>
      <c r="Y136" s="104">
        <v>1269.1874120926479</v>
      </c>
      <c r="DA136" s="132" t="s">
        <v>2371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536.86556389576288</v>
      </c>
      <c r="N137" s="98">
        <v>454.28488155221783</v>
      </c>
      <c r="O137" s="98">
        <v>467.77880000025317</v>
      </c>
      <c r="P137" s="98">
        <v>481.24927004494538</v>
      </c>
      <c r="Q137" s="98">
        <v>444.36209061037169</v>
      </c>
      <c r="R137" s="98">
        <v>488.82974808215459</v>
      </c>
      <c r="S137" s="98">
        <v>547.6065101928192</v>
      </c>
      <c r="T137" s="98">
        <v>515.87209957192567</v>
      </c>
      <c r="U137" s="98">
        <v>508.0564735463368</v>
      </c>
      <c r="V137" s="98">
        <v>546.43641776351706</v>
      </c>
      <c r="W137" s="98">
        <v>574.51730514884412</v>
      </c>
      <c r="X137" s="98">
        <v>571.50192073652806</v>
      </c>
      <c r="Y137" s="98">
        <v>561.36485841671765</v>
      </c>
      <c r="DA137" s="63" t="s">
        <v>2372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637.11862935741692</v>
      </c>
      <c r="N138" s="98">
        <v>605.12347558317197</v>
      </c>
      <c r="O138" s="98">
        <v>575.88594054378723</v>
      </c>
      <c r="P138" s="98">
        <v>566.37822211469108</v>
      </c>
      <c r="Q138" s="98">
        <v>577.01753088306998</v>
      </c>
      <c r="R138" s="98">
        <v>570.90495712646305</v>
      </c>
      <c r="S138" s="98">
        <v>584.70541025424245</v>
      </c>
      <c r="T138" s="98">
        <v>614.25284098521786</v>
      </c>
      <c r="U138" s="98">
        <v>613.91774509849324</v>
      </c>
      <c r="V138" s="98">
        <v>643.68571313517259</v>
      </c>
      <c r="W138" s="98">
        <v>685.09232976140845</v>
      </c>
      <c r="X138" s="98">
        <v>695.37418439771204</v>
      </c>
      <c r="Y138" s="98">
        <v>707.82255367593052</v>
      </c>
      <c r="DA138" s="63" t="s">
        <v>2373</v>
      </c>
    </row>
    <row r="139" spans="1:105" ht="12" customHeight="1" x14ac:dyDescent="0.25">
      <c r="A139" s="121" t="s">
        <v>54</v>
      </c>
      <c r="B139" s="122">
        <v>634.65084613942486</v>
      </c>
      <c r="C139" s="122">
        <v>647.42457409730571</v>
      </c>
      <c r="D139" s="122">
        <v>636.75909421845665</v>
      </c>
      <c r="E139" s="122">
        <v>658.54980484656744</v>
      </c>
      <c r="F139" s="122">
        <v>692.17970537164206</v>
      </c>
      <c r="G139" s="122">
        <v>693.70789181489192</v>
      </c>
      <c r="H139" s="122">
        <v>705.81098804403655</v>
      </c>
      <c r="I139" s="122">
        <v>716.80560137030568</v>
      </c>
      <c r="J139" s="122">
        <v>724.14763729492699</v>
      </c>
      <c r="K139" s="122">
        <v>739.2613905640751</v>
      </c>
      <c r="L139" s="122">
        <v>721.35341574096981</v>
      </c>
      <c r="M139" s="122">
        <v>778.59169039708877</v>
      </c>
      <c r="N139" s="122">
        <v>718.39845294514657</v>
      </c>
      <c r="O139" s="122">
        <v>696.37319285105116</v>
      </c>
      <c r="P139" s="122">
        <v>685.69993895679272</v>
      </c>
      <c r="Q139" s="122">
        <v>775.40857763552322</v>
      </c>
      <c r="R139" s="122">
        <v>758.96971023421543</v>
      </c>
      <c r="S139" s="122">
        <v>775.47811216105879</v>
      </c>
      <c r="T139" s="122">
        <v>760.63360917002944</v>
      </c>
      <c r="U139" s="122">
        <v>744.81937395425837</v>
      </c>
      <c r="V139" s="122">
        <v>774.96613514778892</v>
      </c>
      <c r="W139" s="122">
        <v>807.48449109438957</v>
      </c>
      <c r="X139" s="122">
        <v>777.97198118856215</v>
      </c>
      <c r="Y139" s="122">
        <v>752.13080717345304</v>
      </c>
      <c r="DA139" s="130" t="s">
        <v>2374</v>
      </c>
    </row>
    <row r="140" spans="1:105" ht="12" customHeight="1" x14ac:dyDescent="0.25">
      <c r="A140" s="97" t="s">
        <v>50</v>
      </c>
      <c r="B140" s="98">
        <v>758.22441547433482</v>
      </c>
      <c r="C140" s="98">
        <v>808.99955875139312</v>
      </c>
      <c r="D140" s="98">
        <v>778.09231702375064</v>
      </c>
      <c r="E140" s="98">
        <v>893.5365625533168</v>
      </c>
      <c r="F140" s="98">
        <v>919.70286035411823</v>
      </c>
      <c r="G140" s="98">
        <v>903.47762044259252</v>
      </c>
      <c r="H140" s="98">
        <v>953.05038027419221</v>
      </c>
      <c r="I140" s="98">
        <v>899.66465726300646</v>
      </c>
      <c r="J140" s="98">
        <v>833.95891120675083</v>
      </c>
      <c r="K140" s="98">
        <v>931.39084858334468</v>
      </c>
      <c r="L140" s="98">
        <v>812.16828118375963</v>
      </c>
      <c r="M140" s="98">
        <v>1016.0576028960352</v>
      </c>
      <c r="N140" s="98">
        <v>917.87566946591528</v>
      </c>
      <c r="O140" s="98">
        <v>874.31936472442635</v>
      </c>
      <c r="P140" s="98">
        <v>812.5866796544783</v>
      </c>
      <c r="Q140" s="98">
        <v>1172.4896935302061</v>
      </c>
      <c r="R140" s="98">
        <v>985.78445055494251</v>
      </c>
      <c r="S140" s="98">
        <v>969.94728809145363</v>
      </c>
      <c r="T140" s="98">
        <v>991.54756894996899</v>
      </c>
      <c r="U140" s="98">
        <v>958.67893917714628</v>
      </c>
      <c r="V140" s="98">
        <v>1050.4964951922998</v>
      </c>
      <c r="W140" s="98">
        <v>1166.4511960111288</v>
      </c>
      <c r="X140" s="98">
        <v>1092.6745937223764</v>
      </c>
      <c r="Y140" s="98">
        <v>957.97976269420178</v>
      </c>
      <c r="DA140" s="63" t="s">
        <v>2375</v>
      </c>
    </row>
    <row r="141" spans="1:105" ht="12" customHeight="1" x14ac:dyDescent="0.25">
      <c r="A141" s="109" t="s">
        <v>120</v>
      </c>
      <c r="B141" s="33">
        <v>625.87359829984791</v>
      </c>
      <c r="C141" s="33">
        <v>634.37886785570834</v>
      </c>
      <c r="D141" s="33">
        <v>623.89595928384813</v>
      </c>
      <c r="E141" s="33">
        <v>631.61376835230715</v>
      </c>
      <c r="F141" s="33">
        <v>662.66105355291052</v>
      </c>
      <c r="G141" s="33">
        <v>665.18816887522598</v>
      </c>
      <c r="H141" s="33">
        <v>670.94862400113664</v>
      </c>
      <c r="I141" s="33">
        <v>691.19353902421824</v>
      </c>
      <c r="J141" s="33">
        <v>708.95561574686337</v>
      </c>
      <c r="K141" s="33">
        <v>712.47042066363917</v>
      </c>
      <c r="L141" s="33">
        <v>708.79743176260899</v>
      </c>
      <c r="M141" s="33">
        <v>745.28293603008058</v>
      </c>
      <c r="N141" s="33">
        <v>690.85407988024485</v>
      </c>
      <c r="O141" s="33">
        <v>670.21063854125237</v>
      </c>
      <c r="P141" s="33">
        <v>666.78851901031464</v>
      </c>
      <c r="Q141" s="33">
        <v>717.7448189093285</v>
      </c>
      <c r="R141" s="33">
        <v>727.04205575773437</v>
      </c>
      <c r="S141" s="33">
        <v>750.65982860172039</v>
      </c>
      <c r="T141" s="33">
        <v>734.07179950660316</v>
      </c>
      <c r="U141" s="33">
        <v>722.1991113847547</v>
      </c>
      <c r="V141" s="33">
        <v>747.86703803224134</v>
      </c>
      <c r="W141" s="33">
        <v>775.31824009070351</v>
      </c>
      <c r="X141" s="33">
        <v>753.7938000530487</v>
      </c>
      <c r="Y141" s="33">
        <v>738.85035672156675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2378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</v>
      </c>
      <c r="C147" s="98">
        <f>IF(RES_hhdet_fec!C147=0,0,RES_hhdet_fec!C147*1000*11630/RES_hhdet_num!C143)</f>
        <v>0</v>
      </c>
      <c r="D147" s="98">
        <f>IF(RES_hhdet_fec!D147=0,0,RES_hhdet_fec!D147*1000*11630/RES_hhdet_num!D143)</f>
        <v>0</v>
      </c>
      <c r="E147" s="98">
        <f>IF(RES_hhdet_fec!E147=0,0,RES_hhdet_fec!E147*1000*11630/RES_hhdet_num!E143)</f>
        <v>0</v>
      </c>
      <c r="F147" s="98">
        <f>IF(RES_hhdet_fec!F147=0,0,RES_hhdet_fec!F147*1000*11630/RES_hhdet_num!F143)</f>
        <v>0</v>
      </c>
      <c r="G147" s="98">
        <f>IF(RES_hhdet_fec!G147=0,0,RES_hhdet_fec!G147*1000*11630/RES_hhdet_num!G143)</f>
        <v>0</v>
      </c>
      <c r="H147" s="98">
        <f>IF(RES_hhdet_fec!H147=0,0,RES_hhdet_fec!H147*1000*11630/RES_hhdet_num!H143)</f>
        <v>0</v>
      </c>
      <c r="I147" s="98">
        <f>IF(RES_hhdet_fec!I147=0,0,RES_hhdet_fec!I147*1000*11630/RES_hhdet_num!I143)</f>
        <v>0</v>
      </c>
      <c r="J147" s="98">
        <f>IF(RES_hhdet_fec!J147=0,0,RES_hhdet_fec!J147*1000*11630/RES_hhdet_num!J143)</f>
        <v>0</v>
      </c>
      <c r="K147" s="98">
        <f>IF(RES_hhdet_fec!K147=0,0,RES_hhdet_fec!K147*1000*11630/RES_hhdet_num!K143)</f>
        <v>0</v>
      </c>
      <c r="L147" s="98">
        <f>IF(RES_hhdet_fec!L147=0,0,RES_hhdet_fec!L147*1000*11630/RES_hhdet_num!L143)</f>
        <v>0</v>
      </c>
      <c r="M147" s="98">
        <f>IF(RES_hhdet_fec!M147=0,0,RES_hhdet_fec!M147*1000*11630/RES_hhdet_num!M143)</f>
        <v>0</v>
      </c>
      <c r="N147" s="98">
        <f>IF(RES_hhdet_fec!N147=0,0,RES_hhdet_fec!N147*1000*11630/RES_hhdet_num!N143)</f>
        <v>0</v>
      </c>
      <c r="O147" s="98">
        <f>IF(RES_hhdet_fec!O147=0,0,RES_hhdet_fec!O147*1000*11630/RES_hhdet_num!O143)</f>
        <v>0</v>
      </c>
      <c r="P147" s="98">
        <f>IF(RES_hhdet_fec!P147=0,0,RES_hhdet_fec!P147*1000*11630/RES_hhdet_num!P143)</f>
        <v>0</v>
      </c>
      <c r="Q147" s="98">
        <f>IF(RES_hhdet_fec!Q147=0,0,RES_hhdet_fec!Q147*1000*11630/RES_hhdet_num!Q143)</f>
        <v>0</v>
      </c>
      <c r="R147" s="98">
        <f>IF(RES_hhdet_fec!R147=0,0,RES_hhdet_fec!R147*1000*11630/RES_hhdet_num!R143)</f>
        <v>0</v>
      </c>
      <c r="S147" s="98">
        <f>IF(RES_hhdet_fec!S147=0,0,RES_hhdet_fec!S147*1000*11630/RES_hhdet_num!S143)</f>
        <v>0</v>
      </c>
      <c r="T147" s="98">
        <f>IF(RES_hhdet_fec!T147=0,0,RES_hhdet_fec!T147*1000*11630/RES_hhdet_num!T143)</f>
        <v>0</v>
      </c>
      <c r="U147" s="98">
        <f>IF(RES_hhdet_fec!U147=0,0,RES_hhdet_fec!U147*1000*11630/RES_hhdet_num!U143)</f>
        <v>0</v>
      </c>
      <c r="V147" s="98">
        <f>IF(RES_hhdet_fec!V147=0,0,RES_hhdet_fec!V147*1000*11630/RES_hhdet_num!V143)</f>
        <v>0</v>
      </c>
      <c r="W147" s="98">
        <f>IF(RES_hhdet_fec!W147=0,0,RES_hhdet_fec!W147*1000*11630/RES_hhdet_num!W143)</f>
        <v>0</v>
      </c>
      <c r="X147" s="98">
        <f>IF(RES_hhdet_fec!X147=0,0,RES_hhdet_fec!X147*1000*11630/RES_hhdet_num!X143)</f>
        <v>0</v>
      </c>
      <c r="Y147" s="98">
        <f>IF(RES_hhdet_fec!Y147=0,0,RES_hhdet_fec!Y147*1000*11630/RES_hhdet_num!Y143)</f>
        <v>0</v>
      </c>
      <c r="DA147" s="63" t="s">
        <v>2381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2382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2386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2387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2388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2389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2390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2391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2392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7454.9493839719999</v>
      </c>
      <c r="C161" s="117">
        <f t="shared" si="54"/>
        <v>7616.7211808055145</v>
      </c>
      <c r="D161" s="117">
        <f t="shared" si="54"/>
        <v>6826.6822080040347</v>
      </c>
      <c r="E161" s="117">
        <f t="shared" si="54"/>
        <v>7678.2323957816516</v>
      </c>
      <c r="F161" s="117">
        <f t="shared" si="54"/>
        <v>6624.6187456016996</v>
      </c>
      <c r="G161" s="117">
        <f t="shared" si="54"/>
        <v>7090.571874229624</v>
      </c>
      <c r="H161" s="117">
        <f t="shared" si="54"/>
        <v>7432.4571039907396</v>
      </c>
      <c r="I161" s="117">
        <f t="shared" si="54"/>
        <v>6464.8144530398422</v>
      </c>
      <c r="J161" s="117">
        <f t="shared" si="54"/>
        <v>7252.4784649788144</v>
      </c>
      <c r="K161" s="117">
        <f t="shared" si="54"/>
        <v>7250.449859203939</v>
      </c>
      <c r="L161" s="117">
        <f t="shared" si="54"/>
        <v>7646.7611714271879</v>
      </c>
      <c r="M161" s="117">
        <f t="shared" si="54"/>
        <v>8337.0145523032497</v>
      </c>
      <c r="N161" s="117">
        <f t="shared" si="54"/>
        <v>7754.9809150087158</v>
      </c>
      <c r="O161" s="117">
        <f t="shared" si="54"/>
        <v>7149.8105585047269</v>
      </c>
      <c r="P161" s="117">
        <f t="shared" si="54"/>
        <v>7358.8231705287681</v>
      </c>
      <c r="Q161" s="117">
        <f t="shared" si="54"/>
        <v>6596.1355583557151</v>
      </c>
      <c r="R161" s="117">
        <f t="shared" ref="R161:V161" si="55">R162+R164+R166+R175</f>
        <v>6832.2275296788666</v>
      </c>
      <c r="S161" s="117">
        <f t="shared" si="55"/>
        <v>7223.3511156709756</v>
      </c>
      <c r="T161" s="117">
        <f t="shared" si="55"/>
        <v>6953.8761844732453</v>
      </c>
      <c r="U161" s="117">
        <f t="shared" si="55"/>
        <v>6978.546006920873</v>
      </c>
      <c r="V161" s="117">
        <f t="shared" si="55"/>
        <v>7121.1686260510651</v>
      </c>
      <c r="W161" s="117">
        <f t="shared" ref="W161:Y161" si="56">W162+W164+W166+W175</f>
        <v>6882.0293661509968</v>
      </c>
      <c r="X161" s="117">
        <f t="shared" si="56"/>
        <v>6387.7925596802779</v>
      </c>
      <c r="Y161" s="117">
        <f t="shared" si="56"/>
        <v>6349.0847472473297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5524.2835086143587</v>
      </c>
      <c r="C162" s="122">
        <f t="shared" si="57"/>
        <v>5756.4221825112172</v>
      </c>
      <c r="D162" s="122">
        <f t="shared" si="57"/>
        <v>4836.7141813441858</v>
      </c>
      <c r="E162" s="122">
        <f t="shared" si="57"/>
        <v>5703.4628028835796</v>
      </c>
      <c r="F162" s="122">
        <f t="shared" si="57"/>
        <v>4664.9210362756585</v>
      </c>
      <c r="G162" s="122">
        <f t="shared" si="57"/>
        <v>5070.6975339572791</v>
      </c>
      <c r="H162" s="122">
        <f t="shared" si="57"/>
        <v>5380.5437833597343</v>
      </c>
      <c r="I162" s="122">
        <f t="shared" si="57"/>
        <v>4418.573136554267</v>
      </c>
      <c r="J162" s="122">
        <f t="shared" si="57"/>
        <v>5053.8977878003243</v>
      </c>
      <c r="K162" s="122">
        <f t="shared" si="57"/>
        <v>4986.2705378140699</v>
      </c>
      <c r="L162" s="122">
        <f t="shared" si="57"/>
        <v>5345.8193130138607</v>
      </c>
      <c r="M162" s="122">
        <f t="shared" si="57"/>
        <v>5918.6562954151123</v>
      </c>
      <c r="N162" s="122">
        <f t="shared" si="57"/>
        <v>5455.5835263117606</v>
      </c>
      <c r="O162" s="122">
        <f t="shared" si="57"/>
        <v>4979.7120581628396</v>
      </c>
      <c r="P162" s="122">
        <f t="shared" si="57"/>
        <v>5198.143653257539</v>
      </c>
      <c r="Q162" s="122">
        <f t="shared" si="57"/>
        <v>4351.7464481606303</v>
      </c>
      <c r="R162" s="122">
        <f t="shared" si="57"/>
        <v>4599.8123927144579</v>
      </c>
      <c r="S162" s="122">
        <f t="shared" si="57"/>
        <v>4914.3796582757896</v>
      </c>
      <c r="T162" s="122">
        <f t="shared" si="57"/>
        <v>4671.4911040445577</v>
      </c>
      <c r="U162" s="122">
        <f t="shared" si="57"/>
        <v>4733.76435784982</v>
      </c>
      <c r="V162" s="122">
        <f t="shared" si="57"/>
        <v>4775.5248506840999</v>
      </c>
      <c r="W162" s="122">
        <f t="shared" si="57"/>
        <v>4438.2040960257782</v>
      </c>
      <c r="X162" s="122">
        <f t="shared" si="57"/>
        <v>3981.0928218990584</v>
      </c>
      <c r="Y162" s="122">
        <f t="shared" si="57"/>
        <v>3992.2271131019661</v>
      </c>
      <c r="DA162" s="130" t="s">
        <v>2395</v>
      </c>
    </row>
    <row r="163" spans="1:105" ht="12" customHeight="1" x14ac:dyDescent="0.25">
      <c r="A163" s="97" t="s">
        <v>53</v>
      </c>
      <c r="B163" s="33">
        <v>5524.2835086143587</v>
      </c>
      <c r="C163" s="33">
        <v>5756.4221825112172</v>
      </c>
      <c r="D163" s="33">
        <v>4836.7141813441858</v>
      </c>
      <c r="E163" s="33">
        <v>5703.4628028835796</v>
      </c>
      <c r="F163" s="33">
        <v>4664.9210362756585</v>
      </c>
      <c r="G163" s="33">
        <v>5070.6975339572791</v>
      </c>
      <c r="H163" s="33">
        <v>5380.5437833597343</v>
      </c>
      <c r="I163" s="33">
        <v>4418.573136554267</v>
      </c>
      <c r="J163" s="33">
        <v>5053.8977878003243</v>
      </c>
      <c r="K163" s="33">
        <v>4986.2705378140699</v>
      </c>
      <c r="L163" s="33">
        <v>5345.8193130138607</v>
      </c>
      <c r="M163" s="33">
        <v>5918.6562954151123</v>
      </c>
      <c r="N163" s="33">
        <v>5455.5835263117606</v>
      </c>
      <c r="O163" s="33">
        <v>4979.7120581628396</v>
      </c>
      <c r="P163" s="33">
        <v>5198.143653257539</v>
      </c>
      <c r="Q163" s="33">
        <v>4351.7464481606303</v>
      </c>
      <c r="R163" s="33">
        <v>4599.8123927144579</v>
      </c>
      <c r="S163" s="33">
        <v>4914.3796582757896</v>
      </c>
      <c r="T163" s="33">
        <v>4671.4911040445577</v>
      </c>
      <c r="U163" s="33">
        <v>4733.76435784982</v>
      </c>
      <c r="V163" s="33">
        <v>4775.5248506840999</v>
      </c>
      <c r="W163" s="33">
        <v>4438.2040960257782</v>
      </c>
      <c r="X163" s="33">
        <v>3981.0928218990584</v>
      </c>
      <c r="Y163" s="33">
        <v>3992.2271131019661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24.100661728677224</v>
      </c>
      <c r="C164" s="122">
        <f t="shared" si="58"/>
        <v>25.78694536189429</v>
      </c>
      <c r="D164" s="122">
        <f t="shared" si="58"/>
        <v>17.208021883727792</v>
      </c>
      <c r="E164" s="122">
        <f t="shared" si="58"/>
        <v>21.626072721929354</v>
      </c>
      <c r="F164" s="122">
        <f t="shared" si="58"/>
        <v>11.476902978309127</v>
      </c>
      <c r="G164" s="122">
        <f t="shared" si="58"/>
        <v>9.7345400305716954</v>
      </c>
      <c r="H164" s="122">
        <f t="shared" si="58"/>
        <v>10.912078027033971</v>
      </c>
      <c r="I164" s="122">
        <f t="shared" si="58"/>
        <v>25.132684865244766</v>
      </c>
      <c r="J164" s="122">
        <f t="shared" si="58"/>
        <v>21.554252133958201</v>
      </c>
      <c r="K164" s="122">
        <f t="shared" si="58"/>
        <v>21.927603298076374</v>
      </c>
      <c r="L164" s="122">
        <f t="shared" si="58"/>
        <v>39.626735121881595</v>
      </c>
      <c r="M164" s="122">
        <f t="shared" si="58"/>
        <v>35.271323090969013</v>
      </c>
      <c r="N164" s="122">
        <f t="shared" si="58"/>
        <v>110.19877974701679</v>
      </c>
      <c r="O164" s="122">
        <f t="shared" si="58"/>
        <v>46.561294213226475</v>
      </c>
      <c r="P164" s="122">
        <f t="shared" si="58"/>
        <v>43.642108068945127</v>
      </c>
      <c r="Q164" s="122">
        <f t="shared" si="58"/>
        <v>71.820287007214176</v>
      </c>
      <c r="R164" s="122">
        <f t="shared" si="58"/>
        <v>64.706761677564742</v>
      </c>
      <c r="S164" s="122">
        <f t="shared" si="58"/>
        <v>67.054421780910872</v>
      </c>
      <c r="T164" s="122">
        <f t="shared" si="58"/>
        <v>59.565976645904101</v>
      </c>
      <c r="U164" s="122">
        <f t="shared" si="58"/>
        <v>70.906159752471979</v>
      </c>
      <c r="V164" s="122">
        <f t="shared" si="58"/>
        <v>81.125135697435439</v>
      </c>
      <c r="W164" s="122">
        <f t="shared" si="58"/>
        <v>84.489464623470994</v>
      </c>
      <c r="X164" s="122">
        <f t="shared" si="58"/>
        <v>85.913710796574662</v>
      </c>
      <c r="Y164" s="122">
        <f t="shared" si="58"/>
        <v>77.633486914570298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24.100661728677224</v>
      </c>
      <c r="C165" s="98">
        <f>IF(RES_hhdet_fec!C165=0,0,RES_hhdet_fec!C165*1000*11630/RES_hhdet_num!C161)</f>
        <v>25.78694536189429</v>
      </c>
      <c r="D165" s="98">
        <f>IF(RES_hhdet_fec!D165=0,0,RES_hhdet_fec!D165*1000*11630/RES_hhdet_num!D161)</f>
        <v>17.208021883727792</v>
      </c>
      <c r="E165" s="98">
        <f>IF(RES_hhdet_fec!E165=0,0,RES_hhdet_fec!E165*1000*11630/RES_hhdet_num!E161)</f>
        <v>21.626072721929354</v>
      </c>
      <c r="F165" s="98">
        <f>IF(RES_hhdet_fec!F165=0,0,RES_hhdet_fec!F165*1000*11630/RES_hhdet_num!F161)</f>
        <v>11.476902978309127</v>
      </c>
      <c r="G165" s="98">
        <f>IF(RES_hhdet_fec!G165=0,0,RES_hhdet_fec!G165*1000*11630/RES_hhdet_num!G161)</f>
        <v>9.7345400305716954</v>
      </c>
      <c r="H165" s="98">
        <f>IF(RES_hhdet_fec!H165=0,0,RES_hhdet_fec!H165*1000*11630/RES_hhdet_num!H161)</f>
        <v>10.912078027033971</v>
      </c>
      <c r="I165" s="98">
        <f>IF(RES_hhdet_fec!I165=0,0,RES_hhdet_fec!I165*1000*11630/RES_hhdet_num!I161)</f>
        <v>25.132684865244766</v>
      </c>
      <c r="J165" s="98">
        <f>IF(RES_hhdet_fec!J165=0,0,RES_hhdet_fec!J165*1000*11630/RES_hhdet_num!J161)</f>
        <v>21.554252133958201</v>
      </c>
      <c r="K165" s="98">
        <f>IF(RES_hhdet_fec!K165=0,0,RES_hhdet_fec!K165*1000*11630/RES_hhdet_num!K161)</f>
        <v>21.927603298076374</v>
      </c>
      <c r="L165" s="98">
        <f>IF(RES_hhdet_fec!L165=0,0,RES_hhdet_fec!L165*1000*11630/RES_hhdet_num!L161)</f>
        <v>39.626735121881595</v>
      </c>
      <c r="M165" s="98">
        <f>IF(RES_hhdet_fec!M165=0,0,RES_hhdet_fec!M165*1000*11630/RES_hhdet_num!M161)</f>
        <v>35.271323090969013</v>
      </c>
      <c r="N165" s="98">
        <f>IF(RES_hhdet_fec!N165=0,0,RES_hhdet_fec!N165*1000*11630/RES_hhdet_num!N161)</f>
        <v>110.19877974701679</v>
      </c>
      <c r="O165" s="98">
        <f>IF(RES_hhdet_fec!O165=0,0,RES_hhdet_fec!O165*1000*11630/RES_hhdet_num!O161)</f>
        <v>46.561294213226475</v>
      </c>
      <c r="P165" s="98">
        <f>IF(RES_hhdet_fec!P165=0,0,RES_hhdet_fec!P165*1000*11630/RES_hhdet_num!P161)</f>
        <v>43.642108068945127</v>
      </c>
      <c r="Q165" s="98">
        <f>IF(RES_hhdet_fec!Q165=0,0,RES_hhdet_fec!Q165*1000*11630/RES_hhdet_num!Q161)</f>
        <v>71.820287007214176</v>
      </c>
      <c r="R165" s="98">
        <f>IF(RES_hhdet_fec!R165=0,0,RES_hhdet_fec!R165*1000*11630/RES_hhdet_num!R161)</f>
        <v>64.706761677564742</v>
      </c>
      <c r="S165" s="98">
        <f>IF(RES_hhdet_fec!S165=0,0,RES_hhdet_fec!S165*1000*11630/RES_hhdet_num!S161)</f>
        <v>67.054421780910872</v>
      </c>
      <c r="T165" s="98">
        <f>IF(RES_hhdet_fec!T165=0,0,RES_hhdet_fec!T165*1000*11630/RES_hhdet_num!T161)</f>
        <v>59.565976645904101</v>
      </c>
      <c r="U165" s="98">
        <f>IF(RES_hhdet_fec!U165=0,0,RES_hhdet_fec!U165*1000*11630/RES_hhdet_num!U161)</f>
        <v>70.906159752471979</v>
      </c>
      <c r="V165" s="98">
        <f>IF(RES_hhdet_fec!V165=0,0,RES_hhdet_fec!V165*1000*11630/RES_hhdet_num!V161)</f>
        <v>81.125135697435439</v>
      </c>
      <c r="W165" s="98">
        <f>IF(RES_hhdet_fec!W165=0,0,RES_hhdet_fec!W165*1000*11630/RES_hhdet_num!W161)</f>
        <v>84.489464623470994</v>
      </c>
      <c r="X165" s="98">
        <f>IF(RES_hhdet_fec!X165=0,0,RES_hhdet_fec!X165*1000*11630/RES_hhdet_num!X161)</f>
        <v>85.913710796574662</v>
      </c>
      <c r="Y165" s="98">
        <f>IF(RES_hhdet_fec!Y165=0,0,RES_hhdet_fec!Y165*1000*11630/RES_hhdet_num!Y161)</f>
        <v>77.633486914570298</v>
      </c>
      <c r="DA165" s="63" t="s">
        <v>2398</v>
      </c>
    </row>
    <row r="166" spans="1:105" ht="12" customHeight="1" x14ac:dyDescent="0.25">
      <c r="A166" s="121" t="s">
        <v>55</v>
      </c>
      <c r="B166" s="122">
        <v>1271.9144459443417</v>
      </c>
      <c r="C166" s="122">
        <v>1187.0857164999707</v>
      </c>
      <c r="D166" s="122">
        <v>1335.1037090599257</v>
      </c>
      <c r="E166" s="122">
        <v>1294.4718357673601</v>
      </c>
      <c r="F166" s="122">
        <v>1255.3614950372073</v>
      </c>
      <c r="G166" s="122">
        <v>1315.6602752137228</v>
      </c>
      <c r="H166" s="122">
        <v>1335.8370767057661</v>
      </c>
      <c r="I166" s="122">
        <v>1306.0365348084922</v>
      </c>
      <c r="J166" s="122">
        <v>1454.318506522553</v>
      </c>
      <c r="K166" s="122">
        <v>1504.3176002570576</v>
      </c>
      <c r="L166" s="122">
        <v>1541.0957924764491</v>
      </c>
      <c r="M166" s="122">
        <v>1603.8559464579459</v>
      </c>
      <c r="N166" s="122">
        <v>1468.8264051030653</v>
      </c>
      <c r="O166" s="122">
        <v>1424.6833090355831</v>
      </c>
      <c r="P166" s="122">
        <v>1429.0198382492281</v>
      </c>
      <c r="Q166" s="122">
        <v>1392.7795850995117</v>
      </c>
      <c r="R166" s="122">
        <v>1407.3646954171863</v>
      </c>
      <c r="S166" s="122">
        <v>1466.8058108669804</v>
      </c>
      <c r="T166" s="122">
        <v>1465.3463719690608</v>
      </c>
      <c r="U166" s="122">
        <v>1432.9791272053717</v>
      </c>
      <c r="V166" s="122">
        <v>1492.8934120691365</v>
      </c>
      <c r="W166" s="122">
        <v>1557.1627787607415</v>
      </c>
      <c r="X166" s="122">
        <v>1547.8835777066549</v>
      </c>
      <c r="Y166" s="122">
        <v>1533.269226566121</v>
      </c>
      <c r="DA166" s="130" t="s">
        <v>2399</v>
      </c>
    </row>
    <row r="167" spans="1:105" ht="12" customHeight="1" x14ac:dyDescent="0.25">
      <c r="A167" s="97" t="s">
        <v>124</v>
      </c>
      <c r="B167" s="98">
        <v>1404.0537673469826</v>
      </c>
      <c r="C167" s="98">
        <v>1455.9739545640286</v>
      </c>
      <c r="D167" s="98">
        <v>1384.1597692399243</v>
      </c>
      <c r="E167" s="98">
        <v>1428.8993932327633</v>
      </c>
      <c r="F167" s="98">
        <v>1446.55382938203</v>
      </c>
      <c r="G167" s="98">
        <v>1468.4537951386601</v>
      </c>
      <c r="H167" s="98">
        <v>1490.3575307785484</v>
      </c>
      <c r="I167" s="98">
        <v>1515.3999606394277</v>
      </c>
      <c r="J167" s="98">
        <v>1584.3559966542664</v>
      </c>
      <c r="K167" s="98">
        <v>1659.7785100554511</v>
      </c>
      <c r="L167" s="98">
        <v>1710.7564445214778</v>
      </c>
      <c r="M167" s="98">
        <v>1775.2290843268515</v>
      </c>
      <c r="N167" s="98">
        <v>1696.6688118965587</v>
      </c>
      <c r="O167" s="98">
        <v>1606.635772748534</v>
      </c>
      <c r="P167" s="98">
        <v>1627.3447649965924</v>
      </c>
      <c r="Q167" s="98">
        <v>1634.2769922731641</v>
      </c>
      <c r="R167" s="98">
        <v>1518.5797980754801</v>
      </c>
      <c r="S167" s="98">
        <v>1554.0597237147706</v>
      </c>
      <c r="T167" s="98">
        <v>1565.6525781274631</v>
      </c>
      <c r="U167" s="98">
        <v>1467.4491070815511</v>
      </c>
      <c r="V167" s="98">
        <v>1567.2426742021687</v>
      </c>
      <c r="W167" s="98">
        <v>1717.2807378976981</v>
      </c>
      <c r="X167" s="98">
        <v>1622.2528433794666</v>
      </c>
      <c r="Y167" s="98">
        <v>1449.4850030667487</v>
      </c>
      <c r="DA167" s="63" t="s">
        <v>2400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1177.1701505061183</v>
      </c>
      <c r="M168" s="98">
        <v>1223.3404527855912</v>
      </c>
      <c r="N168" s="98">
        <v>1165.0147814521335</v>
      </c>
      <c r="O168" s="98">
        <v>1140.0255769898238</v>
      </c>
      <c r="P168" s="98">
        <v>1178.5174922967067</v>
      </c>
      <c r="Q168" s="98">
        <v>1176.5267016303269</v>
      </c>
      <c r="R168" s="98">
        <v>1125.8540635886523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2401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576.89263656339836</v>
      </c>
      <c r="M169" s="101">
        <v>588.48417169161155</v>
      </c>
      <c r="N169" s="101">
        <v>532.832182816878</v>
      </c>
      <c r="O169" s="101">
        <v>549.69630903142638</v>
      </c>
      <c r="P169" s="101">
        <v>585.69555135246776</v>
      </c>
      <c r="Q169" s="101">
        <v>554.03922944951557</v>
      </c>
      <c r="R169" s="101">
        <v>560.10759955458968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2402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600.27751394271991</v>
      </c>
      <c r="M170" s="104">
        <v>634.85628109397976</v>
      </c>
      <c r="N170" s="104">
        <v>632.18259863525543</v>
      </c>
      <c r="O170" s="104">
        <v>590.32926795839728</v>
      </c>
      <c r="P170" s="104">
        <v>592.82194094423903</v>
      </c>
      <c r="Q170" s="104">
        <v>622.4874721808111</v>
      </c>
      <c r="R170" s="104">
        <v>565.74646403406246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2403</v>
      </c>
    </row>
    <row r="171" spans="1:105" ht="12" customHeight="1" x14ac:dyDescent="0.25">
      <c r="A171" s="106" t="s">
        <v>122</v>
      </c>
      <c r="B171" s="101">
        <v>1270.9519064273484</v>
      </c>
      <c r="C171" s="101">
        <v>1185.182109631528</v>
      </c>
      <c r="D171" s="101">
        <v>1334.7729519753434</v>
      </c>
      <c r="E171" s="101">
        <v>1293.58894308668</v>
      </c>
      <c r="F171" s="101">
        <v>1254.1453954609754</v>
      </c>
      <c r="G171" s="101">
        <v>1314.7199893389543</v>
      </c>
      <c r="H171" s="101">
        <v>1334.9233240060198</v>
      </c>
      <c r="I171" s="101">
        <v>1304.8864780947411</v>
      </c>
      <c r="J171" s="101">
        <v>1453.6658158807334</v>
      </c>
      <c r="K171" s="101">
        <v>1503.5801949672036</v>
      </c>
      <c r="L171" s="101">
        <v>1565.2889115316068</v>
      </c>
      <c r="M171" s="101">
        <v>1633.6011561699077</v>
      </c>
      <c r="N171" s="101">
        <v>1499.0148471885152</v>
      </c>
      <c r="O171" s="101">
        <v>1458.2977042628397</v>
      </c>
      <c r="P171" s="101">
        <v>1463.9946309468671</v>
      </c>
      <c r="Q171" s="101">
        <v>1428.1020594862832</v>
      </c>
      <c r="R171" s="101">
        <v>1442.998693396029</v>
      </c>
      <c r="S171" s="101">
        <v>1502.5612124831857</v>
      </c>
      <c r="T171" s="101">
        <v>1500.5913589034583</v>
      </c>
      <c r="U171" s="101">
        <v>1467.5087142990444</v>
      </c>
      <c r="V171" s="101">
        <v>1525.6310432981954</v>
      </c>
      <c r="W171" s="101">
        <v>1588.4814781395762</v>
      </c>
      <c r="X171" s="101">
        <v>1580.9541242726589</v>
      </c>
      <c r="Y171" s="101">
        <v>1563.7682382349453</v>
      </c>
      <c r="DA171" s="131" t="s">
        <v>2404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1134.5219434674098</v>
      </c>
      <c r="M172" s="104">
        <v>1180.7296249233136</v>
      </c>
      <c r="N172" s="104">
        <v>1075.4348147183252</v>
      </c>
      <c r="O172" s="104">
        <v>1065.8071285543747</v>
      </c>
      <c r="P172" s="104">
        <v>1084.2776554279017</v>
      </c>
      <c r="Q172" s="104">
        <v>1055.540564518571</v>
      </c>
      <c r="R172" s="104">
        <v>1093.6965716852208</v>
      </c>
      <c r="S172" s="104">
        <v>1161.7705279664112</v>
      </c>
      <c r="T172" s="104">
        <v>1151.8553108772414</v>
      </c>
      <c r="U172" s="104">
        <v>1142.6473096651171</v>
      </c>
      <c r="V172" s="104">
        <v>1211.6871388305976</v>
      </c>
      <c r="W172" s="104">
        <v>1280.4400458199032</v>
      </c>
      <c r="X172" s="104">
        <v>1283.7205770429464</v>
      </c>
      <c r="Y172" s="104">
        <v>1282.9007305933242</v>
      </c>
      <c r="DA172" s="132" t="s">
        <v>2405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535.21749809318567</v>
      </c>
      <c r="M173" s="98">
        <v>542.17905806756585</v>
      </c>
      <c r="N173" s="98">
        <v>465.7862066914924</v>
      </c>
      <c r="O173" s="98">
        <v>485.98423219433761</v>
      </c>
      <c r="P173" s="98">
        <v>508.48770723685027</v>
      </c>
      <c r="Q173" s="98">
        <v>468.3323293548284</v>
      </c>
      <c r="R173" s="98">
        <v>511.86048079397989</v>
      </c>
      <c r="S173" s="98">
        <v>565.18474383652779</v>
      </c>
      <c r="T173" s="98">
        <v>524.70704295444114</v>
      </c>
      <c r="U173" s="98">
        <v>515.79880042451521</v>
      </c>
      <c r="V173" s="98">
        <v>554.84896250994052</v>
      </c>
      <c r="W173" s="98">
        <v>584.35940311465117</v>
      </c>
      <c r="X173" s="98">
        <v>580.01487012589917</v>
      </c>
      <c r="Y173" s="98">
        <v>570.50406837064065</v>
      </c>
      <c r="DA173" s="63" t="s">
        <v>2406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599.3044453742242</v>
      </c>
      <c r="M174" s="33">
        <v>638.55056685574777</v>
      </c>
      <c r="N174" s="33">
        <v>609.64860802683268</v>
      </c>
      <c r="O174" s="33">
        <v>579.82289636003725</v>
      </c>
      <c r="P174" s="33">
        <v>575.78994819105139</v>
      </c>
      <c r="Q174" s="33">
        <v>587.20823516374264</v>
      </c>
      <c r="R174" s="33">
        <v>581.83609089124104</v>
      </c>
      <c r="S174" s="33">
        <v>596.58578412988356</v>
      </c>
      <c r="T174" s="33">
        <v>627.1482679228003</v>
      </c>
      <c r="U174" s="33">
        <v>626.84850924060174</v>
      </c>
      <c r="V174" s="33">
        <v>656.83817632065734</v>
      </c>
      <c r="W174" s="33">
        <v>696.08064270525222</v>
      </c>
      <c r="X174" s="33">
        <v>703.70570691704745</v>
      </c>
      <c r="Y174" s="33">
        <v>712.39666222268352</v>
      </c>
      <c r="DA174" s="60" t="s">
        <v>2407</v>
      </c>
    </row>
    <row r="175" spans="1:105" ht="12" customHeight="1" x14ac:dyDescent="0.25">
      <c r="A175" s="121" t="s">
        <v>54</v>
      </c>
      <c r="B175" s="122">
        <v>634.65076768462222</v>
      </c>
      <c r="C175" s="122">
        <v>647.42633643243198</v>
      </c>
      <c r="D175" s="122">
        <v>637.65629571619456</v>
      </c>
      <c r="E175" s="122">
        <v>658.6716844087822</v>
      </c>
      <c r="F175" s="122">
        <v>692.85931131052462</v>
      </c>
      <c r="G175" s="122">
        <v>694.47952502805015</v>
      </c>
      <c r="H175" s="122">
        <v>705.16416589820551</v>
      </c>
      <c r="I175" s="122">
        <v>715.07209681183724</v>
      </c>
      <c r="J175" s="122">
        <v>722.70791852197931</v>
      </c>
      <c r="K175" s="122">
        <v>737.93411783473596</v>
      </c>
      <c r="L175" s="122">
        <v>720.21933081499765</v>
      </c>
      <c r="M175" s="122">
        <v>779.230987339222</v>
      </c>
      <c r="N175" s="122">
        <v>720.37220384687294</v>
      </c>
      <c r="O175" s="122">
        <v>698.85389709307753</v>
      </c>
      <c r="P175" s="122">
        <v>688.0175709530555</v>
      </c>
      <c r="Q175" s="122">
        <v>779.78923808835862</v>
      </c>
      <c r="R175" s="122">
        <v>760.34367986965731</v>
      </c>
      <c r="S175" s="122">
        <v>775.11122474729484</v>
      </c>
      <c r="T175" s="122">
        <v>757.47273181372248</v>
      </c>
      <c r="U175" s="122">
        <v>740.89636211320931</v>
      </c>
      <c r="V175" s="122">
        <v>771.62522760039337</v>
      </c>
      <c r="W175" s="122">
        <v>802.17302674100711</v>
      </c>
      <c r="X175" s="122">
        <v>772.9024492779904</v>
      </c>
      <c r="Y175" s="122">
        <v>745.95492066467227</v>
      </c>
      <c r="DA175" s="130" t="s">
        <v>2408</v>
      </c>
    </row>
    <row r="176" spans="1:105" ht="12" customHeight="1" x14ac:dyDescent="0.25">
      <c r="A176" s="97" t="s">
        <v>50</v>
      </c>
      <c r="B176" s="98">
        <v>758.22441547433482</v>
      </c>
      <c r="C176" s="98">
        <v>809.46592588418378</v>
      </c>
      <c r="D176" s="98">
        <v>777.52959309864434</v>
      </c>
      <c r="E176" s="98">
        <v>894.34285640109545</v>
      </c>
      <c r="F176" s="98">
        <v>921.0123837233574</v>
      </c>
      <c r="G176" s="98">
        <v>904.33806854464058</v>
      </c>
      <c r="H176" s="98">
        <v>953.23840646733765</v>
      </c>
      <c r="I176" s="98">
        <v>899.45160857799465</v>
      </c>
      <c r="J176" s="98">
        <v>833.26243569190558</v>
      </c>
      <c r="K176" s="98">
        <v>930.45050487765411</v>
      </c>
      <c r="L176" s="98">
        <v>811.28866530327832</v>
      </c>
      <c r="M176" s="98">
        <v>1015.5889252528173</v>
      </c>
      <c r="N176" s="98">
        <v>917.96481670996002</v>
      </c>
      <c r="O176" s="98">
        <v>874.71013918861036</v>
      </c>
      <c r="P176" s="98">
        <v>812.95451660953859</v>
      </c>
      <c r="Q176" s="98">
        <v>1173.059322494609</v>
      </c>
      <c r="R176" s="98">
        <v>985.8260519333686</v>
      </c>
      <c r="S176" s="98">
        <v>969.6766367820486</v>
      </c>
      <c r="T176" s="98">
        <v>990.40194304770125</v>
      </c>
      <c r="U176" s="98">
        <v>956.81231197641193</v>
      </c>
      <c r="V176" s="98">
        <v>1048.4878540425784</v>
      </c>
      <c r="W176" s="98">
        <v>1162.7593468790835</v>
      </c>
      <c r="X176" s="98">
        <v>1089.6280577910643</v>
      </c>
      <c r="Y176" s="98">
        <v>955.91508994930859</v>
      </c>
      <c r="DA176" s="63" t="s">
        <v>2409</v>
      </c>
    </row>
    <row r="177" spans="1:105" ht="12" customHeight="1" x14ac:dyDescent="0.25">
      <c r="A177" s="109" t="s">
        <v>120</v>
      </c>
      <c r="B177" s="33">
        <v>625.87359829984791</v>
      </c>
      <c r="C177" s="33">
        <v>634.72690873108775</v>
      </c>
      <c r="D177" s="33">
        <v>623.81468629812048</v>
      </c>
      <c r="E177" s="33">
        <v>632.56641953034489</v>
      </c>
      <c r="F177" s="33">
        <v>664.62422249250051</v>
      </c>
      <c r="G177" s="33">
        <v>666.64685102024112</v>
      </c>
      <c r="H177" s="33">
        <v>671.07501988240881</v>
      </c>
      <c r="I177" s="33">
        <v>690.57556059742979</v>
      </c>
      <c r="J177" s="33">
        <v>707.7913556091213</v>
      </c>
      <c r="K177" s="33">
        <v>711.18339041220463</v>
      </c>
      <c r="L177" s="33">
        <v>707.43035551232595</v>
      </c>
      <c r="M177" s="33">
        <v>744.49190696047401</v>
      </c>
      <c r="N177" s="33">
        <v>691.37464644722388</v>
      </c>
      <c r="O177" s="33">
        <v>672.02100999331401</v>
      </c>
      <c r="P177" s="33">
        <v>668.74764895775934</v>
      </c>
      <c r="Q177" s="33">
        <v>720.04783494799119</v>
      </c>
      <c r="R177" s="33">
        <v>727.65609378806187</v>
      </c>
      <c r="S177" s="33">
        <v>750.01931207604355</v>
      </c>
      <c r="T177" s="33">
        <v>731.25644677428659</v>
      </c>
      <c r="U177" s="33">
        <v>718.70434918845046</v>
      </c>
      <c r="V177" s="33">
        <v>745.09398277599712</v>
      </c>
      <c r="W177" s="33">
        <v>770.61823541344768</v>
      </c>
      <c r="X177" s="33">
        <v>749.42322627132796</v>
      </c>
      <c r="Y177" s="33">
        <v>733.72840631801057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4204.0080567253663</v>
      </c>
      <c r="C3" s="117">
        <f t="shared" si="0"/>
        <v>3082.81496092418</v>
      </c>
      <c r="D3" s="117">
        <f t="shared" si="0"/>
        <v>4885.6141387495481</v>
      </c>
      <c r="E3" s="117">
        <f t="shared" si="0"/>
        <v>5557.1902149826774</v>
      </c>
      <c r="F3" s="117">
        <f t="shared" si="0"/>
        <v>4437.3983973790955</v>
      </c>
      <c r="G3" s="117">
        <f t="shared" si="0"/>
        <v>4193.1886942594592</v>
      </c>
      <c r="H3" s="117">
        <f t="shared" si="0"/>
        <v>4642.8955641212669</v>
      </c>
      <c r="I3" s="117">
        <f t="shared" si="0"/>
        <v>4404.381361076089</v>
      </c>
      <c r="J3" s="117">
        <f t="shared" si="0"/>
        <v>4574.5518419215741</v>
      </c>
      <c r="K3" s="117">
        <f t="shared" si="0"/>
        <v>3776.1115696518937</v>
      </c>
      <c r="L3" s="117">
        <f t="shared" si="0"/>
        <v>4840.6272063343249</v>
      </c>
      <c r="M3" s="117">
        <f t="shared" si="0"/>
        <v>5730.1402475372906</v>
      </c>
      <c r="N3" s="117">
        <f t="shared" si="0"/>
        <v>5638.6053049107313</v>
      </c>
      <c r="O3" s="117">
        <f t="shared" si="0"/>
        <v>5016.8691759947078</v>
      </c>
      <c r="P3" s="117">
        <f t="shared" si="0"/>
        <v>4224.4892612070425</v>
      </c>
      <c r="Q3" s="117">
        <f t="shared" si="0"/>
        <v>4473.2519952523462</v>
      </c>
      <c r="R3" s="117">
        <f t="shared" ref="R3:V3" si="1">R4+R7+R9+R19</f>
        <v>4947.7633171963571</v>
      </c>
      <c r="S3" s="117">
        <f t="shared" si="1"/>
        <v>5365.7203257901656</v>
      </c>
      <c r="T3" s="117">
        <f t="shared" si="1"/>
        <v>4700.5041405604634</v>
      </c>
      <c r="U3" s="117">
        <f t="shared" si="1"/>
        <v>4633.8101673015726</v>
      </c>
      <c r="V3" s="117">
        <f t="shared" si="1"/>
        <v>4896.4447214002448</v>
      </c>
      <c r="W3" s="117">
        <f t="shared" ref="W3:Y3" si="2">W4+W7+W9+W19</f>
        <v>6998.3998065918395</v>
      </c>
      <c r="X3" s="117">
        <f t="shared" si="2"/>
        <v>4223.3816241893192</v>
      </c>
      <c r="Y3" s="117">
        <f t="shared" si="2"/>
        <v>3722.1709743598572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3020.4920661506735</v>
      </c>
      <c r="C4" s="122">
        <f t="shared" si="3"/>
        <v>1975.5716968591523</v>
      </c>
      <c r="D4" s="122">
        <f t="shared" si="3"/>
        <v>3646.4837580501639</v>
      </c>
      <c r="E4" s="122">
        <f t="shared" si="3"/>
        <v>4306.0975348151651</v>
      </c>
      <c r="F4" s="122">
        <f t="shared" si="3"/>
        <v>3218.8701730703788</v>
      </c>
      <c r="G4" s="122">
        <f t="shared" si="3"/>
        <v>2944.5638887920622</v>
      </c>
      <c r="H4" s="122">
        <f t="shared" si="3"/>
        <v>3341.3180356663684</v>
      </c>
      <c r="I4" s="122">
        <f t="shared" si="3"/>
        <v>3072.1981918969163</v>
      </c>
      <c r="J4" s="122">
        <f t="shared" si="3"/>
        <v>3161.8318893195219</v>
      </c>
      <c r="K4" s="122">
        <f t="shared" si="3"/>
        <v>2376.7798961373041</v>
      </c>
      <c r="L4" s="122">
        <f t="shared" si="3"/>
        <v>3352.4985626861539</v>
      </c>
      <c r="M4" s="122">
        <f t="shared" si="3"/>
        <v>4158.0493810106709</v>
      </c>
      <c r="N4" s="122">
        <f t="shared" si="3"/>
        <v>4077.4097588045456</v>
      </c>
      <c r="O4" s="122">
        <f t="shared" si="3"/>
        <v>3559.6492451951012</v>
      </c>
      <c r="P4" s="122">
        <f t="shared" si="3"/>
        <v>2788.0723410503761</v>
      </c>
      <c r="Q4" s="122">
        <f t="shared" si="3"/>
        <v>2965.5499128937363</v>
      </c>
      <c r="R4" s="122">
        <f t="shared" ref="R4:V4" si="4">SUM(R5:R6)</f>
        <v>3386.6314453326167</v>
      </c>
      <c r="S4" s="122">
        <f t="shared" si="4"/>
        <v>3699.7569785942487</v>
      </c>
      <c r="T4" s="122">
        <f t="shared" si="4"/>
        <v>3047.6370808334159</v>
      </c>
      <c r="U4" s="122">
        <f t="shared" si="4"/>
        <v>2983.7606758713314</v>
      </c>
      <c r="V4" s="122">
        <f t="shared" si="4"/>
        <v>3147.5377021324907</v>
      </c>
      <c r="W4" s="122">
        <f t="shared" ref="W4:Y4" si="5">SUM(W5:W6)</f>
        <v>5065.0150469414566</v>
      </c>
      <c r="X4" s="122">
        <f t="shared" si="5"/>
        <v>2319.3921131781008</v>
      </c>
      <c r="Y4" s="122">
        <f t="shared" si="5"/>
        <v>1693.7366474245623</v>
      </c>
      <c r="DA4" s="130" t="s">
        <v>2413</v>
      </c>
    </row>
    <row r="5" spans="1:105" ht="12" customHeight="1" x14ac:dyDescent="0.25">
      <c r="A5" s="97" t="s">
        <v>51</v>
      </c>
      <c r="B5" s="98">
        <v>2992.7691909453742</v>
      </c>
      <c r="C5" s="98">
        <v>1957.8449275260882</v>
      </c>
      <c r="D5" s="98">
        <v>3613.9466086704251</v>
      </c>
      <c r="E5" s="98">
        <v>4268.1843655183629</v>
      </c>
      <c r="F5" s="98">
        <v>3190.8929107887147</v>
      </c>
      <c r="G5" s="98">
        <v>2919.4324208733847</v>
      </c>
      <c r="H5" s="98">
        <v>3313.0681575923281</v>
      </c>
      <c r="I5" s="98">
        <v>3046.7322223506644</v>
      </c>
      <c r="J5" s="98">
        <v>3135.7393834171999</v>
      </c>
      <c r="K5" s="98">
        <v>2357.3987386055528</v>
      </c>
      <c r="L5" s="98">
        <v>3325.2074079443669</v>
      </c>
      <c r="M5" s="98">
        <v>4124.3268721451032</v>
      </c>
      <c r="N5" s="98">
        <v>4045.2876046000879</v>
      </c>
      <c r="O5" s="98">
        <v>3531.5480750570432</v>
      </c>
      <c r="P5" s="98">
        <v>2766.3627084755308</v>
      </c>
      <c r="Q5" s="98">
        <v>2942.519069218778</v>
      </c>
      <c r="R5" s="98">
        <v>3360.5158518957569</v>
      </c>
      <c r="S5" s="98">
        <v>3671.1894112148821</v>
      </c>
      <c r="T5" s="98">
        <v>3024.2378584084904</v>
      </c>
      <c r="U5" s="98">
        <v>2960.954663167437</v>
      </c>
      <c r="V5" s="98">
        <v>3123.3819459209012</v>
      </c>
      <c r="W5" s="98">
        <v>5026.0217368270296</v>
      </c>
      <c r="X5" s="98">
        <v>2301.605166287678</v>
      </c>
      <c r="Y5" s="98">
        <v>1680.7070789029842</v>
      </c>
      <c r="DA5" s="63" t="s">
        <v>2414</v>
      </c>
    </row>
    <row r="6" spans="1:105" ht="12" customHeight="1" x14ac:dyDescent="0.25">
      <c r="A6" s="97" t="s">
        <v>53</v>
      </c>
      <c r="B6" s="98">
        <v>27.722875205299246</v>
      </c>
      <c r="C6" s="98">
        <v>17.726769333064169</v>
      </c>
      <c r="D6" s="98">
        <v>32.5371493797387</v>
      </c>
      <c r="E6" s="98">
        <v>37.913169296802366</v>
      </c>
      <c r="F6" s="98">
        <v>27.977262281664238</v>
      </c>
      <c r="G6" s="98">
        <v>25.131467918677529</v>
      </c>
      <c r="H6" s="98">
        <v>28.249878074040058</v>
      </c>
      <c r="I6" s="98">
        <v>25.465969546251834</v>
      </c>
      <c r="J6" s="98">
        <v>26.092505902321832</v>
      </c>
      <c r="K6" s="98">
        <v>19.381157531751168</v>
      </c>
      <c r="L6" s="98">
        <v>27.291154741787068</v>
      </c>
      <c r="M6" s="98">
        <v>33.722508865568003</v>
      </c>
      <c r="N6" s="98">
        <v>32.12215420445763</v>
      </c>
      <c r="O6" s="98">
        <v>28.10117013805819</v>
      </c>
      <c r="P6" s="98">
        <v>21.70963257484539</v>
      </c>
      <c r="Q6" s="98">
        <v>23.03084367495816</v>
      </c>
      <c r="R6" s="98">
        <v>26.115593436859765</v>
      </c>
      <c r="S6" s="98">
        <v>28.567567379366615</v>
      </c>
      <c r="T6" s="98">
        <v>23.399222424925544</v>
      </c>
      <c r="U6" s="98">
        <v>22.806012703894289</v>
      </c>
      <c r="V6" s="98">
        <v>24.155756211589686</v>
      </c>
      <c r="W6" s="98">
        <v>38.993310114426578</v>
      </c>
      <c r="X6" s="98">
        <v>17.786946890422598</v>
      </c>
      <c r="Y6" s="98">
        <v>13.029568521578147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7.846275616815765</v>
      </c>
      <c r="C7" s="122">
        <f t="shared" si="6"/>
        <v>10.52825552838573</v>
      </c>
      <c r="D7" s="122">
        <f t="shared" si="6"/>
        <v>8.714916477055116</v>
      </c>
      <c r="E7" s="122">
        <f t="shared" si="6"/>
        <v>14.658196935439069</v>
      </c>
      <c r="F7" s="122">
        <f t="shared" si="6"/>
        <v>10.064155287184086</v>
      </c>
      <c r="G7" s="122">
        <f t="shared" si="6"/>
        <v>12.577697842265934</v>
      </c>
      <c r="H7" s="122">
        <f t="shared" si="6"/>
        <v>21.326369103571505</v>
      </c>
      <c r="I7" s="122">
        <f t="shared" si="6"/>
        <v>49.775770828917608</v>
      </c>
      <c r="J7" s="122">
        <f t="shared" si="6"/>
        <v>35.303376725482281</v>
      </c>
      <c r="K7" s="122">
        <f t="shared" si="6"/>
        <v>27.301647865528082</v>
      </c>
      <c r="L7" s="122">
        <f t="shared" si="6"/>
        <v>40.722068606379487</v>
      </c>
      <c r="M7" s="122">
        <f t="shared" si="6"/>
        <v>35.239676446322122</v>
      </c>
      <c r="N7" s="122">
        <f t="shared" si="6"/>
        <v>126.24584877907762</v>
      </c>
      <c r="O7" s="122">
        <f t="shared" si="6"/>
        <v>62.645867255806259</v>
      </c>
      <c r="P7" s="122">
        <f t="shared" si="6"/>
        <v>59.810219311807288</v>
      </c>
      <c r="Q7" s="122">
        <f t="shared" si="6"/>
        <v>102.46818217890716</v>
      </c>
      <c r="R7" s="122">
        <f t="shared" si="6"/>
        <v>105.79744808591616</v>
      </c>
      <c r="S7" s="122">
        <f t="shared" si="6"/>
        <v>123.63767731635859</v>
      </c>
      <c r="T7" s="122">
        <f t="shared" si="6"/>
        <v>115.48853220941491</v>
      </c>
      <c r="U7" s="122">
        <f t="shared" si="6"/>
        <v>115.2042190093441</v>
      </c>
      <c r="V7" s="122">
        <f t="shared" si="6"/>
        <v>115.83828977615869</v>
      </c>
      <c r="W7" s="122">
        <f t="shared" si="6"/>
        <v>132.81868451721456</v>
      </c>
      <c r="X7" s="122">
        <f t="shared" si="6"/>
        <v>171.06912873414566</v>
      </c>
      <c r="Y7" s="122">
        <f t="shared" si="6"/>
        <v>290.92146303713054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7.846275616815765</v>
      </c>
      <c r="C8" s="98">
        <f>IF(RES_hhdet_tes!C8=0,0,RES_hhdet_tes!C8*1000*11630/RES_hhdet_num!C3)</f>
        <v>10.52825552838573</v>
      </c>
      <c r="D8" s="98">
        <f>IF(RES_hhdet_tes!D8=0,0,RES_hhdet_tes!D8*1000*11630/RES_hhdet_num!D3)</f>
        <v>8.714916477055116</v>
      </c>
      <c r="E8" s="98">
        <f>IF(RES_hhdet_tes!E8=0,0,RES_hhdet_tes!E8*1000*11630/RES_hhdet_num!E3)</f>
        <v>14.658196935439069</v>
      </c>
      <c r="F8" s="98">
        <f>IF(RES_hhdet_tes!F8=0,0,RES_hhdet_tes!F8*1000*11630/RES_hhdet_num!F3)</f>
        <v>10.064155287184086</v>
      </c>
      <c r="G8" s="98">
        <f>IF(RES_hhdet_tes!G8=0,0,RES_hhdet_tes!G8*1000*11630/RES_hhdet_num!G3)</f>
        <v>12.577697842265934</v>
      </c>
      <c r="H8" s="98">
        <f>IF(RES_hhdet_tes!H8=0,0,RES_hhdet_tes!H8*1000*11630/RES_hhdet_num!H3)</f>
        <v>21.326369103571505</v>
      </c>
      <c r="I8" s="98">
        <f>IF(RES_hhdet_tes!I8=0,0,RES_hhdet_tes!I8*1000*11630/RES_hhdet_num!I3)</f>
        <v>49.775770828917608</v>
      </c>
      <c r="J8" s="98">
        <f>IF(RES_hhdet_tes!J8=0,0,RES_hhdet_tes!J8*1000*11630/RES_hhdet_num!J3)</f>
        <v>35.303376725482281</v>
      </c>
      <c r="K8" s="98">
        <f>IF(RES_hhdet_tes!K8=0,0,RES_hhdet_tes!K8*1000*11630/RES_hhdet_num!K3)</f>
        <v>27.301647865528082</v>
      </c>
      <c r="L8" s="98">
        <f>IF(RES_hhdet_tes!L8=0,0,RES_hhdet_tes!L8*1000*11630/RES_hhdet_num!L3)</f>
        <v>40.722068606379487</v>
      </c>
      <c r="M8" s="98">
        <f>IF(RES_hhdet_tes!M8=0,0,RES_hhdet_tes!M8*1000*11630/RES_hhdet_num!M3)</f>
        <v>35.239676446322122</v>
      </c>
      <c r="N8" s="98">
        <f>IF(RES_hhdet_tes!N8=0,0,RES_hhdet_tes!N8*1000*11630/RES_hhdet_num!N3)</f>
        <v>126.24584877907762</v>
      </c>
      <c r="O8" s="98">
        <f>IF(RES_hhdet_tes!O8=0,0,RES_hhdet_tes!O8*1000*11630/RES_hhdet_num!O3)</f>
        <v>62.645867255806259</v>
      </c>
      <c r="P8" s="98">
        <f>IF(RES_hhdet_tes!P8=0,0,RES_hhdet_tes!P8*1000*11630/RES_hhdet_num!P3)</f>
        <v>59.810219311807288</v>
      </c>
      <c r="Q8" s="98">
        <f>IF(RES_hhdet_tes!Q8=0,0,RES_hhdet_tes!Q8*1000*11630/RES_hhdet_num!Q3)</f>
        <v>102.46818217890716</v>
      </c>
      <c r="R8" s="98">
        <f>IF(RES_hhdet_tes!R8=0,0,RES_hhdet_tes!R8*1000*11630/RES_hhdet_num!R3)</f>
        <v>105.79744808591616</v>
      </c>
      <c r="S8" s="98">
        <f>IF(RES_hhdet_tes!S8=0,0,RES_hhdet_tes!S8*1000*11630/RES_hhdet_num!S3)</f>
        <v>123.63767731635859</v>
      </c>
      <c r="T8" s="98">
        <f>IF(RES_hhdet_tes!T8=0,0,RES_hhdet_tes!T8*1000*11630/RES_hhdet_num!T3)</f>
        <v>115.48853220941491</v>
      </c>
      <c r="U8" s="98">
        <f>IF(RES_hhdet_tes!U8=0,0,RES_hhdet_tes!U8*1000*11630/RES_hhdet_num!U3)</f>
        <v>115.2042190093441</v>
      </c>
      <c r="V8" s="98">
        <f>IF(RES_hhdet_tes!V8=0,0,RES_hhdet_tes!V8*1000*11630/RES_hhdet_num!V3)</f>
        <v>115.83828977615869</v>
      </c>
      <c r="W8" s="98">
        <f>IF(RES_hhdet_tes!W8=0,0,RES_hhdet_tes!W8*1000*11630/RES_hhdet_num!W3)</f>
        <v>132.81868451721456</v>
      </c>
      <c r="X8" s="98">
        <f>IF(RES_hhdet_tes!X8=0,0,RES_hhdet_tes!X8*1000*11630/RES_hhdet_num!X3)</f>
        <v>171.06912873414566</v>
      </c>
      <c r="Y8" s="98">
        <f>IF(RES_hhdet_tes!Y8=0,0,RES_hhdet_tes!Y8*1000*11630/RES_hhdet_num!Y3)</f>
        <v>290.92146303713054</v>
      </c>
      <c r="DA8" s="63" t="s">
        <v>2417</v>
      </c>
    </row>
    <row r="9" spans="1:105" ht="12" customHeight="1" x14ac:dyDescent="0.25">
      <c r="A9" s="121" t="s">
        <v>55</v>
      </c>
      <c r="B9" s="122">
        <v>710.93524113271314</v>
      </c>
      <c r="C9" s="122">
        <v>663.40454385878957</v>
      </c>
      <c r="D9" s="122">
        <v>750.62250082318099</v>
      </c>
      <c r="E9" s="122">
        <v>731.62271852301194</v>
      </c>
      <c r="F9" s="122">
        <v>710.21575055057258</v>
      </c>
      <c r="G9" s="122">
        <v>750.58055109362533</v>
      </c>
      <c r="H9" s="122">
        <v>772.63120584112141</v>
      </c>
      <c r="I9" s="122">
        <v>761.79046412514469</v>
      </c>
      <c r="J9" s="122">
        <v>850.80634631849045</v>
      </c>
      <c r="K9" s="122">
        <v>871.69801095607033</v>
      </c>
      <c r="L9" s="122">
        <v>920.24165531091137</v>
      </c>
      <c r="M9" s="122">
        <v>973.18357489733921</v>
      </c>
      <c r="N9" s="122">
        <v>901.13473319484046</v>
      </c>
      <c r="O9" s="122">
        <v>876.42437813887614</v>
      </c>
      <c r="P9" s="122">
        <v>870.23570898857974</v>
      </c>
      <c r="Q9" s="122">
        <v>873.34026889900588</v>
      </c>
      <c r="R9" s="122">
        <v>901.2164135212721</v>
      </c>
      <c r="S9" s="122">
        <v>956.75995416490775</v>
      </c>
      <c r="T9" s="122">
        <v>962.83281671938767</v>
      </c>
      <c r="U9" s="122">
        <v>961.79603227233122</v>
      </c>
      <c r="V9" s="122">
        <v>1023.546653833772</v>
      </c>
      <c r="W9" s="122">
        <v>1132.850885226796</v>
      </c>
      <c r="X9" s="122">
        <v>1105.6879535998135</v>
      </c>
      <c r="Y9" s="122">
        <v>1121.2120899699689</v>
      </c>
      <c r="DA9" s="130" t="s">
        <v>2418</v>
      </c>
    </row>
    <row r="10" spans="1:105" ht="12" customHeight="1" x14ac:dyDescent="0.25">
      <c r="A10" s="97" t="s">
        <v>143</v>
      </c>
      <c r="B10" s="98">
        <v>735.16907342530646</v>
      </c>
      <c r="C10" s="98">
        <v>584.7301506929806</v>
      </c>
      <c r="D10" s="98">
        <v>750.74545777910225</v>
      </c>
      <c r="E10" s="98">
        <v>796.40462849782148</v>
      </c>
      <c r="F10" s="98">
        <v>703.89542563846555</v>
      </c>
      <c r="G10" s="98">
        <v>731.30869203744123</v>
      </c>
      <c r="H10" s="98">
        <v>789.06332063730304</v>
      </c>
      <c r="I10" s="98">
        <v>801.19505004433256</v>
      </c>
      <c r="J10" s="98">
        <v>873.09165659998121</v>
      </c>
      <c r="K10" s="98">
        <v>678.4949545100086</v>
      </c>
      <c r="L10" s="98">
        <v>915.83273220855938</v>
      </c>
      <c r="M10" s="98">
        <v>1137.1393378613211</v>
      </c>
      <c r="N10" s="98">
        <v>1108.6268271042889</v>
      </c>
      <c r="O10" s="98">
        <v>942.28079287966841</v>
      </c>
      <c r="P10" s="98">
        <v>667.20490857544473</v>
      </c>
      <c r="Q10" s="98">
        <v>872.3540400593871</v>
      </c>
      <c r="R10" s="98">
        <v>967.1989470231016</v>
      </c>
      <c r="S10" s="98">
        <v>1052.7824186868284</v>
      </c>
      <c r="T10" s="98">
        <v>891.3532519391955</v>
      </c>
      <c r="U10" s="98">
        <v>857.40268810220039</v>
      </c>
      <c r="V10" s="98">
        <v>911.73432569453644</v>
      </c>
      <c r="W10" s="98">
        <v>1562.8550677043741</v>
      </c>
      <c r="X10" s="98">
        <v>796.11292822140024</v>
      </c>
      <c r="Y10" s="98">
        <v>681.43859228853262</v>
      </c>
      <c r="DA10" s="63" t="s">
        <v>2419</v>
      </c>
    </row>
    <row r="11" spans="1:105" ht="12" customHeight="1" x14ac:dyDescent="0.25">
      <c r="A11" s="97" t="s">
        <v>124</v>
      </c>
      <c r="B11" s="98">
        <v>695.80044818980411</v>
      </c>
      <c r="C11" s="98">
        <v>723.68876996853237</v>
      </c>
      <c r="D11" s="98">
        <v>689.72437044144601</v>
      </c>
      <c r="E11" s="98">
        <v>713.89293054228222</v>
      </c>
      <c r="F11" s="98">
        <v>726.28721129039423</v>
      </c>
      <c r="G11" s="98">
        <v>746.67133358180968</v>
      </c>
      <c r="H11" s="98">
        <v>771.77563292211676</v>
      </c>
      <c r="I11" s="98">
        <v>792.55515073664662</v>
      </c>
      <c r="J11" s="98">
        <v>831.8406552749999</v>
      </c>
      <c r="K11" s="98">
        <v>876.0895591573003</v>
      </c>
      <c r="L11" s="98">
        <v>907.10875748829687</v>
      </c>
      <c r="M11" s="98">
        <v>947.88513315402668</v>
      </c>
      <c r="N11" s="98">
        <v>915.28587688801315</v>
      </c>
      <c r="O11" s="98">
        <v>882.59921616669806</v>
      </c>
      <c r="P11" s="98">
        <v>904.95350145579982</v>
      </c>
      <c r="Q11" s="98">
        <v>918.03494045460934</v>
      </c>
      <c r="R11" s="98">
        <v>864.51773518430639</v>
      </c>
      <c r="S11" s="98">
        <v>906.61825105670187</v>
      </c>
      <c r="T11" s="98">
        <v>950.90225725315838</v>
      </c>
      <c r="U11" s="98">
        <v>943.1741630705742</v>
      </c>
      <c r="V11" s="98">
        <v>1051.847083754016</v>
      </c>
      <c r="W11" s="98">
        <v>1191.8102938595548</v>
      </c>
      <c r="X11" s="98">
        <v>1138.4983238627474</v>
      </c>
      <c r="Y11" s="98">
        <v>1027.9385946380603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912.04012881279289</v>
      </c>
      <c r="M12" s="98">
        <v>952.88315914386703</v>
      </c>
      <c r="N12" s="98">
        <v>920.13419321877029</v>
      </c>
      <c r="O12" s="98">
        <v>887.39452382465367</v>
      </c>
      <c r="P12" s="98">
        <v>909.34180102629375</v>
      </c>
      <c r="Q12" s="98">
        <v>921.89971627312957</v>
      </c>
      <c r="R12" s="98">
        <v>868.43815877637951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311.76261487007304</v>
      </c>
      <c r="M13" s="101">
        <v>318.02687804988733</v>
      </c>
      <c r="N13" s="101">
        <v>287.95159458351492</v>
      </c>
      <c r="O13" s="101">
        <v>297.06525586625651</v>
      </c>
      <c r="P13" s="101">
        <v>316.51986008205472</v>
      </c>
      <c r="Q13" s="101">
        <v>299.41224409231842</v>
      </c>
      <c r="R13" s="101">
        <v>302.69169474231705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600.27751394271991</v>
      </c>
      <c r="M14" s="104">
        <v>634.85628109397976</v>
      </c>
      <c r="N14" s="104">
        <v>632.18259863525543</v>
      </c>
      <c r="O14" s="104">
        <v>590.32926795839728</v>
      </c>
      <c r="P14" s="104">
        <v>592.82194094423903</v>
      </c>
      <c r="Q14" s="104">
        <v>622.4874721808111</v>
      </c>
      <c r="R14" s="104">
        <v>565.74646403406246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710.54371889704157</v>
      </c>
      <c r="C15" s="101">
        <v>664.71817066168092</v>
      </c>
      <c r="D15" s="101">
        <v>751.01300027802165</v>
      </c>
      <c r="E15" s="101">
        <v>729.6617149049689</v>
      </c>
      <c r="F15" s="101">
        <v>710.33197583409265</v>
      </c>
      <c r="G15" s="101">
        <v>751.28200640476757</v>
      </c>
      <c r="H15" s="101">
        <v>771.98965858738575</v>
      </c>
      <c r="I15" s="101">
        <v>759.90258107545094</v>
      </c>
      <c r="J15" s="101">
        <v>849.82952594953713</v>
      </c>
      <c r="K15" s="101">
        <v>882.46555862979562</v>
      </c>
      <c r="L15" s="101">
        <v>920.72933497550275</v>
      </c>
      <c r="M15" s="101">
        <v>963.78119865856161</v>
      </c>
      <c r="N15" s="101">
        <v>888.89941173039256</v>
      </c>
      <c r="O15" s="101">
        <v>872.38249210057722</v>
      </c>
      <c r="P15" s="101">
        <v>883.7665248850426</v>
      </c>
      <c r="Q15" s="101">
        <v>873.3517456195259</v>
      </c>
      <c r="R15" s="101">
        <v>896.91117211956157</v>
      </c>
      <c r="S15" s="101">
        <v>950.40832649869867</v>
      </c>
      <c r="T15" s="101">
        <v>967.62270918753518</v>
      </c>
      <c r="U15" s="101">
        <v>968.99713557360269</v>
      </c>
      <c r="V15" s="101">
        <v>1031.1999211043676</v>
      </c>
      <c r="W15" s="101">
        <v>1104.2585353674529</v>
      </c>
      <c r="X15" s="101">
        <v>1124.6186963532471</v>
      </c>
      <c r="Y15" s="101">
        <v>1145.1330444875737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918.9530253804262</v>
      </c>
      <c r="M16" s="104">
        <v>962.68904641596282</v>
      </c>
      <c r="N16" s="104">
        <v>888.61338767542338</v>
      </c>
      <c r="O16" s="104">
        <v>872.62384791893192</v>
      </c>
      <c r="P16" s="104">
        <v>883.8371329871577</v>
      </c>
      <c r="Q16" s="104">
        <v>872.35840941354832</v>
      </c>
      <c r="R16" s="104">
        <v>896.35088285917186</v>
      </c>
      <c r="S16" s="104">
        <v>950.05673317457206</v>
      </c>
      <c r="T16" s="104">
        <v>967.88880135750424</v>
      </c>
      <c r="U16" s="104">
        <v>969.27443395403236</v>
      </c>
      <c r="V16" s="104">
        <v>1031.339144274895</v>
      </c>
      <c r="W16" s="104">
        <v>1104.3508475084213</v>
      </c>
      <c r="X16" s="104">
        <v>1125.4660005599915</v>
      </c>
      <c r="Y16" s="104">
        <v>1145.4409265775676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318.25346830984756</v>
      </c>
      <c r="M17" s="98">
        <v>322.73236540607826</v>
      </c>
      <c r="N17" s="98">
        <v>277.67777971447811</v>
      </c>
      <c r="O17" s="98">
        <v>291.61211473184255</v>
      </c>
      <c r="P17" s="98">
        <v>307.01879842247848</v>
      </c>
      <c r="Q17" s="98">
        <v>284.24780457634364</v>
      </c>
      <c r="R17" s="98">
        <v>315.02148216231205</v>
      </c>
      <c r="S17" s="98">
        <v>355.86140944773456</v>
      </c>
      <c r="T17" s="98">
        <v>343.77332288513111</v>
      </c>
      <c r="U17" s="98">
        <v>344.18023406166918</v>
      </c>
      <c r="V17" s="98">
        <v>375.45039982972372</v>
      </c>
      <c r="W17" s="98">
        <v>405.14367688965956</v>
      </c>
      <c r="X17" s="98">
        <v>412.8906187139753</v>
      </c>
      <c r="Y17" s="98">
        <v>416.40638854054401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600.69955707057852</v>
      </c>
      <c r="M18" s="98">
        <v>639.95668100988439</v>
      </c>
      <c r="N18" s="98">
        <v>610.93560796094539</v>
      </c>
      <c r="O18" s="98">
        <v>581.01173318708948</v>
      </c>
      <c r="P18" s="98">
        <v>576.81833456467916</v>
      </c>
      <c r="Q18" s="98">
        <v>588.11060483720473</v>
      </c>
      <c r="R18" s="98">
        <v>581.32940069685981</v>
      </c>
      <c r="S18" s="98">
        <v>594.19532372683727</v>
      </c>
      <c r="T18" s="98">
        <v>624.11547847237296</v>
      </c>
      <c r="U18" s="98">
        <v>625.09419989236335</v>
      </c>
      <c r="V18" s="98">
        <v>655.88874444517148</v>
      </c>
      <c r="W18" s="98">
        <v>699.20717061876178</v>
      </c>
      <c r="X18" s="98">
        <v>712.57538184601617</v>
      </c>
      <c r="Y18" s="98">
        <v>729.03453803702371</v>
      </c>
      <c r="DA18" s="63" t="s">
        <v>2427</v>
      </c>
    </row>
    <row r="19" spans="1:105" ht="12" customHeight="1" x14ac:dyDescent="0.25">
      <c r="A19" s="121" t="s">
        <v>54</v>
      </c>
      <c r="B19" s="122">
        <v>464.73447382516383</v>
      </c>
      <c r="C19" s="122">
        <v>433.31046467785251</v>
      </c>
      <c r="D19" s="122">
        <v>479.79296339914828</v>
      </c>
      <c r="E19" s="122">
        <v>504.81176470906126</v>
      </c>
      <c r="F19" s="122">
        <v>498.2483184709601</v>
      </c>
      <c r="G19" s="122">
        <v>485.46655653150549</v>
      </c>
      <c r="H19" s="122">
        <v>507.61995351020568</v>
      </c>
      <c r="I19" s="122">
        <v>520.61693422511041</v>
      </c>
      <c r="J19" s="122">
        <v>526.61022955807948</v>
      </c>
      <c r="K19" s="122">
        <v>500.33201469299075</v>
      </c>
      <c r="L19" s="122">
        <v>527.16491973088011</v>
      </c>
      <c r="M19" s="122">
        <v>563.66761518295903</v>
      </c>
      <c r="N19" s="122">
        <v>533.81496413226785</v>
      </c>
      <c r="O19" s="122">
        <v>518.14968540492373</v>
      </c>
      <c r="P19" s="122">
        <v>506.37099185627886</v>
      </c>
      <c r="Q19" s="122">
        <v>531.89363128069658</v>
      </c>
      <c r="R19" s="122">
        <v>554.11801025655188</v>
      </c>
      <c r="S19" s="122">
        <v>585.56571571465031</v>
      </c>
      <c r="T19" s="122">
        <v>574.54571079824473</v>
      </c>
      <c r="U19" s="122">
        <v>573.04924014856624</v>
      </c>
      <c r="V19" s="122">
        <v>609.52207565782419</v>
      </c>
      <c r="W19" s="122">
        <v>667.71518990637196</v>
      </c>
      <c r="X19" s="122">
        <v>627.23242867725901</v>
      </c>
      <c r="Y19" s="122">
        <v>616.30077392819521</v>
      </c>
      <c r="DA19" s="130" t="s">
        <v>2428</v>
      </c>
    </row>
    <row r="20" spans="1:105" ht="12" customHeight="1" x14ac:dyDescent="0.25">
      <c r="A20" s="97" t="s">
        <v>51</v>
      </c>
      <c r="B20" s="98">
        <v>498.09347970507059</v>
      </c>
      <c r="C20" s="98">
        <v>360.61632766328808</v>
      </c>
      <c r="D20" s="98">
        <v>538.28168288784059</v>
      </c>
      <c r="E20" s="98">
        <v>585.72092805752379</v>
      </c>
      <c r="F20" s="98">
        <v>514.88826848772135</v>
      </c>
      <c r="G20" s="98">
        <v>468.91647618653923</v>
      </c>
      <c r="H20" s="98">
        <v>516.80684495408218</v>
      </c>
      <c r="I20" s="98">
        <v>535.58562436914747</v>
      </c>
      <c r="J20" s="98">
        <v>539.32856469659259</v>
      </c>
      <c r="K20" s="98">
        <v>429.58256481354869</v>
      </c>
      <c r="L20" s="98">
        <v>541.66972406461355</v>
      </c>
      <c r="M20" s="98">
        <v>570.07282850113552</v>
      </c>
      <c r="N20" s="98">
        <v>568.3038519767025</v>
      </c>
      <c r="O20" s="98">
        <v>554.27625325831423</v>
      </c>
      <c r="P20" s="98">
        <v>526.99964882769541</v>
      </c>
      <c r="Q20" s="98">
        <v>303.12405647925243</v>
      </c>
      <c r="R20" s="98">
        <v>491.04444418096062</v>
      </c>
      <c r="S20" s="98">
        <v>649.05342255551273</v>
      </c>
      <c r="T20" s="98">
        <v>539.43835497459588</v>
      </c>
      <c r="U20" s="98">
        <v>533.81881850320144</v>
      </c>
      <c r="V20" s="98">
        <v>589.18040261551243</v>
      </c>
      <c r="W20" s="98">
        <v>925.99226599832127</v>
      </c>
      <c r="X20" s="98">
        <v>456.61444475143406</v>
      </c>
      <c r="Y20" s="98">
        <v>380.62879616376409</v>
      </c>
      <c r="DA20" s="63" t="s">
        <v>2429</v>
      </c>
    </row>
    <row r="21" spans="1:105" ht="12" customHeight="1" x14ac:dyDescent="0.25">
      <c r="A21" s="97" t="s">
        <v>50</v>
      </c>
      <c r="B21" s="98">
        <v>425.1767907053013</v>
      </c>
      <c r="C21" s="98">
        <v>454.83327096973932</v>
      </c>
      <c r="D21" s="98">
        <v>438.12588610573584</v>
      </c>
      <c r="E21" s="98">
        <v>504.66621205348571</v>
      </c>
      <c r="F21" s="98">
        <v>520.56266461168343</v>
      </c>
      <c r="G21" s="98">
        <v>512.34476900372567</v>
      </c>
      <c r="H21" s="98">
        <v>541.48685309812925</v>
      </c>
      <c r="I21" s="98">
        <v>511.65394645413949</v>
      </c>
      <c r="J21" s="98">
        <v>474.57976465068612</v>
      </c>
      <c r="K21" s="98">
        <v>530.62837006260781</v>
      </c>
      <c r="L21" s="98">
        <v>463.18318644519854</v>
      </c>
      <c r="M21" s="98">
        <v>580.27192128584761</v>
      </c>
      <c r="N21" s="98">
        <v>524.81697683398204</v>
      </c>
      <c r="O21" s="98">
        <v>500.41354049784422</v>
      </c>
      <c r="P21" s="98">
        <v>465.29728454766462</v>
      </c>
      <c r="Q21" s="98">
        <v>671.90043737016879</v>
      </c>
      <c r="R21" s="98">
        <v>565.797836812936</v>
      </c>
      <c r="S21" s="98">
        <v>558.00902143312999</v>
      </c>
      <c r="T21" s="98">
        <v>572.20550226887553</v>
      </c>
      <c r="U21" s="98">
        <v>556.68387493175794</v>
      </c>
      <c r="V21" s="98">
        <v>615.14432048247136</v>
      </c>
      <c r="W21" s="98">
        <v>689.55054318302393</v>
      </c>
      <c r="X21" s="98">
        <v>650.62787567664896</v>
      </c>
      <c r="Y21" s="98">
        <v>573.84248557213596</v>
      </c>
      <c r="DA21" s="63" t="s">
        <v>2430</v>
      </c>
    </row>
    <row r="22" spans="1:105" ht="12" customHeight="1" x14ac:dyDescent="0.25">
      <c r="A22" s="109" t="s">
        <v>120</v>
      </c>
      <c r="B22" s="33">
        <v>454.37141990930229</v>
      </c>
      <c r="C22" s="33">
        <v>461.58318465271816</v>
      </c>
      <c r="D22" s="33">
        <v>454.3858980739962</v>
      </c>
      <c r="E22" s="33">
        <v>461.43682202268178</v>
      </c>
      <c r="F22" s="33">
        <v>486.04960870680651</v>
      </c>
      <c r="G22" s="33">
        <v>490.35679753831198</v>
      </c>
      <c r="H22" s="33">
        <v>497.3926000728822</v>
      </c>
      <c r="I22" s="33">
        <v>513.90547135420502</v>
      </c>
      <c r="J22" s="33">
        <v>527.658893096013</v>
      </c>
      <c r="K22" s="33">
        <v>531.24762520052377</v>
      </c>
      <c r="L22" s="33">
        <v>529.3621551622017</v>
      </c>
      <c r="M22" s="33">
        <v>558.17237516332102</v>
      </c>
      <c r="N22" s="33">
        <v>519.83568631966796</v>
      </c>
      <c r="O22" s="33">
        <v>507.25812687253693</v>
      </c>
      <c r="P22" s="33">
        <v>506.64658411437995</v>
      </c>
      <c r="Q22" s="33">
        <v>548.51876678902704</v>
      </c>
      <c r="R22" s="33">
        <v>559.32126029926587</v>
      </c>
      <c r="S22" s="33">
        <v>583.57455767131023</v>
      </c>
      <c r="T22" s="33">
        <v>577.7773303132268</v>
      </c>
      <c r="U22" s="33">
        <v>577.98344018524676</v>
      </c>
      <c r="V22" s="33">
        <v>610.57743657999254</v>
      </c>
      <c r="W22" s="33">
        <v>645.0465842383021</v>
      </c>
      <c r="X22" s="33">
        <v>637.81375440621957</v>
      </c>
      <c r="Y22" s="33">
        <v>634.10155282559572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3987.3539578181012</v>
      </c>
      <c r="C24" s="117">
        <f t="shared" si="7"/>
        <v>4093.5366498352878</v>
      </c>
      <c r="D24" s="117">
        <f t="shared" si="7"/>
        <v>4401.469789088731</v>
      </c>
      <c r="E24" s="117">
        <f t="shared" si="7"/>
        <v>4395.8196292967968</v>
      </c>
      <c r="F24" s="117">
        <f t="shared" si="7"/>
        <v>4371.841092712004</v>
      </c>
      <c r="G24" s="117">
        <f t="shared" si="7"/>
        <v>4417.1290856646674</v>
      </c>
      <c r="H24" s="117">
        <f t="shared" si="7"/>
        <v>4334.7118428661715</v>
      </c>
      <c r="I24" s="117">
        <f t="shared" si="7"/>
        <v>4304.7676016410132</v>
      </c>
      <c r="J24" s="117">
        <f t="shared" si="7"/>
        <v>4252.0974328673519</v>
      </c>
      <c r="K24" s="117">
        <f t="shared" si="7"/>
        <v>3220.6357350621397</v>
      </c>
      <c r="L24" s="117">
        <f t="shared" si="7"/>
        <v>2617.1652607232209</v>
      </c>
      <c r="M24" s="117">
        <f t="shared" si="7"/>
        <v>6702.689867968722</v>
      </c>
      <c r="N24" s="117">
        <f t="shared" si="7"/>
        <v>4949.2522001503949</v>
      </c>
      <c r="O24" s="117">
        <f t="shared" si="7"/>
        <v>4215.0460784932538</v>
      </c>
      <c r="P24" s="117">
        <f t="shared" si="7"/>
        <v>3310.2666857092145</v>
      </c>
      <c r="Q24" s="117">
        <f t="shared" si="7"/>
        <v>7351.3524358611203</v>
      </c>
      <c r="R24" s="117">
        <f t="shared" ref="R24:V24" si="8">R25+R28+R30+R39</f>
        <v>6315.1545589353727</v>
      </c>
      <c r="S24" s="117">
        <f t="shared" si="8"/>
        <v>4860.0490629961769</v>
      </c>
      <c r="T24" s="117">
        <f t="shared" si="8"/>
        <v>4760.5358367397712</v>
      </c>
      <c r="U24" s="117">
        <f t="shared" si="8"/>
        <v>4833.9963107548483</v>
      </c>
      <c r="V24" s="117">
        <f t="shared" si="8"/>
        <v>5218.9909179171755</v>
      </c>
      <c r="W24" s="117">
        <f t="shared" ref="W24:Y24" si="9">W25+W28+W30+W39</f>
        <v>5556.5803897221103</v>
      </c>
      <c r="X24" s="117">
        <f t="shared" si="9"/>
        <v>4980.4184766642456</v>
      </c>
      <c r="Y24" s="117">
        <f t="shared" si="9"/>
        <v>4394.4845970401193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2815.8866633672515</v>
      </c>
      <c r="C25" s="122">
        <f t="shared" si="10"/>
        <v>2960.9933123350006</v>
      </c>
      <c r="D25" s="122">
        <f t="shared" si="10"/>
        <v>3193.1390495681494</v>
      </c>
      <c r="E25" s="122">
        <f t="shared" si="10"/>
        <v>3194.1045690462943</v>
      </c>
      <c r="F25" s="122">
        <f t="shared" si="10"/>
        <v>3170.6779196776515</v>
      </c>
      <c r="G25" s="122">
        <f t="shared" si="10"/>
        <v>3172.2713491821519</v>
      </c>
      <c r="H25" s="122">
        <f t="shared" si="10"/>
        <v>3059.2365698659632</v>
      </c>
      <c r="I25" s="122">
        <f t="shared" si="10"/>
        <v>3031.378413410182</v>
      </c>
      <c r="J25" s="122">
        <f t="shared" si="10"/>
        <v>2875.7485725253059</v>
      </c>
      <c r="K25" s="122">
        <f t="shared" si="10"/>
        <v>1774.8037725265808</v>
      </c>
      <c r="L25" s="122">
        <f t="shared" si="10"/>
        <v>1127.850712267697</v>
      </c>
      <c r="M25" s="122">
        <f t="shared" si="10"/>
        <v>5142.4455130351143</v>
      </c>
      <c r="N25" s="122">
        <f t="shared" si="10"/>
        <v>3373.6851781813562</v>
      </c>
      <c r="O25" s="122">
        <f t="shared" si="10"/>
        <v>2777.2213472433928</v>
      </c>
      <c r="P25" s="122">
        <f t="shared" si="10"/>
        <v>1850.7935288901829</v>
      </c>
      <c r="Q25" s="122">
        <f t="shared" si="10"/>
        <v>5748.0648015293173</v>
      </c>
      <c r="R25" s="122">
        <f t="shared" ref="R25:V25" si="11">SUM(R26:R27)</f>
        <v>4688.5634718252913</v>
      </c>
      <c r="S25" s="122">
        <f t="shared" si="11"/>
        <v>3156.0770624849756</v>
      </c>
      <c r="T25" s="122">
        <f t="shared" si="11"/>
        <v>3067.3759499475564</v>
      </c>
      <c r="U25" s="122">
        <f t="shared" si="11"/>
        <v>3129.1000860181425</v>
      </c>
      <c r="V25" s="122">
        <f t="shared" si="11"/>
        <v>3416.7918715912401</v>
      </c>
      <c r="W25" s="122">
        <f t="shared" ref="W25:Y25" si="12">SUM(W26:W27)</f>
        <v>3644.664219506059</v>
      </c>
      <c r="X25" s="122">
        <f t="shared" si="12"/>
        <v>3088.8879854917709</v>
      </c>
      <c r="Y25" s="122">
        <f t="shared" si="12"/>
        <v>2499.4140266564768</v>
      </c>
      <c r="DA25" s="130" t="s">
        <v>2433</v>
      </c>
    </row>
    <row r="26" spans="1:105" ht="12" customHeight="1" x14ac:dyDescent="0.25">
      <c r="A26" s="97" t="s">
        <v>74</v>
      </c>
      <c r="B26" s="98">
        <v>2752.1517455372905</v>
      </c>
      <c r="C26" s="98">
        <v>2895.4530996119443</v>
      </c>
      <c r="D26" s="98">
        <v>3122.8498051471165</v>
      </c>
      <c r="E26" s="98">
        <v>3124.7145076138436</v>
      </c>
      <c r="F26" s="98">
        <v>3102.6686070652959</v>
      </c>
      <c r="G26" s="98">
        <v>3105.4396456378804</v>
      </c>
      <c r="H26" s="98">
        <v>2995.3839509533013</v>
      </c>
      <c r="I26" s="98">
        <v>2969.3308783767725</v>
      </c>
      <c r="J26" s="98">
        <v>2817.1448747336394</v>
      </c>
      <c r="K26" s="98">
        <v>1739.0599313025998</v>
      </c>
      <c r="L26" s="98">
        <v>1105.1743197331834</v>
      </c>
      <c r="M26" s="98">
        <v>5039.4333482432485</v>
      </c>
      <c r="N26" s="98">
        <v>3308.0158090806049</v>
      </c>
      <c r="O26" s="98">
        <v>2723.0518015208368</v>
      </c>
      <c r="P26" s="98">
        <v>1815.1809611645172</v>
      </c>
      <c r="Q26" s="98">
        <v>5637.7493532860208</v>
      </c>
      <c r="R26" s="98">
        <v>4599.2088359710406</v>
      </c>
      <c r="S26" s="98">
        <v>3095.8507201888769</v>
      </c>
      <c r="T26" s="98">
        <v>3009.1693648677478</v>
      </c>
      <c r="U26" s="98">
        <v>3069.9855955434391</v>
      </c>
      <c r="V26" s="98">
        <v>3351.9825756699352</v>
      </c>
      <c r="W26" s="98">
        <v>3575.3183704056105</v>
      </c>
      <c r="X26" s="98">
        <v>3030.341323183211</v>
      </c>
      <c r="Y26" s="98">
        <v>2451.8936748867136</v>
      </c>
      <c r="DA26" s="63" t="s">
        <v>2434</v>
      </c>
    </row>
    <row r="27" spans="1:105" ht="12" customHeight="1" x14ac:dyDescent="0.25">
      <c r="A27" s="97" t="s">
        <v>53</v>
      </c>
      <c r="B27" s="98">
        <v>63.734917829960892</v>
      </c>
      <c r="C27" s="98">
        <v>65.540212723056271</v>
      </c>
      <c r="D27" s="98">
        <v>70.289244421033047</v>
      </c>
      <c r="E27" s="98">
        <v>69.390061432450793</v>
      </c>
      <c r="F27" s="98">
        <v>68.009312612355586</v>
      </c>
      <c r="G27" s="98">
        <v>66.831703544271278</v>
      </c>
      <c r="H27" s="98">
        <v>63.852618912661924</v>
      </c>
      <c r="I27" s="98">
        <v>62.047535033409424</v>
      </c>
      <c r="J27" s="98">
        <v>58.603697791666399</v>
      </c>
      <c r="K27" s="98">
        <v>35.74384122398105</v>
      </c>
      <c r="L27" s="98">
        <v>22.676392534513585</v>
      </c>
      <c r="M27" s="98">
        <v>103.01216479186543</v>
      </c>
      <c r="N27" s="98">
        <v>65.669369100751254</v>
      </c>
      <c r="O27" s="98">
        <v>54.169545722556116</v>
      </c>
      <c r="P27" s="98">
        <v>35.612567725665762</v>
      </c>
      <c r="Q27" s="98">
        <v>110.31544824329652</v>
      </c>
      <c r="R27" s="98">
        <v>89.354635854250631</v>
      </c>
      <c r="S27" s="98">
        <v>60.226342296098849</v>
      </c>
      <c r="T27" s="98">
        <v>58.206585079808313</v>
      </c>
      <c r="U27" s="98">
        <v>59.114490474703558</v>
      </c>
      <c r="V27" s="98">
        <v>64.809295921304809</v>
      </c>
      <c r="W27" s="98">
        <v>69.34584910044839</v>
      </c>
      <c r="X27" s="98">
        <v>58.546662308560094</v>
      </c>
      <c r="Y27" s="98">
        <v>47.520351769763373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8.2364611755056369</v>
      </c>
      <c r="C28" s="122">
        <f t="shared" si="13"/>
        <v>6.8597045768322742</v>
      </c>
      <c r="D28" s="122">
        <f t="shared" si="13"/>
        <v>4.3836853305482979</v>
      </c>
      <c r="E28" s="122">
        <f t="shared" si="13"/>
        <v>5.4695921054987346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5.1221175865704272</v>
      </c>
      <c r="K28" s="122">
        <f t="shared" si="13"/>
        <v>35.203868859202196</v>
      </c>
      <c r="L28" s="122">
        <f t="shared" si="13"/>
        <v>51.644630340879857</v>
      </c>
      <c r="M28" s="122">
        <f t="shared" si="13"/>
        <v>39.41509239030858</v>
      </c>
      <c r="N28" s="122">
        <f t="shared" si="13"/>
        <v>169.67761007133802</v>
      </c>
      <c r="O28" s="122">
        <f t="shared" si="13"/>
        <v>63.082030743962434</v>
      </c>
      <c r="P28" s="122">
        <f t="shared" si="13"/>
        <v>85.078256948882057</v>
      </c>
      <c r="Q28" s="122">
        <f t="shared" si="13"/>
        <v>180.42552652504992</v>
      </c>
      <c r="R28" s="122">
        <f t="shared" si="13"/>
        <v>181.79105892605537</v>
      </c>
      <c r="S28" s="122">
        <f t="shared" si="13"/>
        <v>183.45037533826064</v>
      </c>
      <c r="T28" s="122">
        <f t="shared" si="13"/>
        <v>157.85402530590656</v>
      </c>
      <c r="U28" s="122">
        <f t="shared" si="13"/>
        <v>168.28866726572815</v>
      </c>
      <c r="V28" s="122">
        <f t="shared" si="13"/>
        <v>166.49471932172708</v>
      </c>
      <c r="W28" s="122">
        <f t="shared" si="13"/>
        <v>165.06500144326213</v>
      </c>
      <c r="X28" s="122">
        <f t="shared" si="13"/>
        <v>134.17594331880468</v>
      </c>
      <c r="Y28" s="122">
        <f t="shared" si="13"/>
        <v>125.68097378140473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8.2364611755056369</v>
      </c>
      <c r="C29" s="98">
        <f>IF(RES_hhdet_tes!C29=0,0,RES_hhdet_tes!C29*1000*11630/RES_hhdet_num!C24)</f>
        <v>6.8597045768322742</v>
      </c>
      <c r="D29" s="98">
        <f>IF(RES_hhdet_tes!D29=0,0,RES_hhdet_tes!D29*1000*11630/RES_hhdet_num!D24)</f>
        <v>4.3836853305482979</v>
      </c>
      <c r="E29" s="98">
        <f>IF(RES_hhdet_tes!E29=0,0,RES_hhdet_tes!E29*1000*11630/RES_hhdet_num!E24)</f>
        <v>5.4695921054987346</v>
      </c>
      <c r="F29" s="98">
        <f>IF(RES_hhdet_tes!F29=0,0,RES_hhdet_tes!F29*1000*11630/RES_hhdet_num!F24)</f>
        <v>0</v>
      </c>
      <c r="G29" s="98">
        <f>IF(RES_hhdet_tes!G29=0,0,RES_hhdet_tes!G29*1000*11630/RES_hhdet_num!G24)</f>
        <v>0</v>
      </c>
      <c r="H29" s="98">
        <f>IF(RES_hhdet_tes!H29=0,0,RES_hhdet_tes!H29*1000*11630/RES_hhdet_num!H24)</f>
        <v>0</v>
      </c>
      <c r="I29" s="98">
        <f>IF(RES_hhdet_tes!I29=0,0,RES_hhdet_tes!I29*1000*11630/RES_hhdet_num!I24)</f>
        <v>0</v>
      </c>
      <c r="J29" s="98">
        <f>IF(RES_hhdet_tes!J29=0,0,RES_hhdet_tes!J29*1000*11630/RES_hhdet_num!J24)</f>
        <v>5.1221175865704272</v>
      </c>
      <c r="K29" s="98">
        <f>IF(RES_hhdet_tes!K29=0,0,RES_hhdet_tes!K29*1000*11630/RES_hhdet_num!K24)</f>
        <v>35.203868859202196</v>
      </c>
      <c r="L29" s="98">
        <f>IF(RES_hhdet_tes!L29=0,0,RES_hhdet_tes!L29*1000*11630/RES_hhdet_num!L24)</f>
        <v>51.644630340879857</v>
      </c>
      <c r="M29" s="98">
        <f>IF(RES_hhdet_tes!M29=0,0,RES_hhdet_tes!M29*1000*11630/RES_hhdet_num!M24)</f>
        <v>39.41509239030858</v>
      </c>
      <c r="N29" s="98">
        <f>IF(RES_hhdet_tes!N29=0,0,RES_hhdet_tes!N29*1000*11630/RES_hhdet_num!N24)</f>
        <v>169.67761007133802</v>
      </c>
      <c r="O29" s="98">
        <f>IF(RES_hhdet_tes!O29=0,0,RES_hhdet_tes!O29*1000*11630/RES_hhdet_num!O24)</f>
        <v>63.082030743962434</v>
      </c>
      <c r="P29" s="98">
        <f>IF(RES_hhdet_tes!P29=0,0,RES_hhdet_tes!P29*1000*11630/RES_hhdet_num!P24)</f>
        <v>85.078256948882057</v>
      </c>
      <c r="Q29" s="98">
        <f>IF(RES_hhdet_tes!Q29=0,0,RES_hhdet_tes!Q29*1000*11630/RES_hhdet_num!Q24)</f>
        <v>180.42552652504992</v>
      </c>
      <c r="R29" s="98">
        <f>IF(RES_hhdet_tes!R29=0,0,RES_hhdet_tes!R29*1000*11630/RES_hhdet_num!R24)</f>
        <v>181.79105892605537</v>
      </c>
      <c r="S29" s="98">
        <f>IF(RES_hhdet_tes!S29=0,0,RES_hhdet_tes!S29*1000*11630/RES_hhdet_num!S24)</f>
        <v>183.45037533826064</v>
      </c>
      <c r="T29" s="98">
        <f>IF(RES_hhdet_tes!T29=0,0,RES_hhdet_tes!T29*1000*11630/RES_hhdet_num!T24)</f>
        <v>157.85402530590656</v>
      </c>
      <c r="U29" s="98">
        <f>IF(RES_hhdet_tes!U29=0,0,RES_hhdet_tes!U29*1000*11630/RES_hhdet_num!U24)</f>
        <v>168.28866726572815</v>
      </c>
      <c r="V29" s="98">
        <f>IF(RES_hhdet_tes!V29=0,0,RES_hhdet_tes!V29*1000*11630/RES_hhdet_num!V24)</f>
        <v>166.49471932172708</v>
      </c>
      <c r="W29" s="98">
        <f>IF(RES_hhdet_tes!W29=0,0,RES_hhdet_tes!W29*1000*11630/RES_hhdet_num!W24)</f>
        <v>165.06500144326213</v>
      </c>
      <c r="X29" s="98">
        <f>IF(RES_hhdet_tes!X29=0,0,RES_hhdet_tes!X29*1000*11630/RES_hhdet_num!X24)</f>
        <v>134.17594331880468</v>
      </c>
      <c r="Y29" s="98">
        <f>IF(RES_hhdet_tes!Y29=0,0,RES_hhdet_tes!Y29*1000*11630/RES_hhdet_num!Y24)</f>
        <v>125.68097378140473</v>
      </c>
      <c r="DA29" s="63" t="s">
        <v>2437</v>
      </c>
    </row>
    <row r="30" spans="1:105" ht="12" customHeight="1" x14ac:dyDescent="0.25">
      <c r="A30" s="121" t="s">
        <v>55</v>
      </c>
      <c r="B30" s="122">
        <v>710.54371889704157</v>
      </c>
      <c r="C30" s="122">
        <v>664.70311913528781</v>
      </c>
      <c r="D30" s="122">
        <v>751.09511950926867</v>
      </c>
      <c r="E30" s="122">
        <v>729.82063958030699</v>
      </c>
      <c r="F30" s="122">
        <v>710.55523618916641</v>
      </c>
      <c r="G30" s="122">
        <v>751.59686724122412</v>
      </c>
      <c r="H30" s="122">
        <v>772.2589036598406</v>
      </c>
      <c r="I30" s="122">
        <v>759.77027459117926</v>
      </c>
      <c r="J30" s="122">
        <v>849.15512633791855</v>
      </c>
      <c r="K30" s="122">
        <v>879.45570508137394</v>
      </c>
      <c r="L30" s="122">
        <v>917.08660574143323</v>
      </c>
      <c r="M30" s="122">
        <v>959.66129672909744</v>
      </c>
      <c r="N30" s="122">
        <v>885.42858354137593</v>
      </c>
      <c r="O30" s="122">
        <v>868.33809519567285</v>
      </c>
      <c r="P30" s="122">
        <v>873.01339282955257</v>
      </c>
      <c r="Q30" s="122">
        <v>859.504194150535</v>
      </c>
      <c r="R30" s="122">
        <v>884.71941467388535</v>
      </c>
      <c r="S30" s="122">
        <v>939.86726883918016</v>
      </c>
      <c r="T30" s="122">
        <v>958.13054477787443</v>
      </c>
      <c r="U30" s="122">
        <v>960.85249377258185</v>
      </c>
      <c r="V30" s="122">
        <v>1024.6951738736545</v>
      </c>
      <c r="W30" s="122">
        <v>1098.2630422598804</v>
      </c>
      <c r="X30" s="122">
        <v>1118.8017581053637</v>
      </c>
      <c r="Y30" s="122">
        <v>1138.2661469952689</v>
      </c>
      <c r="DA30" s="130" t="s">
        <v>2438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952.05269448744173</v>
      </c>
      <c r="N31" s="98">
        <v>921.50022421412177</v>
      </c>
      <c r="O31" s="98">
        <v>890.0889625544155</v>
      </c>
      <c r="P31" s="98">
        <v>896.61217737732943</v>
      </c>
      <c r="Q31" s="98">
        <v>909.93756117183977</v>
      </c>
      <c r="R31" s="98">
        <v>857.61435964620875</v>
      </c>
      <c r="S31" s="98">
        <v>900.91040179395532</v>
      </c>
      <c r="T31" s="98">
        <v>937.56546618602863</v>
      </c>
      <c r="U31" s="98">
        <v>931.75745910481726</v>
      </c>
      <c r="V31" s="98">
        <v>1012.9024463253704</v>
      </c>
      <c r="W31" s="98">
        <v>0</v>
      </c>
      <c r="X31" s="98">
        <v>0</v>
      </c>
      <c r="Y31" s="98">
        <v>0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710.54371889704157</v>
      </c>
      <c r="C35" s="101">
        <v>664.70311913528781</v>
      </c>
      <c r="D35" s="101">
        <v>751.09511950926867</v>
      </c>
      <c r="E35" s="101">
        <v>729.82063958030699</v>
      </c>
      <c r="F35" s="101">
        <v>710.55523618916641</v>
      </c>
      <c r="G35" s="101">
        <v>751.59686724122412</v>
      </c>
      <c r="H35" s="101">
        <v>772.2589036598406</v>
      </c>
      <c r="I35" s="101">
        <v>759.77027459117926</v>
      </c>
      <c r="J35" s="101">
        <v>849.15512633791855</v>
      </c>
      <c r="K35" s="101">
        <v>879.45570508137394</v>
      </c>
      <c r="L35" s="101">
        <v>917.17903197570649</v>
      </c>
      <c r="M35" s="101">
        <v>959.64094124814596</v>
      </c>
      <c r="N35" s="101">
        <v>885.28314032645869</v>
      </c>
      <c r="O35" s="101">
        <v>868.22870364986898</v>
      </c>
      <c r="P35" s="101">
        <v>872.89501377242561</v>
      </c>
      <c r="Q35" s="101">
        <v>859.409595990291</v>
      </c>
      <c r="R35" s="101">
        <v>884.7758583183346</v>
      </c>
      <c r="S35" s="101">
        <v>939.8675558646687</v>
      </c>
      <c r="T35" s="101">
        <v>957.93211225461641</v>
      </c>
      <c r="U35" s="101">
        <v>960.64867848080428</v>
      </c>
      <c r="V35" s="101">
        <v>1024.5718862675999</v>
      </c>
      <c r="W35" s="101">
        <v>1098.2530940577749</v>
      </c>
      <c r="X35" s="101">
        <v>1118.8991252041271</v>
      </c>
      <c r="Y35" s="101">
        <v>1138.6870349513576</v>
      </c>
      <c r="DA35" s="131" t="s">
        <v>2443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916.67582247799692</v>
      </c>
      <c r="M36" s="104">
        <v>959.958231856569</v>
      </c>
      <c r="N36" s="104">
        <v>885.96453680795548</v>
      </c>
      <c r="O36" s="104">
        <v>868.80113776301857</v>
      </c>
      <c r="P36" s="104">
        <v>873.55124084806516</v>
      </c>
      <c r="Q36" s="104">
        <v>859.31229667614377</v>
      </c>
      <c r="R36" s="104">
        <v>884.76419167770621</v>
      </c>
      <c r="S36" s="104">
        <v>940.96634758855873</v>
      </c>
      <c r="T36" s="104">
        <v>960.95926109289007</v>
      </c>
      <c r="U36" s="104">
        <v>963.81779346363658</v>
      </c>
      <c r="V36" s="104">
        <v>1026.3152208082684</v>
      </c>
      <c r="W36" s="104">
        <v>1098.3844355108893</v>
      </c>
      <c r="X36" s="104">
        <v>1117.8394811399221</v>
      </c>
      <c r="Y36" s="104">
        <v>1134.1385753349898</v>
      </c>
      <c r="DA36" s="132" t="s">
        <v>2444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317.46482329565509</v>
      </c>
      <c r="M37" s="98">
        <v>321.81688574468637</v>
      </c>
      <c r="N37" s="98">
        <v>276.85005526436885</v>
      </c>
      <c r="O37" s="98">
        <v>290.33464724658944</v>
      </c>
      <c r="P37" s="98">
        <v>303.44578465400957</v>
      </c>
      <c r="Q37" s="98">
        <v>279.99688102950051</v>
      </c>
      <c r="R37" s="98">
        <v>310.94935293352233</v>
      </c>
      <c r="S37" s="98">
        <v>352.45643655074474</v>
      </c>
      <c r="T37" s="98">
        <v>341.31209895166739</v>
      </c>
      <c r="U37" s="98">
        <v>342.242632351167</v>
      </c>
      <c r="V37" s="98">
        <v>373.62148246075725</v>
      </c>
      <c r="W37" s="98">
        <v>402.95483074536361</v>
      </c>
      <c r="X37" s="98">
        <v>410.09273915082542</v>
      </c>
      <c r="Y37" s="98">
        <v>412.29760287230334</v>
      </c>
      <c r="DA37" s="63" t="s">
        <v>2445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599.21099918234177</v>
      </c>
      <c r="M38" s="98">
        <v>638.1413461118824</v>
      </c>
      <c r="N38" s="98">
        <v>609.11448154358663</v>
      </c>
      <c r="O38" s="98">
        <v>578.46649051642896</v>
      </c>
      <c r="P38" s="98">
        <v>570.10545619405559</v>
      </c>
      <c r="Q38" s="98">
        <v>579.31541564664315</v>
      </c>
      <c r="R38" s="98">
        <v>573.81483874418382</v>
      </c>
      <c r="S38" s="98">
        <v>588.50991103781394</v>
      </c>
      <c r="T38" s="98">
        <v>619.64716214122279</v>
      </c>
      <c r="U38" s="98">
        <v>621.57516111246946</v>
      </c>
      <c r="V38" s="98">
        <v>652.69373834751127</v>
      </c>
      <c r="W38" s="98">
        <v>695.42960476552571</v>
      </c>
      <c r="X38" s="98">
        <v>707.74674198909668</v>
      </c>
      <c r="Y38" s="98">
        <v>721.84097246268652</v>
      </c>
      <c r="DA38" s="63" t="s">
        <v>2446</v>
      </c>
    </row>
    <row r="39" spans="1:105" ht="12" customHeight="1" x14ac:dyDescent="0.25">
      <c r="A39" s="121" t="s">
        <v>54</v>
      </c>
      <c r="B39" s="122">
        <v>452.68711437830223</v>
      </c>
      <c r="C39" s="122">
        <v>460.98051378816655</v>
      </c>
      <c r="D39" s="122">
        <v>452.85193468076415</v>
      </c>
      <c r="E39" s="122">
        <v>466.42482856469758</v>
      </c>
      <c r="F39" s="122">
        <v>490.60793684518649</v>
      </c>
      <c r="G39" s="122">
        <v>493.26086924129112</v>
      </c>
      <c r="H39" s="122">
        <v>503.21636934036746</v>
      </c>
      <c r="I39" s="122">
        <v>513.61891363965162</v>
      </c>
      <c r="J39" s="122">
        <v>522.07161641755761</v>
      </c>
      <c r="K39" s="122">
        <v>531.17238859498264</v>
      </c>
      <c r="L39" s="122">
        <v>520.58331237321102</v>
      </c>
      <c r="M39" s="122">
        <v>561.16796581420124</v>
      </c>
      <c r="N39" s="122">
        <v>520.46082835632478</v>
      </c>
      <c r="O39" s="122">
        <v>506.40460531022575</v>
      </c>
      <c r="P39" s="122">
        <v>501.38150704059734</v>
      </c>
      <c r="Q39" s="122">
        <v>563.35791365621731</v>
      </c>
      <c r="R39" s="122">
        <v>560.08061351013998</v>
      </c>
      <c r="S39" s="122">
        <v>580.65435633376069</v>
      </c>
      <c r="T39" s="122">
        <v>577.17531670843414</v>
      </c>
      <c r="U39" s="122">
        <v>575.75506369839582</v>
      </c>
      <c r="V39" s="122">
        <v>611.00915313055373</v>
      </c>
      <c r="W39" s="122">
        <v>648.58812651290793</v>
      </c>
      <c r="X39" s="122">
        <v>638.5527897483064</v>
      </c>
      <c r="Y39" s="122">
        <v>631.12344960696907</v>
      </c>
      <c r="DA39" s="130" t="s">
        <v>2447</v>
      </c>
    </row>
    <row r="40" spans="1:105" ht="12" customHeight="1" x14ac:dyDescent="0.25">
      <c r="A40" s="97" t="s">
        <v>50</v>
      </c>
      <c r="B40" s="98">
        <v>425.17679070530136</v>
      </c>
      <c r="C40" s="98">
        <v>454.83327096973943</v>
      </c>
      <c r="D40" s="98">
        <v>438.12588610573584</v>
      </c>
      <c r="E40" s="98">
        <v>504.66621205348571</v>
      </c>
      <c r="F40" s="98">
        <v>520.56266461168343</v>
      </c>
      <c r="G40" s="98">
        <v>512.34476900372567</v>
      </c>
      <c r="H40" s="98">
        <v>541.48685309812913</v>
      </c>
      <c r="I40" s="98">
        <v>511.65394645413971</v>
      </c>
      <c r="J40" s="98">
        <v>474.57976465068606</v>
      </c>
      <c r="K40" s="98">
        <v>530.62837006260736</v>
      </c>
      <c r="L40" s="98">
        <v>463.18318644519854</v>
      </c>
      <c r="M40" s="98">
        <v>580.27192128584761</v>
      </c>
      <c r="N40" s="98">
        <v>524.81697683398363</v>
      </c>
      <c r="O40" s="98">
        <v>500.41354049784337</v>
      </c>
      <c r="P40" s="98">
        <v>465.29728454766416</v>
      </c>
      <c r="Q40" s="98">
        <v>671.90043737016822</v>
      </c>
      <c r="R40" s="98">
        <v>565.79783681293748</v>
      </c>
      <c r="S40" s="98">
        <v>558.00902143312862</v>
      </c>
      <c r="T40" s="98">
        <v>572.20550226887383</v>
      </c>
      <c r="U40" s="98">
        <v>556.68387493175624</v>
      </c>
      <c r="V40" s="98">
        <v>615.14432048247352</v>
      </c>
      <c r="W40" s="98">
        <v>689.55054318302234</v>
      </c>
      <c r="X40" s="98">
        <v>650.62787567664748</v>
      </c>
      <c r="Y40" s="98">
        <v>573.84248557213596</v>
      </c>
      <c r="DA40" s="63" t="s">
        <v>2448</v>
      </c>
    </row>
    <row r="41" spans="1:105" ht="12" customHeight="1" x14ac:dyDescent="0.25">
      <c r="A41" s="109" t="s">
        <v>120</v>
      </c>
      <c r="B41" s="33">
        <v>454.37141990930229</v>
      </c>
      <c r="C41" s="33">
        <v>461.58318465271822</v>
      </c>
      <c r="D41" s="33">
        <v>454.38589807399626</v>
      </c>
      <c r="E41" s="33">
        <v>461.43682202268172</v>
      </c>
      <c r="F41" s="33">
        <v>486.04960870680651</v>
      </c>
      <c r="G41" s="33">
        <v>490.35679753831204</v>
      </c>
      <c r="H41" s="33">
        <v>497.39260007288192</v>
      </c>
      <c r="I41" s="33">
        <v>513.90547135420547</v>
      </c>
      <c r="J41" s="33">
        <v>527.658893096013</v>
      </c>
      <c r="K41" s="33">
        <v>531.24762520052388</v>
      </c>
      <c r="L41" s="33">
        <v>529.36215516220113</v>
      </c>
      <c r="M41" s="33">
        <v>558.17237516332159</v>
      </c>
      <c r="N41" s="33">
        <v>519.83568631966773</v>
      </c>
      <c r="O41" s="33">
        <v>507.25812687253767</v>
      </c>
      <c r="P41" s="33">
        <v>506.6465841143804</v>
      </c>
      <c r="Q41" s="33">
        <v>548.5187667890259</v>
      </c>
      <c r="R41" s="33">
        <v>559.32126029926644</v>
      </c>
      <c r="S41" s="33">
        <v>583.5745576713116</v>
      </c>
      <c r="T41" s="33">
        <v>577.77733031322623</v>
      </c>
      <c r="U41" s="33">
        <v>577.98344018524756</v>
      </c>
      <c r="V41" s="33">
        <v>610.57743657999504</v>
      </c>
      <c r="W41" s="33">
        <v>645.04658423830426</v>
      </c>
      <c r="X41" s="33">
        <v>637.813754406219</v>
      </c>
      <c r="Y41" s="33">
        <v>634.10155282559413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4412.7276282915955</v>
      </c>
      <c r="C43" s="117">
        <f t="shared" si="14"/>
        <v>3846.7104371532578</v>
      </c>
      <c r="D43" s="117">
        <f t="shared" si="14"/>
        <v>4216.2071133772797</v>
      </c>
      <c r="E43" s="117">
        <f t="shared" si="14"/>
        <v>4645.6433843673021</v>
      </c>
      <c r="F43" s="117">
        <f t="shared" si="14"/>
        <v>5042.4372011972082</v>
      </c>
      <c r="G43" s="117">
        <f t="shared" si="14"/>
        <v>3023.9284249071889</v>
      </c>
      <c r="H43" s="117">
        <f t="shared" si="14"/>
        <v>5174.9630928437819</v>
      </c>
      <c r="I43" s="117">
        <f t="shared" si="14"/>
        <v>3337.8034606013266</v>
      </c>
      <c r="J43" s="117">
        <f t="shared" si="14"/>
        <v>3553.0809301374211</v>
      </c>
      <c r="K43" s="117">
        <f t="shared" si="14"/>
        <v>5715.7272661079724</v>
      </c>
      <c r="L43" s="117">
        <f t="shared" si="14"/>
        <v>6069.7857486326857</v>
      </c>
      <c r="M43" s="117">
        <f t="shared" si="14"/>
        <v>4271.952649745901</v>
      </c>
      <c r="N43" s="117">
        <f t="shared" si="14"/>
        <v>4828.837580941381</v>
      </c>
      <c r="O43" s="117">
        <f t="shared" si="14"/>
        <v>5412.9514245081746</v>
      </c>
      <c r="P43" s="117">
        <f t="shared" si="14"/>
        <v>6308.3784711997159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3241.8976310393218</v>
      </c>
      <c r="C44" s="122">
        <f t="shared" si="17"/>
        <v>2711.408010232984</v>
      </c>
      <c r="D44" s="122">
        <f t="shared" si="17"/>
        <v>3005.3469919286986</v>
      </c>
      <c r="E44" s="122">
        <f t="shared" si="17"/>
        <v>3441.747593442421</v>
      </c>
      <c r="F44" s="122">
        <f t="shared" si="17"/>
        <v>3837.5123610826276</v>
      </c>
      <c r="G44" s="122">
        <f t="shared" si="17"/>
        <v>1773.9718847189022</v>
      </c>
      <c r="H44" s="122">
        <f t="shared" si="17"/>
        <v>3893.083149323621</v>
      </c>
      <c r="I44" s="122">
        <f t="shared" si="17"/>
        <v>2053.6973692414936</v>
      </c>
      <c r="J44" s="122">
        <f t="shared" si="17"/>
        <v>2176.3039683698785</v>
      </c>
      <c r="K44" s="122">
        <f t="shared" si="17"/>
        <v>4286.683223535465</v>
      </c>
      <c r="L44" s="122">
        <f t="shared" si="17"/>
        <v>4585.9878929599599</v>
      </c>
      <c r="M44" s="122">
        <f t="shared" si="17"/>
        <v>2704.9893790869896</v>
      </c>
      <c r="N44" s="122">
        <f t="shared" si="17"/>
        <v>3255.7192794749412</v>
      </c>
      <c r="O44" s="122">
        <f t="shared" si="17"/>
        <v>3951.5154875369367</v>
      </c>
      <c r="P44" s="122">
        <f t="shared" si="17"/>
        <v>4843.8404153650954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2451</v>
      </c>
    </row>
    <row r="45" spans="1:105" ht="12" customHeight="1" x14ac:dyDescent="0.25">
      <c r="A45" s="97" t="s">
        <v>211</v>
      </c>
      <c r="B45" s="98">
        <v>3168.5203599241709</v>
      </c>
      <c r="C45" s="98">
        <v>2651.3922523353303</v>
      </c>
      <c r="D45" s="98">
        <v>2939.1915361197002</v>
      </c>
      <c r="E45" s="98">
        <v>3366.9776315387417</v>
      </c>
      <c r="F45" s="98">
        <v>3755.1998132836443</v>
      </c>
      <c r="G45" s="98">
        <v>1736.5988008791571</v>
      </c>
      <c r="H45" s="98">
        <v>3811.8264210347206</v>
      </c>
      <c r="I45" s="98">
        <v>2011.6614231839765</v>
      </c>
      <c r="J45" s="98">
        <v>2131.9539645887221</v>
      </c>
      <c r="K45" s="98">
        <v>4200.3511304379672</v>
      </c>
      <c r="L45" s="98">
        <v>4493.7827274286165</v>
      </c>
      <c r="M45" s="98">
        <v>2650.8037176205844</v>
      </c>
      <c r="N45" s="98">
        <v>3192.3461371215917</v>
      </c>
      <c r="O45" s="98">
        <v>3874.4414008466615</v>
      </c>
      <c r="P45" s="98">
        <v>4750.6362885125736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2452</v>
      </c>
    </row>
    <row r="46" spans="1:105" ht="12" customHeight="1" x14ac:dyDescent="0.25">
      <c r="A46" s="97" t="s">
        <v>53</v>
      </c>
      <c r="B46" s="98">
        <v>73.377271115150762</v>
      </c>
      <c r="C46" s="98">
        <v>60.015757897653494</v>
      </c>
      <c r="D46" s="98">
        <v>66.155455808998354</v>
      </c>
      <c r="E46" s="98">
        <v>74.76996190367926</v>
      </c>
      <c r="F46" s="98">
        <v>82.312547798983175</v>
      </c>
      <c r="G46" s="98">
        <v>37.373083839745092</v>
      </c>
      <c r="H46" s="98">
        <v>81.256728288900604</v>
      </c>
      <c r="I46" s="98">
        <v>42.035946057517165</v>
      </c>
      <c r="J46" s="98">
        <v>44.350003781156481</v>
      </c>
      <c r="K46" s="98">
        <v>86.332093097497747</v>
      </c>
      <c r="L46" s="98">
        <v>92.205165531343724</v>
      </c>
      <c r="M46" s="98">
        <v>54.185661466405143</v>
      </c>
      <c r="N46" s="98">
        <v>63.373142353349365</v>
      </c>
      <c r="O46" s="98">
        <v>77.074086690275394</v>
      </c>
      <c r="P46" s="98">
        <v>93.204126852521455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7.8487326736324734</v>
      </c>
      <c r="C47" s="122">
        <f t="shared" si="20"/>
        <v>9.4396534938363459</v>
      </c>
      <c r="D47" s="122">
        <f t="shared" si="20"/>
        <v>6.7154522416613238</v>
      </c>
      <c r="E47" s="122">
        <f t="shared" si="20"/>
        <v>8.2656246587146196</v>
      </c>
      <c r="F47" s="122">
        <f t="shared" si="20"/>
        <v>4.2527727803950475</v>
      </c>
      <c r="G47" s="122">
        <f t="shared" si="20"/>
        <v>4.8235541818351662</v>
      </c>
      <c r="H47" s="122">
        <f t="shared" si="20"/>
        <v>5.6038432612343252</v>
      </c>
      <c r="I47" s="122">
        <f t="shared" si="20"/>
        <v>9.5229806695776649</v>
      </c>
      <c r="J47" s="122">
        <f t="shared" si="20"/>
        <v>4.8504011224622188</v>
      </c>
      <c r="K47" s="122">
        <f t="shared" si="20"/>
        <v>15.443866271029892</v>
      </c>
      <c r="L47" s="122">
        <f t="shared" si="20"/>
        <v>42.77685962325134</v>
      </c>
      <c r="M47" s="122">
        <f t="shared" si="20"/>
        <v>42.782488259570336</v>
      </c>
      <c r="N47" s="122">
        <f t="shared" si="20"/>
        <v>164.80566214247688</v>
      </c>
      <c r="O47" s="122">
        <f t="shared" si="20"/>
        <v>84.988428074460643</v>
      </c>
      <c r="P47" s="122">
        <f t="shared" si="20"/>
        <v>81.905166279265885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7.8487326736324734</v>
      </c>
      <c r="C48" s="98">
        <f>IF(RES_hhdet_tes!C48=0,0,RES_hhdet_tes!C48*1000*11630/RES_hhdet_num!C43)</f>
        <v>9.4396534938363459</v>
      </c>
      <c r="D48" s="98">
        <f>IF(RES_hhdet_tes!D48=0,0,RES_hhdet_tes!D48*1000*11630/RES_hhdet_num!D43)</f>
        <v>6.7154522416613238</v>
      </c>
      <c r="E48" s="98">
        <f>IF(RES_hhdet_tes!E48=0,0,RES_hhdet_tes!E48*1000*11630/RES_hhdet_num!E43)</f>
        <v>8.2656246587146196</v>
      </c>
      <c r="F48" s="98">
        <f>IF(RES_hhdet_tes!F48=0,0,RES_hhdet_tes!F48*1000*11630/RES_hhdet_num!F43)</f>
        <v>4.2527727803950475</v>
      </c>
      <c r="G48" s="98">
        <f>IF(RES_hhdet_tes!G48=0,0,RES_hhdet_tes!G48*1000*11630/RES_hhdet_num!G43)</f>
        <v>4.8235541818351662</v>
      </c>
      <c r="H48" s="98">
        <f>IF(RES_hhdet_tes!H48=0,0,RES_hhdet_tes!H48*1000*11630/RES_hhdet_num!H43)</f>
        <v>5.6038432612343252</v>
      </c>
      <c r="I48" s="98">
        <f>IF(RES_hhdet_tes!I48=0,0,RES_hhdet_tes!I48*1000*11630/RES_hhdet_num!I43)</f>
        <v>9.5229806695776649</v>
      </c>
      <c r="J48" s="98">
        <f>IF(RES_hhdet_tes!J48=0,0,RES_hhdet_tes!J48*1000*11630/RES_hhdet_num!J43)</f>
        <v>4.8504011224622188</v>
      </c>
      <c r="K48" s="98">
        <f>IF(RES_hhdet_tes!K48=0,0,RES_hhdet_tes!K48*1000*11630/RES_hhdet_num!K43)</f>
        <v>15.443866271029892</v>
      </c>
      <c r="L48" s="98">
        <f>IF(RES_hhdet_tes!L48=0,0,RES_hhdet_tes!L48*1000*11630/RES_hhdet_num!L43)</f>
        <v>42.77685962325134</v>
      </c>
      <c r="M48" s="98">
        <f>IF(RES_hhdet_tes!M48=0,0,RES_hhdet_tes!M48*1000*11630/RES_hhdet_num!M43)</f>
        <v>42.782488259570336</v>
      </c>
      <c r="N48" s="98">
        <f>IF(RES_hhdet_tes!N48=0,0,RES_hhdet_tes!N48*1000*11630/RES_hhdet_num!N43)</f>
        <v>164.80566214247688</v>
      </c>
      <c r="O48" s="98">
        <f>IF(RES_hhdet_tes!O48=0,0,RES_hhdet_tes!O48*1000*11630/RES_hhdet_num!O43)</f>
        <v>84.988428074460643</v>
      </c>
      <c r="P48" s="98">
        <f>IF(RES_hhdet_tes!P48=0,0,RES_hhdet_tes!P48*1000*11630/RES_hhdet_num!P43)</f>
        <v>81.905166279265885</v>
      </c>
      <c r="Q48" s="98">
        <f>IF(RES_hhdet_tes!Q48=0,0,RES_hhdet_tes!Q48*1000*11630/RES_hhdet_num!Q43)</f>
        <v>0</v>
      </c>
      <c r="R48" s="98">
        <f>IF(RES_hhdet_tes!R48=0,0,RES_hhdet_tes!R48*1000*11630/RES_hhdet_num!R43)</f>
        <v>0</v>
      </c>
      <c r="S48" s="98">
        <f>IF(RES_hhdet_tes!S48=0,0,RES_hhdet_tes!S48*1000*11630/RES_hhdet_num!S43)</f>
        <v>0</v>
      </c>
      <c r="T48" s="98">
        <f>IF(RES_hhdet_tes!T48=0,0,RES_hhdet_tes!T48*1000*11630/RES_hhdet_num!T43)</f>
        <v>0</v>
      </c>
      <c r="U48" s="98">
        <f>IF(RES_hhdet_tes!U48=0,0,RES_hhdet_tes!U48*1000*11630/RES_hhdet_num!U43)</f>
        <v>0</v>
      </c>
      <c r="V48" s="98">
        <f>IF(RES_hhdet_tes!V48=0,0,RES_hhdet_tes!V48*1000*11630/RES_hhdet_num!V43)</f>
        <v>0</v>
      </c>
      <c r="W48" s="98">
        <f>IF(RES_hhdet_tes!W48=0,0,RES_hhdet_tes!W48*1000*11630/RES_hhdet_num!W43)</f>
        <v>0</v>
      </c>
      <c r="X48" s="98">
        <f>IF(RES_hhdet_tes!X48=0,0,RES_hhdet_tes!X48*1000*11630/RES_hhdet_num!X43)</f>
        <v>0</v>
      </c>
      <c r="Y48" s="98">
        <f>IF(RES_hhdet_tes!Y48=0,0,RES_hhdet_tes!Y48*1000*11630/RES_hhdet_num!Y43)</f>
        <v>0</v>
      </c>
      <c r="DA48" s="63" t="s">
        <v>2455</v>
      </c>
    </row>
    <row r="49" spans="1:105" ht="12" customHeight="1" x14ac:dyDescent="0.25">
      <c r="A49" s="121" t="s">
        <v>55</v>
      </c>
      <c r="B49" s="122">
        <v>710.54371889704169</v>
      </c>
      <c r="C49" s="122">
        <v>664.7506013210965</v>
      </c>
      <c r="D49" s="122">
        <v>751.15181021192609</v>
      </c>
      <c r="E49" s="122">
        <v>729.97132187268164</v>
      </c>
      <c r="F49" s="122">
        <v>710.82638924783123</v>
      </c>
      <c r="G49" s="122">
        <v>752.06112380138177</v>
      </c>
      <c r="H49" s="122">
        <v>772.96640682204111</v>
      </c>
      <c r="I49" s="122">
        <v>760.97764721118915</v>
      </c>
      <c r="J49" s="122">
        <v>851.15281668503007</v>
      </c>
      <c r="K49" s="122">
        <v>882.43227315381989</v>
      </c>
      <c r="L49" s="122">
        <v>920.06017990034468</v>
      </c>
      <c r="M49" s="122">
        <v>963.15793467089793</v>
      </c>
      <c r="N49" s="122">
        <v>887.83144173351741</v>
      </c>
      <c r="O49" s="122">
        <v>870.13269209939222</v>
      </c>
      <c r="P49" s="122">
        <v>881.72016235394938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2456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2457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2458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2459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2460</v>
      </c>
    </row>
    <row r="54" spans="1:105" ht="12" customHeight="1" x14ac:dyDescent="0.25">
      <c r="A54" s="106" t="s">
        <v>122</v>
      </c>
      <c r="B54" s="101">
        <v>710.54371889704169</v>
      </c>
      <c r="C54" s="101">
        <v>664.7506013210965</v>
      </c>
      <c r="D54" s="101">
        <v>751.15181021192609</v>
      </c>
      <c r="E54" s="101">
        <v>729.97132187268164</v>
      </c>
      <c r="F54" s="101">
        <v>710.82638924783123</v>
      </c>
      <c r="G54" s="101">
        <v>752.06112380138177</v>
      </c>
      <c r="H54" s="101">
        <v>772.96640682204111</v>
      </c>
      <c r="I54" s="101">
        <v>760.97764721118915</v>
      </c>
      <c r="J54" s="101">
        <v>851.15281668503007</v>
      </c>
      <c r="K54" s="101">
        <v>882.43227315381989</v>
      </c>
      <c r="L54" s="101">
        <v>920.30454427923996</v>
      </c>
      <c r="M54" s="101">
        <v>963.40443252010618</v>
      </c>
      <c r="N54" s="101">
        <v>887.96023778153449</v>
      </c>
      <c r="O54" s="101">
        <v>870.06231137480563</v>
      </c>
      <c r="P54" s="101">
        <v>881.68412524873668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2461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916.81028930713887</v>
      </c>
      <c r="M55" s="104">
        <v>960.53780753254784</v>
      </c>
      <c r="N55" s="104">
        <v>886.68398603300182</v>
      </c>
      <c r="O55" s="104">
        <v>870.63243248243634</v>
      </c>
      <c r="P55" s="104">
        <v>881.97753703440367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2462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317.51139209032158</v>
      </c>
      <c r="M56" s="98">
        <v>322.0111829889907</v>
      </c>
      <c r="N56" s="98">
        <v>277.0748718901354</v>
      </c>
      <c r="O56" s="98">
        <v>290.94662653995874</v>
      </c>
      <c r="P56" s="98">
        <v>306.37282995876831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2463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599.29889721681729</v>
      </c>
      <c r="M57" s="98">
        <v>638.5266245435572</v>
      </c>
      <c r="N57" s="98">
        <v>609.60911414286647</v>
      </c>
      <c r="O57" s="98">
        <v>579.68580594247749</v>
      </c>
      <c r="P57" s="98">
        <v>575.60470707563547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2464</v>
      </c>
    </row>
    <row r="58" spans="1:105" ht="12" customHeight="1" x14ac:dyDescent="0.25">
      <c r="A58" s="121" t="s">
        <v>54</v>
      </c>
      <c r="B58" s="122">
        <v>452.43754568159949</v>
      </c>
      <c r="C58" s="122">
        <v>461.11217210534113</v>
      </c>
      <c r="D58" s="122">
        <v>452.99285899499358</v>
      </c>
      <c r="E58" s="122">
        <v>465.6588443934844</v>
      </c>
      <c r="F58" s="122">
        <v>489.8456780863545</v>
      </c>
      <c r="G58" s="122">
        <v>493.07186220506975</v>
      </c>
      <c r="H58" s="122">
        <v>503.30969343688497</v>
      </c>
      <c r="I58" s="122">
        <v>513.60546347906654</v>
      </c>
      <c r="J58" s="122">
        <v>520.77374396005064</v>
      </c>
      <c r="K58" s="122">
        <v>531.16790314765808</v>
      </c>
      <c r="L58" s="122">
        <v>520.96081614912976</v>
      </c>
      <c r="M58" s="122">
        <v>561.02284772844291</v>
      </c>
      <c r="N58" s="122">
        <v>520.48119759044482</v>
      </c>
      <c r="O58" s="122">
        <v>506.31481679738459</v>
      </c>
      <c r="P58" s="122">
        <v>500.91272720140444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2465</v>
      </c>
    </row>
    <row r="59" spans="1:105" ht="12" customHeight="1" x14ac:dyDescent="0.25">
      <c r="A59" s="97" t="s">
        <v>50</v>
      </c>
      <c r="B59" s="98">
        <v>425.17679070530158</v>
      </c>
      <c r="C59" s="98">
        <v>454.83327096973937</v>
      </c>
      <c r="D59" s="98">
        <v>438.1258861057359</v>
      </c>
      <c r="E59" s="98">
        <v>504.66621205348582</v>
      </c>
      <c r="F59" s="98">
        <v>520.56266461168332</v>
      </c>
      <c r="G59" s="98">
        <v>512.34476900372567</v>
      </c>
      <c r="H59" s="98">
        <v>541.48685309812913</v>
      </c>
      <c r="I59" s="98">
        <v>511.65394645413971</v>
      </c>
      <c r="J59" s="98">
        <v>474.57976465068606</v>
      </c>
      <c r="K59" s="98">
        <v>530.62837006260747</v>
      </c>
      <c r="L59" s="98">
        <v>463.18318644519877</v>
      </c>
      <c r="M59" s="98">
        <v>580.27192128584772</v>
      </c>
      <c r="N59" s="98">
        <v>524.8169768339834</v>
      </c>
      <c r="O59" s="98">
        <v>500.41354049784354</v>
      </c>
      <c r="P59" s="98">
        <v>465.29728454766422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2466</v>
      </c>
    </row>
    <row r="60" spans="1:105" ht="12" customHeight="1" x14ac:dyDescent="0.25">
      <c r="A60" s="109" t="s">
        <v>120</v>
      </c>
      <c r="B60" s="33">
        <v>454.37141990930229</v>
      </c>
      <c r="C60" s="33">
        <v>461.58318465271833</v>
      </c>
      <c r="D60" s="33">
        <v>454.38589807399609</v>
      </c>
      <c r="E60" s="33">
        <v>461.43682202268172</v>
      </c>
      <c r="F60" s="33">
        <v>486.04960870680628</v>
      </c>
      <c r="G60" s="33">
        <v>490.35679753831204</v>
      </c>
      <c r="H60" s="33">
        <v>497.3926000728822</v>
      </c>
      <c r="I60" s="33">
        <v>513.90547135420547</v>
      </c>
      <c r="J60" s="33">
        <v>527.65889309601289</v>
      </c>
      <c r="K60" s="33">
        <v>531.24762520052388</v>
      </c>
      <c r="L60" s="33">
        <v>529.36215516220125</v>
      </c>
      <c r="M60" s="33">
        <v>558.17237516332216</v>
      </c>
      <c r="N60" s="33">
        <v>519.83568631966773</v>
      </c>
      <c r="O60" s="33">
        <v>507.25812687253858</v>
      </c>
      <c r="P60" s="33">
        <v>506.64658411438012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2335.8108895340847</v>
      </c>
      <c r="C62" s="117">
        <f t="shared" si="21"/>
        <v>4225.2767836296325</v>
      </c>
      <c r="D62" s="117">
        <f t="shared" si="21"/>
        <v>3128.9814346656012</v>
      </c>
      <c r="E62" s="117">
        <f t="shared" si="21"/>
        <v>3431.1337730969376</v>
      </c>
      <c r="F62" s="117">
        <f t="shared" si="21"/>
        <v>3201.1093391644868</v>
      </c>
      <c r="G62" s="117">
        <f t="shared" si="21"/>
        <v>4078.9686231708683</v>
      </c>
      <c r="H62" s="117">
        <f t="shared" si="21"/>
        <v>4549.3937931602723</v>
      </c>
      <c r="I62" s="117">
        <f t="shared" si="21"/>
        <v>4479.8754414535415</v>
      </c>
      <c r="J62" s="117">
        <f t="shared" si="21"/>
        <v>4450.580492088513</v>
      </c>
      <c r="K62" s="117">
        <f t="shared" si="21"/>
        <v>5014.530544187759</v>
      </c>
      <c r="L62" s="117">
        <f t="shared" si="21"/>
        <v>4862.6843249200974</v>
      </c>
      <c r="M62" s="117">
        <f t="shared" si="21"/>
        <v>5418.0972825224098</v>
      </c>
      <c r="N62" s="117">
        <f t="shared" si="21"/>
        <v>5367.8393440287209</v>
      </c>
      <c r="O62" s="117">
        <f t="shared" si="21"/>
        <v>4563.8269033350043</v>
      </c>
      <c r="P62" s="117">
        <f t="shared" si="21"/>
        <v>4395.9350790947192</v>
      </c>
      <c r="Q62" s="117">
        <f t="shared" si="21"/>
        <v>4617.1107349848526</v>
      </c>
      <c r="R62" s="117">
        <f t="shared" ref="R62:V62" si="22">R63+R66+R68+R77</f>
        <v>4711.9921396173613</v>
      </c>
      <c r="S62" s="117">
        <f t="shared" si="22"/>
        <v>4906.5799766898281</v>
      </c>
      <c r="T62" s="117">
        <f t="shared" si="22"/>
        <v>4995.1539784506995</v>
      </c>
      <c r="U62" s="117">
        <f t="shared" si="22"/>
        <v>4739.7774284979614</v>
      </c>
      <c r="V62" s="117">
        <f t="shared" si="22"/>
        <v>5330.167584028809</v>
      </c>
      <c r="W62" s="117">
        <f t="shared" ref="W62:Y62" si="23">W63+W66+W68+W77</f>
        <v>5940.7863074753577</v>
      </c>
      <c r="X62" s="117">
        <f t="shared" si="23"/>
        <v>4940.6049623571762</v>
      </c>
      <c r="Y62" s="117">
        <f t="shared" si="23"/>
        <v>4454.1912542262953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1385.9748531371818</v>
      </c>
      <c r="C63" s="122">
        <f t="shared" si="24"/>
        <v>2999.1711041626659</v>
      </c>
      <c r="D63" s="122">
        <f t="shared" si="24"/>
        <v>2132.6901864867432</v>
      </c>
      <c r="E63" s="122">
        <f t="shared" si="24"/>
        <v>2409.4183657144085</v>
      </c>
      <c r="F63" s="122">
        <f t="shared" si="24"/>
        <v>2177.8526550833813</v>
      </c>
      <c r="G63" s="122">
        <f t="shared" si="24"/>
        <v>2859.6910863902644</v>
      </c>
      <c r="H63" s="122">
        <f t="shared" si="24"/>
        <v>3245.7474398575091</v>
      </c>
      <c r="I63" s="122">
        <f t="shared" si="24"/>
        <v>3089.4778395781882</v>
      </c>
      <c r="J63" s="122">
        <f t="shared" si="24"/>
        <v>3030.9216546965736</v>
      </c>
      <c r="K63" s="122">
        <f t="shared" si="24"/>
        <v>3437.606672795609</v>
      </c>
      <c r="L63" s="122">
        <f t="shared" si="24"/>
        <v>3344.6580975966795</v>
      </c>
      <c r="M63" s="122">
        <f t="shared" si="24"/>
        <v>3830.2181214943757</v>
      </c>
      <c r="N63" s="122">
        <f t="shared" si="24"/>
        <v>3746.0367120708893</v>
      </c>
      <c r="O63" s="122">
        <f t="shared" si="24"/>
        <v>3179.9202363311133</v>
      </c>
      <c r="P63" s="122">
        <f t="shared" si="24"/>
        <v>3052.3207777669832</v>
      </c>
      <c r="Q63" s="122">
        <f t="shared" si="24"/>
        <v>3043.6187253680223</v>
      </c>
      <c r="R63" s="122">
        <f t="shared" ref="R63:V63" si="25">SUM(R64:R65)</f>
        <v>3112.2846007856724</v>
      </c>
      <c r="S63" s="122">
        <f t="shared" si="25"/>
        <v>3296.8637173602119</v>
      </c>
      <c r="T63" s="122">
        <f t="shared" si="25"/>
        <v>3322.1420902670143</v>
      </c>
      <c r="U63" s="122">
        <f t="shared" si="25"/>
        <v>3059.6278238127015</v>
      </c>
      <c r="V63" s="122">
        <f t="shared" si="25"/>
        <v>3533.7953801662761</v>
      </c>
      <c r="W63" s="122">
        <f t="shared" ref="W63:Y63" si="26">SUM(W64:W65)</f>
        <v>4002.7875057560295</v>
      </c>
      <c r="X63" s="122">
        <f t="shared" si="26"/>
        <v>3047.0199630252018</v>
      </c>
      <c r="Y63" s="122">
        <f t="shared" si="26"/>
        <v>2559.8727313244635</v>
      </c>
      <c r="DA63" s="130" t="s">
        <v>2469</v>
      </c>
    </row>
    <row r="64" spans="1:105" ht="12" customHeight="1" x14ac:dyDescent="0.25">
      <c r="A64" s="97" t="s">
        <v>212</v>
      </c>
      <c r="B64" s="98">
        <v>1354.604629850759</v>
      </c>
      <c r="C64" s="98">
        <v>2932.7858437364425</v>
      </c>
      <c r="D64" s="98">
        <v>2085.7441626947075</v>
      </c>
      <c r="E64" s="98">
        <v>2357.0751550275654</v>
      </c>
      <c r="F64" s="98">
        <v>2131.1389030734413</v>
      </c>
      <c r="G64" s="98">
        <v>2799.4446554022275</v>
      </c>
      <c r="H64" s="98">
        <v>3178.001951847391</v>
      </c>
      <c r="I64" s="98">
        <v>3026.2411009255165</v>
      </c>
      <c r="J64" s="98">
        <v>2969.1557484629566</v>
      </c>
      <c r="K64" s="98">
        <v>3368.3746433144097</v>
      </c>
      <c r="L64" s="98">
        <v>3277.4109175489357</v>
      </c>
      <c r="M64" s="98">
        <v>3753.4921631307848</v>
      </c>
      <c r="N64" s="98">
        <v>3673.1194555642942</v>
      </c>
      <c r="O64" s="98">
        <v>3117.896071492039</v>
      </c>
      <c r="P64" s="98">
        <v>2993.5886832778342</v>
      </c>
      <c r="Q64" s="98">
        <v>2985.2063421462235</v>
      </c>
      <c r="R64" s="98">
        <v>3052.9706853723164</v>
      </c>
      <c r="S64" s="98">
        <v>3233.950791340279</v>
      </c>
      <c r="T64" s="98">
        <v>3259.1010580037064</v>
      </c>
      <c r="U64" s="98">
        <v>3001.8257929172714</v>
      </c>
      <c r="V64" s="98">
        <v>3466.7667758129542</v>
      </c>
      <c r="W64" s="98">
        <v>3926.6277605400664</v>
      </c>
      <c r="X64" s="98">
        <v>2989.2668655802399</v>
      </c>
      <c r="Y64" s="98">
        <v>2511.2029025642032</v>
      </c>
      <c r="DA64" s="63" t="s">
        <v>2470</v>
      </c>
    </row>
    <row r="65" spans="1:105" ht="12" customHeight="1" x14ac:dyDescent="0.25">
      <c r="A65" s="97" t="s">
        <v>53</v>
      </c>
      <c r="B65" s="98">
        <v>31.370223286422675</v>
      </c>
      <c r="C65" s="98">
        <v>66.385260426223326</v>
      </c>
      <c r="D65" s="98">
        <v>46.946023792035916</v>
      </c>
      <c r="E65" s="98">
        <v>52.343210686842973</v>
      </c>
      <c r="F65" s="98">
        <v>46.713752009940023</v>
      </c>
      <c r="G65" s="98">
        <v>60.246430988036906</v>
      </c>
      <c r="H65" s="98">
        <v>67.745488010118152</v>
      </c>
      <c r="I65" s="98">
        <v>63.236738652671512</v>
      </c>
      <c r="J65" s="98">
        <v>61.765906233616811</v>
      </c>
      <c r="K65" s="98">
        <v>69.232029481199334</v>
      </c>
      <c r="L65" s="98">
        <v>67.247180047743711</v>
      </c>
      <c r="M65" s="98">
        <v>76.725958363591076</v>
      </c>
      <c r="N65" s="98">
        <v>72.917256506595109</v>
      </c>
      <c r="O65" s="98">
        <v>62.02416483907411</v>
      </c>
      <c r="P65" s="98">
        <v>58.732094489148913</v>
      </c>
      <c r="Q65" s="98">
        <v>58.412383221798926</v>
      </c>
      <c r="R65" s="98">
        <v>59.313915413355829</v>
      </c>
      <c r="S65" s="98">
        <v>62.912926019933131</v>
      </c>
      <c r="T65" s="98">
        <v>63.041032263308061</v>
      </c>
      <c r="U65" s="98">
        <v>57.802030895430249</v>
      </c>
      <c r="V65" s="98">
        <v>67.028604353322137</v>
      </c>
      <c r="W65" s="98">
        <v>76.159745215962886</v>
      </c>
      <c r="X65" s="98">
        <v>57.753097444961703</v>
      </c>
      <c r="Y65" s="98">
        <v>48.669828760260302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7.6605785242101216</v>
      </c>
      <c r="C66" s="122">
        <f t="shared" si="27"/>
        <v>18.611443511197113</v>
      </c>
      <c r="D66" s="122">
        <f t="shared" si="27"/>
        <v>19.368809132212707</v>
      </c>
      <c r="E66" s="122">
        <f t="shared" si="27"/>
        <v>33.831699617683</v>
      </c>
      <c r="F66" s="122">
        <f t="shared" si="27"/>
        <v>19.855172185023427</v>
      </c>
      <c r="G66" s="122">
        <f t="shared" si="27"/>
        <v>22.599614997732026</v>
      </c>
      <c r="H66" s="122">
        <f t="shared" si="27"/>
        <v>36.282705221887184</v>
      </c>
      <c r="I66" s="122">
        <f t="shared" si="27"/>
        <v>81.54808835704435</v>
      </c>
      <c r="J66" s="122">
        <f t="shared" si="27"/>
        <v>60.692520261989422</v>
      </c>
      <c r="K66" s="122">
        <f t="shared" si="27"/>
        <v>63.100675139612548</v>
      </c>
      <c r="L66" s="122">
        <f t="shared" si="27"/>
        <v>94.768338944303608</v>
      </c>
      <c r="M66" s="122">
        <f t="shared" si="27"/>
        <v>66.659016121555723</v>
      </c>
      <c r="N66" s="122">
        <f t="shared" si="27"/>
        <v>168.52314260026921</v>
      </c>
      <c r="O66" s="122">
        <f t="shared" si="27"/>
        <v>68.832451443844235</v>
      </c>
      <c r="P66" s="122">
        <f t="shared" si="27"/>
        <v>63.483076505467835</v>
      </c>
      <c r="Q66" s="122">
        <f t="shared" si="27"/>
        <v>108.34269568560163</v>
      </c>
      <c r="R66" s="122">
        <f t="shared" si="27"/>
        <v>112.46270111405838</v>
      </c>
      <c r="S66" s="122">
        <f t="shared" si="27"/>
        <v>128.20671498075603</v>
      </c>
      <c r="T66" s="122">
        <f t="shared" si="27"/>
        <v>120.25161994179578</v>
      </c>
      <c r="U66" s="122">
        <f t="shared" si="27"/>
        <v>136.64134612736595</v>
      </c>
      <c r="V66" s="122">
        <f t="shared" si="27"/>
        <v>149.97110750955326</v>
      </c>
      <c r="W66" s="122">
        <f t="shared" si="27"/>
        <v>156.9830861991579</v>
      </c>
      <c r="X66" s="122">
        <f t="shared" si="27"/>
        <v>157.94074835415873</v>
      </c>
      <c r="Y66" s="122">
        <f t="shared" si="27"/>
        <v>160.00032957732589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7.6605785242101216</v>
      </c>
      <c r="C67" s="98">
        <f>IF(RES_hhdet_tes!C67=0,0,RES_hhdet_tes!C67*1000*11630/RES_hhdet_num!C62)</f>
        <v>18.611443511197113</v>
      </c>
      <c r="D67" s="98">
        <f>IF(RES_hhdet_tes!D67=0,0,RES_hhdet_tes!D67*1000*11630/RES_hhdet_num!D62)</f>
        <v>19.368809132212707</v>
      </c>
      <c r="E67" s="98">
        <f>IF(RES_hhdet_tes!E67=0,0,RES_hhdet_tes!E67*1000*11630/RES_hhdet_num!E62)</f>
        <v>33.831699617683</v>
      </c>
      <c r="F67" s="98">
        <f>IF(RES_hhdet_tes!F67=0,0,RES_hhdet_tes!F67*1000*11630/RES_hhdet_num!F62)</f>
        <v>19.855172185023427</v>
      </c>
      <c r="G67" s="98">
        <f>IF(RES_hhdet_tes!G67=0,0,RES_hhdet_tes!G67*1000*11630/RES_hhdet_num!G62)</f>
        <v>22.599614997732026</v>
      </c>
      <c r="H67" s="98">
        <f>IF(RES_hhdet_tes!H67=0,0,RES_hhdet_tes!H67*1000*11630/RES_hhdet_num!H62)</f>
        <v>36.282705221887184</v>
      </c>
      <c r="I67" s="98">
        <f>IF(RES_hhdet_tes!I67=0,0,RES_hhdet_tes!I67*1000*11630/RES_hhdet_num!I62)</f>
        <v>81.54808835704435</v>
      </c>
      <c r="J67" s="98">
        <f>IF(RES_hhdet_tes!J67=0,0,RES_hhdet_tes!J67*1000*11630/RES_hhdet_num!J62)</f>
        <v>60.692520261989422</v>
      </c>
      <c r="K67" s="98">
        <f>IF(RES_hhdet_tes!K67=0,0,RES_hhdet_tes!K67*1000*11630/RES_hhdet_num!K62)</f>
        <v>63.100675139612548</v>
      </c>
      <c r="L67" s="98">
        <f>IF(RES_hhdet_tes!L67=0,0,RES_hhdet_tes!L67*1000*11630/RES_hhdet_num!L62)</f>
        <v>94.768338944303608</v>
      </c>
      <c r="M67" s="98">
        <f>IF(RES_hhdet_tes!M67=0,0,RES_hhdet_tes!M67*1000*11630/RES_hhdet_num!M62)</f>
        <v>66.659016121555723</v>
      </c>
      <c r="N67" s="98">
        <f>IF(RES_hhdet_tes!N67=0,0,RES_hhdet_tes!N67*1000*11630/RES_hhdet_num!N62)</f>
        <v>168.52314260026921</v>
      </c>
      <c r="O67" s="98">
        <f>IF(RES_hhdet_tes!O67=0,0,RES_hhdet_tes!O67*1000*11630/RES_hhdet_num!O62)</f>
        <v>68.832451443844235</v>
      </c>
      <c r="P67" s="98">
        <f>IF(RES_hhdet_tes!P67=0,0,RES_hhdet_tes!P67*1000*11630/RES_hhdet_num!P62)</f>
        <v>63.483076505467835</v>
      </c>
      <c r="Q67" s="98">
        <f>IF(RES_hhdet_tes!Q67=0,0,RES_hhdet_tes!Q67*1000*11630/RES_hhdet_num!Q62)</f>
        <v>108.34269568560163</v>
      </c>
      <c r="R67" s="98">
        <f>IF(RES_hhdet_tes!R67=0,0,RES_hhdet_tes!R67*1000*11630/RES_hhdet_num!R62)</f>
        <v>112.46270111405838</v>
      </c>
      <c r="S67" s="98">
        <f>IF(RES_hhdet_tes!S67=0,0,RES_hhdet_tes!S67*1000*11630/RES_hhdet_num!S62)</f>
        <v>128.20671498075603</v>
      </c>
      <c r="T67" s="98">
        <f>IF(RES_hhdet_tes!T67=0,0,RES_hhdet_tes!T67*1000*11630/RES_hhdet_num!T62)</f>
        <v>120.25161994179578</v>
      </c>
      <c r="U67" s="98">
        <f>IF(RES_hhdet_tes!U67=0,0,RES_hhdet_tes!U67*1000*11630/RES_hhdet_num!U62)</f>
        <v>136.64134612736595</v>
      </c>
      <c r="V67" s="98">
        <f>IF(RES_hhdet_tes!V67=0,0,RES_hhdet_tes!V67*1000*11630/RES_hhdet_num!V62)</f>
        <v>149.97110750955326</v>
      </c>
      <c r="W67" s="98">
        <f>IF(RES_hhdet_tes!W67=0,0,RES_hhdet_tes!W67*1000*11630/RES_hhdet_num!W62)</f>
        <v>156.9830861991579</v>
      </c>
      <c r="X67" s="98">
        <f>IF(RES_hhdet_tes!X67=0,0,RES_hhdet_tes!X67*1000*11630/RES_hhdet_num!X62)</f>
        <v>157.94074835415873</v>
      </c>
      <c r="Y67" s="98">
        <f>IF(RES_hhdet_tes!Y67=0,0,RES_hhdet_tes!Y67*1000*11630/RES_hhdet_num!Y62)</f>
        <v>160.00032957732589</v>
      </c>
      <c r="DA67" s="63" t="s">
        <v>2473</v>
      </c>
    </row>
    <row r="68" spans="1:105" ht="12" customHeight="1" x14ac:dyDescent="0.25">
      <c r="A68" s="121" t="s">
        <v>55</v>
      </c>
      <c r="B68" s="122">
        <v>619.51079848342533</v>
      </c>
      <c r="C68" s="122">
        <v>735.61473343147861</v>
      </c>
      <c r="D68" s="122">
        <v>604.11665097156492</v>
      </c>
      <c r="E68" s="122">
        <v>602.31480769258451</v>
      </c>
      <c r="F68" s="122">
        <v>596.96399561681153</v>
      </c>
      <c r="G68" s="122">
        <v>726.7700681353258</v>
      </c>
      <c r="H68" s="122">
        <v>767.59000427155331</v>
      </c>
      <c r="I68" s="122">
        <v>780.62699825021059</v>
      </c>
      <c r="J68" s="122">
        <v>837.1989536482314</v>
      </c>
      <c r="K68" s="122">
        <v>946.87963683781425</v>
      </c>
      <c r="L68" s="122">
        <v>905.02287089457639</v>
      </c>
      <c r="M68" s="122">
        <v>960.7074762941462</v>
      </c>
      <c r="N68" s="122">
        <v>916.50043336841384</v>
      </c>
      <c r="O68" s="122">
        <v>819.77418260883906</v>
      </c>
      <c r="P68" s="122">
        <v>778.2371048440092</v>
      </c>
      <c r="Q68" s="122">
        <v>923.72052239271886</v>
      </c>
      <c r="R68" s="122">
        <v>924.83254560456953</v>
      </c>
      <c r="S68" s="122">
        <v>910.2724145059766</v>
      </c>
      <c r="T68" s="122">
        <v>969.60746729269204</v>
      </c>
      <c r="U68" s="122">
        <v>963.43140309140222</v>
      </c>
      <c r="V68" s="122">
        <v>1031.0267054460148</v>
      </c>
      <c r="W68" s="122">
        <v>1124.4036696673754</v>
      </c>
      <c r="X68" s="122">
        <v>1099.2173792320204</v>
      </c>
      <c r="Y68" s="122">
        <v>1105.7146577769163</v>
      </c>
      <c r="DA68" s="130" t="s">
        <v>2474</v>
      </c>
    </row>
    <row r="69" spans="1:105" ht="12" customHeight="1" x14ac:dyDescent="0.25">
      <c r="A69" s="97" t="s">
        <v>134</v>
      </c>
      <c r="B69" s="98">
        <v>461.72040309982344</v>
      </c>
      <c r="C69" s="98">
        <v>791.79861398702053</v>
      </c>
      <c r="D69" s="98">
        <v>478.81828563328219</v>
      </c>
      <c r="E69" s="98">
        <v>495.92287308644262</v>
      </c>
      <c r="F69" s="98">
        <v>503.10900829309332</v>
      </c>
      <c r="G69" s="98">
        <v>707.93582231033133</v>
      </c>
      <c r="H69" s="98">
        <v>765.91975276554194</v>
      </c>
      <c r="I69" s="98">
        <v>800.01778187321815</v>
      </c>
      <c r="J69" s="98">
        <v>829.76126708572235</v>
      </c>
      <c r="K69" s="98">
        <v>1002.955465230464</v>
      </c>
      <c r="L69" s="98">
        <v>895.01566791321056</v>
      </c>
      <c r="M69" s="98">
        <v>960.01820480789218</v>
      </c>
      <c r="N69" s="98">
        <v>938.61473454803559</v>
      </c>
      <c r="O69" s="98">
        <v>779.04730385562095</v>
      </c>
      <c r="P69" s="98">
        <v>711.17500129758241</v>
      </c>
      <c r="Q69" s="98">
        <v>952.48643358470758</v>
      </c>
      <c r="R69" s="98">
        <v>943.10989079562512</v>
      </c>
      <c r="S69" s="98">
        <v>896.02348236273735</v>
      </c>
      <c r="T69" s="98">
        <v>980.15253995126568</v>
      </c>
      <c r="U69" s="98">
        <v>972.05176239520222</v>
      </c>
      <c r="V69" s="98">
        <v>1046.2505165376813</v>
      </c>
      <c r="W69" s="98">
        <v>1163.4345649516015</v>
      </c>
      <c r="X69" s="98">
        <v>1098.2321525301354</v>
      </c>
      <c r="Y69" s="98">
        <v>1091.8566139758343</v>
      </c>
      <c r="DA69" s="63" t="s">
        <v>2475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895.19685086049321</v>
      </c>
      <c r="M70" s="98">
        <v>960.28628517635354</v>
      </c>
      <c r="N70" s="98">
        <v>938.96147391540876</v>
      </c>
      <c r="O70" s="98">
        <v>779.38994877101322</v>
      </c>
      <c r="P70" s="98">
        <v>711.7825406351061</v>
      </c>
      <c r="Q70" s="98">
        <v>951.68974645639514</v>
      </c>
      <c r="R70" s="98">
        <v>942.93293927686557</v>
      </c>
      <c r="S70" s="98">
        <v>896.61171116506421</v>
      </c>
      <c r="T70" s="98">
        <v>980.73297247568746</v>
      </c>
      <c r="U70" s="98">
        <v>972.19121175113901</v>
      </c>
      <c r="V70" s="98">
        <v>1046.7170707738394</v>
      </c>
      <c r="W70" s="98">
        <v>1163.3043220827133</v>
      </c>
      <c r="X70" s="98">
        <v>1097.1717649266818</v>
      </c>
      <c r="Y70" s="98">
        <v>1090.2733284390458</v>
      </c>
      <c r="DA70" s="63" t="s">
        <v>2476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309.99097445442646</v>
      </c>
      <c r="M71" s="101">
        <v>321.8862382983076</v>
      </c>
      <c r="N71" s="101">
        <v>293.43922772123057</v>
      </c>
      <c r="O71" s="101">
        <v>260.56225966144876</v>
      </c>
      <c r="P71" s="101">
        <v>247.92922417359259</v>
      </c>
      <c r="Q71" s="101">
        <v>310.46602998584922</v>
      </c>
      <c r="R71" s="101">
        <v>331.52845816387031</v>
      </c>
      <c r="S71" s="101">
        <v>335.98920980666554</v>
      </c>
      <c r="T71" s="101">
        <v>348.36832565927796</v>
      </c>
      <c r="U71" s="101">
        <v>345.14181464266852</v>
      </c>
      <c r="V71" s="101">
        <v>381.03843786946913</v>
      </c>
      <c r="W71" s="101">
        <v>426.81184988530185</v>
      </c>
      <c r="X71" s="101">
        <v>402.08922401640632</v>
      </c>
      <c r="Y71" s="101">
        <v>395.36452764172867</v>
      </c>
      <c r="DA71" s="131" t="s">
        <v>2477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585.20587640606675</v>
      </c>
      <c r="M72" s="104">
        <v>638.40004687804571</v>
      </c>
      <c r="N72" s="104">
        <v>645.52224619417814</v>
      </c>
      <c r="O72" s="104">
        <v>518.8276891095644</v>
      </c>
      <c r="P72" s="104">
        <v>463.85331646151354</v>
      </c>
      <c r="Q72" s="104">
        <v>641.22371647054592</v>
      </c>
      <c r="R72" s="104">
        <v>611.40448111299543</v>
      </c>
      <c r="S72" s="104">
        <v>560.62250135839872</v>
      </c>
      <c r="T72" s="104">
        <v>632.3646468164095</v>
      </c>
      <c r="U72" s="104">
        <v>627.04939710847066</v>
      </c>
      <c r="V72" s="104">
        <v>665.67863290437003</v>
      </c>
      <c r="W72" s="104">
        <v>736.4924721974113</v>
      </c>
      <c r="X72" s="104">
        <v>695.08254091027572</v>
      </c>
      <c r="Y72" s="104">
        <v>694.90880079731699</v>
      </c>
      <c r="DA72" s="132" t="s">
        <v>2478</v>
      </c>
    </row>
    <row r="73" spans="1:105" ht="12" customHeight="1" x14ac:dyDescent="0.25">
      <c r="A73" s="106" t="s">
        <v>122</v>
      </c>
      <c r="B73" s="101">
        <v>710.5437188970418</v>
      </c>
      <c r="C73" s="101">
        <v>664.58378177855968</v>
      </c>
      <c r="D73" s="101">
        <v>750.26604796506774</v>
      </c>
      <c r="E73" s="101">
        <v>728.4954197907781</v>
      </c>
      <c r="F73" s="101">
        <v>709.03013234924572</v>
      </c>
      <c r="G73" s="101">
        <v>749.45222674917113</v>
      </c>
      <c r="H73" s="101">
        <v>769.61365108128439</v>
      </c>
      <c r="I73" s="101">
        <v>757.03233213869885</v>
      </c>
      <c r="J73" s="101">
        <v>846.26038473900735</v>
      </c>
      <c r="K73" s="101">
        <v>878.57765025151787</v>
      </c>
      <c r="L73" s="101">
        <v>917.24095891920649</v>
      </c>
      <c r="M73" s="101">
        <v>961.5013425318939</v>
      </c>
      <c r="N73" s="101">
        <v>889.10874220777407</v>
      </c>
      <c r="O73" s="101">
        <v>873.42789996502211</v>
      </c>
      <c r="P73" s="101">
        <v>880.91201458548653</v>
      </c>
      <c r="Q73" s="101">
        <v>865.66426193015786</v>
      </c>
      <c r="R73" s="101">
        <v>886.05085384587687</v>
      </c>
      <c r="S73" s="101">
        <v>936.87826131497002</v>
      </c>
      <c r="T73" s="101">
        <v>952.01000186441797</v>
      </c>
      <c r="U73" s="101">
        <v>950.40138082855594</v>
      </c>
      <c r="V73" s="101">
        <v>1010.8542224806748</v>
      </c>
      <c r="W73" s="101">
        <v>1080.6014148747599</v>
      </c>
      <c r="X73" s="101">
        <v>1100.1701091878417</v>
      </c>
      <c r="Y73" s="101">
        <v>1119.6491834933863</v>
      </c>
      <c r="DA73" s="131" t="s">
        <v>2479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918.71986426356409</v>
      </c>
      <c r="M74" s="104">
        <v>962.7698364654774</v>
      </c>
      <c r="N74" s="104">
        <v>889.27082220729483</v>
      </c>
      <c r="O74" s="104">
        <v>873.04122493849661</v>
      </c>
      <c r="P74" s="104">
        <v>879.72921565394654</v>
      </c>
      <c r="Q74" s="104">
        <v>865.51043009197326</v>
      </c>
      <c r="R74" s="104">
        <v>885.44554553956345</v>
      </c>
      <c r="S74" s="104">
        <v>935.81910185874244</v>
      </c>
      <c r="T74" s="104">
        <v>951.81663000495064</v>
      </c>
      <c r="U74" s="104">
        <v>950.96452440574581</v>
      </c>
      <c r="V74" s="104">
        <v>1011.4726685638052</v>
      </c>
      <c r="W74" s="104">
        <v>1081.1081485400773</v>
      </c>
      <c r="X74" s="104">
        <v>1100.9198316105014</v>
      </c>
      <c r="Y74" s="104">
        <v>1119.5134468808851</v>
      </c>
      <c r="DA74" s="132" t="s">
        <v>2480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318.17271953154562</v>
      </c>
      <c r="M75" s="98">
        <v>322.75944950335588</v>
      </c>
      <c r="N75" s="98">
        <v>277.88321771895733</v>
      </c>
      <c r="O75" s="98">
        <v>291.7515931515602</v>
      </c>
      <c r="P75" s="98">
        <v>305.59182981413477</v>
      </c>
      <c r="Q75" s="98">
        <v>282.01647045158813</v>
      </c>
      <c r="R75" s="98">
        <v>311.18881396105513</v>
      </c>
      <c r="S75" s="98">
        <v>350.52843998356531</v>
      </c>
      <c r="T75" s="98">
        <v>338.06483267003932</v>
      </c>
      <c r="U75" s="98">
        <v>337.67855741239453</v>
      </c>
      <c r="V75" s="98">
        <v>368.21817530848659</v>
      </c>
      <c r="W75" s="98">
        <v>396.61682825082386</v>
      </c>
      <c r="X75" s="98">
        <v>403.88556402589927</v>
      </c>
      <c r="Y75" s="98">
        <v>406.9808756799975</v>
      </c>
      <c r="DA75" s="63" t="s">
        <v>2481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600.54714473201841</v>
      </c>
      <c r="M76" s="98">
        <v>640.0103869621214</v>
      </c>
      <c r="N76" s="98">
        <v>611.3876044883375</v>
      </c>
      <c r="O76" s="98">
        <v>581.28963178693641</v>
      </c>
      <c r="P76" s="98">
        <v>574.13738583981183</v>
      </c>
      <c r="Q76" s="98">
        <v>583.49395964038513</v>
      </c>
      <c r="R76" s="98">
        <v>574.25673157850838</v>
      </c>
      <c r="S76" s="98">
        <v>585.29066187517697</v>
      </c>
      <c r="T76" s="98">
        <v>613.75179733491143</v>
      </c>
      <c r="U76" s="98">
        <v>613.28596699335117</v>
      </c>
      <c r="V76" s="98">
        <v>643.25449325531872</v>
      </c>
      <c r="W76" s="98">
        <v>684.49132028925351</v>
      </c>
      <c r="X76" s="98">
        <v>697.03426758460216</v>
      </c>
      <c r="Y76" s="98">
        <v>712.53257120088767</v>
      </c>
      <c r="DA76" s="63" t="s">
        <v>2482</v>
      </c>
    </row>
    <row r="77" spans="1:105" ht="12" customHeight="1" x14ac:dyDescent="0.25">
      <c r="A77" s="121" t="s">
        <v>54</v>
      </c>
      <c r="B77" s="122">
        <v>322.66465938926763</v>
      </c>
      <c r="C77" s="122">
        <v>471.87950252429101</v>
      </c>
      <c r="D77" s="122">
        <v>372.80578807508027</v>
      </c>
      <c r="E77" s="122">
        <v>385.56890007226144</v>
      </c>
      <c r="F77" s="122">
        <v>406.43751627927026</v>
      </c>
      <c r="G77" s="122">
        <v>469.90785364754629</v>
      </c>
      <c r="H77" s="122">
        <v>499.77364380932221</v>
      </c>
      <c r="I77" s="122">
        <v>528.22251526809828</v>
      </c>
      <c r="J77" s="122">
        <v>521.76736348171869</v>
      </c>
      <c r="K77" s="122">
        <v>566.94355941472315</v>
      </c>
      <c r="L77" s="122">
        <v>518.23501748453805</v>
      </c>
      <c r="M77" s="122">
        <v>560.51266861233228</v>
      </c>
      <c r="N77" s="122">
        <v>536.77905598914799</v>
      </c>
      <c r="O77" s="122">
        <v>495.30003295120804</v>
      </c>
      <c r="P77" s="122">
        <v>501.89411997825908</v>
      </c>
      <c r="Q77" s="122">
        <v>541.4287915385097</v>
      </c>
      <c r="R77" s="122">
        <v>562.41229211306086</v>
      </c>
      <c r="S77" s="122">
        <v>571.23712984288318</v>
      </c>
      <c r="T77" s="122">
        <v>583.15280094919672</v>
      </c>
      <c r="U77" s="122">
        <v>580.07685546649179</v>
      </c>
      <c r="V77" s="122">
        <v>615.37439090696409</v>
      </c>
      <c r="W77" s="122">
        <v>656.61204585279461</v>
      </c>
      <c r="X77" s="122">
        <v>636.4268717457951</v>
      </c>
      <c r="Y77" s="122">
        <v>628.6035355475899</v>
      </c>
      <c r="DA77" s="130" t="s">
        <v>2483</v>
      </c>
    </row>
    <row r="78" spans="1:105" ht="12" customHeight="1" x14ac:dyDescent="0.25">
      <c r="A78" s="97" t="s">
        <v>189</v>
      </c>
      <c r="B78" s="98">
        <v>196.41072653407514</v>
      </c>
      <c r="C78" s="98">
        <v>480.86449689335211</v>
      </c>
      <c r="D78" s="98">
        <v>308.70713021878942</v>
      </c>
      <c r="E78" s="98">
        <v>327.68764276401942</v>
      </c>
      <c r="F78" s="98">
        <v>346.55134955930964</v>
      </c>
      <c r="G78" s="98">
        <v>454.65827549186224</v>
      </c>
      <c r="H78" s="98">
        <v>501.53788554015784</v>
      </c>
      <c r="I78" s="98">
        <v>538.78539371185923</v>
      </c>
      <c r="J78" s="98">
        <v>517.42462112493422</v>
      </c>
      <c r="K78" s="98">
        <v>593.28229856995495</v>
      </c>
      <c r="L78" s="98">
        <v>510.09307390193072</v>
      </c>
      <c r="M78" s="98">
        <v>562.21072190209679</v>
      </c>
      <c r="N78" s="98">
        <v>549.01461337879721</v>
      </c>
      <c r="O78" s="98">
        <v>485.71884651970544</v>
      </c>
      <c r="P78" s="98">
        <v>497.35763223981905</v>
      </c>
      <c r="Q78" s="98">
        <v>532.65279236959589</v>
      </c>
      <c r="R78" s="98">
        <v>566.90056043133643</v>
      </c>
      <c r="S78" s="98">
        <v>550.37167166512427</v>
      </c>
      <c r="T78" s="98">
        <v>592.95766386503885</v>
      </c>
      <c r="U78" s="98">
        <v>584.23096882303594</v>
      </c>
      <c r="V78" s="98">
        <v>625.88256265539144</v>
      </c>
      <c r="W78" s="98">
        <v>684.84481204637621</v>
      </c>
      <c r="X78" s="98">
        <v>632.93166682209119</v>
      </c>
      <c r="Y78" s="98">
        <v>614.62183068679474</v>
      </c>
      <c r="DA78" s="63" t="s">
        <v>2484</v>
      </c>
    </row>
    <row r="79" spans="1:105" ht="12" customHeight="1" x14ac:dyDescent="0.25">
      <c r="A79" s="109" t="s">
        <v>120</v>
      </c>
      <c r="B79" s="33">
        <v>454.37141990930218</v>
      </c>
      <c r="C79" s="33">
        <v>461.5831846527181</v>
      </c>
      <c r="D79" s="33">
        <v>454.38589807399609</v>
      </c>
      <c r="E79" s="33">
        <v>461.43682202268184</v>
      </c>
      <c r="F79" s="33">
        <v>486.04960870680645</v>
      </c>
      <c r="G79" s="33">
        <v>490.35679753831187</v>
      </c>
      <c r="H79" s="33">
        <v>497.39260007288203</v>
      </c>
      <c r="I79" s="33">
        <v>513.90547135420536</v>
      </c>
      <c r="J79" s="33">
        <v>527.65889309601312</v>
      </c>
      <c r="K79" s="33">
        <v>531.24762520052366</v>
      </c>
      <c r="L79" s="33">
        <v>529.36215516220136</v>
      </c>
      <c r="M79" s="33">
        <v>558.17237516332148</v>
      </c>
      <c r="N79" s="33">
        <v>519.83568631966762</v>
      </c>
      <c r="O79" s="33">
        <v>507.25812687253836</v>
      </c>
      <c r="P79" s="33">
        <v>506.64658411438057</v>
      </c>
      <c r="Q79" s="33">
        <v>548.51876678902613</v>
      </c>
      <c r="R79" s="33">
        <v>559.32126029926701</v>
      </c>
      <c r="S79" s="33">
        <v>583.57455767131182</v>
      </c>
      <c r="T79" s="33">
        <v>577.77733031322464</v>
      </c>
      <c r="U79" s="33">
        <v>577.98344018524836</v>
      </c>
      <c r="V79" s="33">
        <v>610.57743657999549</v>
      </c>
      <c r="W79" s="33">
        <v>645.04658423830324</v>
      </c>
      <c r="X79" s="33">
        <v>637.81375440621923</v>
      </c>
      <c r="Y79" s="33">
        <v>634.1015528255956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4132.4441805581082</v>
      </c>
      <c r="C81" s="117">
        <f t="shared" si="28"/>
        <v>3899.1767698945018</v>
      </c>
      <c r="D81" s="117">
        <f t="shared" si="28"/>
        <v>4337.4513228664055</v>
      </c>
      <c r="E81" s="117">
        <f t="shared" si="28"/>
        <v>4303.6011730271539</v>
      </c>
      <c r="F81" s="117">
        <f t="shared" si="28"/>
        <v>4356.3764169073911</v>
      </c>
      <c r="G81" s="117">
        <f t="shared" si="28"/>
        <v>4340.6304624356908</v>
      </c>
      <c r="H81" s="117">
        <f t="shared" si="28"/>
        <v>4523.6019032549439</v>
      </c>
      <c r="I81" s="117">
        <f t="shared" si="28"/>
        <v>4278.9130441130756</v>
      </c>
      <c r="J81" s="117">
        <f t="shared" si="28"/>
        <v>4483.6080967170437</v>
      </c>
      <c r="K81" s="117">
        <f t="shared" si="28"/>
        <v>4611.6770077586098</v>
      </c>
      <c r="L81" s="117">
        <f t="shared" si="28"/>
        <v>4950.5325820659782</v>
      </c>
      <c r="M81" s="117">
        <f t="shared" si="28"/>
        <v>5277.9601413734736</v>
      </c>
      <c r="N81" s="117">
        <f t="shared" si="28"/>
        <v>5132.4633134963015</v>
      </c>
      <c r="O81" s="117">
        <f t="shared" si="28"/>
        <v>4956.4123371893611</v>
      </c>
      <c r="P81" s="117">
        <f t="shared" si="28"/>
        <v>4763.0646845509627</v>
      </c>
      <c r="Q81" s="117">
        <f t="shared" si="28"/>
        <v>4565.5826986917855</v>
      </c>
      <c r="R81" s="117">
        <f t="shared" ref="R81:V81" si="29">R82+R85+R87+R100</f>
        <v>4823.1510281740166</v>
      </c>
      <c r="S81" s="117">
        <f t="shared" si="29"/>
        <v>4979.8134904417866</v>
      </c>
      <c r="T81" s="117">
        <f t="shared" si="29"/>
        <v>4872.4856716263148</v>
      </c>
      <c r="U81" s="117">
        <f t="shared" si="29"/>
        <v>4819.3266270343365</v>
      </c>
      <c r="V81" s="117">
        <f t="shared" si="29"/>
        <v>5606.0553707859353</v>
      </c>
      <c r="W81" s="117">
        <f t="shared" ref="W81:Y81" si="30">W82+W85+W87+W100</f>
        <v>5334.4140259813148</v>
      </c>
      <c r="X81" s="117">
        <f t="shared" si="30"/>
        <v>4841.4984565179466</v>
      </c>
      <c r="Y81" s="117">
        <f t="shared" si="30"/>
        <v>4490.7264558888173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2968.4604290833704</v>
      </c>
      <c r="C82" s="122">
        <f t="shared" si="31"/>
        <v>2757.6800692150578</v>
      </c>
      <c r="D82" s="122">
        <f t="shared" si="31"/>
        <v>3123.6021578871628</v>
      </c>
      <c r="E82" s="122">
        <f t="shared" si="31"/>
        <v>3095.1608095541637</v>
      </c>
      <c r="F82" s="122">
        <f t="shared" si="31"/>
        <v>3135.1627493585793</v>
      </c>
      <c r="G82" s="122">
        <f t="shared" si="31"/>
        <v>3079.4399861947568</v>
      </c>
      <c r="H82" s="122">
        <f t="shared" si="31"/>
        <v>3225.9338783125186</v>
      </c>
      <c r="I82" s="122">
        <f t="shared" si="31"/>
        <v>2946.2842117828764</v>
      </c>
      <c r="J82" s="122">
        <f t="shared" si="31"/>
        <v>3071.9677867864129</v>
      </c>
      <c r="K82" s="122">
        <f t="shared" si="31"/>
        <v>3152.7683733393583</v>
      </c>
      <c r="L82" s="122">
        <f t="shared" si="31"/>
        <v>3446.6149924068686</v>
      </c>
      <c r="M82" s="122">
        <f t="shared" si="31"/>
        <v>3708.9758948169647</v>
      </c>
      <c r="N82" s="122">
        <f t="shared" si="31"/>
        <v>3568.5758113241782</v>
      </c>
      <c r="O82" s="122">
        <f t="shared" si="31"/>
        <v>3496.4822664798276</v>
      </c>
      <c r="P82" s="122">
        <f t="shared" si="31"/>
        <v>3309.6121520944575</v>
      </c>
      <c r="Q82" s="122">
        <f t="shared" si="31"/>
        <v>3013.1127916252085</v>
      </c>
      <c r="R82" s="122">
        <f t="shared" ref="R82:V82" si="32">SUM(R83:R84)</f>
        <v>3232.9653959724269</v>
      </c>
      <c r="S82" s="122">
        <f t="shared" si="32"/>
        <v>3311.48601619382</v>
      </c>
      <c r="T82" s="122">
        <f t="shared" si="32"/>
        <v>3209.891006421406</v>
      </c>
      <c r="U82" s="122">
        <f t="shared" si="32"/>
        <v>3146.3778570643526</v>
      </c>
      <c r="V82" s="122">
        <f t="shared" si="32"/>
        <v>3800.241989394045</v>
      </c>
      <c r="W82" s="122">
        <f t="shared" ref="W82:Y82" si="33">SUM(W83:W84)</f>
        <v>3439.5946118741176</v>
      </c>
      <c r="X82" s="122">
        <f t="shared" si="33"/>
        <v>2949.8307624593986</v>
      </c>
      <c r="Y82" s="122">
        <f t="shared" si="33"/>
        <v>2596.9854016824929</v>
      </c>
      <c r="DA82" s="130" t="s">
        <v>2487</v>
      </c>
    </row>
    <row r="83" spans="1:105" ht="12" customHeight="1" x14ac:dyDescent="0.25">
      <c r="A83" s="97" t="s">
        <v>199</v>
      </c>
      <c r="B83" s="98">
        <v>2941.2151140072001</v>
      </c>
      <c r="C83" s="98">
        <v>2732.9354555120558</v>
      </c>
      <c r="D83" s="98">
        <v>3095.7306200557714</v>
      </c>
      <c r="E83" s="98">
        <v>3067.909370211536</v>
      </c>
      <c r="F83" s="98">
        <v>3107.9130419089493</v>
      </c>
      <c r="G83" s="98">
        <v>3053.1573684138621</v>
      </c>
      <c r="H83" s="98">
        <v>3198.6595399333319</v>
      </c>
      <c r="I83" s="98">
        <v>2921.8619644780765</v>
      </c>
      <c r="J83" s="98">
        <v>3046.6168698451211</v>
      </c>
      <c r="K83" s="98">
        <v>3127.0595138004005</v>
      </c>
      <c r="L83" s="98">
        <v>3418.5576789332508</v>
      </c>
      <c r="M83" s="98">
        <v>3678.8954505907968</v>
      </c>
      <c r="N83" s="98">
        <v>3540.4622909074169</v>
      </c>
      <c r="O83" s="98">
        <v>3468.8797595228061</v>
      </c>
      <c r="P83" s="98">
        <v>3283.8414922986844</v>
      </c>
      <c r="Q83" s="98">
        <v>2989.7125684904636</v>
      </c>
      <c r="R83" s="98">
        <v>3208.0347794469667</v>
      </c>
      <c r="S83" s="98">
        <v>3285.9164719127275</v>
      </c>
      <c r="T83" s="98">
        <v>3185.2460268431673</v>
      </c>
      <c r="U83" s="98">
        <v>3122.3288996664855</v>
      </c>
      <c r="V83" s="98">
        <v>3771.0770586678286</v>
      </c>
      <c r="W83" s="98">
        <v>3413.1146946131198</v>
      </c>
      <c r="X83" s="98">
        <v>2927.2091096524023</v>
      </c>
      <c r="Y83" s="98">
        <v>2577.0073258156144</v>
      </c>
      <c r="DA83" s="63" t="s">
        <v>2488</v>
      </c>
    </row>
    <row r="84" spans="1:105" ht="12" customHeight="1" x14ac:dyDescent="0.25">
      <c r="A84" s="97" t="s">
        <v>53</v>
      </c>
      <c r="B84" s="98">
        <v>27.245315076170176</v>
      </c>
      <c r="C84" s="98">
        <v>24.744613703001928</v>
      </c>
      <c r="D84" s="98">
        <v>27.871537831391212</v>
      </c>
      <c r="E84" s="98">
        <v>27.251439342627869</v>
      </c>
      <c r="F84" s="98">
        <v>27.249707449630247</v>
      </c>
      <c r="G84" s="98">
        <v>26.282617780894562</v>
      </c>
      <c r="H84" s="98">
        <v>27.274338379186663</v>
      </c>
      <c r="I84" s="98">
        <v>24.422247304799814</v>
      </c>
      <c r="J84" s="98">
        <v>25.350916941291814</v>
      </c>
      <c r="K84" s="98">
        <v>25.708859538957931</v>
      </c>
      <c r="L84" s="98">
        <v>28.057313473617981</v>
      </c>
      <c r="M84" s="98">
        <v>30.080444226167835</v>
      </c>
      <c r="N84" s="98">
        <v>28.113520416761183</v>
      </c>
      <c r="O84" s="98">
        <v>27.602506957021223</v>
      </c>
      <c r="P84" s="98">
        <v>25.770659795773138</v>
      </c>
      <c r="Q84" s="98">
        <v>23.400223134744987</v>
      </c>
      <c r="R84" s="98">
        <v>24.930616525460106</v>
      </c>
      <c r="S84" s="98">
        <v>25.569544281092696</v>
      </c>
      <c r="T84" s="98">
        <v>24.644979578238697</v>
      </c>
      <c r="U84" s="98">
        <v>24.048957397867298</v>
      </c>
      <c r="V84" s="98">
        <v>29.1649307262166</v>
      </c>
      <c r="W84" s="98">
        <v>26.479917260997713</v>
      </c>
      <c r="X84" s="98">
        <v>22.621652806996174</v>
      </c>
      <c r="Y84" s="98">
        <v>19.978075866878395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7.8464730358247134</v>
      </c>
      <c r="C85" s="122">
        <f t="shared" si="34"/>
        <v>11.628119224710824</v>
      </c>
      <c r="D85" s="122">
        <f t="shared" si="34"/>
        <v>10.696757363964345</v>
      </c>
      <c r="E85" s="122">
        <f t="shared" si="34"/>
        <v>19.298554239235052</v>
      </c>
      <c r="F85" s="122">
        <f t="shared" si="34"/>
        <v>13.391416145292867</v>
      </c>
      <c r="G85" s="122">
        <f t="shared" si="34"/>
        <v>16.2529600054892</v>
      </c>
      <c r="H85" s="122">
        <f t="shared" si="34"/>
        <v>26.005787697528042</v>
      </c>
      <c r="I85" s="122">
        <f t="shared" si="34"/>
        <v>58.132969022518111</v>
      </c>
      <c r="J85" s="122">
        <f t="shared" si="34"/>
        <v>43.084347082829538</v>
      </c>
      <c r="K85" s="122">
        <f t="shared" si="34"/>
        <v>43.324754425442002</v>
      </c>
      <c r="L85" s="122">
        <f t="shared" si="34"/>
        <v>62.985495933936136</v>
      </c>
      <c r="M85" s="122">
        <f t="shared" si="34"/>
        <v>48.394320962095634</v>
      </c>
      <c r="N85" s="122">
        <f t="shared" si="34"/>
        <v>143.04851284561622</v>
      </c>
      <c r="O85" s="122">
        <f t="shared" si="34"/>
        <v>70.521124707750133</v>
      </c>
      <c r="P85" s="122">
        <f t="shared" si="34"/>
        <v>68.447358016543475</v>
      </c>
      <c r="Q85" s="122">
        <f t="shared" si="34"/>
        <v>122.60378257570829</v>
      </c>
      <c r="R85" s="122">
        <f t="shared" si="34"/>
        <v>133.72922687281755</v>
      </c>
      <c r="S85" s="122">
        <f t="shared" si="34"/>
        <v>142.38689097048371</v>
      </c>
      <c r="T85" s="122">
        <f t="shared" si="34"/>
        <v>127.74242659017571</v>
      </c>
      <c r="U85" s="122">
        <f t="shared" si="34"/>
        <v>142.2248573951023</v>
      </c>
      <c r="V85" s="122">
        <f t="shared" si="34"/>
        <v>147.03671565850112</v>
      </c>
      <c r="W85" s="122">
        <f t="shared" si="34"/>
        <v>152.79943917902108</v>
      </c>
      <c r="X85" s="122">
        <f t="shared" si="34"/>
        <v>146.58610943815341</v>
      </c>
      <c r="Y85" s="122">
        <f t="shared" si="34"/>
        <v>144.50538219924496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7.8464730358247134</v>
      </c>
      <c r="C86" s="98">
        <f>IF(RES_hhdet_tes!C86=0,0,RES_hhdet_tes!C86*1000*11630/RES_hhdet_num!C81)</f>
        <v>11.628119224710824</v>
      </c>
      <c r="D86" s="98">
        <f>IF(RES_hhdet_tes!D86=0,0,RES_hhdet_tes!D86*1000*11630/RES_hhdet_num!D81)</f>
        <v>10.696757363964345</v>
      </c>
      <c r="E86" s="98">
        <f>IF(RES_hhdet_tes!E86=0,0,RES_hhdet_tes!E86*1000*11630/RES_hhdet_num!E81)</f>
        <v>19.298554239235052</v>
      </c>
      <c r="F86" s="98">
        <f>IF(RES_hhdet_tes!F86=0,0,RES_hhdet_tes!F86*1000*11630/RES_hhdet_num!F81)</f>
        <v>13.391416145292867</v>
      </c>
      <c r="G86" s="98">
        <f>IF(RES_hhdet_tes!G86=0,0,RES_hhdet_tes!G86*1000*11630/RES_hhdet_num!G81)</f>
        <v>16.2529600054892</v>
      </c>
      <c r="H86" s="98">
        <f>IF(RES_hhdet_tes!H86=0,0,RES_hhdet_tes!H86*1000*11630/RES_hhdet_num!H81)</f>
        <v>26.005787697528042</v>
      </c>
      <c r="I86" s="98">
        <f>IF(RES_hhdet_tes!I86=0,0,RES_hhdet_tes!I86*1000*11630/RES_hhdet_num!I81)</f>
        <v>58.132969022518111</v>
      </c>
      <c r="J86" s="98">
        <f>IF(RES_hhdet_tes!J86=0,0,RES_hhdet_tes!J86*1000*11630/RES_hhdet_num!J81)</f>
        <v>43.084347082829538</v>
      </c>
      <c r="K86" s="98">
        <f>IF(RES_hhdet_tes!K86=0,0,RES_hhdet_tes!K86*1000*11630/RES_hhdet_num!K81)</f>
        <v>43.324754425442002</v>
      </c>
      <c r="L86" s="98">
        <f>IF(RES_hhdet_tes!L86=0,0,RES_hhdet_tes!L86*1000*11630/RES_hhdet_num!L81)</f>
        <v>62.985495933936136</v>
      </c>
      <c r="M86" s="98">
        <f>IF(RES_hhdet_tes!M86=0,0,RES_hhdet_tes!M86*1000*11630/RES_hhdet_num!M81)</f>
        <v>48.394320962095634</v>
      </c>
      <c r="N86" s="98">
        <f>IF(RES_hhdet_tes!N86=0,0,RES_hhdet_tes!N86*1000*11630/RES_hhdet_num!N81)</f>
        <v>143.04851284561622</v>
      </c>
      <c r="O86" s="98">
        <f>IF(RES_hhdet_tes!O86=0,0,RES_hhdet_tes!O86*1000*11630/RES_hhdet_num!O81)</f>
        <v>70.521124707750133</v>
      </c>
      <c r="P86" s="98">
        <f>IF(RES_hhdet_tes!P86=0,0,RES_hhdet_tes!P86*1000*11630/RES_hhdet_num!P81)</f>
        <v>68.447358016543475</v>
      </c>
      <c r="Q86" s="98">
        <f>IF(RES_hhdet_tes!Q86=0,0,RES_hhdet_tes!Q86*1000*11630/RES_hhdet_num!Q81)</f>
        <v>122.60378257570829</v>
      </c>
      <c r="R86" s="98">
        <f>IF(RES_hhdet_tes!R86=0,0,RES_hhdet_tes!R86*1000*11630/RES_hhdet_num!R81)</f>
        <v>133.72922687281755</v>
      </c>
      <c r="S86" s="98">
        <f>IF(RES_hhdet_tes!S86=0,0,RES_hhdet_tes!S86*1000*11630/RES_hhdet_num!S81)</f>
        <v>142.38689097048371</v>
      </c>
      <c r="T86" s="98">
        <f>IF(RES_hhdet_tes!T86=0,0,RES_hhdet_tes!T86*1000*11630/RES_hhdet_num!T81)</f>
        <v>127.74242659017571</v>
      </c>
      <c r="U86" s="98">
        <f>IF(RES_hhdet_tes!U86=0,0,RES_hhdet_tes!U86*1000*11630/RES_hhdet_num!U81)</f>
        <v>142.2248573951023</v>
      </c>
      <c r="V86" s="98">
        <f>IF(RES_hhdet_tes!V86=0,0,RES_hhdet_tes!V86*1000*11630/RES_hhdet_num!V81)</f>
        <v>147.03671565850112</v>
      </c>
      <c r="W86" s="98">
        <f>IF(RES_hhdet_tes!W86=0,0,RES_hhdet_tes!W86*1000*11630/RES_hhdet_num!W81)</f>
        <v>152.79943917902108</v>
      </c>
      <c r="X86" s="98">
        <f>IF(RES_hhdet_tes!X86=0,0,RES_hhdet_tes!X86*1000*11630/RES_hhdet_num!X81)</f>
        <v>146.58610943815341</v>
      </c>
      <c r="Y86" s="98">
        <f>IF(RES_hhdet_tes!Y86=0,0,RES_hhdet_tes!Y86*1000*11630/RES_hhdet_num!Y81)</f>
        <v>144.50538219924496</v>
      </c>
      <c r="DA86" s="63" t="s">
        <v>2491</v>
      </c>
    </row>
    <row r="87" spans="1:105" ht="12" customHeight="1" x14ac:dyDescent="0.25">
      <c r="A87" s="121" t="s">
        <v>55</v>
      </c>
      <c r="B87" s="122">
        <v>705.73438757596068</v>
      </c>
      <c r="C87" s="122">
        <v>670.24583942218374</v>
      </c>
      <c r="D87" s="122">
        <v>747.39046762367468</v>
      </c>
      <c r="E87" s="122">
        <v>724.37049452862493</v>
      </c>
      <c r="F87" s="122">
        <v>713.1896717430086</v>
      </c>
      <c r="G87" s="122">
        <v>751.82679794513604</v>
      </c>
      <c r="H87" s="122">
        <v>769.41032493830016</v>
      </c>
      <c r="I87" s="122">
        <v>760.01450405499463</v>
      </c>
      <c r="J87" s="122">
        <v>847.24692975344158</v>
      </c>
      <c r="K87" s="122">
        <v>883.56064322428858</v>
      </c>
      <c r="L87" s="122">
        <v>919.36072569536748</v>
      </c>
      <c r="M87" s="122">
        <v>962.62409319573953</v>
      </c>
      <c r="N87" s="122">
        <v>898.82188104455236</v>
      </c>
      <c r="O87" s="122">
        <v>884.66638567721373</v>
      </c>
      <c r="P87" s="122">
        <v>892.55290509829251</v>
      </c>
      <c r="Q87" s="122">
        <v>859.26226697288223</v>
      </c>
      <c r="R87" s="122">
        <v>890.36141474255203</v>
      </c>
      <c r="S87" s="122">
        <v>944.57392398368665</v>
      </c>
      <c r="T87" s="122">
        <v>958.6756896580365</v>
      </c>
      <c r="U87" s="122">
        <v>957.65636607759768</v>
      </c>
      <c r="V87" s="122">
        <v>1032.7442595498107</v>
      </c>
      <c r="W87" s="122">
        <v>1092.8507528001244</v>
      </c>
      <c r="X87" s="122">
        <v>1108.1636514774398</v>
      </c>
      <c r="Y87" s="122">
        <v>1120.8337284493166</v>
      </c>
      <c r="DA87" s="130" t="s">
        <v>2492</v>
      </c>
    </row>
    <row r="88" spans="1:105" ht="12" customHeight="1" x14ac:dyDescent="0.25">
      <c r="A88" s="97" t="s">
        <v>132</v>
      </c>
      <c r="B88" s="98">
        <v>651.90088691954986</v>
      </c>
      <c r="C88" s="98">
        <v>728.11091641203575</v>
      </c>
      <c r="D88" s="98">
        <v>711.24506759272958</v>
      </c>
      <c r="E88" s="98">
        <v>667.03395646810702</v>
      </c>
      <c r="F88" s="98">
        <v>745.38212964069373</v>
      </c>
      <c r="G88" s="98">
        <v>759.73428523966084</v>
      </c>
      <c r="H88" s="98">
        <v>750.25808286653739</v>
      </c>
      <c r="I88" s="98">
        <v>768.07661899246216</v>
      </c>
      <c r="J88" s="98">
        <v>838.96871370630492</v>
      </c>
      <c r="K88" s="98">
        <v>905.48296214274467</v>
      </c>
      <c r="L88" s="98">
        <v>921.45031177459896</v>
      </c>
      <c r="M88" s="98">
        <v>960.7901493206208</v>
      </c>
      <c r="N88" s="98">
        <v>979.11971249103556</v>
      </c>
      <c r="O88" s="98">
        <v>985.05901578245152</v>
      </c>
      <c r="P88" s="98">
        <v>990.18285935777271</v>
      </c>
      <c r="Q88" s="98">
        <v>783.77073679432078</v>
      </c>
      <c r="R88" s="98">
        <v>887.72182468964684</v>
      </c>
      <c r="S88" s="98">
        <v>949.31346692557997</v>
      </c>
      <c r="T88" s="98">
        <v>943.81087779810764</v>
      </c>
      <c r="U88" s="98">
        <v>930.32984583081839</v>
      </c>
      <c r="V88" s="98">
        <v>1168.0372086306813</v>
      </c>
      <c r="W88" s="98">
        <v>1101.4454034579724</v>
      </c>
      <c r="X88" s="98">
        <v>1086.2043797763151</v>
      </c>
      <c r="Y88" s="98">
        <v>1090.5042204082133</v>
      </c>
      <c r="DA88" s="63" t="s">
        <v>2493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920.68957010800943</v>
      </c>
      <c r="M89" s="98">
        <v>960.19372081435881</v>
      </c>
      <c r="N89" s="98">
        <v>978.76361472338658</v>
      </c>
      <c r="O89" s="98">
        <v>984.92437051124227</v>
      </c>
      <c r="P89" s="98">
        <v>990.08181471465673</v>
      </c>
      <c r="Q89" s="98">
        <v>783.90683207347161</v>
      </c>
      <c r="R89" s="98">
        <v>888.14547415836341</v>
      </c>
      <c r="S89" s="98">
        <v>950.53385066427791</v>
      </c>
      <c r="T89" s="98">
        <v>945.64835376828853</v>
      </c>
      <c r="U89" s="98">
        <v>932.82336133196293</v>
      </c>
      <c r="V89" s="98">
        <v>1168.9506449338646</v>
      </c>
      <c r="W89" s="98">
        <v>1102.7089090242143</v>
      </c>
      <c r="X89" s="98">
        <v>1086.5199851818859</v>
      </c>
      <c r="Y89" s="98">
        <v>1089.1048639248927</v>
      </c>
      <c r="DA89" s="63" t="s">
        <v>2494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318.83552316159427</v>
      </c>
      <c r="M90" s="101">
        <v>321.83735910933058</v>
      </c>
      <c r="N90" s="101">
        <v>306.34857627372048</v>
      </c>
      <c r="O90" s="101">
        <v>329.50689574045714</v>
      </c>
      <c r="P90" s="101">
        <v>344.17691861774483</v>
      </c>
      <c r="Q90" s="101">
        <v>255.70483354400142</v>
      </c>
      <c r="R90" s="101">
        <v>312.18751961239286</v>
      </c>
      <c r="S90" s="101">
        <v>355.29391144934914</v>
      </c>
      <c r="T90" s="101">
        <v>334.94155598125354</v>
      </c>
      <c r="U90" s="101">
        <v>332.1372931328367</v>
      </c>
      <c r="V90" s="101">
        <v>425.41240789993418</v>
      </c>
      <c r="W90" s="101">
        <v>404.6364343811519</v>
      </c>
      <c r="X90" s="101">
        <v>398.51926624423464</v>
      </c>
      <c r="Y90" s="101">
        <v>394.49716922773888</v>
      </c>
      <c r="DA90" s="131" t="s">
        <v>2495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601.85404694641511</v>
      </c>
      <c r="M91" s="104">
        <v>638.35636170502823</v>
      </c>
      <c r="N91" s="104">
        <v>672.4150384496661</v>
      </c>
      <c r="O91" s="104">
        <v>655.41747477078502</v>
      </c>
      <c r="P91" s="104">
        <v>645.90489609691178</v>
      </c>
      <c r="Q91" s="104">
        <v>528.20199852947019</v>
      </c>
      <c r="R91" s="104">
        <v>575.95795454597032</v>
      </c>
      <c r="S91" s="104">
        <v>595.23993921492888</v>
      </c>
      <c r="T91" s="104">
        <v>610.70679778703516</v>
      </c>
      <c r="U91" s="104">
        <v>600.68606819912623</v>
      </c>
      <c r="V91" s="104">
        <v>743.53823703393073</v>
      </c>
      <c r="W91" s="104">
        <v>698.07247464306238</v>
      </c>
      <c r="X91" s="104">
        <v>688.00071893765119</v>
      </c>
      <c r="Y91" s="104">
        <v>694.60769469715387</v>
      </c>
      <c r="DA91" s="132" t="s">
        <v>2496</v>
      </c>
    </row>
    <row r="92" spans="1:105" ht="12" customHeight="1" x14ac:dyDescent="0.25">
      <c r="A92" s="106" t="s">
        <v>124</v>
      </c>
      <c r="B92" s="101">
        <v>695.800448189804</v>
      </c>
      <c r="C92" s="101">
        <v>723.66223765770928</v>
      </c>
      <c r="D92" s="101">
        <v>689.62985529329501</v>
      </c>
      <c r="E92" s="101">
        <v>713.7141515063945</v>
      </c>
      <c r="F92" s="101">
        <v>726.06168064214603</v>
      </c>
      <c r="G92" s="101">
        <v>746.43939499604619</v>
      </c>
      <c r="H92" s="101">
        <v>771.26788672599105</v>
      </c>
      <c r="I92" s="101">
        <v>791.6188727267587</v>
      </c>
      <c r="J92" s="101">
        <v>830.58680541343119</v>
      </c>
      <c r="K92" s="101">
        <v>874.54062696813276</v>
      </c>
      <c r="L92" s="101">
        <v>905.71830804185015</v>
      </c>
      <c r="M92" s="101">
        <v>947.14682289350174</v>
      </c>
      <c r="N92" s="101">
        <v>914.49394688900861</v>
      </c>
      <c r="O92" s="101">
        <v>881.96576058747894</v>
      </c>
      <c r="P92" s="101">
        <v>902.73088753922582</v>
      </c>
      <c r="Q92" s="101">
        <v>914.53031486354234</v>
      </c>
      <c r="R92" s="101">
        <v>860.88561958747982</v>
      </c>
      <c r="S92" s="101">
        <v>902.36684127483772</v>
      </c>
      <c r="T92" s="101">
        <v>944.25420007061746</v>
      </c>
      <c r="U92" s="101">
        <v>934.16856689405938</v>
      </c>
      <c r="V92" s="101">
        <v>1040.5068259644852</v>
      </c>
      <c r="W92" s="101">
        <v>1177.0735619140798</v>
      </c>
      <c r="X92" s="101">
        <v>1123.8670152503316</v>
      </c>
      <c r="Y92" s="101">
        <v>1012.9410928293604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897.45541660122296</v>
      </c>
      <c r="M93" s="104">
        <v>942.72459542258605</v>
      </c>
      <c r="N93" s="104">
        <v>912.77711978517607</v>
      </c>
      <c r="O93" s="104">
        <v>881.71828509820511</v>
      </c>
      <c r="P93" s="104">
        <v>903.52517605511696</v>
      </c>
      <c r="Q93" s="104">
        <v>916.00276431893269</v>
      </c>
      <c r="R93" s="104">
        <v>862.88317485882476</v>
      </c>
      <c r="S93" s="104">
        <v>908.38890596489591</v>
      </c>
      <c r="T93" s="104">
        <v>947.14428446347313</v>
      </c>
      <c r="U93" s="104">
        <v>1765.7889928455468</v>
      </c>
      <c r="V93" s="104">
        <v>0</v>
      </c>
      <c r="W93" s="104">
        <v>0</v>
      </c>
      <c r="X93" s="104">
        <v>1117.5846447833126</v>
      </c>
      <c r="Y93" s="104">
        <v>1003.1861716566382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306.77712369204198</v>
      </c>
      <c r="M94" s="98">
        <v>314.63643476757301</v>
      </c>
      <c r="N94" s="98">
        <v>285.64923364281265</v>
      </c>
      <c r="O94" s="98">
        <v>295.16507137744213</v>
      </c>
      <c r="P94" s="98">
        <v>314.49523378647615</v>
      </c>
      <c r="Q94" s="98">
        <v>297.49704704133285</v>
      </c>
      <c r="R94" s="98">
        <v>300.7555206126126</v>
      </c>
      <c r="S94" s="98">
        <v>313.62250575254978</v>
      </c>
      <c r="T94" s="98">
        <v>53.143770770170313</v>
      </c>
      <c r="U94" s="98">
        <v>9.5747741797608317</v>
      </c>
      <c r="V94" s="98">
        <v>0</v>
      </c>
      <c r="W94" s="98">
        <v>0</v>
      </c>
      <c r="X94" s="98">
        <v>228.24011021743945</v>
      </c>
      <c r="Y94" s="98">
        <v>326.31409294724199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590.6782929091811</v>
      </c>
      <c r="M95" s="98">
        <v>628.08816065501298</v>
      </c>
      <c r="N95" s="98">
        <v>627.12788614236342</v>
      </c>
      <c r="O95" s="98">
        <v>586.5532137207631</v>
      </c>
      <c r="P95" s="98">
        <v>589.02994226864087</v>
      </c>
      <c r="Q95" s="98">
        <v>618.50571727759973</v>
      </c>
      <c r="R95" s="98">
        <v>562.12765424621216</v>
      </c>
      <c r="S95" s="98">
        <v>594.76640021234618</v>
      </c>
      <c r="T95" s="98">
        <v>894.00051369330276</v>
      </c>
      <c r="U95" s="98">
        <v>1756.2142186657857</v>
      </c>
      <c r="V95" s="98">
        <v>0</v>
      </c>
      <c r="W95" s="98">
        <v>0</v>
      </c>
      <c r="X95" s="98">
        <v>889.34453456587323</v>
      </c>
      <c r="Y95" s="98">
        <v>676.87207870939619</v>
      </c>
      <c r="DA95" s="63" t="s">
        <v>2500</v>
      </c>
    </row>
    <row r="96" spans="1:105" ht="12" customHeight="1" x14ac:dyDescent="0.25">
      <c r="A96" s="106" t="s">
        <v>122</v>
      </c>
      <c r="B96" s="101">
        <v>710.54371889704169</v>
      </c>
      <c r="C96" s="101">
        <v>664.68752078752482</v>
      </c>
      <c r="D96" s="101">
        <v>750.86804883932268</v>
      </c>
      <c r="E96" s="101">
        <v>729.449379828313</v>
      </c>
      <c r="F96" s="101">
        <v>710.09781282491747</v>
      </c>
      <c r="G96" s="101">
        <v>751.04468196915627</v>
      </c>
      <c r="H96" s="101">
        <v>771.51112535996208</v>
      </c>
      <c r="I96" s="101">
        <v>758.92626955162029</v>
      </c>
      <c r="J96" s="101">
        <v>848.34189930283719</v>
      </c>
      <c r="K96" s="101">
        <v>880.72369050576106</v>
      </c>
      <c r="L96" s="101">
        <v>919.1215011561394</v>
      </c>
      <c r="M96" s="101">
        <v>962.93179014266275</v>
      </c>
      <c r="N96" s="101">
        <v>888.14058076643914</v>
      </c>
      <c r="O96" s="101">
        <v>871.78532067609194</v>
      </c>
      <c r="P96" s="101">
        <v>880.87033314397195</v>
      </c>
      <c r="Q96" s="101">
        <v>866.56523215400284</v>
      </c>
      <c r="R96" s="101">
        <v>890.57845365280639</v>
      </c>
      <c r="S96" s="101">
        <v>944.14336805034884</v>
      </c>
      <c r="T96" s="101">
        <v>959.9572044575782</v>
      </c>
      <c r="U96" s="101">
        <v>960.04465891534028</v>
      </c>
      <c r="V96" s="101">
        <v>1021.2758504056635</v>
      </c>
      <c r="W96" s="101">
        <v>1091.9580676412063</v>
      </c>
      <c r="X96" s="101">
        <v>1109.668843271839</v>
      </c>
      <c r="Y96" s="101">
        <v>1122.8121397542307</v>
      </c>
      <c r="DA96" s="131" t="s">
        <v>2501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919.31670650002832</v>
      </c>
      <c r="M97" s="104">
        <v>963.17504456229165</v>
      </c>
      <c r="N97" s="104">
        <v>888.67709164763812</v>
      </c>
      <c r="O97" s="104">
        <v>872.18133950349375</v>
      </c>
      <c r="P97" s="104">
        <v>881.34790353429605</v>
      </c>
      <c r="Q97" s="104">
        <v>867.72608833252445</v>
      </c>
      <c r="R97" s="104">
        <v>891.77057932003095</v>
      </c>
      <c r="S97" s="104">
        <v>945.24517175281892</v>
      </c>
      <c r="T97" s="104">
        <v>960.5127962173184</v>
      </c>
      <c r="U97" s="104">
        <v>960.57746913002279</v>
      </c>
      <c r="V97" s="104">
        <v>1021.7130608505239</v>
      </c>
      <c r="W97" s="104">
        <v>1092.2915827594172</v>
      </c>
      <c r="X97" s="104">
        <v>1109.7211528131618</v>
      </c>
      <c r="Y97" s="104">
        <v>1122.9796565642582</v>
      </c>
      <c r="DA97" s="132" t="s">
        <v>2502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318.37941901078165</v>
      </c>
      <c r="M98" s="98">
        <v>322.89529167176238</v>
      </c>
      <c r="N98" s="98">
        <v>277.69768620903352</v>
      </c>
      <c r="O98" s="98">
        <v>291.46423794034706</v>
      </c>
      <c r="P98" s="98">
        <v>306.15411396072437</v>
      </c>
      <c r="Q98" s="98">
        <v>282.73841682566064</v>
      </c>
      <c r="R98" s="98">
        <v>313.41173977543485</v>
      </c>
      <c r="S98" s="98">
        <v>354.05914967797531</v>
      </c>
      <c r="T98" s="98">
        <v>341.15352421290379</v>
      </c>
      <c r="U98" s="98">
        <v>341.09202366026238</v>
      </c>
      <c r="V98" s="98">
        <v>371.9461045738542</v>
      </c>
      <c r="W98" s="98">
        <v>400.71959837147773</v>
      </c>
      <c r="X98" s="98">
        <v>407.11443362752078</v>
      </c>
      <c r="Y98" s="98">
        <v>408.24095974255158</v>
      </c>
      <c r="DA98" s="63" t="s">
        <v>2503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600.93728748924661</v>
      </c>
      <c r="M99" s="98">
        <v>640.27975289052927</v>
      </c>
      <c r="N99" s="98">
        <v>610.97940543860466</v>
      </c>
      <c r="O99" s="98">
        <v>580.71710156314657</v>
      </c>
      <c r="P99" s="98">
        <v>575.19378957357173</v>
      </c>
      <c r="Q99" s="98">
        <v>584.98767150686388</v>
      </c>
      <c r="R99" s="98">
        <v>578.35883954459632</v>
      </c>
      <c r="S99" s="98">
        <v>591.18602207484366</v>
      </c>
      <c r="T99" s="98">
        <v>619.35927200441472</v>
      </c>
      <c r="U99" s="98">
        <v>619.48544546976029</v>
      </c>
      <c r="V99" s="98">
        <v>649.7669562766697</v>
      </c>
      <c r="W99" s="98">
        <v>691.57198438793966</v>
      </c>
      <c r="X99" s="98">
        <v>702.60671918564117</v>
      </c>
      <c r="Y99" s="98">
        <v>714.73869682170698</v>
      </c>
      <c r="DA99" s="63" t="s">
        <v>2504</v>
      </c>
    </row>
    <row r="100" spans="1:105" ht="12" customHeight="1" x14ac:dyDescent="0.25">
      <c r="A100" s="121" t="s">
        <v>54</v>
      </c>
      <c r="B100" s="122">
        <v>450.40289086295212</v>
      </c>
      <c r="C100" s="122">
        <v>459.62274203254987</v>
      </c>
      <c r="D100" s="122">
        <v>455.76193999160336</v>
      </c>
      <c r="E100" s="122">
        <v>464.77131470512978</v>
      </c>
      <c r="F100" s="122">
        <v>494.63257966051026</v>
      </c>
      <c r="G100" s="122">
        <v>493.11071829030897</v>
      </c>
      <c r="H100" s="122">
        <v>502.25191230659755</v>
      </c>
      <c r="I100" s="122">
        <v>514.48135925268696</v>
      </c>
      <c r="J100" s="122">
        <v>521.30903309436007</v>
      </c>
      <c r="K100" s="122">
        <v>532.02323676952108</v>
      </c>
      <c r="L100" s="122">
        <v>521.5713680298054</v>
      </c>
      <c r="M100" s="122">
        <v>557.96583239867437</v>
      </c>
      <c r="N100" s="122">
        <v>522.0171082819553</v>
      </c>
      <c r="O100" s="122">
        <v>504.74256032456975</v>
      </c>
      <c r="P100" s="122">
        <v>492.45226934166942</v>
      </c>
      <c r="Q100" s="122">
        <v>570.6038575179864</v>
      </c>
      <c r="R100" s="122">
        <v>566.09499058622009</v>
      </c>
      <c r="S100" s="122">
        <v>581.36665929379581</v>
      </c>
      <c r="T100" s="122">
        <v>576.17654895669557</v>
      </c>
      <c r="U100" s="122">
        <v>573.06754649728362</v>
      </c>
      <c r="V100" s="122">
        <v>626.03240618357779</v>
      </c>
      <c r="W100" s="122">
        <v>649.16922212805207</v>
      </c>
      <c r="X100" s="122">
        <v>636.91793314295478</v>
      </c>
      <c r="Y100" s="122">
        <v>628.40194355776282</v>
      </c>
      <c r="DA100" s="130" t="s">
        <v>2505</v>
      </c>
    </row>
    <row r="101" spans="1:105" ht="12" customHeight="1" x14ac:dyDescent="0.25">
      <c r="A101" s="97" t="s">
        <v>202</v>
      </c>
      <c r="B101" s="98">
        <v>437.73869488842399</v>
      </c>
      <c r="C101" s="98">
        <v>450.91850455122886</v>
      </c>
      <c r="D101" s="98">
        <v>476.29843346183895</v>
      </c>
      <c r="E101" s="98">
        <v>447.89757677644036</v>
      </c>
      <c r="F101" s="98">
        <v>516.07756728336994</v>
      </c>
      <c r="G101" s="98">
        <v>490.20399294871123</v>
      </c>
      <c r="H101" s="98">
        <v>493.48069769345324</v>
      </c>
      <c r="I101" s="98">
        <v>519.70720665706642</v>
      </c>
      <c r="J101" s="98">
        <v>525.2093510777089</v>
      </c>
      <c r="K101" s="98">
        <v>536.97730488900959</v>
      </c>
      <c r="L101" s="98">
        <v>525.20091823167229</v>
      </c>
      <c r="M101" s="98">
        <v>540.33069868781354</v>
      </c>
      <c r="N101" s="98">
        <v>531.67224290539309</v>
      </c>
      <c r="O101" s="98">
        <v>494.88068757419308</v>
      </c>
      <c r="P101" s="98">
        <v>442.27703791042183</v>
      </c>
      <c r="Q101" s="98">
        <v>605.0653265904441</v>
      </c>
      <c r="R101" s="98">
        <v>594.80390543993394</v>
      </c>
      <c r="S101" s="98">
        <v>584.49540150747305</v>
      </c>
      <c r="T101" s="98">
        <v>571.21648341004493</v>
      </c>
      <c r="U101" s="98">
        <v>559.03239869649326</v>
      </c>
      <c r="V101" s="98">
        <v>702.89350352676433</v>
      </c>
      <c r="W101" s="98">
        <v>651.69902383837825</v>
      </c>
      <c r="X101" s="98">
        <v>625.83046005406254</v>
      </c>
      <c r="Y101" s="98">
        <v>612.92450644388873</v>
      </c>
      <c r="DA101" s="63" t="s">
        <v>2506</v>
      </c>
    </row>
    <row r="102" spans="1:105" ht="12" customHeight="1" x14ac:dyDescent="0.25">
      <c r="A102" s="97" t="s">
        <v>50</v>
      </c>
      <c r="B102" s="98">
        <v>425.17679070530147</v>
      </c>
      <c r="C102" s="98">
        <v>454.83327096973937</v>
      </c>
      <c r="D102" s="98">
        <v>438.12588610573584</v>
      </c>
      <c r="E102" s="98">
        <v>504.66621205348582</v>
      </c>
      <c r="F102" s="98">
        <v>520.56266461168343</v>
      </c>
      <c r="G102" s="98">
        <v>512.34476900372567</v>
      </c>
      <c r="H102" s="98">
        <v>541.4868530981289</v>
      </c>
      <c r="I102" s="98">
        <v>511.65394645414005</v>
      </c>
      <c r="J102" s="98">
        <v>474.57976465068612</v>
      </c>
      <c r="K102" s="98">
        <v>530.62837006260793</v>
      </c>
      <c r="L102" s="98">
        <v>463.18318644519877</v>
      </c>
      <c r="M102" s="98">
        <v>580.27192128584727</v>
      </c>
      <c r="N102" s="98">
        <v>524.81697683398374</v>
      </c>
      <c r="O102" s="98">
        <v>500.41354049784394</v>
      </c>
      <c r="P102" s="98">
        <v>465.29728454766314</v>
      </c>
      <c r="Q102" s="98">
        <v>671.90043737016902</v>
      </c>
      <c r="R102" s="98">
        <v>565.7978368129377</v>
      </c>
      <c r="S102" s="98">
        <v>558.00902143312771</v>
      </c>
      <c r="T102" s="98">
        <v>572.20550226887553</v>
      </c>
      <c r="U102" s="98">
        <v>556.68387493175555</v>
      </c>
      <c r="V102" s="98">
        <v>615.14432048247227</v>
      </c>
      <c r="W102" s="98">
        <v>689.5505431830245</v>
      </c>
      <c r="X102" s="98">
        <v>650.62787567664839</v>
      </c>
      <c r="Y102" s="98">
        <v>573.84248557213459</v>
      </c>
      <c r="DA102" s="63" t="s">
        <v>2507</v>
      </c>
    </row>
    <row r="103" spans="1:105" ht="12" customHeight="1" x14ac:dyDescent="0.25">
      <c r="A103" s="109" t="s">
        <v>120</v>
      </c>
      <c r="B103" s="33">
        <v>454.37141990930235</v>
      </c>
      <c r="C103" s="33">
        <v>461.58318465271816</v>
      </c>
      <c r="D103" s="33">
        <v>454.3858980739962</v>
      </c>
      <c r="E103" s="33">
        <v>461.43682202268184</v>
      </c>
      <c r="F103" s="33">
        <v>486.04960870680651</v>
      </c>
      <c r="G103" s="33">
        <v>490.35679753831192</v>
      </c>
      <c r="H103" s="33">
        <v>497.39260007288215</v>
      </c>
      <c r="I103" s="33">
        <v>513.90547135420513</v>
      </c>
      <c r="J103" s="33">
        <v>527.65889309601312</v>
      </c>
      <c r="K103" s="33">
        <v>531.24762520052377</v>
      </c>
      <c r="L103" s="33">
        <v>529.36215516220113</v>
      </c>
      <c r="M103" s="33">
        <v>558.17237516332204</v>
      </c>
      <c r="N103" s="33">
        <v>519.83568631966682</v>
      </c>
      <c r="O103" s="33">
        <v>507.25812687253779</v>
      </c>
      <c r="P103" s="33">
        <v>506.64658411437978</v>
      </c>
      <c r="Q103" s="33">
        <v>548.51876678902579</v>
      </c>
      <c r="R103" s="33">
        <v>559.32126029926553</v>
      </c>
      <c r="S103" s="33">
        <v>583.57455767131046</v>
      </c>
      <c r="T103" s="33">
        <v>577.77733031322725</v>
      </c>
      <c r="U103" s="33">
        <v>577.98344018524801</v>
      </c>
      <c r="V103" s="33">
        <v>610.57743657999538</v>
      </c>
      <c r="W103" s="33">
        <v>645.04658423830676</v>
      </c>
      <c r="X103" s="33">
        <v>637.81375440621969</v>
      </c>
      <c r="Y103" s="33">
        <v>634.10155282559595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4151.6523203793122</v>
      </c>
      <c r="C124" s="117">
        <f t="shared" si="42"/>
        <v>4105.6622775576134</v>
      </c>
      <c r="D124" s="117">
        <f t="shared" si="42"/>
        <v>4163.5487962159959</v>
      </c>
      <c r="E124" s="117">
        <f t="shared" si="42"/>
        <v>4595.8589638051653</v>
      </c>
      <c r="F124" s="117">
        <f t="shared" si="42"/>
        <v>4286.5267035493853</v>
      </c>
      <c r="G124" s="117">
        <f t="shared" si="42"/>
        <v>4477.7482266768729</v>
      </c>
      <c r="H124" s="117">
        <f t="shared" si="42"/>
        <v>4514.16456374667</v>
      </c>
      <c r="I124" s="117">
        <f t="shared" si="42"/>
        <v>4323.8605697859657</v>
      </c>
      <c r="J124" s="117">
        <f t="shared" si="42"/>
        <v>4321.9011641968227</v>
      </c>
      <c r="K124" s="117">
        <f t="shared" si="42"/>
        <v>4637.0901743419936</v>
      </c>
      <c r="L124" s="117">
        <f t="shared" si="42"/>
        <v>4858.5056790586887</v>
      </c>
      <c r="M124" s="117">
        <f t="shared" si="42"/>
        <v>5194.8715275254235</v>
      </c>
      <c r="N124" s="117">
        <f t="shared" si="42"/>
        <v>5209.301771390652</v>
      </c>
      <c r="O124" s="117">
        <f t="shared" si="42"/>
        <v>4788.8133921208746</v>
      </c>
      <c r="P124" s="117">
        <f t="shared" si="42"/>
        <v>4589.4111664083312</v>
      </c>
      <c r="Q124" s="117">
        <f t="shared" si="42"/>
        <v>4846.2008336029248</v>
      </c>
      <c r="R124" s="117">
        <f t="shared" ref="R124:V124" si="43">R125+R128+R130+R139</f>
        <v>4762.7838066425147</v>
      </c>
      <c r="S124" s="117">
        <f t="shared" si="43"/>
        <v>5022.5388603605525</v>
      </c>
      <c r="T124" s="117">
        <f t="shared" si="43"/>
        <v>4910.8790640046082</v>
      </c>
      <c r="U124" s="117">
        <f t="shared" si="43"/>
        <v>4814.3747728780372</v>
      </c>
      <c r="V124" s="117">
        <f t="shared" si="43"/>
        <v>5247.1839199816841</v>
      </c>
      <c r="W124" s="117">
        <f t="shared" ref="W124:Y124" si="44">W125+W128+W130+W139</f>
        <v>5451.4711138162465</v>
      </c>
      <c r="X124" s="117">
        <f t="shared" si="44"/>
        <v>4864.9890737679898</v>
      </c>
      <c r="Y124" s="117">
        <f t="shared" si="44"/>
        <v>4601.721673900026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3021.4641839945134</v>
      </c>
      <c r="C125" s="122">
        <f t="shared" si="45"/>
        <v>2875.0796309448187</v>
      </c>
      <c r="D125" s="122">
        <f t="shared" si="45"/>
        <v>3040.2910935866039</v>
      </c>
      <c r="E125" s="122">
        <f t="shared" si="45"/>
        <v>3419.9463224906635</v>
      </c>
      <c r="F125" s="122">
        <f t="shared" si="45"/>
        <v>3066.2556317754443</v>
      </c>
      <c r="G125" s="122">
        <f t="shared" si="45"/>
        <v>3184.497413730578</v>
      </c>
      <c r="H125" s="122">
        <f t="shared" si="45"/>
        <v>3233.3208504121549</v>
      </c>
      <c r="I125" s="122">
        <f t="shared" si="45"/>
        <v>2998.7268497638443</v>
      </c>
      <c r="J125" s="122">
        <f t="shared" si="45"/>
        <v>2960.9637866233243</v>
      </c>
      <c r="K125" s="122">
        <f t="shared" si="45"/>
        <v>3155.3564032446857</v>
      </c>
      <c r="L125" s="122">
        <f t="shared" si="45"/>
        <v>3376.8507005337042</v>
      </c>
      <c r="M125" s="122">
        <f t="shared" si="45"/>
        <v>3663.4586474748517</v>
      </c>
      <c r="N125" s="122">
        <f t="shared" si="45"/>
        <v>3636.2574793142353</v>
      </c>
      <c r="O125" s="122">
        <f t="shared" si="45"/>
        <v>3364.7365619998245</v>
      </c>
      <c r="P125" s="122">
        <f t="shared" si="45"/>
        <v>3175.2954174724691</v>
      </c>
      <c r="Q125" s="122">
        <f t="shared" si="45"/>
        <v>3221.4939454859109</v>
      </c>
      <c r="R125" s="122">
        <f t="shared" ref="R125:V125" si="46">SUM(R126:R127)</f>
        <v>3197.6076497779723</v>
      </c>
      <c r="S125" s="122">
        <f t="shared" si="46"/>
        <v>3357.9412335227908</v>
      </c>
      <c r="T125" s="122">
        <f t="shared" si="46"/>
        <v>3241.1306458046897</v>
      </c>
      <c r="U125" s="122">
        <f t="shared" si="46"/>
        <v>3154.0139334920809</v>
      </c>
      <c r="V125" s="122">
        <f t="shared" si="46"/>
        <v>3505.5428838633716</v>
      </c>
      <c r="W125" s="122">
        <f t="shared" ref="W125:Y125" si="47">SUM(W126:W127)</f>
        <v>3584.8710296476779</v>
      </c>
      <c r="X125" s="122">
        <f t="shared" si="47"/>
        <v>2985.9828590758748</v>
      </c>
      <c r="Y125" s="122">
        <f t="shared" si="47"/>
        <v>2676.0823721240258</v>
      </c>
      <c r="DA125" s="130" t="s">
        <v>2528</v>
      </c>
    </row>
    <row r="126" spans="1:105" ht="12" customHeight="1" x14ac:dyDescent="0.25">
      <c r="A126" s="97" t="s">
        <v>198</v>
      </c>
      <c r="B126" s="98">
        <v>3007.5343594070127</v>
      </c>
      <c r="C126" s="98">
        <v>2862.1224798726475</v>
      </c>
      <c r="D126" s="98">
        <v>3026.6662255728088</v>
      </c>
      <c r="E126" s="98">
        <v>3404.8242393334112</v>
      </c>
      <c r="F126" s="98">
        <v>3052.8720734581589</v>
      </c>
      <c r="G126" s="98">
        <v>3170.8495377149725</v>
      </c>
      <c r="H126" s="98">
        <v>3219.594427396471</v>
      </c>
      <c r="I126" s="98">
        <v>2986.2466479207574</v>
      </c>
      <c r="J126" s="98">
        <v>2948.6957293464661</v>
      </c>
      <c r="K126" s="98">
        <v>3142.4387539039303</v>
      </c>
      <c r="L126" s="98">
        <v>3363.0498300830582</v>
      </c>
      <c r="M126" s="98">
        <v>3648.5425155651187</v>
      </c>
      <c r="N126" s="98">
        <v>3621.8774749570762</v>
      </c>
      <c r="O126" s="98">
        <v>3351.4027016757768</v>
      </c>
      <c r="P126" s="98">
        <v>3162.8847049129981</v>
      </c>
      <c r="Q126" s="98">
        <v>3208.9359127880966</v>
      </c>
      <c r="R126" s="98">
        <v>3185.2309492742647</v>
      </c>
      <c r="S126" s="98">
        <v>3344.926865031759</v>
      </c>
      <c r="T126" s="98">
        <v>3228.6402803659548</v>
      </c>
      <c r="U126" s="98">
        <v>3141.9140300092154</v>
      </c>
      <c r="V126" s="98">
        <v>3492.0394355584385</v>
      </c>
      <c r="W126" s="98">
        <v>3571.0185394849104</v>
      </c>
      <c r="X126" s="98">
        <v>2974.4893404005652</v>
      </c>
      <c r="Y126" s="98">
        <v>2665.74935090191</v>
      </c>
      <c r="DA126" s="63" t="s">
        <v>2529</v>
      </c>
    </row>
    <row r="127" spans="1:105" ht="12" customHeight="1" x14ac:dyDescent="0.25">
      <c r="A127" s="97" t="s">
        <v>53</v>
      </c>
      <c r="B127" s="98">
        <v>13.929824587500587</v>
      </c>
      <c r="C127" s="98">
        <v>12.957151072171412</v>
      </c>
      <c r="D127" s="98">
        <v>13.62486801379489</v>
      </c>
      <c r="E127" s="98">
        <v>15.122083157252098</v>
      </c>
      <c r="F127" s="98">
        <v>13.383558317285464</v>
      </c>
      <c r="G127" s="98">
        <v>13.647876015605387</v>
      </c>
      <c r="H127" s="98">
        <v>13.726423015683835</v>
      </c>
      <c r="I127" s="98">
        <v>12.480201843086991</v>
      </c>
      <c r="J127" s="98">
        <v>12.268057276858091</v>
      </c>
      <c r="K127" s="98">
        <v>12.917649340755528</v>
      </c>
      <c r="L127" s="98">
        <v>13.800870450646025</v>
      </c>
      <c r="M127" s="98">
        <v>14.91613190973311</v>
      </c>
      <c r="N127" s="98">
        <v>14.380004357159214</v>
      </c>
      <c r="O127" s="98">
        <v>13.333860324047526</v>
      </c>
      <c r="P127" s="98">
        <v>12.410712559471092</v>
      </c>
      <c r="Q127" s="98">
        <v>12.558032697814101</v>
      </c>
      <c r="R127" s="98">
        <v>12.376700503707371</v>
      </c>
      <c r="S127" s="98">
        <v>13.014368491031687</v>
      </c>
      <c r="T127" s="98">
        <v>12.490365438734708</v>
      </c>
      <c r="U127" s="98">
        <v>12.099903482865665</v>
      </c>
      <c r="V127" s="98">
        <v>13.503448304932849</v>
      </c>
      <c r="W127" s="98">
        <v>13.852490162767269</v>
      </c>
      <c r="X127" s="98">
        <v>11.493518675309621</v>
      </c>
      <c r="Y127" s="98">
        <v>10.333021222115601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7.8463491869805377</v>
      </c>
      <c r="C128" s="122">
        <f t="shared" si="48"/>
        <v>10.319166909891885</v>
      </c>
      <c r="D128" s="122">
        <f t="shared" si="48"/>
        <v>7.576900400879361</v>
      </c>
      <c r="E128" s="122">
        <f t="shared" si="48"/>
        <v>9.7892391949259512</v>
      </c>
      <c r="F128" s="122">
        <f t="shared" si="48"/>
        <v>5.8756592877314144</v>
      </c>
      <c r="G128" s="122">
        <f t="shared" si="48"/>
        <v>7.4993777604901677</v>
      </c>
      <c r="H128" s="122">
        <f t="shared" si="48"/>
        <v>13.885709054250007</v>
      </c>
      <c r="I128" s="122">
        <f t="shared" si="48"/>
        <v>35.519391745259284</v>
      </c>
      <c r="J128" s="122">
        <f t="shared" si="48"/>
        <v>28.472516029654436</v>
      </c>
      <c r="K128" s="122">
        <f t="shared" si="48"/>
        <v>31.46107899277067</v>
      </c>
      <c r="L128" s="122">
        <f t="shared" si="48"/>
        <v>54.568828562992167</v>
      </c>
      <c r="M128" s="122">
        <f t="shared" si="48"/>
        <v>45.56342629405983</v>
      </c>
      <c r="N128" s="122">
        <f t="shared" si="48"/>
        <v>150.20095921167251</v>
      </c>
      <c r="O128" s="122">
        <f t="shared" si="48"/>
        <v>69.607185415019345</v>
      </c>
      <c r="P128" s="122">
        <f t="shared" si="48"/>
        <v>68.824783417015865</v>
      </c>
      <c r="Q128" s="122">
        <f t="shared" si="48"/>
        <v>121.14206703784114</v>
      </c>
      <c r="R128" s="122">
        <f t="shared" si="48"/>
        <v>124.15241419989644</v>
      </c>
      <c r="S128" s="122">
        <f t="shared" si="48"/>
        <v>131.05900891581331</v>
      </c>
      <c r="T128" s="122">
        <f t="shared" si="48"/>
        <v>119.94026254529395</v>
      </c>
      <c r="U128" s="122">
        <f t="shared" si="48"/>
        <v>130.58699624721484</v>
      </c>
      <c r="V128" s="122">
        <f t="shared" si="48"/>
        <v>137.54411069056479</v>
      </c>
      <c r="W128" s="122">
        <f t="shared" si="48"/>
        <v>142.33391109693835</v>
      </c>
      <c r="X128" s="122">
        <f t="shared" si="48"/>
        <v>139.63057251570626</v>
      </c>
      <c r="Y128" s="122">
        <f t="shared" si="48"/>
        <v>146.84967209467797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7.8463491869805377</v>
      </c>
      <c r="C129" s="98">
        <f>IF(RES_hhdet_tes!C129=0,0,RES_hhdet_tes!C129*1000*11630/RES_hhdet_num!C124)</f>
        <v>10.319166909891885</v>
      </c>
      <c r="D129" s="98">
        <f>IF(RES_hhdet_tes!D129=0,0,RES_hhdet_tes!D129*1000*11630/RES_hhdet_num!D124)</f>
        <v>7.576900400879361</v>
      </c>
      <c r="E129" s="98">
        <f>IF(RES_hhdet_tes!E129=0,0,RES_hhdet_tes!E129*1000*11630/RES_hhdet_num!E124)</f>
        <v>9.7892391949259512</v>
      </c>
      <c r="F129" s="98">
        <f>IF(RES_hhdet_tes!F129=0,0,RES_hhdet_tes!F129*1000*11630/RES_hhdet_num!F124)</f>
        <v>5.8756592877314144</v>
      </c>
      <c r="G129" s="98">
        <f>IF(RES_hhdet_tes!G129=0,0,RES_hhdet_tes!G129*1000*11630/RES_hhdet_num!G124)</f>
        <v>7.4993777604901677</v>
      </c>
      <c r="H129" s="98">
        <f>IF(RES_hhdet_tes!H129=0,0,RES_hhdet_tes!H129*1000*11630/RES_hhdet_num!H124)</f>
        <v>13.885709054250007</v>
      </c>
      <c r="I129" s="98">
        <f>IF(RES_hhdet_tes!I129=0,0,RES_hhdet_tes!I129*1000*11630/RES_hhdet_num!I124)</f>
        <v>35.519391745259284</v>
      </c>
      <c r="J129" s="98">
        <f>IF(RES_hhdet_tes!J129=0,0,RES_hhdet_tes!J129*1000*11630/RES_hhdet_num!J124)</f>
        <v>28.472516029654436</v>
      </c>
      <c r="K129" s="98">
        <f>IF(RES_hhdet_tes!K129=0,0,RES_hhdet_tes!K129*1000*11630/RES_hhdet_num!K124)</f>
        <v>31.46107899277067</v>
      </c>
      <c r="L129" s="98">
        <f>IF(RES_hhdet_tes!L129=0,0,RES_hhdet_tes!L129*1000*11630/RES_hhdet_num!L124)</f>
        <v>54.568828562992167</v>
      </c>
      <c r="M129" s="98">
        <f>IF(RES_hhdet_tes!M129=0,0,RES_hhdet_tes!M129*1000*11630/RES_hhdet_num!M124)</f>
        <v>45.56342629405983</v>
      </c>
      <c r="N129" s="98">
        <f>IF(RES_hhdet_tes!N129=0,0,RES_hhdet_tes!N129*1000*11630/RES_hhdet_num!N124)</f>
        <v>150.20095921167251</v>
      </c>
      <c r="O129" s="98">
        <f>IF(RES_hhdet_tes!O129=0,0,RES_hhdet_tes!O129*1000*11630/RES_hhdet_num!O124)</f>
        <v>69.607185415019345</v>
      </c>
      <c r="P129" s="98">
        <f>IF(RES_hhdet_tes!P129=0,0,RES_hhdet_tes!P129*1000*11630/RES_hhdet_num!P124)</f>
        <v>68.824783417015865</v>
      </c>
      <c r="Q129" s="98">
        <f>IF(RES_hhdet_tes!Q129=0,0,RES_hhdet_tes!Q129*1000*11630/RES_hhdet_num!Q124)</f>
        <v>121.14206703784114</v>
      </c>
      <c r="R129" s="98">
        <f>IF(RES_hhdet_tes!R129=0,0,RES_hhdet_tes!R129*1000*11630/RES_hhdet_num!R124)</f>
        <v>124.15241419989644</v>
      </c>
      <c r="S129" s="98">
        <f>IF(RES_hhdet_tes!S129=0,0,RES_hhdet_tes!S129*1000*11630/RES_hhdet_num!S124)</f>
        <v>131.05900891581331</v>
      </c>
      <c r="T129" s="98">
        <f>IF(RES_hhdet_tes!T129=0,0,RES_hhdet_tes!T129*1000*11630/RES_hhdet_num!T124)</f>
        <v>119.94026254529395</v>
      </c>
      <c r="U129" s="98">
        <f>IF(RES_hhdet_tes!U129=0,0,RES_hhdet_tes!U129*1000*11630/RES_hhdet_num!U124)</f>
        <v>130.58699624721484</v>
      </c>
      <c r="V129" s="98">
        <f>IF(RES_hhdet_tes!V129=0,0,RES_hhdet_tes!V129*1000*11630/RES_hhdet_num!V124)</f>
        <v>137.54411069056479</v>
      </c>
      <c r="W129" s="98">
        <f>IF(RES_hhdet_tes!W129=0,0,RES_hhdet_tes!W129*1000*11630/RES_hhdet_num!W124)</f>
        <v>142.33391109693835</v>
      </c>
      <c r="X129" s="98">
        <f>IF(RES_hhdet_tes!X129=0,0,RES_hhdet_tes!X129*1000*11630/RES_hhdet_num!X124)</f>
        <v>139.63057251570626</v>
      </c>
      <c r="Y129" s="98">
        <f>IF(RES_hhdet_tes!Y129=0,0,RES_hhdet_tes!Y129*1000*11630/RES_hhdet_num!Y124)</f>
        <v>146.84967209467797</v>
      </c>
      <c r="DA129" s="63" t="s">
        <v>2532</v>
      </c>
    </row>
    <row r="130" spans="1:105" ht="12" customHeight="1" x14ac:dyDescent="0.25">
      <c r="A130" s="121" t="s">
        <v>55</v>
      </c>
      <c r="B130" s="122">
        <v>669.9064981079448</v>
      </c>
      <c r="C130" s="122">
        <v>759.18457315498745</v>
      </c>
      <c r="D130" s="122">
        <v>662.65132223761327</v>
      </c>
      <c r="E130" s="122">
        <v>700.2408867350531</v>
      </c>
      <c r="F130" s="122">
        <v>724.38232836995621</v>
      </c>
      <c r="G130" s="122">
        <v>792.76300267551142</v>
      </c>
      <c r="H130" s="122">
        <v>764.11620062398561</v>
      </c>
      <c r="I130" s="122">
        <v>775.98547171995597</v>
      </c>
      <c r="J130" s="122">
        <v>811.25683248407211</v>
      </c>
      <c r="K130" s="122">
        <v>919.10084989931659</v>
      </c>
      <c r="L130" s="122">
        <v>905.76245124634465</v>
      </c>
      <c r="M130" s="122">
        <v>924.95855118463317</v>
      </c>
      <c r="N130" s="122">
        <v>902.40326999868103</v>
      </c>
      <c r="O130" s="122">
        <v>848.08885348740898</v>
      </c>
      <c r="P130" s="122">
        <v>844.00778218499727</v>
      </c>
      <c r="Q130" s="122">
        <v>939.40068634717341</v>
      </c>
      <c r="R130" s="122">
        <v>880.90330178548061</v>
      </c>
      <c r="S130" s="122">
        <v>952.85748940149983</v>
      </c>
      <c r="T130" s="122">
        <v>972.60562830756101</v>
      </c>
      <c r="U130" s="122">
        <v>953.82779347068208</v>
      </c>
      <c r="V130" s="122">
        <v>993.11054508018265</v>
      </c>
      <c r="W130" s="122">
        <v>1075.55964279092</v>
      </c>
      <c r="X130" s="122">
        <v>1100.6476366501588</v>
      </c>
      <c r="Y130" s="122">
        <v>1148.3401086466447</v>
      </c>
      <c r="DA130" s="130" t="s">
        <v>2533</v>
      </c>
    </row>
    <row r="131" spans="1:105" ht="12" customHeight="1" x14ac:dyDescent="0.25">
      <c r="A131" s="97" t="s">
        <v>128</v>
      </c>
      <c r="B131" s="98">
        <v>664.34079367142908</v>
      </c>
      <c r="C131" s="98">
        <v>771.41841275983836</v>
      </c>
      <c r="D131" s="98">
        <v>655.62960183580071</v>
      </c>
      <c r="E131" s="98">
        <v>698.3300426396064</v>
      </c>
      <c r="F131" s="98">
        <v>725.0377749307421</v>
      </c>
      <c r="G131" s="98">
        <v>794.05533358759908</v>
      </c>
      <c r="H131" s="98">
        <v>763.91564790172356</v>
      </c>
      <c r="I131" s="98">
        <v>776.44650458040007</v>
      </c>
      <c r="J131" s="98">
        <v>810.37739558822614</v>
      </c>
      <c r="K131" s="98">
        <v>920.14584069702755</v>
      </c>
      <c r="L131" s="98">
        <v>905.50132141919573</v>
      </c>
      <c r="M131" s="98">
        <v>924.0592237189669</v>
      </c>
      <c r="N131" s="98">
        <v>902.85704644447924</v>
      </c>
      <c r="O131" s="98">
        <v>847.27938589807593</v>
      </c>
      <c r="P131" s="98">
        <v>842.67952350830205</v>
      </c>
      <c r="Q131" s="98">
        <v>942.66175823608046</v>
      </c>
      <c r="R131" s="98">
        <v>880.81500053675882</v>
      </c>
      <c r="S131" s="98">
        <v>953.55127022147258</v>
      </c>
      <c r="T131" s="98">
        <v>973.61556054781795</v>
      </c>
      <c r="U131" s="98">
        <v>953.94121862635131</v>
      </c>
      <c r="V131" s="98">
        <v>992.05765788553549</v>
      </c>
      <c r="W131" s="98">
        <v>1075.3598054513354</v>
      </c>
      <c r="X131" s="98">
        <v>1100.7656778794185</v>
      </c>
      <c r="Y131" s="98">
        <v>1149.2996664717834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903.80598162799015</v>
      </c>
      <c r="M132" s="98">
        <v>922.72506424040887</v>
      </c>
      <c r="N132" s="98">
        <v>902.19905628428739</v>
      </c>
      <c r="O132" s="98">
        <v>847.09000985334353</v>
      </c>
      <c r="P132" s="98">
        <v>842.50491942263852</v>
      </c>
      <c r="Q132" s="98">
        <v>942.13705116537358</v>
      </c>
      <c r="R132" s="98">
        <v>880.72596199820509</v>
      </c>
      <c r="S132" s="98">
        <v>954.04721917783729</v>
      </c>
      <c r="T132" s="98">
        <v>974.4564118069585</v>
      </c>
      <c r="U132" s="98">
        <v>955.05191337367046</v>
      </c>
      <c r="V132" s="98">
        <v>993.92646210354928</v>
      </c>
      <c r="W132" s="98">
        <v>1077.4944167695774</v>
      </c>
      <c r="X132" s="98">
        <v>1101.7929470779929</v>
      </c>
      <c r="Y132" s="98">
        <v>1149.5474592887697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312.85053052016548</v>
      </c>
      <c r="M133" s="101">
        <v>308.84675605799481</v>
      </c>
      <c r="N133" s="101">
        <v>282.03203687879426</v>
      </c>
      <c r="O133" s="101">
        <v>282.97170031297708</v>
      </c>
      <c r="P133" s="101">
        <v>292.49627087085912</v>
      </c>
      <c r="Q133" s="101">
        <v>307.51771852890823</v>
      </c>
      <c r="R133" s="101">
        <v>309.72640432062434</v>
      </c>
      <c r="S133" s="101">
        <v>357.38074085415576</v>
      </c>
      <c r="T133" s="101">
        <v>346.08107621585435</v>
      </c>
      <c r="U133" s="101">
        <v>339.16116961430794</v>
      </c>
      <c r="V133" s="101">
        <v>362.09047200205293</v>
      </c>
      <c r="W133" s="101">
        <v>395.47545184520618</v>
      </c>
      <c r="X133" s="101">
        <v>404.21284686619606</v>
      </c>
      <c r="Y133" s="101">
        <v>417.91757105002182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590.9554511078245</v>
      </c>
      <c r="M134" s="104">
        <v>613.878308182414</v>
      </c>
      <c r="N134" s="104">
        <v>620.16701940549319</v>
      </c>
      <c r="O134" s="104">
        <v>564.11830954036645</v>
      </c>
      <c r="P134" s="104">
        <v>550.00864855177929</v>
      </c>
      <c r="Q134" s="104">
        <v>634.6193326364654</v>
      </c>
      <c r="R134" s="104">
        <v>570.99955767758081</v>
      </c>
      <c r="S134" s="104">
        <v>596.66647832368142</v>
      </c>
      <c r="T134" s="104">
        <v>628.3753355911042</v>
      </c>
      <c r="U134" s="104">
        <v>615.89074375936264</v>
      </c>
      <c r="V134" s="104">
        <v>631.83599010149635</v>
      </c>
      <c r="W134" s="104">
        <v>682.01896492437129</v>
      </c>
      <c r="X134" s="104">
        <v>697.580100211797</v>
      </c>
      <c r="Y134" s="104">
        <v>731.62988823874787</v>
      </c>
      <c r="DA134" s="132" t="s">
        <v>2537</v>
      </c>
    </row>
    <row r="135" spans="1:105" ht="12" customHeight="1" x14ac:dyDescent="0.25">
      <c r="A135" s="106" t="s">
        <v>122</v>
      </c>
      <c r="B135" s="101">
        <v>710.54371889704169</v>
      </c>
      <c r="C135" s="101">
        <v>664.70787385061976</v>
      </c>
      <c r="D135" s="101">
        <v>751.06937087493225</v>
      </c>
      <c r="E135" s="101">
        <v>729.8707651287549</v>
      </c>
      <c r="F135" s="101">
        <v>710.69433106235829</v>
      </c>
      <c r="G135" s="101">
        <v>751.86575095018679</v>
      </c>
      <c r="H135" s="101">
        <v>771.90966527106536</v>
      </c>
      <c r="I135" s="101">
        <v>757.52653479259914</v>
      </c>
      <c r="J135" s="101">
        <v>846.51140598397058</v>
      </c>
      <c r="K135" s="101">
        <v>877.86818232328574</v>
      </c>
      <c r="L135" s="101">
        <v>916.56989428736733</v>
      </c>
      <c r="M135" s="101">
        <v>960.90323085434409</v>
      </c>
      <c r="N135" s="101">
        <v>886.83848047680442</v>
      </c>
      <c r="O135" s="101">
        <v>869.17023263504586</v>
      </c>
      <c r="P135" s="101">
        <v>872.83866939084123</v>
      </c>
      <c r="Q135" s="101">
        <v>859.72905484780665</v>
      </c>
      <c r="R135" s="101">
        <v>883.24671018127435</v>
      </c>
      <c r="S135" s="101">
        <v>936.42972219411945</v>
      </c>
      <c r="T135" s="101">
        <v>952.46654755376767</v>
      </c>
      <c r="U135" s="101">
        <v>951.73218173139026</v>
      </c>
      <c r="V135" s="101">
        <v>1011.8723167356253</v>
      </c>
      <c r="W135" s="101">
        <v>1081.354238046418</v>
      </c>
      <c r="X135" s="101">
        <v>1098.0968688745993</v>
      </c>
      <c r="Y135" s="101">
        <v>1114.2283910683273</v>
      </c>
      <c r="DA135" s="131" t="s">
        <v>2538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958.41975550914435</v>
      </c>
      <c r="N136" s="104">
        <v>880.15956934411167</v>
      </c>
      <c r="O136" s="104">
        <v>864.92539942892074</v>
      </c>
      <c r="P136" s="104">
        <v>867.84013964812868</v>
      </c>
      <c r="Q136" s="104">
        <v>855.903789703342</v>
      </c>
      <c r="R136" s="104">
        <v>880.27744981683827</v>
      </c>
      <c r="S136" s="104">
        <v>934.88334517930059</v>
      </c>
      <c r="T136" s="104">
        <v>952.5936569412313</v>
      </c>
      <c r="U136" s="104">
        <v>951.94416293918891</v>
      </c>
      <c r="V136" s="104">
        <v>1012.1507316433281</v>
      </c>
      <c r="W136" s="104">
        <v>1082.0574027065463</v>
      </c>
      <c r="X136" s="104">
        <v>1098.2978392816258</v>
      </c>
      <c r="Y136" s="104">
        <v>1112.1131845387051</v>
      </c>
      <c r="DA136" s="132" t="s">
        <v>2539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321.30112615172743</v>
      </c>
      <c r="N137" s="98">
        <v>275.03609376093976</v>
      </c>
      <c r="O137" s="98">
        <v>289.0394588851334</v>
      </c>
      <c r="P137" s="98">
        <v>301.46191753343777</v>
      </c>
      <c r="Q137" s="98">
        <v>278.88625882027191</v>
      </c>
      <c r="R137" s="98">
        <v>309.37249269037528</v>
      </c>
      <c r="S137" s="98">
        <v>350.17793492505825</v>
      </c>
      <c r="T137" s="98">
        <v>338.3408159560135</v>
      </c>
      <c r="U137" s="98">
        <v>338.02641784069533</v>
      </c>
      <c r="V137" s="98">
        <v>368.46501850815548</v>
      </c>
      <c r="W137" s="98">
        <v>396.96507294513782</v>
      </c>
      <c r="X137" s="98">
        <v>402.92365488391368</v>
      </c>
      <c r="Y137" s="98">
        <v>404.29063086277478</v>
      </c>
      <c r="DA137" s="63" t="s">
        <v>2540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637.11862935741692</v>
      </c>
      <c r="N138" s="98">
        <v>605.12347558317197</v>
      </c>
      <c r="O138" s="98">
        <v>575.88594054378723</v>
      </c>
      <c r="P138" s="98">
        <v>566.37822211469108</v>
      </c>
      <c r="Q138" s="98">
        <v>577.01753088306998</v>
      </c>
      <c r="R138" s="98">
        <v>570.90495712646305</v>
      </c>
      <c r="S138" s="98">
        <v>584.70541025424245</v>
      </c>
      <c r="T138" s="98">
        <v>614.25284098521786</v>
      </c>
      <c r="U138" s="98">
        <v>613.91774509849324</v>
      </c>
      <c r="V138" s="98">
        <v>643.68571313517259</v>
      </c>
      <c r="W138" s="98">
        <v>685.09232976140845</v>
      </c>
      <c r="X138" s="98">
        <v>695.37418439771204</v>
      </c>
      <c r="Y138" s="98">
        <v>707.82255367593052</v>
      </c>
      <c r="DA138" s="63" t="s">
        <v>2541</v>
      </c>
    </row>
    <row r="139" spans="1:105" ht="12" customHeight="1" x14ac:dyDescent="0.25">
      <c r="A139" s="121" t="s">
        <v>54</v>
      </c>
      <c r="B139" s="122">
        <v>452.43528908987383</v>
      </c>
      <c r="C139" s="122">
        <v>461.07890654791515</v>
      </c>
      <c r="D139" s="122">
        <v>453.02947999089923</v>
      </c>
      <c r="E139" s="122">
        <v>465.88251538452312</v>
      </c>
      <c r="F139" s="122">
        <v>490.01308411625342</v>
      </c>
      <c r="G139" s="122">
        <v>492.98843251029314</v>
      </c>
      <c r="H139" s="122">
        <v>502.84180365627975</v>
      </c>
      <c r="I139" s="122">
        <v>513.62885655690661</v>
      </c>
      <c r="J139" s="122">
        <v>521.208029059772</v>
      </c>
      <c r="K139" s="122">
        <v>531.17184220522108</v>
      </c>
      <c r="L139" s="122">
        <v>521.32369871564754</v>
      </c>
      <c r="M139" s="122">
        <v>560.89090257187831</v>
      </c>
      <c r="N139" s="122">
        <v>520.44006286606282</v>
      </c>
      <c r="O139" s="122">
        <v>506.38079121862154</v>
      </c>
      <c r="P139" s="122">
        <v>501.2831833338488</v>
      </c>
      <c r="Q139" s="122">
        <v>564.16413473199907</v>
      </c>
      <c r="R139" s="122">
        <v>560.12044087916581</v>
      </c>
      <c r="S139" s="122">
        <v>580.68112852044874</v>
      </c>
      <c r="T139" s="122">
        <v>577.20252734706401</v>
      </c>
      <c r="U139" s="122">
        <v>575.94604966805957</v>
      </c>
      <c r="V139" s="122">
        <v>610.98638034756596</v>
      </c>
      <c r="W139" s="122">
        <v>648.70653028071058</v>
      </c>
      <c r="X139" s="122">
        <v>638.72800552625029</v>
      </c>
      <c r="Y139" s="122">
        <v>630.44952103467767</v>
      </c>
      <c r="DA139" s="130" t="s">
        <v>2542</v>
      </c>
    </row>
    <row r="140" spans="1:105" ht="12" customHeight="1" x14ac:dyDescent="0.25">
      <c r="A140" s="97" t="s">
        <v>50</v>
      </c>
      <c r="B140" s="98">
        <v>425.17679070530136</v>
      </c>
      <c r="C140" s="98">
        <v>454.83327096973932</v>
      </c>
      <c r="D140" s="98">
        <v>438.12588610573584</v>
      </c>
      <c r="E140" s="98">
        <v>504.66621205348576</v>
      </c>
      <c r="F140" s="98">
        <v>520.5626646116832</v>
      </c>
      <c r="G140" s="98">
        <v>512.34476900372567</v>
      </c>
      <c r="H140" s="98">
        <v>541.4868530981289</v>
      </c>
      <c r="I140" s="98">
        <v>511.65394645413983</v>
      </c>
      <c r="J140" s="98">
        <v>474.57976465068634</v>
      </c>
      <c r="K140" s="98">
        <v>530.62837006260713</v>
      </c>
      <c r="L140" s="98">
        <v>463.18318644519843</v>
      </c>
      <c r="M140" s="98">
        <v>580.27192128584772</v>
      </c>
      <c r="N140" s="98">
        <v>524.81697683398238</v>
      </c>
      <c r="O140" s="98">
        <v>500.41354049784439</v>
      </c>
      <c r="P140" s="98">
        <v>465.29728454766536</v>
      </c>
      <c r="Q140" s="98">
        <v>671.90043737016879</v>
      </c>
      <c r="R140" s="98">
        <v>565.79783681293816</v>
      </c>
      <c r="S140" s="98">
        <v>558.00902143312771</v>
      </c>
      <c r="T140" s="98">
        <v>572.20550226887599</v>
      </c>
      <c r="U140" s="98">
        <v>556.68387493175692</v>
      </c>
      <c r="V140" s="98">
        <v>615.14432048247363</v>
      </c>
      <c r="W140" s="98">
        <v>689.5505431830253</v>
      </c>
      <c r="X140" s="98">
        <v>650.62787567665055</v>
      </c>
      <c r="Y140" s="98">
        <v>573.84248557213925</v>
      </c>
      <c r="DA140" s="63" t="s">
        <v>2543</v>
      </c>
    </row>
    <row r="141" spans="1:105" ht="12" customHeight="1" x14ac:dyDescent="0.25">
      <c r="A141" s="109" t="s">
        <v>120</v>
      </c>
      <c r="B141" s="33">
        <v>454.37141990930223</v>
      </c>
      <c r="C141" s="33">
        <v>461.58318465271822</v>
      </c>
      <c r="D141" s="33">
        <v>454.3858980739962</v>
      </c>
      <c r="E141" s="33">
        <v>461.43682202268178</v>
      </c>
      <c r="F141" s="33">
        <v>486.04960870680617</v>
      </c>
      <c r="G141" s="33">
        <v>490.35679753831204</v>
      </c>
      <c r="H141" s="33">
        <v>497.39260007288203</v>
      </c>
      <c r="I141" s="33">
        <v>513.90547135420513</v>
      </c>
      <c r="J141" s="33">
        <v>527.65889309601323</v>
      </c>
      <c r="K141" s="33">
        <v>531.24762520052343</v>
      </c>
      <c r="L141" s="33">
        <v>529.36215516220057</v>
      </c>
      <c r="M141" s="33">
        <v>558.17237516332307</v>
      </c>
      <c r="N141" s="33">
        <v>519.83568631966762</v>
      </c>
      <c r="O141" s="33">
        <v>507.25812687253841</v>
      </c>
      <c r="P141" s="33">
        <v>506.64658411437961</v>
      </c>
      <c r="Q141" s="33">
        <v>548.51876678902329</v>
      </c>
      <c r="R141" s="33">
        <v>559.32126029926451</v>
      </c>
      <c r="S141" s="33">
        <v>583.57455767130932</v>
      </c>
      <c r="T141" s="33">
        <v>577.77733031322816</v>
      </c>
      <c r="U141" s="33">
        <v>577.98344018524654</v>
      </c>
      <c r="V141" s="33">
        <v>610.57743657999595</v>
      </c>
      <c r="W141" s="33">
        <v>645.04658423830961</v>
      </c>
      <c r="X141" s="33">
        <v>637.81375440622014</v>
      </c>
      <c r="Y141" s="33">
        <v>634.10155282559253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2546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0</v>
      </c>
      <c r="C147" s="98">
        <f>IF(RES_hhdet_tes!C147=0,0,RES_hhdet_tes!C147*1000*11630/RES_hhdet_num!C143)</f>
        <v>0</v>
      </c>
      <c r="D147" s="98">
        <f>IF(RES_hhdet_tes!D147=0,0,RES_hhdet_tes!D147*1000*11630/RES_hhdet_num!D143)</f>
        <v>0</v>
      </c>
      <c r="E147" s="98">
        <f>IF(RES_hhdet_tes!E147=0,0,RES_hhdet_tes!E147*1000*11630/RES_hhdet_num!E143)</f>
        <v>0</v>
      </c>
      <c r="F147" s="98">
        <f>IF(RES_hhdet_tes!F147=0,0,RES_hhdet_tes!F147*1000*11630/RES_hhdet_num!F143)</f>
        <v>0</v>
      </c>
      <c r="G147" s="98">
        <f>IF(RES_hhdet_tes!G147=0,0,RES_hhdet_tes!G147*1000*11630/RES_hhdet_num!G143)</f>
        <v>0</v>
      </c>
      <c r="H147" s="98">
        <f>IF(RES_hhdet_tes!H147=0,0,RES_hhdet_tes!H147*1000*11630/RES_hhdet_num!H143)</f>
        <v>0</v>
      </c>
      <c r="I147" s="98">
        <f>IF(RES_hhdet_tes!I147=0,0,RES_hhdet_tes!I147*1000*11630/RES_hhdet_num!I143)</f>
        <v>0</v>
      </c>
      <c r="J147" s="98">
        <f>IF(RES_hhdet_tes!J147=0,0,RES_hhdet_tes!J147*1000*11630/RES_hhdet_num!J143)</f>
        <v>0</v>
      </c>
      <c r="K147" s="98">
        <f>IF(RES_hhdet_tes!K147=0,0,RES_hhdet_tes!K147*1000*11630/RES_hhdet_num!K143)</f>
        <v>0</v>
      </c>
      <c r="L147" s="98">
        <f>IF(RES_hhdet_tes!L147=0,0,RES_hhdet_tes!L147*1000*11630/RES_hhdet_num!L143)</f>
        <v>0</v>
      </c>
      <c r="M147" s="98">
        <f>IF(RES_hhdet_tes!M147=0,0,RES_hhdet_tes!M147*1000*11630/RES_hhdet_num!M143)</f>
        <v>0</v>
      </c>
      <c r="N147" s="98">
        <f>IF(RES_hhdet_tes!N147=0,0,RES_hhdet_tes!N147*1000*11630/RES_hhdet_num!N143)</f>
        <v>0</v>
      </c>
      <c r="O147" s="98">
        <f>IF(RES_hhdet_tes!O147=0,0,RES_hhdet_tes!O147*1000*11630/RES_hhdet_num!O143)</f>
        <v>0</v>
      </c>
      <c r="P147" s="98">
        <f>IF(RES_hhdet_tes!P147=0,0,RES_hhdet_tes!P147*1000*11630/RES_hhdet_num!P143)</f>
        <v>0</v>
      </c>
      <c r="Q147" s="98">
        <f>IF(RES_hhdet_tes!Q147=0,0,RES_hhdet_tes!Q147*1000*11630/RES_hhdet_num!Q143)</f>
        <v>0</v>
      </c>
      <c r="R147" s="98">
        <f>IF(RES_hhdet_tes!R147=0,0,RES_hhdet_tes!R147*1000*11630/RES_hhdet_num!R143)</f>
        <v>0</v>
      </c>
      <c r="S147" s="98">
        <f>IF(RES_hhdet_tes!S147=0,0,RES_hhdet_tes!S147*1000*11630/RES_hhdet_num!S143)</f>
        <v>0</v>
      </c>
      <c r="T147" s="98">
        <f>IF(RES_hhdet_tes!T147=0,0,RES_hhdet_tes!T147*1000*11630/RES_hhdet_num!T143)</f>
        <v>0</v>
      </c>
      <c r="U147" s="98">
        <f>IF(RES_hhdet_tes!U147=0,0,RES_hhdet_tes!U147*1000*11630/RES_hhdet_num!U143)</f>
        <v>0</v>
      </c>
      <c r="V147" s="98">
        <f>IF(RES_hhdet_tes!V147=0,0,RES_hhdet_tes!V147*1000*11630/RES_hhdet_num!V143)</f>
        <v>0</v>
      </c>
      <c r="W147" s="98">
        <f>IF(RES_hhdet_tes!W147=0,0,RES_hhdet_tes!W147*1000*11630/RES_hhdet_num!W143)</f>
        <v>0</v>
      </c>
      <c r="X147" s="98">
        <f>IF(RES_hhdet_tes!X147=0,0,RES_hhdet_tes!X147*1000*11630/RES_hhdet_num!X143)</f>
        <v>0</v>
      </c>
      <c r="Y147" s="98">
        <f>IF(RES_hhdet_tes!Y147=0,0,RES_hhdet_tes!Y147*1000*11630/RES_hhdet_num!Y143)</f>
        <v>0</v>
      </c>
      <c r="DA147" s="63" t="s">
        <v>2549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2550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2554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2555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2556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2557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2558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2559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2560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4511.2344701061938</v>
      </c>
      <c r="C161" s="117">
        <f t="shared" si="54"/>
        <v>4623.8757323838599</v>
      </c>
      <c r="D161" s="117">
        <f t="shared" si="54"/>
        <v>4136.7919330592786</v>
      </c>
      <c r="E161" s="117">
        <f t="shared" si="54"/>
        <v>4658.19085509038</v>
      </c>
      <c r="F161" s="117">
        <f t="shared" si="54"/>
        <v>4021.9951412193368</v>
      </c>
      <c r="G161" s="117">
        <f t="shared" si="54"/>
        <v>4306.9643358287294</v>
      </c>
      <c r="H161" s="117">
        <f t="shared" si="54"/>
        <v>4546.5376723927839</v>
      </c>
      <c r="I161" s="117">
        <f t="shared" si="54"/>
        <v>4039.2495459165229</v>
      </c>
      <c r="J161" s="117">
        <f t="shared" si="54"/>
        <v>4579.5484877314784</v>
      </c>
      <c r="K161" s="117">
        <f t="shared" si="54"/>
        <v>4637.6550502644805</v>
      </c>
      <c r="L161" s="117">
        <f t="shared" si="54"/>
        <v>4997.3674225015848</v>
      </c>
      <c r="M161" s="117">
        <f t="shared" si="54"/>
        <v>5496.4407520589757</v>
      </c>
      <c r="N161" s="117">
        <f t="shared" si="54"/>
        <v>5351.3605163685825</v>
      </c>
      <c r="O161" s="117">
        <f t="shared" si="54"/>
        <v>4869.2635951785169</v>
      </c>
      <c r="P161" s="117">
        <f t="shared" si="54"/>
        <v>5019.1144191206049</v>
      </c>
      <c r="Q161" s="117">
        <f t="shared" si="54"/>
        <v>4591.0183177329154</v>
      </c>
      <c r="R161" s="117">
        <f t="shared" ref="R161:V161" si="55">R162+R164+R166+R175</f>
        <v>4762.577832940985</v>
      </c>
      <c r="S161" s="117">
        <f t="shared" si="55"/>
        <v>5069.9082495636121</v>
      </c>
      <c r="T161" s="117">
        <f t="shared" si="55"/>
        <v>4915.2578226115793</v>
      </c>
      <c r="U161" s="117">
        <f t="shared" si="55"/>
        <v>5037.849457423592</v>
      </c>
      <c r="V161" s="117">
        <f t="shared" si="55"/>
        <v>5265.9409153950519</v>
      </c>
      <c r="W161" s="117">
        <f t="shared" ref="W161:Y161" si="56">W162+W164+W166+W175</f>
        <v>5270.8247545991808</v>
      </c>
      <c r="X161" s="117">
        <f t="shared" si="56"/>
        <v>5072.291604167508</v>
      </c>
      <c r="Y161" s="117">
        <f t="shared" si="56"/>
        <v>5186.459009899253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3309.1303581127631</v>
      </c>
      <c r="C162" s="122">
        <f t="shared" si="57"/>
        <v>3452.6981531470237</v>
      </c>
      <c r="D162" s="122">
        <f t="shared" si="57"/>
        <v>2901.7916426351626</v>
      </c>
      <c r="E162" s="122">
        <f t="shared" si="57"/>
        <v>3422.3197570162497</v>
      </c>
      <c r="F162" s="122">
        <f t="shared" si="57"/>
        <v>2799.3938960605105</v>
      </c>
      <c r="G162" s="122">
        <f t="shared" si="57"/>
        <v>3042.9399136335601</v>
      </c>
      <c r="H162" s="122">
        <f t="shared" si="57"/>
        <v>3248.2498329980531</v>
      </c>
      <c r="I162" s="122">
        <f t="shared" si="57"/>
        <v>2707.3282272677743</v>
      </c>
      <c r="J162" s="122">
        <f t="shared" si="57"/>
        <v>3155.9629252832715</v>
      </c>
      <c r="K162" s="122">
        <f t="shared" si="57"/>
        <v>3167.4128869044953</v>
      </c>
      <c r="L162" s="122">
        <f t="shared" si="57"/>
        <v>3448.7911399712439</v>
      </c>
      <c r="M162" s="122">
        <f t="shared" si="57"/>
        <v>3874.9158036514837</v>
      </c>
      <c r="N162" s="122">
        <f t="shared" si="57"/>
        <v>3627.3070022815923</v>
      </c>
      <c r="O162" s="122">
        <f t="shared" si="57"/>
        <v>3355.9935902004931</v>
      </c>
      <c r="P162" s="122">
        <f t="shared" si="57"/>
        <v>3504.5050932075765</v>
      </c>
      <c r="Q162" s="122">
        <f t="shared" si="57"/>
        <v>2935.2151649835187</v>
      </c>
      <c r="R162" s="122">
        <f t="shared" si="57"/>
        <v>3103.6719125894128</v>
      </c>
      <c r="S162" s="122">
        <f t="shared" si="57"/>
        <v>3317.8299286285296</v>
      </c>
      <c r="T162" s="122">
        <f t="shared" si="57"/>
        <v>3167.0093408086736</v>
      </c>
      <c r="U162" s="122">
        <f t="shared" si="57"/>
        <v>3247.0838233532481</v>
      </c>
      <c r="V162" s="122">
        <f t="shared" si="57"/>
        <v>3340.0462505757628</v>
      </c>
      <c r="W162" s="122">
        <f t="shared" si="57"/>
        <v>3227.3001174772166</v>
      </c>
      <c r="X162" s="122">
        <f t="shared" si="57"/>
        <v>3018.1154048443427</v>
      </c>
      <c r="Y162" s="122">
        <f t="shared" si="57"/>
        <v>3160.6638289756434</v>
      </c>
      <c r="DA162" s="130" t="s">
        <v>2563</v>
      </c>
    </row>
    <row r="163" spans="1:105" ht="12" customHeight="1" x14ac:dyDescent="0.25">
      <c r="A163" s="97" t="s">
        <v>53</v>
      </c>
      <c r="B163" s="33">
        <v>3309.1303581127631</v>
      </c>
      <c r="C163" s="33">
        <v>3452.6981531470237</v>
      </c>
      <c r="D163" s="33">
        <v>2901.7916426351626</v>
      </c>
      <c r="E163" s="33">
        <v>3422.3197570162497</v>
      </c>
      <c r="F163" s="33">
        <v>2799.3938960605105</v>
      </c>
      <c r="G163" s="33">
        <v>3042.9399136335601</v>
      </c>
      <c r="H163" s="33">
        <v>3248.2498329980531</v>
      </c>
      <c r="I163" s="33">
        <v>2707.3282272677743</v>
      </c>
      <c r="J163" s="33">
        <v>3155.9629252832715</v>
      </c>
      <c r="K163" s="33">
        <v>3167.4128869044953</v>
      </c>
      <c r="L163" s="33">
        <v>3448.7911399712439</v>
      </c>
      <c r="M163" s="33">
        <v>3874.9158036514837</v>
      </c>
      <c r="N163" s="33">
        <v>3627.3070022815923</v>
      </c>
      <c r="O163" s="33">
        <v>3355.9935902004931</v>
      </c>
      <c r="P163" s="33">
        <v>3504.5050932075765</v>
      </c>
      <c r="Q163" s="33">
        <v>2935.2151649835187</v>
      </c>
      <c r="R163" s="33">
        <v>3103.6719125894128</v>
      </c>
      <c r="S163" s="33">
        <v>3317.8299286285296</v>
      </c>
      <c r="T163" s="33">
        <v>3167.0093408086736</v>
      </c>
      <c r="U163" s="33">
        <v>3247.0838233532481</v>
      </c>
      <c r="V163" s="33">
        <v>3340.0462505757628</v>
      </c>
      <c r="W163" s="33">
        <v>3227.3001174772166</v>
      </c>
      <c r="X163" s="33">
        <v>3018.1154048443427</v>
      </c>
      <c r="Y163" s="33">
        <v>3160.6638289756434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39.231704148023468</v>
      </c>
      <c r="C164" s="122">
        <f t="shared" si="58"/>
        <v>44.930100138176641</v>
      </c>
      <c r="D164" s="122">
        <f t="shared" si="58"/>
        <v>31.352937145761466</v>
      </c>
      <c r="E164" s="122">
        <f t="shared" si="58"/>
        <v>40.271673552437136</v>
      </c>
      <c r="F164" s="122">
        <f t="shared" si="58"/>
        <v>21.840619067571648</v>
      </c>
      <c r="G164" s="122">
        <f t="shared" si="58"/>
        <v>19.077988399261436</v>
      </c>
      <c r="H164" s="122">
        <f t="shared" si="58"/>
        <v>22.921533108689193</v>
      </c>
      <c r="I164" s="122">
        <f t="shared" si="58"/>
        <v>58.265696323373064</v>
      </c>
      <c r="J164" s="122">
        <f t="shared" si="58"/>
        <v>53.624957822618377</v>
      </c>
      <c r="K164" s="122">
        <f t="shared" si="58"/>
        <v>58.591859637799637</v>
      </c>
      <c r="L164" s="122">
        <f t="shared" si="58"/>
        <v>108.90578489264064</v>
      </c>
      <c r="M164" s="122">
        <f t="shared" si="58"/>
        <v>98.693026643273186</v>
      </c>
      <c r="N164" s="122">
        <f t="shared" si="58"/>
        <v>315.72391238175271</v>
      </c>
      <c r="O164" s="122">
        <f t="shared" si="58"/>
        <v>135.55344865402085</v>
      </c>
      <c r="P164" s="122">
        <f t="shared" si="58"/>
        <v>130.50153733460203</v>
      </c>
      <c r="Q164" s="122">
        <f t="shared" si="58"/>
        <v>217.88924080281674</v>
      </c>
      <c r="R164" s="122">
        <f t="shared" si="58"/>
        <v>200.07042001715837</v>
      </c>
      <c r="S164" s="122">
        <f t="shared" si="58"/>
        <v>216.7708538972752</v>
      </c>
      <c r="T164" s="122">
        <f t="shared" si="58"/>
        <v>198.80597257237986</v>
      </c>
      <c r="U164" s="122">
        <f t="shared" si="58"/>
        <v>242.89055384509152</v>
      </c>
      <c r="V164" s="122">
        <f t="shared" si="58"/>
        <v>282.47481042621843</v>
      </c>
      <c r="W164" s="122">
        <f t="shared" si="58"/>
        <v>296.37334975297017</v>
      </c>
      <c r="X164" s="122">
        <f t="shared" si="58"/>
        <v>304.16106695695265</v>
      </c>
      <c r="Y164" s="122">
        <f t="shared" si="58"/>
        <v>276.87273854874866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39.231704148023468</v>
      </c>
      <c r="C165" s="98">
        <f>IF(RES_hhdet_tes!C165=0,0,RES_hhdet_tes!C165*1000*11630/RES_hhdet_num!C161)</f>
        <v>44.930100138176641</v>
      </c>
      <c r="D165" s="98">
        <f>IF(RES_hhdet_tes!D165=0,0,RES_hhdet_tes!D165*1000*11630/RES_hhdet_num!D161)</f>
        <v>31.352937145761466</v>
      </c>
      <c r="E165" s="98">
        <f>IF(RES_hhdet_tes!E165=0,0,RES_hhdet_tes!E165*1000*11630/RES_hhdet_num!E161)</f>
        <v>40.271673552437136</v>
      </c>
      <c r="F165" s="98">
        <f>IF(RES_hhdet_tes!F165=0,0,RES_hhdet_tes!F165*1000*11630/RES_hhdet_num!F161)</f>
        <v>21.840619067571648</v>
      </c>
      <c r="G165" s="98">
        <f>IF(RES_hhdet_tes!G165=0,0,RES_hhdet_tes!G165*1000*11630/RES_hhdet_num!G161)</f>
        <v>19.077988399261436</v>
      </c>
      <c r="H165" s="98">
        <f>IF(RES_hhdet_tes!H165=0,0,RES_hhdet_tes!H165*1000*11630/RES_hhdet_num!H161)</f>
        <v>22.921533108689193</v>
      </c>
      <c r="I165" s="98">
        <f>IF(RES_hhdet_tes!I165=0,0,RES_hhdet_tes!I165*1000*11630/RES_hhdet_num!I161)</f>
        <v>58.265696323373064</v>
      </c>
      <c r="J165" s="98">
        <f>IF(RES_hhdet_tes!J165=0,0,RES_hhdet_tes!J165*1000*11630/RES_hhdet_num!J161)</f>
        <v>53.624957822618377</v>
      </c>
      <c r="K165" s="98">
        <f>IF(RES_hhdet_tes!K165=0,0,RES_hhdet_tes!K165*1000*11630/RES_hhdet_num!K161)</f>
        <v>58.591859637799637</v>
      </c>
      <c r="L165" s="98">
        <f>IF(RES_hhdet_tes!L165=0,0,RES_hhdet_tes!L165*1000*11630/RES_hhdet_num!L161)</f>
        <v>108.90578489264064</v>
      </c>
      <c r="M165" s="98">
        <f>IF(RES_hhdet_tes!M165=0,0,RES_hhdet_tes!M165*1000*11630/RES_hhdet_num!M161)</f>
        <v>98.693026643273186</v>
      </c>
      <c r="N165" s="98">
        <f>IF(RES_hhdet_tes!N165=0,0,RES_hhdet_tes!N165*1000*11630/RES_hhdet_num!N161)</f>
        <v>315.72391238175271</v>
      </c>
      <c r="O165" s="98">
        <f>IF(RES_hhdet_tes!O165=0,0,RES_hhdet_tes!O165*1000*11630/RES_hhdet_num!O161)</f>
        <v>135.55344865402085</v>
      </c>
      <c r="P165" s="98">
        <f>IF(RES_hhdet_tes!P165=0,0,RES_hhdet_tes!P165*1000*11630/RES_hhdet_num!P161)</f>
        <v>130.50153733460203</v>
      </c>
      <c r="Q165" s="98">
        <f>IF(RES_hhdet_tes!Q165=0,0,RES_hhdet_tes!Q165*1000*11630/RES_hhdet_num!Q161)</f>
        <v>217.88924080281674</v>
      </c>
      <c r="R165" s="98">
        <f>IF(RES_hhdet_tes!R165=0,0,RES_hhdet_tes!R165*1000*11630/RES_hhdet_num!R161)</f>
        <v>200.07042001715837</v>
      </c>
      <c r="S165" s="98">
        <f>IF(RES_hhdet_tes!S165=0,0,RES_hhdet_tes!S165*1000*11630/RES_hhdet_num!S161)</f>
        <v>216.7708538972752</v>
      </c>
      <c r="T165" s="98">
        <f>IF(RES_hhdet_tes!T165=0,0,RES_hhdet_tes!T165*1000*11630/RES_hhdet_num!T161)</f>
        <v>198.80597257237986</v>
      </c>
      <c r="U165" s="98">
        <f>IF(RES_hhdet_tes!U165=0,0,RES_hhdet_tes!U165*1000*11630/RES_hhdet_num!U161)</f>
        <v>242.89055384509152</v>
      </c>
      <c r="V165" s="98">
        <f>IF(RES_hhdet_tes!V165=0,0,RES_hhdet_tes!V165*1000*11630/RES_hhdet_num!V161)</f>
        <v>282.47481042621843</v>
      </c>
      <c r="W165" s="98">
        <f>IF(RES_hhdet_tes!W165=0,0,RES_hhdet_tes!W165*1000*11630/RES_hhdet_num!W161)</f>
        <v>296.37334975297017</v>
      </c>
      <c r="X165" s="98">
        <f>IF(RES_hhdet_tes!X165=0,0,RES_hhdet_tes!X165*1000*11630/RES_hhdet_num!X161)</f>
        <v>304.16106695695265</v>
      </c>
      <c r="Y165" s="98">
        <f>IF(RES_hhdet_tes!Y165=0,0,RES_hhdet_tes!Y165*1000*11630/RES_hhdet_num!Y161)</f>
        <v>276.87273854874866</v>
      </c>
      <c r="DA165" s="63" t="s">
        <v>2566</v>
      </c>
    </row>
    <row r="166" spans="1:105" ht="12" customHeight="1" x14ac:dyDescent="0.25">
      <c r="A166" s="121" t="s">
        <v>55</v>
      </c>
      <c r="B166" s="122">
        <v>710.43710144956651</v>
      </c>
      <c r="C166" s="122">
        <v>665.15485483825523</v>
      </c>
      <c r="D166" s="122">
        <v>750.72562507234568</v>
      </c>
      <c r="E166" s="122">
        <v>729.85161602987932</v>
      </c>
      <c r="F166" s="122">
        <v>710.91022098972633</v>
      </c>
      <c r="G166" s="122">
        <v>752.01493430493804</v>
      </c>
      <c r="H166" s="122">
        <v>772.64652522051608</v>
      </c>
      <c r="I166" s="122">
        <v>760.01420499644212</v>
      </c>
      <c r="J166" s="122">
        <v>848.6119956069258</v>
      </c>
      <c r="K166" s="122">
        <v>880.47822804234556</v>
      </c>
      <c r="L166" s="122">
        <v>918.45753340862268</v>
      </c>
      <c r="M166" s="122">
        <v>961.82765300826384</v>
      </c>
      <c r="N166" s="122">
        <v>887.85644175886318</v>
      </c>
      <c r="O166" s="122">
        <v>871.36454619371966</v>
      </c>
      <c r="P166" s="122">
        <v>882.98658470553903</v>
      </c>
      <c r="Q166" s="122">
        <v>873.12404756963213</v>
      </c>
      <c r="R166" s="122">
        <v>898.69422343125837</v>
      </c>
      <c r="S166" s="122">
        <v>954.65331369874832</v>
      </c>
      <c r="T166" s="122">
        <v>972.22884926581855</v>
      </c>
      <c r="U166" s="122">
        <v>971.87679090124686</v>
      </c>
      <c r="V166" s="122">
        <v>1032.4430520829944</v>
      </c>
      <c r="W166" s="122">
        <v>1098.5235607901132</v>
      </c>
      <c r="X166" s="122">
        <v>1111.3170118867718</v>
      </c>
      <c r="Y166" s="122">
        <v>1118.1368324232949</v>
      </c>
      <c r="DA166" s="130" t="s">
        <v>2567</v>
      </c>
    </row>
    <row r="167" spans="1:105" ht="12" customHeight="1" x14ac:dyDescent="0.25">
      <c r="A167" s="97" t="s">
        <v>124</v>
      </c>
      <c r="B167" s="98">
        <v>695.80044818980423</v>
      </c>
      <c r="C167" s="98">
        <v>723.70724529704387</v>
      </c>
      <c r="D167" s="98">
        <v>689.79762529790855</v>
      </c>
      <c r="E167" s="98">
        <v>714.12341947595394</v>
      </c>
      <c r="F167" s="98">
        <v>726.72774923077418</v>
      </c>
      <c r="G167" s="98">
        <v>747.41470679129361</v>
      </c>
      <c r="H167" s="98">
        <v>772.43923333143459</v>
      </c>
      <c r="I167" s="98">
        <v>792.69563973151696</v>
      </c>
      <c r="J167" s="98">
        <v>831.31327948746627</v>
      </c>
      <c r="K167" s="98">
        <v>874.80454161541309</v>
      </c>
      <c r="L167" s="98">
        <v>905.61133758333438</v>
      </c>
      <c r="M167" s="98">
        <v>946.5160763475883</v>
      </c>
      <c r="N167" s="98">
        <v>914.20734856963941</v>
      </c>
      <c r="O167" s="98">
        <v>881.38171498465124</v>
      </c>
      <c r="P167" s="98">
        <v>903.80848809676593</v>
      </c>
      <c r="Q167" s="98">
        <v>916.92821489776316</v>
      </c>
      <c r="R167" s="98">
        <v>863.93406578620932</v>
      </c>
      <c r="S167" s="98">
        <v>907.30568990193126</v>
      </c>
      <c r="T167" s="98">
        <v>951.91771919874202</v>
      </c>
      <c r="U167" s="98">
        <v>941.9710676466899</v>
      </c>
      <c r="V167" s="98">
        <v>1048.4887340184052</v>
      </c>
      <c r="W167" s="98">
        <v>1182.5507457337499</v>
      </c>
      <c r="X167" s="98">
        <v>1127.0080997858399</v>
      </c>
      <c r="Y167" s="98">
        <v>1012.4971463787147</v>
      </c>
      <c r="DA167" s="63" t="s">
        <v>2568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912.04012881279289</v>
      </c>
      <c r="M168" s="98">
        <v>952.88315914386703</v>
      </c>
      <c r="N168" s="98">
        <v>920.13419321877029</v>
      </c>
      <c r="O168" s="98">
        <v>887.39452382465367</v>
      </c>
      <c r="P168" s="98">
        <v>909.34180102629375</v>
      </c>
      <c r="Q168" s="98">
        <v>921.89971627312957</v>
      </c>
      <c r="R168" s="98">
        <v>868.43815877637951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2569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311.76261487007304</v>
      </c>
      <c r="M169" s="101">
        <v>318.02687804988733</v>
      </c>
      <c r="N169" s="101">
        <v>287.95159458351492</v>
      </c>
      <c r="O169" s="101">
        <v>297.06525586625651</v>
      </c>
      <c r="P169" s="101">
        <v>316.51986008205472</v>
      </c>
      <c r="Q169" s="101">
        <v>299.41224409231842</v>
      </c>
      <c r="R169" s="101">
        <v>302.69169474231705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2570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600.27751394271991</v>
      </c>
      <c r="M170" s="104">
        <v>634.85628109397976</v>
      </c>
      <c r="N170" s="104">
        <v>632.18259863525543</v>
      </c>
      <c r="O170" s="104">
        <v>590.32926795839728</v>
      </c>
      <c r="P170" s="104">
        <v>592.82194094423903</v>
      </c>
      <c r="Q170" s="104">
        <v>622.4874721808111</v>
      </c>
      <c r="R170" s="104">
        <v>565.74646403406246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2571</v>
      </c>
    </row>
    <row r="171" spans="1:105" ht="12" customHeight="1" x14ac:dyDescent="0.25">
      <c r="A171" s="106" t="s">
        <v>122</v>
      </c>
      <c r="B171" s="101">
        <v>710.5437188970418</v>
      </c>
      <c r="C171" s="101">
        <v>664.7403304490756</v>
      </c>
      <c r="D171" s="101">
        <v>751.13642788653181</v>
      </c>
      <c r="E171" s="101">
        <v>729.95491560535015</v>
      </c>
      <c r="F171" s="101">
        <v>710.80961188603544</v>
      </c>
      <c r="G171" s="101">
        <v>752.04324394106595</v>
      </c>
      <c r="H171" s="101">
        <v>772.64775103572867</v>
      </c>
      <c r="I171" s="101">
        <v>759.83468222027943</v>
      </c>
      <c r="J171" s="101">
        <v>848.69882218374789</v>
      </c>
      <c r="K171" s="101">
        <v>880.50514031495231</v>
      </c>
      <c r="L171" s="101">
        <v>918.6201269241235</v>
      </c>
      <c r="M171" s="101">
        <v>961.9908311652033</v>
      </c>
      <c r="N171" s="101">
        <v>887.82629789834209</v>
      </c>
      <c r="O171" s="101">
        <v>871.37132849894863</v>
      </c>
      <c r="P171" s="101">
        <v>882.97457013641235</v>
      </c>
      <c r="Q171" s="101">
        <v>873.18183391626769</v>
      </c>
      <c r="R171" s="101">
        <v>898.98957530450082</v>
      </c>
      <c r="S171" s="101">
        <v>954.88167826945289</v>
      </c>
      <c r="T171" s="101">
        <v>972.23956777694036</v>
      </c>
      <c r="U171" s="101">
        <v>971.93645682991166</v>
      </c>
      <c r="V171" s="101">
        <v>1032.3592653459459</v>
      </c>
      <c r="W171" s="101">
        <v>1098.2400739596906</v>
      </c>
      <c r="X171" s="101">
        <v>1111.271674452496</v>
      </c>
      <c r="Y171" s="101">
        <v>1118.1403440473473</v>
      </c>
      <c r="DA171" s="131" t="s">
        <v>2572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916.81877690459805</v>
      </c>
      <c r="M172" s="104">
        <v>960.57382403550173</v>
      </c>
      <c r="N172" s="104">
        <v>886.74143037503438</v>
      </c>
      <c r="O172" s="104">
        <v>870.83832912935543</v>
      </c>
      <c r="P172" s="104">
        <v>882.26137505852626</v>
      </c>
      <c r="Q172" s="104">
        <v>871.01990307380549</v>
      </c>
      <c r="R172" s="104">
        <v>897.13214766794522</v>
      </c>
      <c r="S172" s="104">
        <v>953.87883158331897</v>
      </c>
      <c r="T172" s="104">
        <v>972.59210234457225</v>
      </c>
      <c r="U172" s="104">
        <v>971.9946754804879</v>
      </c>
      <c r="V172" s="104">
        <v>1032.8320594473294</v>
      </c>
      <c r="W172" s="104">
        <v>1099.4127062877199</v>
      </c>
      <c r="X172" s="104">
        <v>1111.4569317331784</v>
      </c>
      <c r="Y172" s="104">
        <v>1119.29991007597</v>
      </c>
      <c r="DA172" s="132" t="s">
        <v>2573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317.51433153037391</v>
      </c>
      <c r="M173" s="98">
        <v>322.02325717975384</v>
      </c>
      <c r="N173" s="98">
        <v>277.09282234820182</v>
      </c>
      <c r="O173" s="98">
        <v>291.01543276931818</v>
      </c>
      <c r="P173" s="98">
        <v>306.47142686747486</v>
      </c>
      <c r="Q173" s="98">
        <v>283.81166791006285</v>
      </c>
      <c r="R173" s="98">
        <v>315.29605677670423</v>
      </c>
      <c r="S173" s="98">
        <v>357.29304745343524</v>
      </c>
      <c r="T173" s="98">
        <v>345.4438344217719</v>
      </c>
      <c r="U173" s="98">
        <v>345.14616623988621</v>
      </c>
      <c r="V173" s="98">
        <v>375.99388312667219</v>
      </c>
      <c r="W173" s="98">
        <v>403.33206358246758</v>
      </c>
      <c r="X173" s="98">
        <v>407.75122481613096</v>
      </c>
      <c r="Y173" s="98">
        <v>406.90324785328659</v>
      </c>
      <c r="DA173" s="63" t="s">
        <v>2574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599.3044453742242</v>
      </c>
      <c r="M174" s="33">
        <v>638.55056685574777</v>
      </c>
      <c r="N174" s="33">
        <v>609.64860802683268</v>
      </c>
      <c r="O174" s="33">
        <v>579.82289636003725</v>
      </c>
      <c r="P174" s="33">
        <v>575.78994819105139</v>
      </c>
      <c r="Q174" s="33">
        <v>587.20823516374264</v>
      </c>
      <c r="R174" s="33">
        <v>581.83609089124104</v>
      </c>
      <c r="S174" s="33">
        <v>596.58578412988356</v>
      </c>
      <c r="T174" s="33">
        <v>627.1482679228003</v>
      </c>
      <c r="U174" s="33">
        <v>626.84850924060174</v>
      </c>
      <c r="V174" s="33">
        <v>656.83817632065734</v>
      </c>
      <c r="W174" s="33">
        <v>696.08064270525222</v>
      </c>
      <c r="X174" s="33">
        <v>703.70570691704745</v>
      </c>
      <c r="Y174" s="33">
        <v>712.39666222268352</v>
      </c>
      <c r="DA174" s="60" t="s">
        <v>2575</v>
      </c>
    </row>
    <row r="175" spans="1:105" ht="12" customHeight="1" x14ac:dyDescent="0.25">
      <c r="A175" s="121" t="s">
        <v>54</v>
      </c>
      <c r="B175" s="122">
        <v>452.43530639584088</v>
      </c>
      <c r="C175" s="122">
        <v>461.0926242604034</v>
      </c>
      <c r="D175" s="122">
        <v>452.92172820600854</v>
      </c>
      <c r="E175" s="122">
        <v>465.74780849181371</v>
      </c>
      <c r="F175" s="122">
        <v>489.85040510152834</v>
      </c>
      <c r="G175" s="122">
        <v>492.9314994909704</v>
      </c>
      <c r="H175" s="122">
        <v>502.71978106552569</v>
      </c>
      <c r="I175" s="122">
        <v>513.64141732893347</v>
      </c>
      <c r="J175" s="122">
        <v>521.34860901866216</v>
      </c>
      <c r="K175" s="122">
        <v>531.17207567984087</v>
      </c>
      <c r="L175" s="122">
        <v>521.21296422907767</v>
      </c>
      <c r="M175" s="122">
        <v>561.00426875595497</v>
      </c>
      <c r="N175" s="122">
        <v>520.47315994637404</v>
      </c>
      <c r="O175" s="122">
        <v>506.35201013028325</v>
      </c>
      <c r="P175" s="122">
        <v>501.12120387288701</v>
      </c>
      <c r="Q175" s="122">
        <v>564.78986437694732</v>
      </c>
      <c r="R175" s="122">
        <v>560.14127690315502</v>
      </c>
      <c r="S175" s="122">
        <v>580.65415333905935</v>
      </c>
      <c r="T175" s="122">
        <v>577.2136599647074</v>
      </c>
      <c r="U175" s="122">
        <v>575.99828932400578</v>
      </c>
      <c r="V175" s="122">
        <v>610.97680231007621</v>
      </c>
      <c r="W175" s="122">
        <v>648.62772657888047</v>
      </c>
      <c r="X175" s="122">
        <v>638.69812047944117</v>
      </c>
      <c r="Y175" s="122">
        <v>630.78560995156602</v>
      </c>
      <c r="DA175" s="130" t="s">
        <v>2576</v>
      </c>
    </row>
    <row r="176" spans="1:105" ht="12" customHeight="1" x14ac:dyDescent="0.25">
      <c r="A176" s="97" t="s">
        <v>50</v>
      </c>
      <c r="B176" s="98">
        <v>425.17679070530136</v>
      </c>
      <c r="C176" s="98">
        <v>454.83327096973943</v>
      </c>
      <c r="D176" s="98">
        <v>438.12588610573584</v>
      </c>
      <c r="E176" s="98">
        <v>504.66621205348582</v>
      </c>
      <c r="F176" s="98">
        <v>520.56266461168343</v>
      </c>
      <c r="G176" s="98">
        <v>512.34476900372567</v>
      </c>
      <c r="H176" s="98">
        <v>541.48685309812902</v>
      </c>
      <c r="I176" s="98">
        <v>511.65394645413949</v>
      </c>
      <c r="J176" s="98">
        <v>474.57976465068623</v>
      </c>
      <c r="K176" s="98">
        <v>530.62837006260759</v>
      </c>
      <c r="L176" s="98">
        <v>463.18318644519877</v>
      </c>
      <c r="M176" s="98">
        <v>580.27192128584761</v>
      </c>
      <c r="N176" s="98">
        <v>524.81697683398181</v>
      </c>
      <c r="O176" s="98">
        <v>500.41354049784462</v>
      </c>
      <c r="P176" s="98">
        <v>465.29728454766519</v>
      </c>
      <c r="Q176" s="98">
        <v>671.90043737016924</v>
      </c>
      <c r="R176" s="98">
        <v>565.79783681293497</v>
      </c>
      <c r="S176" s="98">
        <v>558.00902143313033</v>
      </c>
      <c r="T176" s="98">
        <v>572.20550226887576</v>
      </c>
      <c r="U176" s="98">
        <v>556.68387493175771</v>
      </c>
      <c r="V176" s="98">
        <v>615.14432048247181</v>
      </c>
      <c r="W176" s="98">
        <v>689.55054318302393</v>
      </c>
      <c r="X176" s="98">
        <v>650.62787567664896</v>
      </c>
      <c r="Y176" s="98">
        <v>573.84248557213743</v>
      </c>
      <c r="DA176" s="63" t="s">
        <v>2577</v>
      </c>
    </row>
    <row r="177" spans="1:105" ht="12" customHeight="1" x14ac:dyDescent="0.25">
      <c r="A177" s="109" t="s">
        <v>120</v>
      </c>
      <c r="B177" s="33">
        <v>454.37141990930229</v>
      </c>
      <c r="C177" s="33">
        <v>461.58318465271816</v>
      </c>
      <c r="D177" s="33">
        <v>454.3858980739962</v>
      </c>
      <c r="E177" s="33">
        <v>461.43682202268167</v>
      </c>
      <c r="F177" s="33">
        <v>486.04960870680645</v>
      </c>
      <c r="G177" s="33">
        <v>490.35679753831175</v>
      </c>
      <c r="H177" s="33">
        <v>497.39260007288226</v>
      </c>
      <c r="I177" s="33">
        <v>513.90547135420513</v>
      </c>
      <c r="J177" s="33">
        <v>527.65889309601289</v>
      </c>
      <c r="K177" s="33">
        <v>531.24762520052377</v>
      </c>
      <c r="L177" s="33">
        <v>529.36215516220193</v>
      </c>
      <c r="M177" s="33">
        <v>558.17237516332091</v>
      </c>
      <c r="N177" s="33">
        <v>519.83568631966887</v>
      </c>
      <c r="O177" s="33">
        <v>507.25812687253699</v>
      </c>
      <c r="P177" s="33">
        <v>506.64658411437995</v>
      </c>
      <c r="Q177" s="33">
        <v>548.51876678902681</v>
      </c>
      <c r="R177" s="33">
        <v>559.32126029926565</v>
      </c>
      <c r="S177" s="33">
        <v>583.57455767131057</v>
      </c>
      <c r="T177" s="33">
        <v>577.77733031322578</v>
      </c>
      <c r="U177" s="33">
        <v>577.98344018524836</v>
      </c>
      <c r="V177" s="33">
        <v>610.57743657999254</v>
      </c>
      <c r="W177" s="33">
        <v>645.04658423830222</v>
      </c>
      <c r="X177" s="33">
        <v>637.81375440621741</v>
      </c>
      <c r="Y177" s="33">
        <v>634.10155282559265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2102.5696398247305</v>
      </c>
      <c r="C3" s="117">
        <f t="shared" si="0"/>
        <v>1386.3782652159364</v>
      </c>
      <c r="D3" s="117">
        <f t="shared" si="0"/>
        <v>2517.8277238914757</v>
      </c>
      <c r="E3" s="117">
        <f t="shared" si="0"/>
        <v>2946.9445254495195</v>
      </c>
      <c r="F3" s="117">
        <f t="shared" si="0"/>
        <v>2215.2782808986149</v>
      </c>
      <c r="G3" s="117">
        <f t="shared" si="0"/>
        <v>2018.6306213600824</v>
      </c>
      <c r="H3" s="117">
        <f t="shared" si="0"/>
        <v>2280.6417884285124</v>
      </c>
      <c r="I3" s="117">
        <f t="shared" si="0"/>
        <v>2125.1132678253825</v>
      </c>
      <c r="J3" s="117">
        <f t="shared" si="0"/>
        <v>2168.797116801742</v>
      </c>
      <c r="K3" s="117">
        <f t="shared" si="0"/>
        <v>1635.5177508004128</v>
      </c>
      <c r="L3" s="117">
        <f t="shared" si="0"/>
        <v>2212.9725424710746</v>
      </c>
      <c r="M3" s="117">
        <f t="shared" si="0"/>
        <v>2686.258683952899</v>
      </c>
      <c r="N3" s="117">
        <f t="shared" si="0"/>
        <v>2614.2064069493008</v>
      </c>
      <c r="O3" s="117">
        <f t="shared" si="0"/>
        <v>2227.9061215065631</v>
      </c>
      <c r="P3" s="117">
        <f t="shared" si="0"/>
        <v>1732.9928134258671</v>
      </c>
      <c r="Q3" s="117">
        <f t="shared" si="0"/>
        <v>1792.4000168493505</v>
      </c>
      <c r="R3" s="117">
        <f t="shared" ref="R3:V3" si="1">R4+R7+R9+R19</f>
        <v>2014.3579315029733</v>
      </c>
      <c r="S3" s="117">
        <f t="shared" si="1"/>
        <v>2122.715628546342</v>
      </c>
      <c r="T3" s="117">
        <f t="shared" si="1"/>
        <v>1721.8507606014985</v>
      </c>
      <c r="U3" s="117">
        <f t="shared" si="1"/>
        <v>1669.8818880422089</v>
      </c>
      <c r="V3" s="117">
        <f t="shared" si="1"/>
        <v>1685.7047060700127</v>
      </c>
      <c r="W3" s="117">
        <f t="shared" ref="W3:Y3" si="2">W4+W7+W9+W19</f>
        <v>2762.9046046392573</v>
      </c>
      <c r="X3" s="117">
        <f t="shared" si="2"/>
        <v>1344.4310178079702</v>
      </c>
      <c r="Y3" s="117">
        <f t="shared" si="2"/>
        <v>941.16592116626759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1997.6728355488056</v>
      </c>
      <c r="C4" s="122">
        <f t="shared" si="3"/>
        <v>1303.2251359195759</v>
      </c>
      <c r="D4" s="122">
        <f t="shared" si="3"/>
        <v>2384.9092278981952</v>
      </c>
      <c r="E4" s="122">
        <f t="shared" si="3"/>
        <v>2796.0052284296653</v>
      </c>
      <c r="F4" s="122">
        <f t="shared" si="3"/>
        <v>2078.5096203397102</v>
      </c>
      <c r="G4" s="122">
        <f t="shared" si="3"/>
        <v>1889.7258339193695</v>
      </c>
      <c r="H4" s="122">
        <f t="shared" si="3"/>
        <v>2137.8964241904255</v>
      </c>
      <c r="I4" s="122">
        <f t="shared" si="3"/>
        <v>1976.6614110868068</v>
      </c>
      <c r="J4" s="122">
        <f t="shared" si="3"/>
        <v>2017.8644477459673</v>
      </c>
      <c r="K4" s="122">
        <f t="shared" si="3"/>
        <v>1511.0181490685329</v>
      </c>
      <c r="L4" s="122">
        <f t="shared" si="3"/>
        <v>2063.6925601817652</v>
      </c>
      <c r="M4" s="122">
        <f t="shared" si="3"/>
        <v>2524.2444352190814</v>
      </c>
      <c r="N4" s="122">
        <f t="shared" si="3"/>
        <v>2458.3600990608552</v>
      </c>
      <c r="O4" s="122">
        <f t="shared" si="3"/>
        <v>2091.7239616452421</v>
      </c>
      <c r="P4" s="122">
        <f t="shared" si="3"/>
        <v>1622.7895857712938</v>
      </c>
      <c r="Q4" s="122">
        <f t="shared" si="3"/>
        <v>1707.4795573817887</v>
      </c>
      <c r="R4" s="122">
        <f t="shared" ref="R4:V4" si="4">SUM(R5:R6)</f>
        <v>1927.3049273377205</v>
      </c>
      <c r="S4" s="122">
        <f t="shared" si="4"/>
        <v>2034.96343554286</v>
      </c>
      <c r="T4" s="122">
        <f t="shared" si="4"/>
        <v>1648.0168198309514</v>
      </c>
      <c r="U4" s="122">
        <f t="shared" si="4"/>
        <v>1600.1628259235883</v>
      </c>
      <c r="V4" s="122">
        <f t="shared" si="4"/>
        <v>1614.803754225886</v>
      </c>
      <c r="W4" s="122">
        <f t="shared" ref="W4:Y4" si="5">SUM(W5:W6)</f>
        <v>2658.2228115454263</v>
      </c>
      <c r="X4" s="122">
        <f t="shared" si="5"/>
        <v>1285.16341534652</v>
      </c>
      <c r="Y4" s="122">
        <f t="shared" si="5"/>
        <v>899.10632308000652</v>
      </c>
      <c r="DA4" s="130" t="s">
        <v>2581</v>
      </c>
    </row>
    <row r="5" spans="1:105" ht="12" customHeight="1" x14ac:dyDescent="0.25">
      <c r="A5" s="97" t="s">
        <v>51</v>
      </c>
      <c r="B5" s="98">
        <v>1997.6728355488056</v>
      </c>
      <c r="C5" s="98">
        <v>1303.2251359195759</v>
      </c>
      <c r="D5" s="98">
        <v>2384.9092278981952</v>
      </c>
      <c r="E5" s="98">
        <v>2796.0052284296653</v>
      </c>
      <c r="F5" s="98">
        <v>2078.5096203397102</v>
      </c>
      <c r="G5" s="98">
        <v>1889.7258339193695</v>
      </c>
      <c r="H5" s="98">
        <v>2137.8964241904255</v>
      </c>
      <c r="I5" s="98">
        <v>1976.6614110868068</v>
      </c>
      <c r="J5" s="98">
        <v>2017.8644477459673</v>
      </c>
      <c r="K5" s="98">
        <v>1511.0181490685329</v>
      </c>
      <c r="L5" s="98">
        <v>2063.6925601817652</v>
      </c>
      <c r="M5" s="98">
        <v>2524.2444352190814</v>
      </c>
      <c r="N5" s="98">
        <v>2458.3600990608552</v>
      </c>
      <c r="O5" s="98">
        <v>2091.7239616452421</v>
      </c>
      <c r="P5" s="98">
        <v>1622.7895857712938</v>
      </c>
      <c r="Q5" s="98">
        <v>1707.4795573817887</v>
      </c>
      <c r="R5" s="98">
        <v>1927.3049273377205</v>
      </c>
      <c r="S5" s="98">
        <v>2034.96343554286</v>
      </c>
      <c r="T5" s="98">
        <v>1648.0168198309514</v>
      </c>
      <c r="U5" s="98">
        <v>1600.1628259235883</v>
      </c>
      <c r="V5" s="98">
        <v>1614.803754225886</v>
      </c>
      <c r="W5" s="98">
        <v>2658.2228115454263</v>
      </c>
      <c r="X5" s="98">
        <v>1285.16341534652</v>
      </c>
      <c r="Y5" s="98">
        <v>899.10632308000652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11.97748208637913</v>
      </c>
      <c r="C9" s="122">
        <v>10.4226045795592</v>
      </c>
      <c r="D9" s="122">
        <v>15.088391362127744</v>
      </c>
      <c r="E9" s="122">
        <v>17.448189321249806</v>
      </c>
      <c r="F9" s="122">
        <v>16.200193350471402</v>
      </c>
      <c r="G9" s="122">
        <v>17.363551500713257</v>
      </c>
      <c r="H9" s="122">
        <v>20.367323189157101</v>
      </c>
      <c r="I9" s="122">
        <v>22.645893410149718</v>
      </c>
      <c r="J9" s="122">
        <v>26.708073606047982</v>
      </c>
      <c r="K9" s="122">
        <v>23.838832884896881</v>
      </c>
      <c r="L9" s="122">
        <v>32.615811550564352</v>
      </c>
      <c r="M9" s="122">
        <v>39.181632926035981</v>
      </c>
      <c r="N9" s="122">
        <v>37.966572154269649</v>
      </c>
      <c r="O9" s="122">
        <v>32.379620986697859</v>
      </c>
      <c r="P9" s="122">
        <v>25.442692676615781</v>
      </c>
      <c r="Q9" s="122">
        <v>32.023141536989677</v>
      </c>
      <c r="R9" s="122">
        <v>35.777436131114804</v>
      </c>
      <c r="S9" s="122">
        <v>37.580006105723697</v>
      </c>
      <c r="T9" s="122">
        <v>30.501272234949173</v>
      </c>
      <c r="U9" s="122">
        <v>29.471244381333506</v>
      </c>
      <c r="V9" s="122">
        <v>29.706553973599561</v>
      </c>
      <c r="W9" s="122">
        <v>48.51331621587709</v>
      </c>
      <c r="X9" s="122">
        <v>23.843010746057388</v>
      </c>
      <c r="Y9" s="122">
        <v>16.793014722877174</v>
      </c>
      <c r="DA9" s="130" t="s">
        <v>2586</v>
      </c>
    </row>
    <row r="10" spans="1:105" ht="12" customHeight="1" x14ac:dyDescent="0.25">
      <c r="A10" s="97" t="s">
        <v>143</v>
      </c>
      <c r="B10" s="98">
        <v>482.46186607018046</v>
      </c>
      <c r="C10" s="98">
        <v>381.48582745056035</v>
      </c>
      <c r="D10" s="98">
        <v>480.55042467161593</v>
      </c>
      <c r="E10" s="98">
        <v>504.496341949498</v>
      </c>
      <c r="F10" s="98">
        <v>443.64592088539541</v>
      </c>
      <c r="G10" s="98">
        <v>458.35266419088492</v>
      </c>
      <c r="H10" s="98">
        <v>491.90857789362951</v>
      </c>
      <c r="I10" s="98">
        <v>501.23600156838268</v>
      </c>
      <c r="J10" s="98">
        <v>539.48907822346655</v>
      </c>
      <c r="K10" s="98">
        <v>416.76890188906742</v>
      </c>
      <c r="L10" s="98">
        <v>547.39595556277447</v>
      </c>
      <c r="M10" s="98">
        <v>676.01950951786444</v>
      </c>
      <c r="N10" s="98">
        <v>657.69547033953563</v>
      </c>
      <c r="O10" s="98">
        <v>544.43077705987162</v>
      </c>
      <c r="P10" s="98">
        <v>381.85249299087224</v>
      </c>
      <c r="Q10" s="98">
        <v>494.37567406677317</v>
      </c>
      <c r="R10" s="98">
        <v>545.12542106822514</v>
      </c>
      <c r="S10" s="98">
        <v>575.786733969186</v>
      </c>
      <c r="T10" s="98">
        <v>473.39679429942055</v>
      </c>
      <c r="U10" s="98">
        <v>447.51338916008746</v>
      </c>
      <c r="V10" s="98">
        <v>450.23107233257713</v>
      </c>
      <c r="W10" s="98">
        <v>771.3316132128632</v>
      </c>
      <c r="X10" s="98">
        <v>398.6089265855822</v>
      </c>
      <c r="Y10" s="98">
        <v>316.12867871479125</v>
      </c>
      <c r="DA10" s="63" t="s">
        <v>2587</v>
      </c>
    </row>
    <row r="11" spans="1:105" ht="12" customHeight="1" x14ac:dyDescent="0.25">
      <c r="A11" s="97" t="s">
        <v>124</v>
      </c>
      <c r="B11" s="98">
        <v>318.94485379054055</v>
      </c>
      <c r="C11" s="98">
        <v>330.30816132983165</v>
      </c>
      <c r="D11" s="98">
        <v>313.50760719049271</v>
      </c>
      <c r="E11" s="98">
        <v>322.23516330065502</v>
      </c>
      <c r="F11" s="98">
        <v>324.96648474580223</v>
      </c>
      <c r="G11" s="98">
        <v>330.76184355258101</v>
      </c>
      <c r="H11" s="98">
        <v>338.12061487665801</v>
      </c>
      <c r="I11" s="98">
        <v>345.36239260692298</v>
      </c>
      <c r="J11" s="98">
        <v>361.94814472743877</v>
      </c>
      <c r="K11" s="98">
        <v>379.77183699476609</v>
      </c>
      <c r="L11" s="98">
        <v>390.55791335383049</v>
      </c>
      <c r="M11" s="98">
        <v>402.88800103826458</v>
      </c>
      <c r="N11" s="98">
        <v>383.09321387530491</v>
      </c>
      <c r="O11" s="98">
        <v>363.53465241443877</v>
      </c>
      <c r="P11" s="98">
        <v>371.33729040360191</v>
      </c>
      <c r="Q11" s="98">
        <v>375.22064859007651</v>
      </c>
      <c r="R11" s="98">
        <v>350.53136100332119</v>
      </c>
      <c r="S11" s="98">
        <v>358.95124989063027</v>
      </c>
      <c r="T11" s="98">
        <v>362.45655650138991</v>
      </c>
      <c r="U11" s="98">
        <v>336.43827876681144</v>
      </c>
      <c r="V11" s="98">
        <v>356.18378541387443</v>
      </c>
      <c r="W11" s="98">
        <v>394.79996808022213</v>
      </c>
      <c r="X11" s="98">
        <v>376.34346188413633</v>
      </c>
      <c r="Y11" s="98">
        <v>339.67761291855265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131.0469313217416</v>
      </c>
      <c r="M12" s="98">
        <v>133.6800644414665</v>
      </c>
      <c r="N12" s="98">
        <v>121.03815864868203</v>
      </c>
      <c r="O12" s="98">
        <v>124.86901355957883</v>
      </c>
      <c r="P12" s="98">
        <v>133.0466014452266</v>
      </c>
      <c r="Q12" s="98">
        <v>125.85555136175198</v>
      </c>
      <c r="R12" s="98">
        <v>127.23404231482061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131.0469313217416</v>
      </c>
      <c r="M13" s="101">
        <v>133.6800644414665</v>
      </c>
      <c r="N13" s="101">
        <v>121.03815864868203</v>
      </c>
      <c r="O13" s="101">
        <v>124.86901355957883</v>
      </c>
      <c r="P13" s="101">
        <v>133.0466014452266</v>
      </c>
      <c r="Q13" s="101">
        <v>125.85555136175198</v>
      </c>
      <c r="R13" s="101">
        <v>127.23404231482061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92.919322189545795</v>
      </c>
      <c r="C19" s="122">
        <v>72.730524716801312</v>
      </c>
      <c r="D19" s="122">
        <v>117.83010463115279</v>
      </c>
      <c r="E19" s="122">
        <v>133.49110769860474</v>
      </c>
      <c r="F19" s="122">
        <v>120.56846720843347</v>
      </c>
      <c r="G19" s="122">
        <v>111.54123593999957</v>
      </c>
      <c r="H19" s="122">
        <v>122.37804104892976</v>
      </c>
      <c r="I19" s="122">
        <v>125.80596332842589</v>
      </c>
      <c r="J19" s="122">
        <v>124.22459544972696</v>
      </c>
      <c r="K19" s="122">
        <v>100.66076884698313</v>
      </c>
      <c r="L19" s="122">
        <v>116.66417073874493</v>
      </c>
      <c r="M19" s="122">
        <v>122.83261580778158</v>
      </c>
      <c r="N19" s="122">
        <v>117.87973573417604</v>
      </c>
      <c r="O19" s="122">
        <v>103.80253887462328</v>
      </c>
      <c r="P19" s="122">
        <v>84.76053497795769</v>
      </c>
      <c r="Q19" s="122">
        <v>52.897317930572072</v>
      </c>
      <c r="R19" s="122">
        <v>51.275568034137869</v>
      </c>
      <c r="S19" s="122">
        <v>50.172186897758259</v>
      </c>
      <c r="T19" s="122">
        <v>43.332668535597698</v>
      </c>
      <c r="U19" s="122">
        <v>40.247817737286944</v>
      </c>
      <c r="V19" s="122">
        <v>41.194397870527261</v>
      </c>
      <c r="W19" s="122">
        <v>56.168476877953694</v>
      </c>
      <c r="X19" s="122">
        <v>35.424591715392765</v>
      </c>
      <c r="Y19" s="122">
        <v>25.266583363383958</v>
      </c>
      <c r="DA19" s="130" t="s">
        <v>2596</v>
      </c>
    </row>
    <row r="20" spans="1:105" ht="12" customHeight="1" x14ac:dyDescent="0.25">
      <c r="A20" s="97" t="s">
        <v>51</v>
      </c>
      <c r="B20" s="98">
        <v>313.96291560961583</v>
      </c>
      <c r="C20" s="98">
        <v>227.1320169767356</v>
      </c>
      <c r="D20" s="98">
        <v>336.83006075280679</v>
      </c>
      <c r="E20" s="98">
        <v>365.38299956937169</v>
      </c>
      <c r="F20" s="98">
        <v>321.03671668197086</v>
      </c>
      <c r="G20" s="98">
        <v>291.85725277639187</v>
      </c>
      <c r="H20" s="98">
        <v>321.41971780248963</v>
      </c>
      <c r="I20" s="98">
        <v>335.67763442659947</v>
      </c>
      <c r="J20" s="98">
        <v>336.30931588373738</v>
      </c>
      <c r="K20" s="98">
        <v>268.41414593562376</v>
      </c>
      <c r="L20" s="98">
        <v>332.42596019943068</v>
      </c>
      <c r="M20" s="98">
        <v>351.13179741461596</v>
      </c>
      <c r="N20" s="98">
        <v>353.7266208525117</v>
      </c>
      <c r="O20" s="98">
        <v>341.01449906560538</v>
      </c>
      <c r="P20" s="98">
        <v>321.73452764389231</v>
      </c>
      <c r="Q20" s="98">
        <v>183.47930300705315</v>
      </c>
      <c r="R20" s="98">
        <v>296.33467500179347</v>
      </c>
      <c r="S20" s="98">
        <v>382.77433298908608</v>
      </c>
      <c r="T20" s="98">
        <v>312.50970833570062</v>
      </c>
      <c r="U20" s="98">
        <v>306.0231542641074</v>
      </c>
      <c r="V20" s="98">
        <v>323.10924876208469</v>
      </c>
      <c r="W20" s="98">
        <v>519.72463291127735</v>
      </c>
      <c r="X20" s="98">
        <v>270.52053655162251</v>
      </c>
      <c r="Y20" s="98">
        <v>215.28715510548557</v>
      </c>
      <c r="DA20" s="63" t="s">
        <v>2597</v>
      </c>
    </row>
    <row r="21" spans="1:105" ht="12" customHeight="1" x14ac:dyDescent="0.25">
      <c r="A21" s="97" t="s">
        <v>50</v>
      </c>
      <c r="B21" s="98">
        <v>172.23825821914991</v>
      </c>
      <c r="C21" s="98">
        <v>183.76568737062823</v>
      </c>
      <c r="D21" s="98">
        <v>176.47763944526199</v>
      </c>
      <c r="E21" s="98">
        <v>202.75135598340492</v>
      </c>
      <c r="F21" s="98">
        <v>208.7518846354659</v>
      </c>
      <c r="G21" s="98">
        <v>205.15696213670202</v>
      </c>
      <c r="H21" s="98">
        <v>216.51031140638017</v>
      </c>
      <c r="I21" s="98">
        <v>204.43593162116662</v>
      </c>
      <c r="J21" s="98">
        <v>189.54458380832094</v>
      </c>
      <c r="K21" s="98">
        <v>211.67457894855653</v>
      </c>
      <c r="L21" s="98">
        <v>184.44424302362927</v>
      </c>
      <c r="M21" s="98">
        <v>230.6591826999254</v>
      </c>
      <c r="N21" s="98">
        <v>208.39944948021721</v>
      </c>
      <c r="O21" s="98">
        <v>198.57714014863146</v>
      </c>
      <c r="P21" s="98">
        <v>184.60785921332894</v>
      </c>
      <c r="Q21" s="98">
        <v>266.37882766307763</v>
      </c>
      <c r="R21" s="98">
        <v>223.87565850927371</v>
      </c>
      <c r="S21" s="98">
        <v>220.16516308950978</v>
      </c>
      <c r="T21" s="98">
        <v>225.03854987392984</v>
      </c>
      <c r="U21" s="98">
        <v>217.53002431887228</v>
      </c>
      <c r="V21" s="98">
        <v>238.61319224888575</v>
      </c>
      <c r="W21" s="98">
        <v>266.06990464912832</v>
      </c>
      <c r="X21" s="98">
        <v>249.8102836991149</v>
      </c>
      <c r="Y21" s="98">
        <v>218.53958050079154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1516.4108968000553</v>
      </c>
      <c r="C24" s="117">
        <f t="shared" si="7"/>
        <v>1578.5695488937306</v>
      </c>
      <c r="D24" s="117">
        <f t="shared" si="7"/>
        <v>1696.5263466162696</v>
      </c>
      <c r="E24" s="117">
        <f t="shared" si="7"/>
        <v>1692.2543291456748</v>
      </c>
      <c r="F24" s="117">
        <f t="shared" si="7"/>
        <v>1665.145938526091</v>
      </c>
      <c r="G24" s="117">
        <f t="shared" si="7"/>
        <v>1648.8897875506459</v>
      </c>
      <c r="H24" s="117">
        <f t="shared" si="7"/>
        <v>1575.0926698223739</v>
      </c>
      <c r="I24" s="117">
        <f t="shared" si="7"/>
        <v>1535.4678614968593</v>
      </c>
      <c r="J24" s="117">
        <f t="shared" si="7"/>
        <v>1427.844701359279</v>
      </c>
      <c r="K24" s="117">
        <f t="shared" si="7"/>
        <v>848.41833561773024</v>
      </c>
      <c r="L24" s="117">
        <f t="shared" si="7"/>
        <v>531.14625810401265</v>
      </c>
      <c r="M24" s="117">
        <f t="shared" si="7"/>
        <v>2277.2925514882122</v>
      </c>
      <c r="N24" s="117">
        <f t="shared" si="7"/>
        <v>1476.985607178219</v>
      </c>
      <c r="O24" s="117">
        <f t="shared" si="7"/>
        <v>1174.0829168101077</v>
      </c>
      <c r="P24" s="117">
        <f t="shared" si="7"/>
        <v>765.81667356924322</v>
      </c>
      <c r="Q24" s="117">
        <f t="shared" si="7"/>
        <v>2293.9972675792251</v>
      </c>
      <c r="R24" s="117">
        <f t="shared" ref="R24:V24" si="8">R25+R28+R30+R39</f>
        <v>1868.9534184787228</v>
      </c>
      <c r="S24" s="117">
        <f t="shared" si="8"/>
        <v>1264.6606418399031</v>
      </c>
      <c r="T24" s="117">
        <f t="shared" si="8"/>
        <v>1228.1899195739352</v>
      </c>
      <c r="U24" s="117">
        <f t="shared" si="8"/>
        <v>1250.8714064972464</v>
      </c>
      <c r="V24" s="117">
        <f t="shared" si="8"/>
        <v>1362.8887855680764</v>
      </c>
      <c r="W24" s="117">
        <f t="shared" ref="W24:Y24" si="9">W25+W28+W30+W39</f>
        <v>1448.9116620008901</v>
      </c>
      <c r="X24" s="117">
        <f t="shared" si="9"/>
        <v>1220.2147122230658</v>
      </c>
      <c r="Y24" s="117">
        <f t="shared" si="9"/>
        <v>981.41532628350001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1506.4740742104889</v>
      </c>
      <c r="C25" s="122">
        <f t="shared" si="10"/>
        <v>1562.1909950625211</v>
      </c>
      <c r="D25" s="122">
        <f t="shared" si="10"/>
        <v>1679.8967094736192</v>
      </c>
      <c r="E25" s="122">
        <f t="shared" si="10"/>
        <v>1668.8505025042048</v>
      </c>
      <c r="F25" s="122">
        <f t="shared" si="10"/>
        <v>1637.5935285876585</v>
      </c>
      <c r="G25" s="122">
        <f t="shared" si="10"/>
        <v>1621.7723354837901</v>
      </c>
      <c r="H25" s="122">
        <f t="shared" si="10"/>
        <v>1546.4993891131428</v>
      </c>
      <c r="I25" s="122">
        <f t="shared" si="10"/>
        <v>1509.4323820601956</v>
      </c>
      <c r="J25" s="122">
        <f t="shared" si="10"/>
        <v>1407.9026368381215</v>
      </c>
      <c r="K25" s="122">
        <f t="shared" si="10"/>
        <v>822.76078289435679</v>
      </c>
      <c r="L25" s="122">
        <f t="shared" si="10"/>
        <v>506.73163265296978</v>
      </c>
      <c r="M25" s="122">
        <f t="shared" si="10"/>
        <v>2245.0689514066071</v>
      </c>
      <c r="N25" s="122">
        <f t="shared" si="10"/>
        <v>1450.0933067729054</v>
      </c>
      <c r="O25" s="122">
        <f t="shared" si="10"/>
        <v>1148.4805275779324</v>
      </c>
      <c r="P25" s="122">
        <f t="shared" si="10"/>
        <v>741.47873479318969</v>
      </c>
      <c r="Q25" s="122">
        <f t="shared" si="10"/>
        <v>2261.2652432432315</v>
      </c>
      <c r="R25" s="122">
        <f t="shared" ref="R25:V25" si="11">SUM(R26:R27)</f>
        <v>1842.0038445807661</v>
      </c>
      <c r="S25" s="122">
        <f t="shared" si="11"/>
        <v>1238.682011494257</v>
      </c>
      <c r="T25" s="122">
        <f t="shared" si="11"/>
        <v>1203.2227126436683</v>
      </c>
      <c r="U25" s="122">
        <f t="shared" si="11"/>
        <v>1227.319755884932</v>
      </c>
      <c r="V25" s="122">
        <f t="shared" si="11"/>
        <v>1339.7551065801686</v>
      </c>
      <c r="W25" s="122">
        <f t="shared" ref="W25:Y25" si="12">SUM(W26:W27)</f>
        <v>1427.6692617449721</v>
      </c>
      <c r="X25" s="122">
        <f t="shared" si="12"/>
        <v>1205.8946627566056</v>
      </c>
      <c r="Y25" s="122">
        <f t="shared" si="12"/>
        <v>970.69165089380374</v>
      </c>
      <c r="DA25" s="130" t="s">
        <v>2601</v>
      </c>
    </row>
    <row r="26" spans="1:105" ht="12" customHeight="1" x14ac:dyDescent="0.25">
      <c r="A26" s="97" t="s">
        <v>74</v>
      </c>
      <c r="B26" s="98">
        <v>1506.4740742104889</v>
      </c>
      <c r="C26" s="98">
        <v>1562.1909950625211</v>
      </c>
      <c r="D26" s="98">
        <v>1679.8967094736192</v>
      </c>
      <c r="E26" s="98">
        <v>1668.8505025042048</v>
      </c>
      <c r="F26" s="98">
        <v>1637.5935285876585</v>
      </c>
      <c r="G26" s="98">
        <v>1621.7723354837901</v>
      </c>
      <c r="H26" s="98">
        <v>1546.4993891131428</v>
      </c>
      <c r="I26" s="98">
        <v>1509.4323820601956</v>
      </c>
      <c r="J26" s="98">
        <v>1407.9026368381215</v>
      </c>
      <c r="K26" s="98">
        <v>822.76078289435679</v>
      </c>
      <c r="L26" s="98">
        <v>506.73163265296978</v>
      </c>
      <c r="M26" s="98">
        <v>2245.0689514066071</v>
      </c>
      <c r="N26" s="98">
        <v>1450.0933067729054</v>
      </c>
      <c r="O26" s="98">
        <v>1148.4805275779324</v>
      </c>
      <c r="P26" s="98">
        <v>741.47873479318969</v>
      </c>
      <c r="Q26" s="98">
        <v>2261.2652432432315</v>
      </c>
      <c r="R26" s="98">
        <v>1842.0038445807661</v>
      </c>
      <c r="S26" s="98">
        <v>1238.682011494257</v>
      </c>
      <c r="T26" s="98">
        <v>1203.2227126436683</v>
      </c>
      <c r="U26" s="98">
        <v>1227.319755884932</v>
      </c>
      <c r="V26" s="98">
        <v>1339.7551065801686</v>
      </c>
      <c r="W26" s="98">
        <v>1427.6692617449721</v>
      </c>
      <c r="X26" s="98">
        <v>1205.8946627566056</v>
      </c>
      <c r="Y26" s="98">
        <v>970.69165089380374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1.0060856919798684</v>
      </c>
      <c r="N30" s="122">
        <v>0.75847709762319049</v>
      </c>
      <c r="O30" s="122">
        <v>0.85347887228460506</v>
      </c>
      <c r="P30" s="122">
        <v>0.85090212799304521</v>
      </c>
      <c r="Q30" s="122">
        <v>0.71942898418337775</v>
      </c>
      <c r="R30" s="122">
        <v>0.68406911617470634</v>
      </c>
      <c r="S30" s="122">
        <v>0.75732173187765017</v>
      </c>
      <c r="T30" s="122">
        <v>0.5433647063155167</v>
      </c>
      <c r="U30" s="122">
        <v>0.61438385608151136</v>
      </c>
      <c r="V30" s="122">
        <v>0.34670623574157616</v>
      </c>
      <c r="W30" s="122">
        <v>0</v>
      </c>
      <c r="X30" s="122">
        <v>0</v>
      </c>
      <c r="Y30" s="122">
        <v>0</v>
      </c>
      <c r="DA30" s="130" t="s">
        <v>2606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393.37950556412852</v>
      </c>
      <c r="N31" s="98">
        <v>380.75550300684165</v>
      </c>
      <c r="O31" s="98">
        <v>355.9006897426803</v>
      </c>
      <c r="P31" s="98">
        <v>349.72077460514157</v>
      </c>
      <c r="Q31" s="98">
        <v>354.91829886379969</v>
      </c>
      <c r="R31" s="98">
        <v>334.5097978094314</v>
      </c>
      <c r="S31" s="98">
        <v>351.39728359122972</v>
      </c>
      <c r="T31" s="98">
        <v>354.54547087087468</v>
      </c>
      <c r="U31" s="98">
        <v>352.34914146274679</v>
      </c>
      <c r="V31" s="98">
        <v>374.09602836516069</v>
      </c>
      <c r="W31" s="98">
        <v>0</v>
      </c>
      <c r="X31" s="98">
        <v>0</v>
      </c>
      <c r="Y31" s="98">
        <v>0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9.93682258956634</v>
      </c>
      <c r="C39" s="122">
        <v>16.378553831209572</v>
      </c>
      <c r="D39" s="122">
        <v>16.629637142650459</v>
      </c>
      <c r="E39" s="122">
        <v>23.403826641470083</v>
      </c>
      <c r="F39" s="122">
        <v>27.55240993843238</v>
      </c>
      <c r="G39" s="122">
        <v>27.117452066855861</v>
      </c>
      <c r="H39" s="122">
        <v>28.593280709231113</v>
      </c>
      <c r="I39" s="122">
        <v>26.035479436663671</v>
      </c>
      <c r="J39" s="122">
        <v>19.942064521157501</v>
      </c>
      <c r="K39" s="122">
        <v>25.657552723373495</v>
      </c>
      <c r="L39" s="122">
        <v>24.414625451042891</v>
      </c>
      <c r="M39" s="122">
        <v>31.217514389625258</v>
      </c>
      <c r="N39" s="122">
        <v>26.133823307690427</v>
      </c>
      <c r="O39" s="122">
        <v>24.748910359890811</v>
      </c>
      <c r="P39" s="122">
        <v>23.487036648060485</v>
      </c>
      <c r="Q39" s="122">
        <v>32.012595351810631</v>
      </c>
      <c r="R39" s="122">
        <v>26.265504781781974</v>
      </c>
      <c r="S39" s="122">
        <v>25.221308613768219</v>
      </c>
      <c r="T39" s="122">
        <v>24.423842223951493</v>
      </c>
      <c r="U39" s="122">
        <v>22.937266756232834</v>
      </c>
      <c r="V39" s="122">
        <v>22.786972752166395</v>
      </c>
      <c r="W39" s="122">
        <v>21.242400255918064</v>
      </c>
      <c r="X39" s="122">
        <v>14.320049466460215</v>
      </c>
      <c r="Y39" s="122">
        <v>10.723675389696249</v>
      </c>
      <c r="DA39" s="130" t="s">
        <v>2615</v>
      </c>
    </row>
    <row r="40" spans="1:105" ht="12" customHeight="1" x14ac:dyDescent="0.25">
      <c r="A40" s="97" t="s">
        <v>50</v>
      </c>
      <c r="B40" s="98">
        <v>172.23825821914988</v>
      </c>
      <c r="C40" s="98">
        <v>183.43980290954721</v>
      </c>
      <c r="D40" s="98">
        <v>176.27415371209489</v>
      </c>
      <c r="E40" s="98">
        <v>202.83316422607405</v>
      </c>
      <c r="F40" s="98">
        <v>208.61110381955945</v>
      </c>
      <c r="G40" s="98">
        <v>205.31785136333724</v>
      </c>
      <c r="H40" s="98">
        <v>216.49198251274987</v>
      </c>
      <c r="I40" s="98">
        <v>204.5644812880717</v>
      </c>
      <c r="J40" s="98">
        <v>189.44961295099628</v>
      </c>
      <c r="K40" s="98">
        <v>211.18139549238185</v>
      </c>
      <c r="L40" s="98">
        <v>184.04871493863101</v>
      </c>
      <c r="M40" s="98">
        <v>230.30279483666936</v>
      </c>
      <c r="N40" s="98">
        <v>208.2409412771523</v>
      </c>
      <c r="O40" s="98">
        <v>198.46722346297054</v>
      </c>
      <c r="P40" s="98">
        <v>184.45551711502281</v>
      </c>
      <c r="Q40" s="98">
        <v>266.17214112741425</v>
      </c>
      <c r="R40" s="98">
        <v>224.02032276089628</v>
      </c>
      <c r="S40" s="98">
        <v>220.80541880732932</v>
      </c>
      <c r="T40" s="98">
        <v>226.05045462593404</v>
      </c>
      <c r="U40" s="98">
        <v>219.24204141165882</v>
      </c>
      <c r="V40" s="98">
        <v>241.05042744693665</v>
      </c>
      <c r="W40" s="98">
        <v>266.93763213159684</v>
      </c>
      <c r="X40" s="98">
        <v>248.29509498625086</v>
      </c>
      <c r="Y40" s="98">
        <v>216.98330416172621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2154.189837548478</v>
      </c>
      <c r="C43" s="117">
        <f t="shared" si="14"/>
        <v>1805.9035105493138</v>
      </c>
      <c r="D43" s="117">
        <f t="shared" si="14"/>
        <v>2002.8364308180824</v>
      </c>
      <c r="E43" s="117">
        <f t="shared" si="14"/>
        <v>2296.8394229957735</v>
      </c>
      <c r="F43" s="117">
        <f t="shared" si="14"/>
        <v>2562.5413298905341</v>
      </c>
      <c r="G43" s="117">
        <f t="shared" si="14"/>
        <v>1199.7974830950118</v>
      </c>
      <c r="H43" s="117">
        <f t="shared" si="14"/>
        <v>2606.9035798867276</v>
      </c>
      <c r="I43" s="117">
        <f t="shared" si="14"/>
        <v>1387.6643918081302</v>
      </c>
      <c r="J43" s="117">
        <f t="shared" si="14"/>
        <v>1466.3605548545879</v>
      </c>
      <c r="K43" s="117">
        <f t="shared" si="14"/>
        <v>2744.5507128587901</v>
      </c>
      <c r="L43" s="117">
        <f t="shared" si="14"/>
        <v>2815.7658609827026</v>
      </c>
      <c r="M43" s="117">
        <f t="shared" si="14"/>
        <v>1615.2027542105802</v>
      </c>
      <c r="N43" s="117">
        <f t="shared" si="14"/>
        <v>1824.2788348486179</v>
      </c>
      <c r="O43" s="117">
        <f t="shared" si="14"/>
        <v>2053.7743391053518</v>
      </c>
      <c r="P43" s="117">
        <f t="shared" si="14"/>
        <v>2509.3100841030737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2142.7806455951581</v>
      </c>
      <c r="C44" s="122">
        <f t="shared" si="17"/>
        <v>1793.0615419245917</v>
      </c>
      <c r="D44" s="122">
        <f t="shared" si="17"/>
        <v>1987.6920524017464</v>
      </c>
      <c r="E44" s="122">
        <f t="shared" si="17"/>
        <v>2276.9916817532153</v>
      </c>
      <c r="F44" s="122">
        <f t="shared" si="17"/>
        <v>2539.5353560042504</v>
      </c>
      <c r="G44" s="122">
        <f t="shared" si="17"/>
        <v>1174.412620715075</v>
      </c>
      <c r="H44" s="122">
        <f t="shared" si="17"/>
        <v>2577.8303282093912</v>
      </c>
      <c r="I44" s="122">
        <f t="shared" si="17"/>
        <v>1360.4296874999977</v>
      </c>
      <c r="J44" s="122">
        <f t="shared" si="17"/>
        <v>1441.7801287948491</v>
      </c>
      <c r="K44" s="122">
        <f t="shared" si="17"/>
        <v>2717.3211963589092</v>
      </c>
      <c r="L44" s="122">
        <f t="shared" si="17"/>
        <v>2792.3652561247231</v>
      </c>
      <c r="M44" s="122">
        <f t="shared" si="17"/>
        <v>1585.4476479514378</v>
      </c>
      <c r="N44" s="122">
        <f t="shared" si="17"/>
        <v>1797.2649082568771</v>
      </c>
      <c r="O44" s="122">
        <f t="shared" si="17"/>
        <v>2026.4002612671425</v>
      </c>
      <c r="P44" s="122">
        <f t="shared" si="17"/>
        <v>2483.7004754358127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2619</v>
      </c>
    </row>
    <row r="45" spans="1:105" ht="12" customHeight="1" x14ac:dyDescent="0.25">
      <c r="A45" s="97" t="s">
        <v>211</v>
      </c>
      <c r="B45" s="98">
        <v>2142.7806455951581</v>
      </c>
      <c r="C45" s="98">
        <v>1793.0615419245917</v>
      </c>
      <c r="D45" s="98">
        <v>1987.6920524017464</v>
      </c>
      <c r="E45" s="98">
        <v>2276.9916817532153</v>
      </c>
      <c r="F45" s="98">
        <v>2539.5353560042504</v>
      </c>
      <c r="G45" s="98">
        <v>1174.412620715075</v>
      </c>
      <c r="H45" s="98">
        <v>2577.8303282093912</v>
      </c>
      <c r="I45" s="98">
        <v>1360.4296874999977</v>
      </c>
      <c r="J45" s="98">
        <v>1441.7801287948491</v>
      </c>
      <c r="K45" s="98">
        <v>2717.3211963589092</v>
      </c>
      <c r="L45" s="98">
        <v>2792.3652561247231</v>
      </c>
      <c r="M45" s="98">
        <v>1585.4476479514378</v>
      </c>
      <c r="N45" s="98">
        <v>1797.2649082568771</v>
      </c>
      <c r="O45" s="98">
        <v>2026.4002612671425</v>
      </c>
      <c r="P45" s="98">
        <v>2483.7004754358127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2624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2625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2626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11.409191953319613</v>
      </c>
      <c r="C58" s="122">
        <v>12.841968624722073</v>
      </c>
      <c r="D58" s="122">
        <v>15.144378416335927</v>
      </c>
      <c r="E58" s="122">
        <v>19.847741242558239</v>
      </c>
      <c r="F58" s="122">
        <v>23.005973886283662</v>
      </c>
      <c r="G58" s="122">
        <v>25.384862379936639</v>
      </c>
      <c r="H58" s="122">
        <v>29.073251677336312</v>
      </c>
      <c r="I58" s="122">
        <v>27.234704308132539</v>
      </c>
      <c r="J58" s="122">
        <v>24.580426059738699</v>
      </c>
      <c r="K58" s="122">
        <v>27.229516499881079</v>
      </c>
      <c r="L58" s="122">
        <v>23.400604857979445</v>
      </c>
      <c r="M58" s="122">
        <v>29.75510625914232</v>
      </c>
      <c r="N58" s="122">
        <v>27.013926591740656</v>
      </c>
      <c r="O58" s="122">
        <v>27.374077838209178</v>
      </c>
      <c r="P58" s="122">
        <v>25.609608667261039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2633</v>
      </c>
    </row>
    <row r="59" spans="1:105" ht="12" customHeight="1" x14ac:dyDescent="0.25">
      <c r="A59" s="97" t="s">
        <v>50</v>
      </c>
      <c r="B59" s="98">
        <v>172.23825821914991</v>
      </c>
      <c r="C59" s="98">
        <v>184.03369553331552</v>
      </c>
      <c r="D59" s="98">
        <v>176.77018399067833</v>
      </c>
      <c r="E59" s="98">
        <v>203.22150667380362</v>
      </c>
      <c r="F59" s="98">
        <v>209.16542441539059</v>
      </c>
      <c r="G59" s="98">
        <v>205.57949742318834</v>
      </c>
      <c r="H59" s="98">
        <v>216.65423153977866</v>
      </c>
      <c r="I59" s="98">
        <v>204.3933508988188</v>
      </c>
      <c r="J59" s="98">
        <v>189.49590870167353</v>
      </c>
      <c r="K59" s="98">
        <v>211.51008271119747</v>
      </c>
      <c r="L59" s="98">
        <v>184.33108037250474</v>
      </c>
      <c r="M59" s="98">
        <v>230.68958852676221</v>
      </c>
      <c r="N59" s="98">
        <v>208.46145122121993</v>
      </c>
      <c r="O59" s="98">
        <v>198.62423303458888</v>
      </c>
      <c r="P59" s="98">
        <v>184.68186364619103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738.87804878048769</v>
      </c>
      <c r="C62" s="117">
        <f t="shared" si="21"/>
        <v>1568.539042821159</v>
      </c>
      <c r="D62" s="117">
        <f t="shared" si="21"/>
        <v>1054.4814159292034</v>
      </c>
      <c r="E62" s="117">
        <f t="shared" si="21"/>
        <v>1158.470363288719</v>
      </c>
      <c r="F62" s="117">
        <f t="shared" si="21"/>
        <v>1057.1343749999999</v>
      </c>
      <c r="G62" s="117">
        <f t="shared" si="21"/>
        <v>1385.6930361183281</v>
      </c>
      <c r="H62" s="117">
        <f t="shared" si="21"/>
        <v>1551.0586880466476</v>
      </c>
      <c r="I62" s="117">
        <f t="shared" si="21"/>
        <v>1494.3016242669046</v>
      </c>
      <c r="J62" s="117">
        <f t="shared" si="21"/>
        <v>1465.5095149056269</v>
      </c>
      <c r="K62" s="117">
        <f t="shared" si="21"/>
        <v>1668.0031892851655</v>
      </c>
      <c r="L62" s="117">
        <f t="shared" si="21"/>
        <v>1591.1782340986481</v>
      </c>
      <c r="M62" s="117">
        <f t="shared" si="21"/>
        <v>1802.7635192450141</v>
      </c>
      <c r="N62" s="117">
        <f t="shared" si="21"/>
        <v>1763.1485309734519</v>
      </c>
      <c r="O62" s="117">
        <f t="shared" si="21"/>
        <v>1489.8368954617304</v>
      </c>
      <c r="P62" s="117">
        <f t="shared" si="21"/>
        <v>1404.4701480805118</v>
      </c>
      <c r="Q62" s="117">
        <f t="shared" si="21"/>
        <v>1420.4137768120013</v>
      </c>
      <c r="R62" s="117">
        <f t="shared" ref="R62:V62" si="22">R63+R66+R68+R77</f>
        <v>1389.3684577993818</v>
      </c>
      <c r="S62" s="117">
        <f t="shared" si="22"/>
        <v>1370.2253703941792</v>
      </c>
      <c r="T62" s="117">
        <f t="shared" si="22"/>
        <v>1337.9706715807313</v>
      </c>
      <c r="U62" s="117">
        <f t="shared" si="22"/>
        <v>1197.8262626707799</v>
      </c>
      <c r="V62" s="117">
        <f t="shared" si="22"/>
        <v>1307.6359923504867</v>
      </c>
      <c r="W62" s="117">
        <f t="shared" ref="W62:Y62" si="23">W63+W66+W68+W77</f>
        <v>1417.0200070210537</v>
      </c>
      <c r="X62" s="117">
        <f t="shared" si="23"/>
        <v>1095.0936970794903</v>
      </c>
      <c r="Y62" s="117">
        <f t="shared" si="23"/>
        <v>935.77889682766443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628.93649672874903</v>
      </c>
      <c r="C63" s="122">
        <f t="shared" si="24"/>
        <v>1296.0894627612406</v>
      </c>
      <c r="D63" s="122">
        <f t="shared" si="24"/>
        <v>890.266562947279</v>
      </c>
      <c r="E63" s="122">
        <f t="shared" si="24"/>
        <v>987.15132261586257</v>
      </c>
      <c r="F63" s="122">
        <f t="shared" si="24"/>
        <v>881.25590707644903</v>
      </c>
      <c r="G63" s="122">
        <f t="shared" si="24"/>
        <v>1145.8658542042022</v>
      </c>
      <c r="H63" s="122">
        <f t="shared" si="24"/>
        <v>1290.5339736583728</v>
      </c>
      <c r="I63" s="122">
        <f t="shared" si="24"/>
        <v>1220.1480261173704</v>
      </c>
      <c r="J63" s="122">
        <f t="shared" si="24"/>
        <v>1190.6763928724454</v>
      </c>
      <c r="K63" s="122">
        <f t="shared" si="24"/>
        <v>1343.7889562965404</v>
      </c>
      <c r="L63" s="122">
        <f t="shared" si="24"/>
        <v>1305.38628721947</v>
      </c>
      <c r="M63" s="122">
        <f t="shared" si="24"/>
        <v>1492.6475334010045</v>
      </c>
      <c r="N63" s="122">
        <f t="shared" si="24"/>
        <v>1459.9421761483356</v>
      </c>
      <c r="O63" s="122">
        <f t="shared" si="24"/>
        <v>1233.5742741025069</v>
      </c>
      <c r="P63" s="122">
        <f t="shared" si="24"/>
        <v>1162.879421969908</v>
      </c>
      <c r="Q63" s="122">
        <f t="shared" si="24"/>
        <v>1122.4479034067019</v>
      </c>
      <c r="R63" s="122">
        <f t="shared" ref="R63:V63" si="25">SUM(R64:R65)</f>
        <v>1100.7880114891739</v>
      </c>
      <c r="S63" s="122">
        <f t="shared" si="25"/>
        <v>1116.0869321951097</v>
      </c>
      <c r="T63" s="122">
        <f t="shared" si="25"/>
        <v>1078.6858295065042</v>
      </c>
      <c r="U63" s="122">
        <f t="shared" si="25"/>
        <v>957.79089466725463</v>
      </c>
      <c r="V63" s="122">
        <f t="shared" si="25"/>
        <v>1069.0370615438108</v>
      </c>
      <c r="W63" s="122">
        <f t="shared" ref="W63:Y63" si="26">SUM(W64:W65)</f>
        <v>1176.3476470963708</v>
      </c>
      <c r="X63" s="122">
        <f t="shared" si="26"/>
        <v>878.94586374526364</v>
      </c>
      <c r="Y63" s="122">
        <f t="shared" si="26"/>
        <v>728.32153758216589</v>
      </c>
      <c r="DA63" s="130" t="s">
        <v>2637</v>
      </c>
    </row>
    <row r="64" spans="1:105" ht="12" customHeight="1" x14ac:dyDescent="0.25">
      <c r="A64" s="97" t="s">
        <v>212</v>
      </c>
      <c r="B64" s="98">
        <v>628.93649672874903</v>
      </c>
      <c r="C64" s="98">
        <v>1296.0894627612406</v>
      </c>
      <c r="D64" s="98">
        <v>890.266562947279</v>
      </c>
      <c r="E64" s="98">
        <v>987.15132261586257</v>
      </c>
      <c r="F64" s="98">
        <v>881.25590707644903</v>
      </c>
      <c r="G64" s="98">
        <v>1145.8658542042022</v>
      </c>
      <c r="H64" s="98">
        <v>1290.5339736583728</v>
      </c>
      <c r="I64" s="98">
        <v>1220.1480261173704</v>
      </c>
      <c r="J64" s="98">
        <v>1190.6763928724454</v>
      </c>
      <c r="K64" s="98">
        <v>1343.7889562965404</v>
      </c>
      <c r="L64" s="98">
        <v>1305.38628721947</v>
      </c>
      <c r="M64" s="98">
        <v>1492.6475334010045</v>
      </c>
      <c r="N64" s="98">
        <v>1459.9421761483356</v>
      </c>
      <c r="O64" s="98">
        <v>1233.5742741025069</v>
      </c>
      <c r="P64" s="98">
        <v>1162.879421969908</v>
      </c>
      <c r="Q64" s="98">
        <v>1122.4479034067019</v>
      </c>
      <c r="R64" s="98">
        <v>1100.7880114891739</v>
      </c>
      <c r="S64" s="98">
        <v>1116.0869321951097</v>
      </c>
      <c r="T64" s="98">
        <v>1078.6858295065042</v>
      </c>
      <c r="U64" s="98">
        <v>957.79089466725463</v>
      </c>
      <c r="V64" s="98">
        <v>1069.0370615438108</v>
      </c>
      <c r="W64" s="98">
        <v>1176.3476470963708</v>
      </c>
      <c r="X64" s="98">
        <v>878.94586374526364</v>
      </c>
      <c r="Y64" s="98">
        <v>728.32153758216589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73.768113346741202</v>
      </c>
      <c r="C68" s="122">
        <v>180.41946391625655</v>
      </c>
      <c r="D68" s="122">
        <v>102.4910286345176</v>
      </c>
      <c r="E68" s="122">
        <v>105.07508070019567</v>
      </c>
      <c r="F68" s="122">
        <v>105.48011506663916</v>
      </c>
      <c r="G68" s="122">
        <v>147.21906896059863</v>
      </c>
      <c r="H68" s="122">
        <v>158.17039211212395</v>
      </c>
      <c r="I68" s="122">
        <v>164.07836128251213</v>
      </c>
      <c r="J68" s="122">
        <v>169.14513448917097</v>
      </c>
      <c r="K68" s="122">
        <v>203.16267710024908</v>
      </c>
      <c r="L68" s="122">
        <v>181.39865519848527</v>
      </c>
      <c r="M68" s="122">
        <v>194.72399111135476</v>
      </c>
      <c r="N68" s="122">
        <v>190.38538558786377</v>
      </c>
      <c r="O68" s="122">
        <v>160.90908783021001</v>
      </c>
      <c r="P68" s="122">
        <v>151.69650244154184</v>
      </c>
      <c r="Q68" s="122">
        <v>213.98824477779348</v>
      </c>
      <c r="R68" s="122">
        <v>207.24468625718069</v>
      </c>
      <c r="S68" s="122">
        <v>182.5099997428712</v>
      </c>
      <c r="T68" s="122">
        <v>186.20535510264261</v>
      </c>
      <c r="U68" s="122">
        <v>172.38173204054613</v>
      </c>
      <c r="V68" s="122">
        <v>171.29193497913755</v>
      </c>
      <c r="W68" s="122">
        <v>172.83918066444645</v>
      </c>
      <c r="X68" s="122">
        <v>155.2267278389084</v>
      </c>
      <c r="Y68" s="122">
        <v>148.98571020291507</v>
      </c>
      <c r="DA68" s="130" t="s">
        <v>2642</v>
      </c>
    </row>
    <row r="69" spans="1:105" ht="12" customHeight="1" x14ac:dyDescent="0.25">
      <c r="A69" s="97" t="s">
        <v>134</v>
      </c>
      <c r="B69" s="98">
        <v>201.6328431477593</v>
      </c>
      <c r="C69" s="98">
        <v>323.12719026204741</v>
      </c>
      <c r="D69" s="98">
        <v>190.35973431460371</v>
      </c>
      <c r="E69" s="98">
        <v>193.67142627736507</v>
      </c>
      <c r="F69" s="98">
        <v>193.81933288156492</v>
      </c>
      <c r="G69" s="98">
        <v>269.46317200810239</v>
      </c>
      <c r="H69" s="98">
        <v>288.71903052141124</v>
      </c>
      <c r="I69" s="98">
        <v>298.92273610053701</v>
      </c>
      <c r="J69" s="98">
        <v>307.98065409980768</v>
      </c>
      <c r="K69" s="98">
        <v>369.95892983399568</v>
      </c>
      <c r="L69" s="98">
        <v>329.46205718225792</v>
      </c>
      <c r="M69" s="98">
        <v>352.64191302649533</v>
      </c>
      <c r="N69" s="98">
        <v>344.35371853776212</v>
      </c>
      <c r="O69" s="98">
        <v>283.27368073438845</v>
      </c>
      <c r="P69" s="98">
        <v>251.00242706758607</v>
      </c>
      <c r="Q69" s="98">
        <v>320.22445238566104</v>
      </c>
      <c r="R69" s="98">
        <v>304.98888506184181</v>
      </c>
      <c r="S69" s="98">
        <v>280.84232635706388</v>
      </c>
      <c r="T69" s="98">
        <v>297.84684228504653</v>
      </c>
      <c r="U69" s="98">
        <v>287.20929520572389</v>
      </c>
      <c r="V69" s="98">
        <v>301.20619001495976</v>
      </c>
      <c r="W69" s="98">
        <v>327.26985856507468</v>
      </c>
      <c r="X69" s="98">
        <v>303.51126830098013</v>
      </c>
      <c r="Y69" s="98">
        <v>297.5320472000144</v>
      </c>
      <c r="DA69" s="63" t="s">
        <v>2643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108.22071104705995</v>
      </c>
      <c r="M70" s="98">
        <v>111.95788632368954</v>
      </c>
      <c r="N70" s="98">
        <v>101.74655021768278</v>
      </c>
      <c r="O70" s="98">
        <v>90.346853906875921</v>
      </c>
      <c r="P70" s="98">
        <v>85.047036189879378</v>
      </c>
      <c r="Q70" s="98">
        <v>100.05922275271287</v>
      </c>
      <c r="R70" s="98">
        <v>104.71763829527707</v>
      </c>
      <c r="S70" s="98">
        <v>105.75562287441562</v>
      </c>
      <c r="T70" s="98">
        <v>106.72491448534176</v>
      </c>
      <c r="U70" s="98">
        <v>102.60346268770357</v>
      </c>
      <c r="V70" s="98">
        <v>111.37853142548892</v>
      </c>
      <c r="W70" s="98">
        <v>121.40006495377757</v>
      </c>
      <c r="X70" s="98">
        <v>112.159696476357</v>
      </c>
      <c r="Y70" s="98">
        <v>108.15476337636746</v>
      </c>
      <c r="DA70" s="63" t="s">
        <v>2644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108.22071104705995</v>
      </c>
      <c r="M71" s="101">
        <v>111.95788632368954</v>
      </c>
      <c r="N71" s="101">
        <v>101.74655021768278</v>
      </c>
      <c r="O71" s="101">
        <v>90.346853906875921</v>
      </c>
      <c r="P71" s="101">
        <v>85.047036189879378</v>
      </c>
      <c r="Q71" s="101">
        <v>100.05922275271287</v>
      </c>
      <c r="R71" s="101">
        <v>104.71763829527707</v>
      </c>
      <c r="S71" s="101">
        <v>105.75562287441562</v>
      </c>
      <c r="T71" s="101">
        <v>106.72491448534176</v>
      </c>
      <c r="U71" s="101">
        <v>102.60346268770357</v>
      </c>
      <c r="V71" s="101">
        <v>111.37853142548892</v>
      </c>
      <c r="W71" s="101">
        <v>121.40006495377757</v>
      </c>
      <c r="X71" s="101">
        <v>112.159696476357</v>
      </c>
      <c r="Y71" s="101">
        <v>108.15476337636746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36.173438704997494</v>
      </c>
      <c r="C77" s="122">
        <v>92.030116143661928</v>
      </c>
      <c r="D77" s="122">
        <v>61.72382434740674</v>
      </c>
      <c r="E77" s="122">
        <v>66.243959972660718</v>
      </c>
      <c r="F77" s="122">
        <v>70.398352856911657</v>
      </c>
      <c r="G77" s="122">
        <v>92.608112953527353</v>
      </c>
      <c r="H77" s="122">
        <v>102.35432227615087</v>
      </c>
      <c r="I77" s="122">
        <v>110.07523686702206</v>
      </c>
      <c r="J77" s="122">
        <v>105.68798754401064</v>
      </c>
      <c r="K77" s="122">
        <v>121.05155588837609</v>
      </c>
      <c r="L77" s="122">
        <v>104.39329168069285</v>
      </c>
      <c r="M77" s="122">
        <v>115.39199473265481</v>
      </c>
      <c r="N77" s="122">
        <v>112.82096923725241</v>
      </c>
      <c r="O77" s="122">
        <v>95.353533529013504</v>
      </c>
      <c r="P77" s="122">
        <v>89.894223669061958</v>
      </c>
      <c r="Q77" s="122">
        <v>83.977628627505922</v>
      </c>
      <c r="R77" s="122">
        <v>81.335760053027201</v>
      </c>
      <c r="S77" s="122">
        <v>71.62843845619814</v>
      </c>
      <c r="T77" s="122">
        <v>73.079486971584501</v>
      </c>
      <c r="U77" s="122">
        <v>67.653635962979223</v>
      </c>
      <c r="V77" s="122">
        <v>67.306995827538401</v>
      </c>
      <c r="W77" s="122">
        <v>67.833179260236435</v>
      </c>
      <c r="X77" s="122">
        <v>60.921105495318322</v>
      </c>
      <c r="Y77" s="122">
        <v>58.471649042583451</v>
      </c>
      <c r="DA77" s="130" t="s">
        <v>2651</v>
      </c>
    </row>
    <row r="78" spans="1:105" ht="12" customHeight="1" x14ac:dyDescent="0.25">
      <c r="A78" s="97" t="s">
        <v>189</v>
      </c>
      <c r="B78" s="98">
        <v>70.849250966794457</v>
      </c>
      <c r="C78" s="98">
        <v>172.33941560864994</v>
      </c>
      <c r="D78" s="98">
        <v>110.22111490608346</v>
      </c>
      <c r="E78" s="98">
        <v>116.78289123270187</v>
      </c>
      <c r="F78" s="98">
        <v>123.35371890054334</v>
      </c>
      <c r="G78" s="98">
        <v>161.66960893489019</v>
      </c>
      <c r="H78" s="98">
        <v>178.19407436778516</v>
      </c>
      <c r="I78" s="98">
        <v>191.28692788979595</v>
      </c>
      <c r="J78" s="98">
        <v>183.59232311708058</v>
      </c>
      <c r="K78" s="98">
        <v>210.37112196967482</v>
      </c>
      <c r="L78" s="98">
        <v>180.77989854124024</v>
      </c>
      <c r="M78" s="98">
        <v>199.11728839234996</v>
      </c>
      <c r="N78" s="98">
        <v>194.29398616285255</v>
      </c>
      <c r="O78" s="98">
        <v>171.7536678359009</v>
      </c>
      <c r="P78" s="98">
        <v>175.70319176452341</v>
      </c>
      <c r="Q78" s="98">
        <v>187.92546666666658</v>
      </c>
      <c r="R78" s="98">
        <v>199.43765514184457</v>
      </c>
      <c r="S78" s="98">
        <v>192.76877724724946</v>
      </c>
      <c r="T78" s="98">
        <v>206.37653205661971</v>
      </c>
      <c r="U78" s="98">
        <v>201.90357446808491</v>
      </c>
      <c r="V78" s="98">
        <v>214.7491901486581</v>
      </c>
      <c r="W78" s="98">
        <v>233.42261736981811</v>
      </c>
      <c r="X78" s="98">
        <v>214.45373948152914</v>
      </c>
      <c r="Y78" s="98">
        <v>207.16767859270092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11.964046331123248</v>
      </c>
      <c r="C81" s="117">
        <f t="shared" si="28"/>
        <v>14.446663650712946</v>
      </c>
      <c r="D81" s="117">
        <f t="shared" si="28"/>
        <v>19.85601464184839</v>
      </c>
      <c r="E81" s="117">
        <f t="shared" si="28"/>
        <v>26.051145112438945</v>
      </c>
      <c r="F81" s="117">
        <f t="shared" si="28"/>
        <v>27.951403116439376</v>
      </c>
      <c r="G81" s="117">
        <f t="shared" si="28"/>
        <v>27.575130959294842</v>
      </c>
      <c r="H81" s="117">
        <f t="shared" si="28"/>
        <v>28.383308303627622</v>
      </c>
      <c r="I81" s="117">
        <f t="shared" si="28"/>
        <v>25.233537394347035</v>
      </c>
      <c r="J81" s="117">
        <f t="shared" si="28"/>
        <v>22.996764948515672</v>
      </c>
      <c r="K81" s="117">
        <f t="shared" si="28"/>
        <v>25.124730970927999</v>
      </c>
      <c r="L81" s="117">
        <f t="shared" si="28"/>
        <v>21.56079020418403</v>
      </c>
      <c r="M81" s="117">
        <f t="shared" si="28"/>
        <v>26.931816154798849</v>
      </c>
      <c r="N81" s="117">
        <f t="shared" si="28"/>
        <v>23.681210454733833</v>
      </c>
      <c r="O81" s="117">
        <f t="shared" si="28"/>
        <v>23.013832956480854</v>
      </c>
      <c r="P81" s="117">
        <f t="shared" si="28"/>
        <v>21.530510110204716</v>
      </c>
      <c r="Q81" s="117">
        <f t="shared" si="28"/>
        <v>29.228640373366886</v>
      </c>
      <c r="R81" s="117">
        <f t="shared" ref="R81:V81" si="29">R82+R85+R87+R100</f>
        <v>23.540736254108371</v>
      </c>
      <c r="S81" s="117">
        <f t="shared" si="29"/>
        <v>21.19897567113075</v>
      </c>
      <c r="T81" s="117">
        <f t="shared" si="29"/>
        <v>19.359860575037818</v>
      </c>
      <c r="U81" s="117">
        <f t="shared" si="29"/>
        <v>17.542541388730733</v>
      </c>
      <c r="V81" s="117">
        <f t="shared" si="29"/>
        <v>18.241607495399517</v>
      </c>
      <c r="W81" s="117">
        <f t="shared" ref="W81:Y81" si="30">W82+W85+W87+W100</f>
        <v>18.976834369518258</v>
      </c>
      <c r="X81" s="117">
        <f t="shared" si="30"/>
        <v>15.77629564900173</v>
      </c>
      <c r="Y81" s="117">
        <f t="shared" si="30"/>
        <v>11.489690050181528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2.1210471553031582</v>
      </c>
      <c r="C87" s="122">
        <v>2.0723030068197987</v>
      </c>
      <c r="D87" s="122">
        <v>1.7529968696260174</v>
      </c>
      <c r="E87" s="122">
        <v>1.7191475415276092</v>
      </c>
      <c r="F87" s="122">
        <v>1.6825748132034495</v>
      </c>
      <c r="G87" s="122">
        <v>1.6811076183298341</v>
      </c>
      <c r="H87" s="122">
        <v>1.6949425783753578</v>
      </c>
      <c r="I87" s="122">
        <v>1.6389023066527861</v>
      </c>
      <c r="J87" s="122">
        <v>1.6061233968243884</v>
      </c>
      <c r="K87" s="122">
        <v>1.5929603873168396</v>
      </c>
      <c r="L87" s="122">
        <v>1.5533498989112711</v>
      </c>
      <c r="M87" s="122">
        <v>1.5715772381218678</v>
      </c>
      <c r="N87" s="122">
        <v>1.4124148741430189</v>
      </c>
      <c r="O87" s="122">
        <v>1.3011922721270091</v>
      </c>
      <c r="P87" s="122">
        <v>1.2154261367998163</v>
      </c>
      <c r="Q87" s="122">
        <v>1.0212573749994167</v>
      </c>
      <c r="R87" s="122">
        <v>0.83435464143029248</v>
      </c>
      <c r="S87" s="122">
        <v>0.76127037969950428</v>
      </c>
      <c r="T87" s="122">
        <v>0.70605411062521739</v>
      </c>
      <c r="U87" s="122">
        <v>0.64990074816307752</v>
      </c>
      <c r="V87" s="122">
        <v>0.67673022001754712</v>
      </c>
      <c r="W87" s="122">
        <v>0.70109036407227987</v>
      </c>
      <c r="X87" s="122">
        <v>0.58532753107143221</v>
      </c>
      <c r="Y87" s="122">
        <v>0.4289617649074115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318.94485379054049</v>
      </c>
      <c r="C92" s="101">
        <v>329.74185915539607</v>
      </c>
      <c r="D92" s="101">
        <v>312.33101275116047</v>
      </c>
      <c r="E92" s="101">
        <v>320.72219351584124</v>
      </c>
      <c r="F92" s="101">
        <v>323.59674707484788</v>
      </c>
      <c r="G92" s="101">
        <v>329.91928309323339</v>
      </c>
      <c r="H92" s="101">
        <v>337.48839785904869</v>
      </c>
      <c r="I92" s="101">
        <v>344.47724773100617</v>
      </c>
      <c r="J92" s="101">
        <v>360.48776098336225</v>
      </c>
      <c r="K92" s="101">
        <v>377.79536210852774</v>
      </c>
      <c r="L92" s="101">
        <v>388.93309061886339</v>
      </c>
      <c r="M92" s="101">
        <v>403.0803901803917</v>
      </c>
      <c r="N92" s="101">
        <v>383.29340055642899</v>
      </c>
      <c r="O92" s="101">
        <v>363.13653657967086</v>
      </c>
      <c r="P92" s="101">
        <v>365.68725173609454</v>
      </c>
      <c r="Q92" s="101">
        <v>365.83192431651628</v>
      </c>
      <c r="R92" s="101">
        <v>340.43978034159989</v>
      </c>
      <c r="S92" s="101">
        <v>348.76647777393737</v>
      </c>
      <c r="T92" s="101">
        <v>350.79855775401131</v>
      </c>
      <c r="U92" s="101">
        <v>331.46572254912616</v>
      </c>
      <c r="V92" s="101">
        <v>353.85743960257935</v>
      </c>
      <c r="W92" s="101">
        <v>390.50604212116843</v>
      </c>
      <c r="X92" s="101">
        <v>369.01062221274719</v>
      </c>
      <c r="Y92" s="101">
        <v>330.5478134578301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128.95131982488246</v>
      </c>
      <c r="M93" s="104">
        <v>131.49683400248432</v>
      </c>
      <c r="N93" s="104">
        <v>118.22939745832846</v>
      </c>
      <c r="O93" s="104">
        <v>120.540584821379</v>
      </c>
      <c r="P93" s="104">
        <v>128.43470681421343</v>
      </c>
      <c r="Q93" s="104">
        <v>121.49292552010338</v>
      </c>
      <c r="R93" s="104">
        <v>122.82363280221537</v>
      </c>
      <c r="S93" s="104">
        <v>125.61799995728217</v>
      </c>
      <c r="T93" s="104">
        <v>20.949956672730398</v>
      </c>
      <c r="U93" s="104">
        <v>3.7007076611289036</v>
      </c>
      <c r="V93" s="104">
        <v>0</v>
      </c>
      <c r="W93" s="104">
        <v>0</v>
      </c>
      <c r="X93" s="104">
        <v>72.748567397301656</v>
      </c>
      <c r="Y93" s="104">
        <v>104.00837416721478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128.95131982488246</v>
      </c>
      <c r="M94" s="98">
        <v>131.49683400248432</v>
      </c>
      <c r="N94" s="98">
        <v>118.22939745832846</v>
      </c>
      <c r="O94" s="98">
        <v>120.540584821379</v>
      </c>
      <c r="P94" s="98">
        <v>128.43470681421343</v>
      </c>
      <c r="Q94" s="98">
        <v>121.49292552010338</v>
      </c>
      <c r="R94" s="98">
        <v>122.82363280221537</v>
      </c>
      <c r="S94" s="98">
        <v>125.61799995728217</v>
      </c>
      <c r="T94" s="98">
        <v>20.949956672730398</v>
      </c>
      <c r="U94" s="98">
        <v>3.7007076611289036</v>
      </c>
      <c r="V94" s="98">
        <v>0</v>
      </c>
      <c r="W94" s="98">
        <v>0</v>
      </c>
      <c r="X94" s="98">
        <v>72.748567397301656</v>
      </c>
      <c r="Y94" s="98">
        <v>104.00837416721478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9.8429991758200899</v>
      </c>
      <c r="C100" s="122">
        <v>12.374360643893148</v>
      </c>
      <c r="D100" s="122">
        <v>18.103017772222373</v>
      </c>
      <c r="E100" s="122">
        <v>24.331997570911337</v>
      </c>
      <c r="F100" s="122">
        <v>26.268828303235928</v>
      </c>
      <c r="G100" s="122">
        <v>25.89402334096501</v>
      </c>
      <c r="H100" s="122">
        <v>26.688365725252265</v>
      </c>
      <c r="I100" s="122">
        <v>23.59463508769425</v>
      </c>
      <c r="J100" s="122">
        <v>21.390641551691285</v>
      </c>
      <c r="K100" s="122">
        <v>23.531770583611159</v>
      </c>
      <c r="L100" s="122">
        <v>20.007440305272759</v>
      </c>
      <c r="M100" s="122">
        <v>25.36023891667698</v>
      </c>
      <c r="N100" s="122">
        <v>22.268795580590815</v>
      </c>
      <c r="O100" s="122">
        <v>21.712640684353847</v>
      </c>
      <c r="P100" s="122">
        <v>20.315083973404899</v>
      </c>
      <c r="Q100" s="122">
        <v>28.207382998367468</v>
      </c>
      <c r="R100" s="122">
        <v>22.706381612678079</v>
      </c>
      <c r="S100" s="122">
        <v>20.437705291431246</v>
      </c>
      <c r="T100" s="122">
        <v>18.6538064644126</v>
      </c>
      <c r="U100" s="122">
        <v>16.892640640567656</v>
      </c>
      <c r="V100" s="122">
        <v>17.564877275381971</v>
      </c>
      <c r="W100" s="122">
        <v>18.275744005445979</v>
      </c>
      <c r="X100" s="122">
        <v>15.190968117930298</v>
      </c>
      <c r="Y100" s="122">
        <v>11.060728285274116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172.23825821914991</v>
      </c>
      <c r="C102" s="98">
        <v>183.59006286413356</v>
      </c>
      <c r="D102" s="98">
        <v>176.07751896040565</v>
      </c>
      <c r="E102" s="98">
        <v>202.44800794179227</v>
      </c>
      <c r="F102" s="98">
        <v>208.57447971585614</v>
      </c>
      <c r="G102" s="98">
        <v>205.08757241508997</v>
      </c>
      <c r="H102" s="98">
        <v>216.51211225074462</v>
      </c>
      <c r="I102" s="98">
        <v>204.41569117044406</v>
      </c>
      <c r="J102" s="98">
        <v>189.43122221627979</v>
      </c>
      <c r="K102" s="98">
        <v>211.52133801407788</v>
      </c>
      <c r="L102" s="98">
        <v>184.34456772268058</v>
      </c>
      <c r="M102" s="98">
        <v>230.68780353670039</v>
      </c>
      <c r="N102" s="98">
        <v>208.46323180174744</v>
      </c>
      <c r="O102" s="98">
        <v>198.64934648484245</v>
      </c>
      <c r="P102" s="98">
        <v>184.60812913809272</v>
      </c>
      <c r="Q102" s="98">
        <v>266.31330240231688</v>
      </c>
      <c r="R102" s="98">
        <v>223.91181852861479</v>
      </c>
      <c r="S102" s="98">
        <v>220.3375306295948</v>
      </c>
      <c r="T102" s="98">
        <v>225.05368870135496</v>
      </c>
      <c r="U102" s="98">
        <v>217.6398391599989</v>
      </c>
      <c r="V102" s="98">
        <v>238.49298165297301</v>
      </c>
      <c r="W102" s="98">
        <v>265.16480407464286</v>
      </c>
      <c r="X102" s="98">
        <v>248.32996419223653</v>
      </c>
      <c r="Y102" s="98">
        <v>217.54970733292114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11.42250506737285</v>
      </c>
      <c r="C124" s="117">
        <f t="shared" si="42"/>
        <v>13.729415154759604</v>
      </c>
      <c r="D124" s="117">
        <f t="shared" si="42"/>
        <v>14.74469172954568</v>
      </c>
      <c r="E124" s="117">
        <f t="shared" si="42"/>
        <v>20.873947397258171</v>
      </c>
      <c r="F124" s="117">
        <f t="shared" si="42"/>
        <v>23.992314756168735</v>
      </c>
      <c r="G124" s="117">
        <f t="shared" si="42"/>
        <v>24.563471451353848</v>
      </c>
      <c r="H124" s="117">
        <f t="shared" si="42"/>
        <v>26.754618500062477</v>
      </c>
      <c r="I124" s="117">
        <f t="shared" si="42"/>
        <v>25.107945322882426</v>
      </c>
      <c r="J124" s="117">
        <f t="shared" si="42"/>
        <v>23.023461501330804</v>
      </c>
      <c r="K124" s="117">
        <f t="shared" si="42"/>
        <v>25.892022426821089</v>
      </c>
      <c r="L124" s="117">
        <f t="shared" si="42"/>
        <v>22.409416694789151</v>
      </c>
      <c r="M124" s="117">
        <f t="shared" si="42"/>
        <v>28.392298455301091</v>
      </c>
      <c r="N124" s="117">
        <f t="shared" si="42"/>
        <v>25.297723973572396</v>
      </c>
      <c r="O124" s="117">
        <f t="shared" si="42"/>
        <v>25.457779932728243</v>
      </c>
      <c r="P124" s="117">
        <f t="shared" si="42"/>
        <v>23.942729141780049</v>
      </c>
      <c r="Q124" s="117">
        <f t="shared" si="42"/>
        <v>33.773496828737606</v>
      </c>
      <c r="R124" s="117">
        <f t="shared" ref="R124:V124" si="43">R125+R128+R130+R139</f>
        <v>27.632058828891228</v>
      </c>
      <c r="S124" s="117">
        <f t="shared" si="43"/>
        <v>24.93664020831029</v>
      </c>
      <c r="T124" s="117">
        <f t="shared" si="43"/>
        <v>23.236285810050127</v>
      </c>
      <c r="U124" s="117">
        <f t="shared" si="43"/>
        <v>20.830926568390748</v>
      </c>
      <c r="V124" s="117">
        <f t="shared" si="43"/>
        <v>21.368305805184146</v>
      </c>
      <c r="W124" s="117">
        <f t="shared" ref="W124:Y124" si="44">W125+W128+W130+W139</f>
        <v>21.7908649541294</v>
      </c>
      <c r="X124" s="117">
        <f t="shared" si="44"/>
        <v>17.709217689990034</v>
      </c>
      <c r="Y124" s="117">
        <f t="shared" si="44"/>
        <v>13.188649879936651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11.42250506737285</v>
      </c>
      <c r="C139" s="122">
        <v>13.729415154759604</v>
      </c>
      <c r="D139" s="122">
        <v>14.74469172954568</v>
      </c>
      <c r="E139" s="122">
        <v>20.873947397258171</v>
      </c>
      <c r="F139" s="122">
        <v>23.992314756168735</v>
      </c>
      <c r="G139" s="122">
        <v>24.563471451353848</v>
      </c>
      <c r="H139" s="122">
        <v>26.754618500062477</v>
      </c>
      <c r="I139" s="122">
        <v>25.107945322882426</v>
      </c>
      <c r="J139" s="122">
        <v>23.023461501330804</v>
      </c>
      <c r="K139" s="122">
        <v>25.892022426821089</v>
      </c>
      <c r="L139" s="122">
        <v>22.409416694789151</v>
      </c>
      <c r="M139" s="122">
        <v>28.392298455301091</v>
      </c>
      <c r="N139" s="122">
        <v>25.297723973572396</v>
      </c>
      <c r="O139" s="122">
        <v>25.457779932728243</v>
      </c>
      <c r="P139" s="122">
        <v>23.942729141780049</v>
      </c>
      <c r="Q139" s="122">
        <v>33.773496828737606</v>
      </c>
      <c r="R139" s="122">
        <v>27.632058828891228</v>
      </c>
      <c r="S139" s="122">
        <v>24.93664020831029</v>
      </c>
      <c r="T139" s="122">
        <v>23.236285810050127</v>
      </c>
      <c r="U139" s="122">
        <v>20.830926568390748</v>
      </c>
      <c r="V139" s="122">
        <v>21.368305805184146</v>
      </c>
      <c r="W139" s="122">
        <v>21.7908649541294</v>
      </c>
      <c r="X139" s="122">
        <v>17.709217689990034</v>
      </c>
      <c r="Y139" s="122">
        <v>13.188649879936651</v>
      </c>
      <c r="DA139" s="130" t="s">
        <v>2710</v>
      </c>
    </row>
    <row r="140" spans="1:105" ht="12" customHeight="1" x14ac:dyDescent="0.25">
      <c r="A140" s="97" t="s">
        <v>50</v>
      </c>
      <c r="B140" s="98">
        <v>172.23825821914988</v>
      </c>
      <c r="C140" s="98">
        <v>183.77233976596648</v>
      </c>
      <c r="D140" s="98">
        <v>176.75145073511521</v>
      </c>
      <c r="E140" s="98">
        <v>202.97576554961148</v>
      </c>
      <c r="F140" s="98">
        <v>208.91970175804147</v>
      </c>
      <c r="G140" s="98">
        <v>205.23397625973936</v>
      </c>
      <c r="H140" s="98">
        <v>216.49492438308556</v>
      </c>
      <c r="I140" s="98">
        <v>204.36782354386457</v>
      </c>
      <c r="J140" s="98">
        <v>189.44210626972554</v>
      </c>
      <c r="K140" s="98">
        <v>211.57474516419262</v>
      </c>
      <c r="L140" s="98">
        <v>184.49214675370285</v>
      </c>
      <c r="M140" s="98">
        <v>230.80764507386334</v>
      </c>
      <c r="N140" s="98">
        <v>208.50463707587735</v>
      </c>
      <c r="O140" s="98">
        <v>198.6103868908007</v>
      </c>
      <c r="P140" s="98">
        <v>184.5871901503113</v>
      </c>
      <c r="Q140" s="98">
        <v>266.3427587823216</v>
      </c>
      <c r="R140" s="98">
        <v>223.93079578806078</v>
      </c>
      <c r="S140" s="98">
        <v>220.33322596285461</v>
      </c>
      <c r="T140" s="98">
        <v>225.23994576267501</v>
      </c>
      <c r="U140" s="98">
        <v>217.7735078234806</v>
      </c>
      <c r="V140" s="98">
        <v>238.63078384788284</v>
      </c>
      <c r="W140" s="98">
        <v>264.97105368588808</v>
      </c>
      <c r="X140" s="98">
        <v>248.21196070997505</v>
      </c>
      <c r="Y140" s="98">
        <v>217.61468289361494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2718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2727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13.728884811385633</v>
      </c>
      <c r="C161" s="117">
        <f t="shared" si="54"/>
        <v>15.688660146762516</v>
      </c>
      <c r="D161" s="117">
        <f t="shared" si="54"/>
        <v>18.010272493572806</v>
      </c>
      <c r="E161" s="117">
        <f t="shared" si="54"/>
        <v>22.37764335113939</v>
      </c>
      <c r="F161" s="117">
        <f t="shared" si="54"/>
        <v>25.117201141810227</v>
      </c>
      <c r="G161" s="117">
        <f t="shared" si="54"/>
        <v>26.095197356075641</v>
      </c>
      <c r="H161" s="117">
        <f t="shared" si="54"/>
        <v>28.150904693149911</v>
      </c>
      <c r="I161" s="117">
        <f t="shared" si="54"/>
        <v>25.842754338537549</v>
      </c>
      <c r="J161" s="117">
        <f t="shared" si="54"/>
        <v>24.300333496212229</v>
      </c>
      <c r="K161" s="117">
        <f t="shared" si="54"/>
        <v>27.566159902389266</v>
      </c>
      <c r="L161" s="117">
        <f t="shared" si="54"/>
        <v>24.446462217964193</v>
      </c>
      <c r="M161" s="117">
        <f t="shared" si="54"/>
        <v>31.338527421559064</v>
      </c>
      <c r="N161" s="117">
        <f t="shared" si="54"/>
        <v>28.285137048112475</v>
      </c>
      <c r="O161" s="117">
        <f t="shared" si="54"/>
        <v>27.749101942031796</v>
      </c>
      <c r="P161" s="117">
        <f t="shared" si="54"/>
        <v>26.07512986443739</v>
      </c>
      <c r="Q161" s="117">
        <f t="shared" si="54"/>
        <v>36.424309764378663</v>
      </c>
      <c r="R161" s="117">
        <f t="shared" ref="R161:V161" si="55">R162+R164+R166+R175</f>
        <v>29.383017911358358</v>
      </c>
      <c r="S161" s="117">
        <f t="shared" si="55"/>
        <v>26.072964597514829</v>
      </c>
      <c r="T161" s="117">
        <f t="shared" si="55"/>
        <v>23.573686735623674</v>
      </c>
      <c r="U161" s="117">
        <f t="shared" si="55"/>
        <v>20.989875466665701</v>
      </c>
      <c r="V161" s="117">
        <f t="shared" si="55"/>
        <v>21.586134635053391</v>
      </c>
      <c r="W161" s="117">
        <f t="shared" ref="W161:Y161" si="56">W162+W164+W166+W175</f>
        <v>22.009837153440056</v>
      </c>
      <c r="X161" s="117">
        <f t="shared" si="56"/>
        <v>17.660645581392917</v>
      </c>
      <c r="Y161" s="117">
        <f t="shared" si="56"/>
        <v>12.350717776335198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2.3064818432581751</v>
      </c>
      <c r="C166" s="122">
        <v>2.3250224358172984</v>
      </c>
      <c r="D166" s="122">
        <v>2.1057955257026268</v>
      </c>
      <c r="E166" s="122">
        <v>2.1179226233304265</v>
      </c>
      <c r="F166" s="122">
        <v>2.0768804187445995</v>
      </c>
      <c r="G166" s="122">
        <v>2.0402466783780069</v>
      </c>
      <c r="H166" s="122">
        <v>1.9902351784303731</v>
      </c>
      <c r="I166" s="122">
        <v>1.880608840701788</v>
      </c>
      <c r="J166" s="122">
        <v>1.7974178866465551</v>
      </c>
      <c r="K166" s="122">
        <v>1.77996679704692</v>
      </c>
      <c r="L166" s="122">
        <v>1.7529473452285127</v>
      </c>
      <c r="M166" s="122">
        <v>1.775875294206404</v>
      </c>
      <c r="N166" s="122">
        <v>1.5994586924457224</v>
      </c>
      <c r="O166" s="122">
        <v>1.4444253175245776</v>
      </c>
      <c r="P166" s="122">
        <v>1.3981434865651936</v>
      </c>
      <c r="Q166" s="122">
        <v>1.2829923433909072</v>
      </c>
      <c r="R166" s="122">
        <v>1.0293468667236079</v>
      </c>
      <c r="S166" s="122">
        <v>0.91086544079608323</v>
      </c>
      <c r="T166" s="122">
        <v>0.81376163864764861</v>
      </c>
      <c r="U166" s="122">
        <v>0.73258327391045885</v>
      </c>
      <c r="V166" s="122">
        <v>0.75820568391454779</v>
      </c>
      <c r="W166" s="122">
        <v>0.75564334705996683</v>
      </c>
      <c r="X166" s="122">
        <v>0.57806879872382322</v>
      </c>
      <c r="Y166" s="122">
        <v>0.4016008059144961</v>
      </c>
      <c r="DA166" s="130" t="s">
        <v>2735</v>
      </c>
    </row>
    <row r="167" spans="1:105" ht="12" customHeight="1" x14ac:dyDescent="0.25">
      <c r="A167" s="97" t="s">
        <v>124</v>
      </c>
      <c r="B167" s="98">
        <v>318.94485379054055</v>
      </c>
      <c r="C167" s="98">
        <v>330.7390435187649</v>
      </c>
      <c r="D167" s="98">
        <v>314.42573318054127</v>
      </c>
      <c r="E167" s="98">
        <v>324.58878616675457</v>
      </c>
      <c r="F167" s="98">
        <v>328.59916788242191</v>
      </c>
      <c r="G167" s="98">
        <v>333.57396410369807</v>
      </c>
      <c r="H167" s="98">
        <v>338.5496166916551</v>
      </c>
      <c r="I167" s="98">
        <v>344.23825505885247</v>
      </c>
      <c r="J167" s="98">
        <v>359.90230819998317</v>
      </c>
      <c r="K167" s="98">
        <v>377.03528634419627</v>
      </c>
      <c r="L167" s="98">
        <v>388.61543393749895</v>
      </c>
      <c r="M167" s="98">
        <v>403.26103879568757</v>
      </c>
      <c r="N167" s="98">
        <v>385.41528731042229</v>
      </c>
      <c r="O167" s="98">
        <v>364.96338213755701</v>
      </c>
      <c r="P167" s="98">
        <v>369.66763681662599</v>
      </c>
      <c r="Q167" s="98">
        <v>371.24236156477195</v>
      </c>
      <c r="R167" s="98">
        <v>344.96058693082614</v>
      </c>
      <c r="S167" s="98">
        <v>353.02020683904738</v>
      </c>
      <c r="T167" s="98">
        <v>355.65363964743455</v>
      </c>
      <c r="U167" s="98">
        <v>333.34573916464518</v>
      </c>
      <c r="V167" s="98">
        <v>356.01484587176469</v>
      </c>
      <c r="W167" s="98">
        <v>390.09749242084115</v>
      </c>
      <c r="X167" s="98">
        <v>368.51095590207973</v>
      </c>
      <c r="Y167" s="98">
        <v>329.26501329664268</v>
      </c>
      <c r="DA167" s="63" t="s">
        <v>2736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131.0469313217416</v>
      </c>
      <c r="M168" s="98">
        <v>133.6800644414665</v>
      </c>
      <c r="N168" s="98">
        <v>121.03815864868203</v>
      </c>
      <c r="O168" s="98">
        <v>124.86901355957883</v>
      </c>
      <c r="P168" s="98">
        <v>133.0466014452266</v>
      </c>
      <c r="Q168" s="98">
        <v>125.85555136175198</v>
      </c>
      <c r="R168" s="98">
        <v>127.23404231482061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2737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131.0469313217416</v>
      </c>
      <c r="M169" s="101">
        <v>133.6800644414665</v>
      </c>
      <c r="N169" s="101">
        <v>121.03815864868203</v>
      </c>
      <c r="O169" s="101">
        <v>124.86901355957883</v>
      </c>
      <c r="P169" s="101">
        <v>133.0466014452266</v>
      </c>
      <c r="Q169" s="101">
        <v>125.85555136175198</v>
      </c>
      <c r="R169" s="101">
        <v>127.23404231482061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11.422402968127457</v>
      </c>
      <c r="C175" s="122">
        <v>13.363637710945216</v>
      </c>
      <c r="D175" s="122">
        <v>15.904476967870178</v>
      </c>
      <c r="E175" s="122">
        <v>20.259720727808965</v>
      </c>
      <c r="F175" s="122">
        <v>23.040320723065626</v>
      </c>
      <c r="G175" s="122">
        <v>24.054950677697633</v>
      </c>
      <c r="H175" s="122">
        <v>26.160669514719537</v>
      </c>
      <c r="I175" s="122">
        <v>23.96214549783576</v>
      </c>
      <c r="J175" s="122">
        <v>22.502915609565672</v>
      </c>
      <c r="K175" s="122">
        <v>25.786193105342345</v>
      </c>
      <c r="L175" s="122">
        <v>22.69351487273568</v>
      </c>
      <c r="M175" s="122">
        <v>29.56265212735266</v>
      </c>
      <c r="N175" s="122">
        <v>26.685678355666752</v>
      </c>
      <c r="O175" s="122">
        <v>26.30467662450722</v>
      </c>
      <c r="P175" s="122">
        <v>24.676986377872197</v>
      </c>
      <c r="Q175" s="122">
        <v>35.141317420987754</v>
      </c>
      <c r="R175" s="122">
        <v>28.353671044634751</v>
      </c>
      <c r="S175" s="122">
        <v>25.162099156718746</v>
      </c>
      <c r="T175" s="122">
        <v>22.759925096976026</v>
      </c>
      <c r="U175" s="122">
        <v>20.257292192755241</v>
      </c>
      <c r="V175" s="122">
        <v>20.827928951138844</v>
      </c>
      <c r="W175" s="122">
        <v>21.254193806380091</v>
      </c>
      <c r="X175" s="122">
        <v>17.082576782669094</v>
      </c>
      <c r="Y175" s="122">
        <v>11.949116970420702</v>
      </c>
      <c r="DA175" s="130" t="s">
        <v>2744</v>
      </c>
    </row>
    <row r="176" spans="1:105" ht="12" customHeight="1" x14ac:dyDescent="0.25">
      <c r="A176" s="97" t="s">
        <v>50</v>
      </c>
      <c r="B176" s="98">
        <v>172.23825821914988</v>
      </c>
      <c r="C176" s="98">
        <v>183.87827972385119</v>
      </c>
      <c r="D176" s="98">
        <v>176.6236223682881</v>
      </c>
      <c r="E176" s="98">
        <v>203.15892326007287</v>
      </c>
      <c r="F176" s="98">
        <v>209.21717308659794</v>
      </c>
      <c r="G176" s="98">
        <v>205.42943565060057</v>
      </c>
      <c r="H176" s="98">
        <v>216.53763641312045</v>
      </c>
      <c r="I176" s="98">
        <v>204.31942740457728</v>
      </c>
      <c r="J176" s="98">
        <v>189.28389489177331</v>
      </c>
      <c r="K176" s="98">
        <v>211.36113668800792</v>
      </c>
      <c r="L176" s="98">
        <v>184.29233321029272</v>
      </c>
      <c r="M176" s="98">
        <v>230.70118026042996</v>
      </c>
      <c r="N176" s="98">
        <v>208.52488776383453</v>
      </c>
      <c r="O176" s="98">
        <v>198.6991552180848</v>
      </c>
      <c r="P176" s="98">
        <v>184.67074799302284</v>
      </c>
      <c r="Q176" s="98">
        <v>266.47215569787534</v>
      </c>
      <c r="R176" s="98">
        <v>223.940245957184</v>
      </c>
      <c r="S176" s="98">
        <v>220.2717448114102</v>
      </c>
      <c r="T176" s="98">
        <v>224.97970538271585</v>
      </c>
      <c r="U176" s="98">
        <v>217.3494847885618</v>
      </c>
      <c r="V176" s="98">
        <v>238.17450092431216</v>
      </c>
      <c r="W176" s="98">
        <v>264.13241323705267</v>
      </c>
      <c r="X176" s="98">
        <v>247.51990960781822</v>
      </c>
      <c r="Y176" s="98">
        <v>217.14567183288494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100.9437874188975</v>
      </c>
      <c r="C3" s="118">
        <f t="shared" si="0"/>
        <v>73.192786821360428</v>
      </c>
      <c r="D3" s="118">
        <f t="shared" si="0"/>
        <v>117.52461291208778</v>
      </c>
      <c r="E3" s="118">
        <f t="shared" si="0"/>
        <v>133.59327273239242</v>
      </c>
      <c r="F3" s="118">
        <f t="shared" si="0"/>
        <v>105.75363511285649</v>
      </c>
      <c r="G3" s="118">
        <f t="shared" si="0"/>
        <v>99.383809025091011</v>
      </c>
      <c r="H3" s="118">
        <f t="shared" si="0"/>
        <v>109.94907847566979</v>
      </c>
      <c r="I3" s="118">
        <f t="shared" si="0"/>
        <v>103.53649976673356</v>
      </c>
      <c r="J3" s="118">
        <f t="shared" si="0"/>
        <v>107.80066258150575</v>
      </c>
      <c r="K3" s="118">
        <f t="shared" si="0"/>
        <v>88.251343648281832</v>
      </c>
      <c r="L3" s="118">
        <f t="shared" si="0"/>
        <v>112.19382029668918</v>
      </c>
      <c r="M3" s="118">
        <f t="shared" si="0"/>
        <v>131.66116329697007</v>
      </c>
      <c r="N3" s="118">
        <f t="shared" si="0"/>
        <v>125.91166217809307</v>
      </c>
      <c r="O3" s="118">
        <f t="shared" si="0"/>
        <v>111.21106594890902</v>
      </c>
      <c r="P3" s="118">
        <f t="shared" si="0"/>
        <v>92.858439507034902</v>
      </c>
      <c r="Q3" s="118">
        <f t="shared" si="0"/>
        <v>96.991044917308386</v>
      </c>
      <c r="R3" s="118">
        <f t="shared" ref="R3:V3" si="1">R4+R7+R9+R19</f>
        <v>106.48480869414369</v>
      </c>
      <c r="S3" s="118">
        <f t="shared" si="1"/>
        <v>113.83054018121626</v>
      </c>
      <c r="T3" s="118">
        <f t="shared" si="1"/>
        <v>98.196150608568516</v>
      </c>
      <c r="U3" s="118">
        <f t="shared" si="1"/>
        <v>95.490186641656678</v>
      </c>
      <c r="V3" s="118">
        <f t="shared" si="1"/>
        <v>99.574754867642596</v>
      </c>
      <c r="W3" s="118">
        <f t="shared" ref="W3:Y3" si="2">W4+W7+W9+W19</f>
        <v>143.48325742943288</v>
      </c>
      <c r="X3" s="118">
        <f t="shared" si="2"/>
        <v>82.578066810414015</v>
      </c>
      <c r="Y3" s="118">
        <f t="shared" si="2"/>
        <v>69.263010100476023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74.669092757151972</v>
      </c>
      <c r="C4" s="123">
        <f t="shared" si="3"/>
        <v>48.789634098487539</v>
      </c>
      <c r="D4" s="123">
        <f t="shared" si="3"/>
        <v>89.874744324082201</v>
      </c>
      <c r="E4" s="123">
        <f t="shared" si="3"/>
        <v>105.79510114376542</v>
      </c>
      <c r="F4" s="123">
        <f t="shared" si="3"/>
        <v>78.769775542502941</v>
      </c>
      <c r="G4" s="123">
        <f t="shared" si="3"/>
        <v>71.812121384951311</v>
      </c>
      <c r="H4" s="123">
        <f t="shared" si="3"/>
        <v>81.382704648637898</v>
      </c>
      <c r="I4" s="123">
        <f t="shared" si="3"/>
        <v>74.804077039759875</v>
      </c>
      <c r="J4" s="123">
        <f t="shared" si="3"/>
        <v>76.93640299416883</v>
      </c>
      <c r="K4" s="123">
        <f t="shared" si="3"/>
        <v>57.618635038128495</v>
      </c>
      <c r="L4" s="123">
        <f t="shared" si="3"/>
        <v>80.249279989506093</v>
      </c>
      <c r="M4" s="123">
        <f t="shared" si="3"/>
        <v>97.984081506629536</v>
      </c>
      <c r="N4" s="123">
        <f t="shared" si="3"/>
        <v>94.319922574070986</v>
      </c>
      <c r="O4" s="123">
        <f t="shared" si="3"/>
        <v>81.126953405384555</v>
      </c>
      <c r="P4" s="123">
        <f t="shared" si="3"/>
        <v>63.388925412674446</v>
      </c>
      <c r="Q4" s="123">
        <f t="shared" si="3"/>
        <v>67.229325641407627</v>
      </c>
      <c r="R4" s="123">
        <f t="shared" ref="R4:V4" si="4">SUM(R5:R6)</f>
        <v>76.074921877605234</v>
      </c>
      <c r="S4" s="123">
        <f t="shared" si="4"/>
        <v>82.132976876083035</v>
      </c>
      <c r="T4" s="123">
        <f t="shared" si="4"/>
        <v>67.212632024308661</v>
      </c>
      <c r="U4" s="123">
        <f t="shared" si="4"/>
        <v>65.346116692509625</v>
      </c>
      <c r="V4" s="123">
        <f t="shared" si="4"/>
        <v>68.202993062390831</v>
      </c>
      <c r="W4" s="123">
        <f t="shared" ref="W4:Y4" si="5">SUM(W5:W6)</f>
        <v>109.11668506245995</v>
      </c>
      <c r="X4" s="123">
        <f t="shared" si="5"/>
        <v>49.807337232440595</v>
      </c>
      <c r="Y4" s="123">
        <f t="shared" si="5"/>
        <v>36.319289776272619</v>
      </c>
      <c r="DA4" s="130" t="s">
        <v>2749</v>
      </c>
    </row>
    <row r="5" spans="1:105" ht="12" customHeight="1" x14ac:dyDescent="0.25">
      <c r="A5" s="97" t="s">
        <v>51</v>
      </c>
      <c r="B5" s="99">
        <v>74.301013889403208</v>
      </c>
      <c r="C5" s="99">
        <v>48.553625983922778</v>
      </c>
      <c r="D5" s="99">
        <v>89.440346501257565</v>
      </c>
      <c r="E5" s="99">
        <v>105.28750434236277</v>
      </c>
      <c r="F5" s="99">
        <v>78.394146823306372</v>
      </c>
      <c r="G5" s="99">
        <v>71.47374639918192</v>
      </c>
      <c r="H5" s="99">
        <v>81.001266089353607</v>
      </c>
      <c r="I5" s="99">
        <v>74.459255824543035</v>
      </c>
      <c r="J5" s="99">
        <v>76.582102876428706</v>
      </c>
      <c r="K5" s="99">
        <v>57.354728819415612</v>
      </c>
      <c r="L5" s="99">
        <v>79.87663893900212</v>
      </c>
      <c r="M5" s="99">
        <v>97.52239326043906</v>
      </c>
      <c r="N5" s="99">
        <v>93.880320855306422</v>
      </c>
      <c r="O5" s="99">
        <v>80.742523444327063</v>
      </c>
      <c r="P5" s="99">
        <v>63.092062632264337</v>
      </c>
      <c r="Q5" s="99">
        <v>66.91456872906501</v>
      </c>
      <c r="R5" s="99">
        <v>75.718139127343363</v>
      </c>
      <c r="S5" s="99">
        <v>81.742861840051205</v>
      </c>
      <c r="T5" s="99">
        <v>66.893272883621833</v>
      </c>
      <c r="U5" s="99">
        <v>65.035104756860562</v>
      </c>
      <c r="V5" s="99">
        <v>67.873927777662558</v>
      </c>
      <c r="W5" s="99">
        <v>108.58631317891805</v>
      </c>
      <c r="X5" s="99">
        <v>49.565592913424453</v>
      </c>
      <c r="Y5" s="99">
        <v>36.142423305842748</v>
      </c>
      <c r="DA5" s="63" t="s">
        <v>2750</v>
      </c>
    </row>
    <row r="6" spans="1:105" ht="12" customHeight="1" x14ac:dyDescent="0.25">
      <c r="A6" s="97" t="s">
        <v>53</v>
      </c>
      <c r="B6" s="99">
        <v>0.36807886774875903</v>
      </c>
      <c r="C6" s="99">
        <v>0.23600811456476414</v>
      </c>
      <c r="D6" s="99">
        <v>0.43439782282463885</v>
      </c>
      <c r="E6" s="99">
        <v>0.50759680140265839</v>
      </c>
      <c r="F6" s="99">
        <v>0.37562871919656571</v>
      </c>
      <c r="G6" s="99">
        <v>0.33837498576938729</v>
      </c>
      <c r="H6" s="99">
        <v>0.3814385592842936</v>
      </c>
      <c r="I6" s="99">
        <v>0.34482121521683645</v>
      </c>
      <c r="J6" s="99">
        <v>0.35430011774012576</v>
      </c>
      <c r="K6" s="99">
        <v>0.26390621871288594</v>
      </c>
      <c r="L6" s="99">
        <v>0.37264105050397295</v>
      </c>
      <c r="M6" s="99">
        <v>0.4616882461904821</v>
      </c>
      <c r="N6" s="99">
        <v>0.43960171876455739</v>
      </c>
      <c r="O6" s="99">
        <v>0.38442996105749022</v>
      </c>
      <c r="P6" s="99">
        <v>0.29686278041010672</v>
      </c>
      <c r="Q6" s="99">
        <v>0.3147569123426231</v>
      </c>
      <c r="R6" s="99">
        <v>0.35678275026186862</v>
      </c>
      <c r="S6" s="99">
        <v>0.39011503603183012</v>
      </c>
      <c r="T6" s="99">
        <v>0.31935914068682775</v>
      </c>
      <c r="U6" s="99">
        <v>0.31101193564906932</v>
      </c>
      <c r="V6" s="99">
        <v>0.3290652847282759</v>
      </c>
      <c r="W6" s="99">
        <v>0.53037188354190601</v>
      </c>
      <c r="X6" s="99">
        <v>0.24174431901614338</v>
      </c>
      <c r="Y6" s="99">
        <v>0.17686647042986942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6.3996757095972925E-2</v>
      </c>
      <c r="C7" s="123">
        <f t="shared" si="6"/>
        <v>7.7952617056493173E-2</v>
      </c>
      <c r="D7" s="123">
        <f t="shared" si="6"/>
        <v>6.0375394328506797E-2</v>
      </c>
      <c r="E7" s="123">
        <f t="shared" si="6"/>
        <v>9.5887781853570497E-2</v>
      </c>
      <c r="F7" s="123">
        <f t="shared" si="6"/>
        <v>6.3089543957009234E-2</v>
      </c>
      <c r="G7" s="123">
        <f t="shared" si="6"/>
        <v>7.6110974053057751E-2</v>
      </c>
      <c r="H7" s="123">
        <f t="shared" si="6"/>
        <v>0.1253892429168208</v>
      </c>
      <c r="I7" s="123">
        <f t="shared" si="6"/>
        <v>0.28818065178251495</v>
      </c>
      <c r="J7" s="123">
        <f t="shared" si="6"/>
        <v>0.202760281112811</v>
      </c>
      <c r="K7" s="123">
        <f t="shared" si="6"/>
        <v>0.15116365802764886</v>
      </c>
      <c r="L7" s="123">
        <f t="shared" si="6"/>
        <v>0.21732337215819272</v>
      </c>
      <c r="M7" s="123">
        <f t="shared" si="6"/>
        <v>0.17731209548514223</v>
      </c>
      <c r="N7" s="123">
        <f t="shared" si="6"/>
        <v>0.59612682484599011</v>
      </c>
      <c r="O7" s="123">
        <f t="shared" si="6"/>
        <v>0.28551209375795872</v>
      </c>
      <c r="P7" s="123">
        <f t="shared" si="6"/>
        <v>0.26634577123543846</v>
      </c>
      <c r="Q7" s="123">
        <f t="shared" si="6"/>
        <v>0.45206363617482376</v>
      </c>
      <c r="R7" s="123">
        <f t="shared" si="6"/>
        <v>0.45932226824092631</v>
      </c>
      <c r="S7" s="123">
        <f t="shared" si="6"/>
        <v>0.52042307586925041</v>
      </c>
      <c r="T7" s="123">
        <f t="shared" si="6"/>
        <v>0.47645307247607477</v>
      </c>
      <c r="U7" s="123">
        <f t="shared" si="6"/>
        <v>0.46442360729849719</v>
      </c>
      <c r="V7" s="123">
        <f t="shared" si="6"/>
        <v>0.45549866895763813</v>
      </c>
      <c r="W7" s="123">
        <f t="shared" si="6"/>
        <v>0.51581429305092408</v>
      </c>
      <c r="X7" s="123">
        <f t="shared" si="6"/>
        <v>0.65990629026526237</v>
      </c>
      <c r="Y7" s="123">
        <f t="shared" si="6"/>
        <v>1.1189804589144947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6.3996757095972925E-2</v>
      </c>
      <c r="C8" s="99">
        <f>RES_hhdet_fech!C8/RES_summary!C$19</f>
        <v>7.7952617056493173E-2</v>
      </c>
      <c r="D8" s="99">
        <f>RES_hhdet_fech!D8/RES_summary!D$19</f>
        <v>6.0375394328506797E-2</v>
      </c>
      <c r="E8" s="99">
        <f>RES_hhdet_fech!E8/RES_summary!E$19</f>
        <v>9.5887781853570497E-2</v>
      </c>
      <c r="F8" s="99">
        <f>RES_hhdet_fech!F8/RES_summary!F$19</f>
        <v>6.3089543957009234E-2</v>
      </c>
      <c r="G8" s="99">
        <f>RES_hhdet_fech!G8/RES_summary!G$19</f>
        <v>7.6110974053057751E-2</v>
      </c>
      <c r="H8" s="99">
        <f>RES_hhdet_fech!H8/RES_summary!H$19</f>
        <v>0.1253892429168208</v>
      </c>
      <c r="I8" s="99">
        <f>RES_hhdet_fech!I8/RES_summary!I$19</f>
        <v>0.28818065178251495</v>
      </c>
      <c r="J8" s="99">
        <f>RES_hhdet_fech!J8/RES_summary!J$19</f>
        <v>0.202760281112811</v>
      </c>
      <c r="K8" s="99">
        <f>RES_hhdet_fech!K8/RES_summary!K$19</f>
        <v>0.15116365802764886</v>
      </c>
      <c r="L8" s="99">
        <f>RES_hhdet_fech!L8/RES_summary!L$19</f>
        <v>0.21732337215819272</v>
      </c>
      <c r="M8" s="99">
        <f>RES_hhdet_fech!M8/RES_summary!M$19</f>
        <v>0.17731209548514223</v>
      </c>
      <c r="N8" s="99">
        <f>RES_hhdet_fech!N8/RES_summary!N$19</f>
        <v>0.59612682484599011</v>
      </c>
      <c r="O8" s="99">
        <f>RES_hhdet_fech!O8/RES_summary!O$19</f>
        <v>0.28551209375795872</v>
      </c>
      <c r="P8" s="99">
        <f>RES_hhdet_fech!P8/RES_summary!P$19</f>
        <v>0.26634577123543846</v>
      </c>
      <c r="Q8" s="99">
        <f>RES_hhdet_fech!Q8/RES_summary!Q$19</f>
        <v>0.45206363617482376</v>
      </c>
      <c r="R8" s="99">
        <f>RES_hhdet_fech!R8/RES_summary!R$19</f>
        <v>0.45932226824092631</v>
      </c>
      <c r="S8" s="99">
        <f>RES_hhdet_fech!S8/RES_summary!S$19</f>
        <v>0.52042307586925041</v>
      </c>
      <c r="T8" s="99">
        <f>RES_hhdet_fech!T8/RES_summary!T$19</f>
        <v>0.47645307247607477</v>
      </c>
      <c r="U8" s="99">
        <f>RES_hhdet_fech!U8/RES_summary!U$19</f>
        <v>0.46442360729849719</v>
      </c>
      <c r="V8" s="99">
        <f>RES_hhdet_fech!V8/RES_summary!V$19</f>
        <v>0.45549866895763813</v>
      </c>
      <c r="W8" s="99">
        <f>RES_hhdet_fech!W8/RES_summary!W$19</f>
        <v>0.51581429305092408</v>
      </c>
      <c r="X8" s="99">
        <f>RES_hhdet_fech!X8/RES_summary!X$19</f>
        <v>0.65990629026526237</v>
      </c>
      <c r="Y8" s="99">
        <f>RES_hhdet_fech!Y8/RES_summary!Y$19</f>
        <v>1.1189804589144947</v>
      </c>
      <c r="DA8" s="63" t="s">
        <v>2753</v>
      </c>
    </row>
    <row r="9" spans="1:105" ht="12" customHeight="1" x14ac:dyDescent="0.25">
      <c r="A9" s="121" t="s">
        <v>55</v>
      </c>
      <c r="B9" s="123">
        <v>16.908606308655934</v>
      </c>
      <c r="C9" s="123">
        <v>15.749135754567595</v>
      </c>
      <c r="D9" s="123">
        <v>17.7740098713134</v>
      </c>
      <c r="E9" s="123">
        <v>17.271687060014937</v>
      </c>
      <c r="F9" s="123">
        <v>16.707921885027474</v>
      </c>
      <c r="G9" s="123">
        <v>17.592907102313649</v>
      </c>
      <c r="H9" s="123">
        <v>18.037931674771876</v>
      </c>
      <c r="I9" s="123">
        <v>17.77497587174296</v>
      </c>
      <c r="J9" s="123">
        <v>19.876995904743403</v>
      </c>
      <c r="K9" s="123">
        <v>20.357557965832292</v>
      </c>
      <c r="L9" s="123">
        <v>20.965599782203093</v>
      </c>
      <c r="M9" s="123">
        <v>21.99238728677398</v>
      </c>
      <c r="N9" s="123">
        <v>20.133691862081719</v>
      </c>
      <c r="O9" s="123">
        <v>19.366380789983019</v>
      </c>
      <c r="P9" s="123">
        <v>19.169585692240762</v>
      </c>
      <c r="Q9" s="123">
        <v>19.106702158816621</v>
      </c>
      <c r="R9" s="123">
        <v>19.461773788285083</v>
      </c>
      <c r="S9" s="123">
        <v>20.26352518497022</v>
      </c>
      <c r="T9" s="123">
        <v>19.979996551845328</v>
      </c>
      <c r="U9" s="123">
        <v>19.385923086448194</v>
      </c>
      <c r="V9" s="123">
        <v>20.157085392865362</v>
      </c>
      <c r="W9" s="123">
        <v>22.071350288925284</v>
      </c>
      <c r="X9" s="123">
        <v>21.359805663428691</v>
      </c>
      <c r="Y9" s="123">
        <v>21.554111498595571</v>
      </c>
      <c r="DA9" s="130" t="s">
        <v>2754</v>
      </c>
    </row>
    <row r="10" spans="1:105" ht="12" customHeight="1" x14ac:dyDescent="0.25">
      <c r="A10" s="97" t="s">
        <v>143</v>
      </c>
      <c r="B10" s="99">
        <v>17.944582903706443</v>
      </c>
      <c r="C10" s="99">
        <v>14.21283220656424</v>
      </c>
      <c r="D10" s="99">
        <v>18.021900368859871</v>
      </c>
      <c r="E10" s="99">
        <v>18.997518407197813</v>
      </c>
      <c r="F10" s="99">
        <v>16.732779641292375</v>
      </c>
      <c r="G10" s="99">
        <v>17.335944449583319</v>
      </c>
      <c r="H10" s="99">
        <v>18.637580922418127</v>
      </c>
      <c r="I10" s="99">
        <v>18.881159646219373</v>
      </c>
      <c r="J10" s="99">
        <v>20.474719268368052</v>
      </c>
      <c r="K10" s="99">
        <v>15.819576596712956</v>
      </c>
      <c r="L10" s="99">
        <v>21.187336690939404</v>
      </c>
      <c r="M10" s="99">
        <v>26.117534236817455</v>
      </c>
      <c r="N10" s="99">
        <v>25.11619912971457</v>
      </c>
      <c r="O10" s="99">
        <v>21.015542961985389</v>
      </c>
      <c r="P10" s="99">
        <v>14.845955147423375</v>
      </c>
      <c r="Q10" s="99">
        <v>19.374132403110295</v>
      </c>
      <c r="R10" s="99">
        <v>21.416373656716512</v>
      </c>
      <c r="S10" s="99">
        <v>23.128894908925837</v>
      </c>
      <c r="T10" s="99">
        <v>19.215253486642961</v>
      </c>
      <c r="U10" s="99">
        <v>18.188199146124767</v>
      </c>
      <c r="V10" s="99">
        <v>18.924250830349624</v>
      </c>
      <c r="W10" s="99">
        <v>31.50829033343458</v>
      </c>
      <c r="X10" s="99">
        <v>15.373366181195626</v>
      </c>
      <c r="Y10" s="99">
        <v>12.707792428916148</v>
      </c>
      <c r="DA10" s="63" t="s">
        <v>2755</v>
      </c>
    </row>
    <row r="11" spans="1:105" ht="12" customHeight="1" x14ac:dyDescent="0.25">
      <c r="A11" s="97" t="s">
        <v>124</v>
      </c>
      <c r="B11" s="99">
        <v>18.641736007406248</v>
      </c>
      <c r="C11" s="99">
        <v>19.359083199703047</v>
      </c>
      <c r="D11" s="99">
        <v>18.425715537107759</v>
      </c>
      <c r="E11" s="99">
        <v>18.991963055798838</v>
      </c>
      <c r="F11" s="99">
        <v>19.207033226432568</v>
      </c>
      <c r="G11" s="99">
        <v>19.604868701857143</v>
      </c>
      <c r="H11" s="99">
        <v>20.097766939012192</v>
      </c>
      <c r="I11" s="99">
        <v>20.586235991629913</v>
      </c>
      <c r="J11" s="99">
        <v>21.635652684550216</v>
      </c>
      <c r="K11" s="99">
        <v>22.76464110537453</v>
      </c>
      <c r="L11" s="99">
        <v>23.475906187291365</v>
      </c>
      <c r="M11" s="99">
        <v>24.281829987420526</v>
      </c>
      <c r="N11" s="99">
        <v>23.07954900568263</v>
      </c>
      <c r="O11" s="99">
        <v>21.89307564796546</v>
      </c>
      <c r="P11" s="99">
        <v>22.353214290365585</v>
      </c>
      <c r="Q11" s="99">
        <v>22.574612210445004</v>
      </c>
      <c r="R11" s="99">
        <v>21.081376718169679</v>
      </c>
      <c r="S11" s="99">
        <v>21.578588788122609</v>
      </c>
      <c r="T11" s="99">
        <v>21.77719928823954</v>
      </c>
      <c r="U11" s="99">
        <v>20.197668349707548</v>
      </c>
      <c r="V11" s="99">
        <v>21.360121335017002</v>
      </c>
      <c r="W11" s="99">
        <v>23.639355838317265</v>
      </c>
      <c r="X11" s="99">
        <v>22.516837011849891</v>
      </c>
      <c r="Y11" s="99">
        <v>20.297873414173008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16.073410072123448</v>
      </c>
      <c r="M12" s="99">
        <v>16.748513889995138</v>
      </c>
      <c r="N12" s="99">
        <v>15.943591362294205</v>
      </c>
      <c r="O12" s="99">
        <v>15.595791421268725</v>
      </c>
      <c r="P12" s="99">
        <v>16.115333979927502</v>
      </c>
      <c r="Q12" s="99">
        <v>16.079302917437957</v>
      </c>
      <c r="R12" s="99">
        <v>15.381052326910485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7.8770532119636725</v>
      </c>
      <c r="M13" s="102">
        <v>8.0568212235410268</v>
      </c>
      <c r="N13" s="102">
        <v>7.2919749369382432</v>
      </c>
      <c r="O13" s="102">
        <v>7.5199619672848144</v>
      </c>
      <c r="P13" s="102">
        <v>8.0089430002507669</v>
      </c>
      <c r="Q13" s="102">
        <v>7.5719187555352301</v>
      </c>
      <c r="R13" s="102">
        <v>7.6520079964795542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8.1963568601597743</v>
      </c>
      <c r="M14" s="105">
        <v>8.691692666454113</v>
      </c>
      <c r="N14" s="105">
        <v>8.6516164253559591</v>
      </c>
      <c r="O14" s="105">
        <v>8.0758294539839088</v>
      </c>
      <c r="P14" s="105">
        <v>8.1063909796767355</v>
      </c>
      <c r="Q14" s="105">
        <v>8.5073841619027242</v>
      </c>
      <c r="R14" s="105">
        <v>7.7290443304309289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16.874531779859645</v>
      </c>
      <c r="C15" s="102">
        <v>15.757768316991926</v>
      </c>
      <c r="D15" s="102">
        <v>17.762786288590732</v>
      </c>
      <c r="E15" s="102">
        <v>17.205907038265291</v>
      </c>
      <c r="F15" s="102">
        <v>16.692153767454336</v>
      </c>
      <c r="G15" s="102">
        <v>17.59016307331342</v>
      </c>
      <c r="H15" s="102">
        <v>18.002563479673135</v>
      </c>
      <c r="I15" s="102">
        <v>17.711139619746426</v>
      </c>
      <c r="J15" s="102">
        <v>19.838362236132561</v>
      </c>
      <c r="K15" s="102">
        <v>20.5982166460672</v>
      </c>
      <c r="L15" s="102">
        <v>21.468857810740307</v>
      </c>
      <c r="M15" s="102">
        <v>22.373863355906717</v>
      </c>
      <c r="N15" s="102">
        <v>20.444592581435412</v>
      </c>
      <c r="O15" s="102">
        <v>19.89462281014292</v>
      </c>
      <c r="P15" s="102">
        <v>20.101026611755714</v>
      </c>
      <c r="Q15" s="102">
        <v>19.706300769175332</v>
      </c>
      <c r="R15" s="102">
        <v>19.892617984269766</v>
      </c>
      <c r="S15" s="102">
        <v>20.604151643510043</v>
      </c>
      <c r="T15" s="102">
        <v>20.518327958339118</v>
      </c>
      <c r="U15" s="102">
        <v>19.953284298647137</v>
      </c>
      <c r="V15" s="102">
        <v>20.718849100997776</v>
      </c>
      <c r="W15" s="102">
        <v>21.939918387470101</v>
      </c>
      <c r="X15" s="102">
        <v>22.234700058688205</v>
      </c>
      <c r="Y15" s="102">
        <v>22.553367053904307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15.527140987904881</v>
      </c>
      <c r="M16" s="105">
        <v>16.198682883430134</v>
      </c>
      <c r="N16" s="105">
        <v>14.747106580808612</v>
      </c>
      <c r="O16" s="105">
        <v>14.627365322248638</v>
      </c>
      <c r="P16" s="105">
        <v>14.911843261736657</v>
      </c>
      <c r="Q16" s="105">
        <v>14.519541044716588</v>
      </c>
      <c r="R16" s="105">
        <v>15.013655886294524</v>
      </c>
      <c r="S16" s="105">
        <v>15.862275406869259</v>
      </c>
      <c r="T16" s="105">
        <v>15.658208812391813</v>
      </c>
      <c r="U16" s="105">
        <v>15.525610427861881</v>
      </c>
      <c r="V16" s="105">
        <v>16.475754242717223</v>
      </c>
      <c r="W16" s="105">
        <v>17.574005344885219</v>
      </c>
      <c r="X16" s="105">
        <v>17.878499544228404</v>
      </c>
      <c r="Y16" s="105">
        <v>18.132359414716166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7.3250214329815027</v>
      </c>
      <c r="M17" s="99">
        <v>7.4371616433834893</v>
      </c>
      <c r="N17" s="99">
        <v>6.3862618627158341</v>
      </c>
      <c r="O17" s="99">
        <v>6.6790017179673553</v>
      </c>
      <c r="P17" s="99">
        <v>7.0242894765654524</v>
      </c>
      <c r="Q17" s="99">
        <v>6.4819771279510698</v>
      </c>
      <c r="R17" s="99">
        <v>7.0717225394546341</v>
      </c>
      <c r="S17" s="99">
        <v>7.7480202780596281</v>
      </c>
      <c r="T17" s="99">
        <v>7.1401059765485568</v>
      </c>
      <c r="U17" s="99">
        <v>7.0010270385729259</v>
      </c>
      <c r="V17" s="99">
        <v>7.5408149036056358</v>
      </c>
      <c r="W17" s="99">
        <v>8.0636605452556616</v>
      </c>
      <c r="X17" s="99">
        <v>8.1938104577170119</v>
      </c>
      <c r="Y17" s="99">
        <v>8.2362707337641101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8.2021195549233799</v>
      </c>
      <c r="M18" s="99">
        <v>8.761521240046644</v>
      </c>
      <c r="N18" s="99">
        <v>8.3608447180927818</v>
      </c>
      <c r="O18" s="99">
        <v>7.9483636042812815</v>
      </c>
      <c r="P18" s="99">
        <v>7.8875537851712041</v>
      </c>
      <c r="Q18" s="99">
        <v>8.0375639167655191</v>
      </c>
      <c r="R18" s="99">
        <v>7.9419333468398881</v>
      </c>
      <c r="S18" s="99">
        <v>8.1142551288096243</v>
      </c>
      <c r="T18" s="99">
        <v>8.5181028358432567</v>
      </c>
      <c r="U18" s="99">
        <v>8.5245833892889564</v>
      </c>
      <c r="V18" s="99">
        <v>8.934939339111585</v>
      </c>
      <c r="W18" s="99">
        <v>9.5103447996295589</v>
      </c>
      <c r="X18" s="99">
        <v>9.6846890865113942</v>
      </c>
      <c r="Y18" s="99">
        <v>9.8960886809520598</v>
      </c>
      <c r="DA18" s="63" t="s">
        <v>2763</v>
      </c>
    </row>
    <row r="19" spans="1:105" ht="12" customHeight="1" x14ac:dyDescent="0.25">
      <c r="A19" s="121" t="s">
        <v>54</v>
      </c>
      <c r="B19" s="123">
        <v>9.3020915959936232</v>
      </c>
      <c r="C19" s="123">
        <v>8.5760643512487995</v>
      </c>
      <c r="D19" s="123">
        <v>9.8154833223636722</v>
      </c>
      <c r="E19" s="123">
        <v>10.430596746758493</v>
      </c>
      <c r="F19" s="123">
        <v>10.212848141369063</v>
      </c>
      <c r="G19" s="123">
        <v>9.9026695637730064</v>
      </c>
      <c r="H19" s="123">
        <v>10.403052909343208</v>
      </c>
      <c r="I19" s="123">
        <v>10.66926620344821</v>
      </c>
      <c r="J19" s="123">
        <v>10.784503401480684</v>
      </c>
      <c r="K19" s="123">
        <v>10.12398698629339</v>
      </c>
      <c r="L19" s="123">
        <v>10.761617152821801</v>
      </c>
      <c r="M19" s="123">
        <v>11.507382408081412</v>
      </c>
      <c r="N19" s="123">
        <v>10.861920917094364</v>
      </c>
      <c r="O19" s="123">
        <v>10.432219659783488</v>
      </c>
      <c r="P19" s="123">
        <v>10.033582630884251</v>
      </c>
      <c r="Q19" s="123">
        <v>10.202953480909311</v>
      </c>
      <c r="R19" s="123">
        <v>10.488790760012453</v>
      </c>
      <c r="S19" s="123">
        <v>10.913615044293758</v>
      </c>
      <c r="T19" s="123">
        <v>10.527068959938449</v>
      </c>
      <c r="U19" s="123">
        <v>10.293723255400362</v>
      </c>
      <c r="V19" s="123">
        <v>10.759177743428763</v>
      </c>
      <c r="W19" s="123">
        <v>11.779407784996732</v>
      </c>
      <c r="X19" s="123">
        <v>10.751017624279463</v>
      </c>
      <c r="Y19" s="123">
        <v>10.270628366693343</v>
      </c>
      <c r="DA19" s="130" t="s">
        <v>2764</v>
      </c>
    </row>
    <row r="20" spans="1:105" ht="12" customHeight="1" x14ac:dyDescent="0.25">
      <c r="A20" s="97" t="s">
        <v>51</v>
      </c>
      <c r="B20" s="99">
        <v>11.677469172302645</v>
      </c>
      <c r="C20" s="99">
        <v>8.4621472509282381</v>
      </c>
      <c r="D20" s="99">
        <v>12.632010054454227</v>
      </c>
      <c r="E20" s="99">
        <v>13.759010091476835</v>
      </c>
      <c r="F20" s="99">
        <v>12.108387306441863</v>
      </c>
      <c r="G20" s="99">
        <v>11.038707782513082</v>
      </c>
      <c r="H20" s="99">
        <v>12.178047445840811</v>
      </c>
      <c r="I20" s="99">
        <v>12.64470825208514</v>
      </c>
      <c r="J20" s="99">
        <v>12.763629715603232</v>
      </c>
      <c r="K20" s="99">
        <v>10.188375673000939</v>
      </c>
      <c r="L20" s="99">
        <v>12.866775269307691</v>
      </c>
      <c r="M20" s="99">
        <v>13.565727928698392</v>
      </c>
      <c r="N20" s="99">
        <v>13.508179161133986</v>
      </c>
      <c r="O20" s="99">
        <v>13.163482223535349</v>
      </c>
      <c r="P20" s="99">
        <v>12.508642615809363</v>
      </c>
      <c r="Q20" s="99">
        <v>7.1903867770179053</v>
      </c>
      <c r="R20" s="99">
        <v>11.642117358687212</v>
      </c>
      <c r="S20" s="99">
        <v>15.375740355304096</v>
      </c>
      <c r="T20" s="99">
        <v>12.684820292444252</v>
      </c>
      <c r="U20" s="99">
        <v>12.437639203437858</v>
      </c>
      <c r="V20" s="99">
        <v>13.581027265623248</v>
      </c>
      <c r="W20" s="99">
        <v>21.230342885851705</v>
      </c>
      <c r="X20" s="99">
        <v>10.433311926968857</v>
      </c>
      <c r="Y20" s="99">
        <v>8.6541483386283531</v>
      </c>
      <c r="DA20" s="63" t="s">
        <v>2765</v>
      </c>
    </row>
    <row r="21" spans="1:105" ht="12" customHeight="1" x14ac:dyDescent="0.25">
      <c r="A21" s="97" t="s">
        <v>50</v>
      </c>
      <c r="B21" s="99">
        <v>10.067007201832741</v>
      </c>
      <c r="C21" s="99">
        <v>10.770352196978292</v>
      </c>
      <c r="D21" s="99">
        <v>10.372082553974069</v>
      </c>
      <c r="E21" s="99">
        <v>11.949801576301519</v>
      </c>
      <c r="F21" s="99">
        <v>12.33820893071529</v>
      </c>
      <c r="G21" s="99">
        <v>12.160034128369865</v>
      </c>
      <c r="H21" s="99">
        <v>12.869294527119287</v>
      </c>
      <c r="I21" s="99">
        <v>12.185942718760538</v>
      </c>
      <c r="J21" s="99">
        <v>11.330133454897545</v>
      </c>
      <c r="K21" s="99">
        <v>12.688396957043357</v>
      </c>
      <c r="L21" s="99">
        <v>11.086693158578715</v>
      </c>
      <c r="M21" s="99">
        <v>13.901697357387954</v>
      </c>
      <c r="N21" s="99">
        <v>12.555078327755266</v>
      </c>
      <c r="O21" s="99">
        <v>11.958871932446231</v>
      </c>
      <c r="P21" s="99">
        <v>11.112751515464701</v>
      </c>
      <c r="Q21" s="99">
        <v>16.026300146761091</v>
      </c>
      <c r="R21" s="99">
        <v>13.464150772568368</v>
      </c>
      <c r="S21" s="99">
        <v>13.235372550523312</v>
      </c>
      <c r="T21" s="99">
        <v>13.520818592564789</v>
      </c>
      <c r="U21" s="99">
        <v>13.059153980340167</v>
      </c>
      <c r="V21" s="99">
        <v>14.30948557259452</v>
      </c>
      <c r="W21" s="99">
        <v>15.931412518731099</v>
      </c>
      <c r="X21" s="99">
        <v>14.946287132971856</v>
      </c>
      <c r="Y21" s="99">
        <v>13.059114207962738</v>
      </c>
      <c r="DA21" s="63" t="s">
        <v>2766</v>
      </c>
    </row>
    <row r="22" spans="1:105" ht="12" customHeight="1" x14ac:dyDescent="0.25">
      <c r="A22" s="109" t="s">
        <v>120</v>
      </c>
      <c r="B22" s="110">
        <v>8.3097746431443067</v>
      </c>
      <c r="C22" s="110">
        <v>8.4456001008230999</v>
      </c>
      <c r="D22" s="110">
        <v>8.320987588973205</v>
      </c>
      <c r="E22" s="110">
        <v>8.4454145923033455</v>
      </c>
      <c r="F22" s="110">
        <v>8.8840989058881483</v>
      </c>
      <c r="G22" s="110">
        <v>8.9485345688062861</v>
      </c>
      <c r="H22" s="110">
        <v>9.0594037996808172</v>
      </c>
      <c r="I22" s="110">
        <v>9.3645819119447449</v>
      </c>
      <c r="J22" s="110">
        <v>9.6349771090556935</v>
      </c>
      <c r="K22" s="110">
        <v>9.7080505505415466</v>
      </c>
      <c r="L22" s="110">
        <v>9.6725970126302165</v>
      </c>
      <c r="M22" s="110">
        <v>10.185327847550305</v>
      </c>
      <c r="N22" s="110">
        <v>9.4399870191225919</v>
      </c>
      <c r="O22" s="110">
        <v>9.1704817431209538</v>
      </c>
      <c r="P22" s="110">
        <v>9.1427204940069728</v>
      </c>
      <c r="Q22" s="110">
        <v>9.8330990631614892</v>
      </c>
      <c r="R22" s="110">
        <v>9.9392634952433667</v>
      </c>
      <c r="S22" s="110">
        <v>10.23531076719345</v>
      </c>
      <c r="T22" s="110">
        <v>10.00554128696977</v>
      </c>
      <c r="U22" s="110">
        <v>9.8319266887584575</v>
      </c>
      <c r="V22" s="110">
        <v>10.194936819758897</v>
      </c>
      <c r="W22" s="110">
        <v>10.64580931924514</v>
      </c>
      <c r="X22" s="110">
        <v>10.41981948669927</v>
      </c>
      <c r="Y22" s="110">
        <v>10.181381651501514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114.24969774281067</v>
      </c>
      <c r="C24" s="118">
        <f t="shared" si="7"/>
        <v>116.85667670782017</v>
      </c>
      <c r="D24" s="118">
        <f t="shared" si="7"/>
        <v>125.97060232033262</v>
      </c>
      <c r="E24" s="118">
        <f t="shared" si="7"/>
        <v>125.39679756307018</v>
      </c>
      <c r="F24" s="118">
        <f t="shared" si="7"/>
        <v>123.74501901290039</v>
      </c>
      <c r="G24" s="118">
        <f t="shared" si="7"/>
        <v>123.99397951527943</v>
      </c>
      <c r="H24" s="118">
        <f t="shared" si="7"/>
        <v>120.35061238353994</v>
      </c>
      <c r="I24" s="118">
        <f t="shared" si="7"/>
        <v>118.21670526711671</v>
      </c>
      <c r="J24" s="118">
        <f t="shared" si="7"/>
        <v>114.56653114831508</v>
      </c>
      <c r="K24" s="118">
        <f t="shared" si="7"/>
        <v>80.386656863578239</v>
      </c>
      <c r="L24" s="118">
        <f t="shared" si="7"/>
        <v>61.007383309324169</v>
      </c>
      <c r="M24" s="118">
        <f t="shared" si="7"/>
        <v>168.89522625462573</v>
      </c>
      <c r="N24" s="118">
        <f t="shared" si="7"/>
        <v>118.49651925814166</v>
      </c>
      <c r="O24" s="118">
        <f t="shared" si="7"/>
        <v>98.71223083273631</v>
      </c>
      <c r="P24" s="118">
        <f t="shared" si="7"/>
        <v>73.676955924861716</v>
      </c>
      <c r="Q24" s="118">
        <f t="shared" si="7"/>
        <v>167.20157978372018</v>
      </c>
      <c r="R24" s="118">
        <f t="shared" ref="R24:V24" si="8">R25+R28+R30+R39</f>
        <v>141.93858952910284</v>
      </c>
      <c r="S24" s="118">
        <f t="shared" si="8"/>
        <v>106.58385667673336</v>
      </c>
      <c r="T24" s="118">
        <f t="shared" si="8"/>
        <v>104.27340935900121</v>
      </c>
      <c r="U24" s="118">
        <f t="shared" si="8"/>
        <v>105.27801021144636</v>
      </c>
      <c r="V24" s="118">
        <f t="shared" si="8"/>
        <v>113.37923224421985</v>
      </c>
      <c r="W24" s="118">
        <f t="shared" ref="W24:Y24" si="9">W25+W28+W30+W39</f>
        <v>119.64420375264723</v>
      </c>
      <c r="X24" s="118">
        <f t="shared" si="9"/>
        <v>105.21480538945605</v>
      </c>
      <c r="Y24" s="118">
        <f t="shared" si="9"/>
        <v>90.569589265740476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88.896833281860125</v>
      </c>
      <c r="C25" s="123">
        <f t="shared" si="10"/>
        <v>92.43127864572709</v>
      </c>
      <c r="D25" s="123">
        <f t="shared" si="10"/>
        <v>99.670629448755307</v>
      </c>
      <c r="E25" s="123">
        <f t="shared" si="10"/>
        <v>99.288080042944998</v>
      </c>
      <c r="F25" s="123">
        <f t="shared" si="10"/>
        <v>97.702514487889673</v>
      </c>
      <c r="G25" s="123">
        <f t="shared" si="10"/>
        <v>97.025293094731396</v>
      </c>
      <c r="H25" s="123">
        <f t="shared" si="10"/>
        <v>92.785521549712442</v>
      </c>
      <c r="I25" s="123">
        <f t="shared" si="10"/>
        <v>90.813849724447209</v>
      </c>
      <c r="J25" s="123">
        <f t="shared" si="10"/>
        <v>84.953924259528279</v>
      </c>
      <c r="K25" s="123">
        <f t="shared" si="10"/>
        <v>49.805412657666032</v>
      </c>
      <c r="L25" s="123">
        <f t="shared" si="10"/>
        <v>30.76858060563611</v>
      </c>
      <c r="M25" s="123">
        <f t="shared" si="10"/>
        <v>136.71934427664729</v>
      </c>
      <c r="N25" s="123">
        <f t="shared" si="10"/>
        <v>88.259949327790508</v>
      </c>
      <c r="O25" s="123">
        <f t="shared" si="10"/>
        <v>69.905767082219924</v>
      </c>
      <c r="P25" s="123">
        <f t="shared" si="10"/>
        <v>45.121417694001387</v>
      </c>
      <c r="Q25" s="123">
        <f t="shared" si="10"/>
        <v>137.55343470356223</v>
      </c>
      <c r="R25" s="123">
        <f t="shared" ref="R25:V25" si="11">SUM(R26:R27)</f>
        <v>112.00105577007407</v>
      </c>
      <c r="S25" s="123">
        <f t="shared" si="11"/>
        <v>75.286621205993711</v>
      </c>
      <c r="T25" s="123">
        <f t="shared" si="11"/>
        <v>73.08672717310894</v>
      </c>
      <c r="U25" s="123">
        <f t="shared" si="11"/>
        <v>74.486829538173268</v>
      </c>
      <c r="V25" s="123">
        <f t="shared" si="11"/>
        <v>81.227159203825806</v>
      </c>
      <c r="W25" s="123">
        <f t="shared" ref="W25:Y25" si="12">SUM(W26:W27)</f>
        <v>86.427471748201341</v>
      </c>
      <c r="X25" s="123">
        <f t="shared" si="12"/>
        <v>72.945057172507916</v>
      </c>
      <c r="Y25" s="123">
        <f t="shared" si="12"/>
        <v>58.649982864786431</v>
      </c>
      <c r="DA25" s="130" t="s">
        <v>2769</v>
      </c>
    </row>
    <row r="26" spans="1:105" ht="12" customHeight="1" x14ac:dyDescent="0.25">
      <c r="A26" s="97" t="s">
        <v>74</v>
      </c>
      <c r="B26" s="99">
        <v>88.050619596692727</v>
      </c>
      <c r="C26" s="99">
        <v>91.558698778391033</v>
      </c>
      <c r="D26" s="99">
        <v>98.732209970511178</v>
      </c>
      <c r="E26" s="99">
        <v>98.359057914604577</v>
      </c>
      <c r="F26" s="99">
        <v>96.789406881690454</v>
      </c>
      <c r="G26" s="99">
        <v>96.125458003167566</v>
      </c>
      <c r="H26" s="99">
        <v>91.923363812226256</v>
      </c>
      <c r="I26" s="99">
        <v>89.973696892544581</v>
      </c>
      <c r="J26" s="99">
        <v>84.158167151900429</v>
      </c>
      <c r="K26" s="99">
        <v>49.318701687785058</v>
      </c>
      <c r="L26" s="99">
        <v>30.458950807423026</v>
      </c>
      <c r="M26" s="99">
        <v>135.30902495881026</v>
      </c>
      <c r="N26" s="99">
        <v>87.361243489348695</v>
      </c>
      <c r="O26" s="99">
        <v>69.164716220269483</v>
      </c>
      <c r="P26" s="99">
        <v>44.634442806879896</v>
      </c>
      <c r="Q26" s="99">
        <v>136.04578043076168</v>
      </c>
      <c r="R26" s="99">
        <v>110.78032177427939</v>
      </c>
      <c r="S26" s="99">
        <v>74.464178000280725</v>
      </c>
      <c r="T26" s="99">
        <v>72.292307398988541</v>
      </c>
      <c r="U26" s="99">
        <v>73.680668796874258</v>
      </c>
      <c r="V26" s="99">
        <v>80.344285191164957</v>
      </c>
      <c r="W26" s="99">
        <v>85.484256399330249</v>
      </c>
      <c r="X26" s="99">
        <v>72.149343152690847</v>
      </c>
      <c r="Y26" s="99">
        <v>58.004930277113644</v>
      </c>
      <c r="DA26" s="63" t="s">
        <v>2770</v>
      </c>
    </row>
    <row r="27" spans="1:105" ht="12" customHeight="1" x14ac:dyDescent="0.25">
      <c r="A27" s="97" t="s">
        <v>53</v>
      </c>
      <c r="B27" s="99">
        <v>0.84621368516739948</v>
      </c>
      <c r="C27" s="99">
        <v>0.87257986733606041</v>
      </c>
      <c r="D27" s="99">
        <v>0.93841947824412808</v>
      </c>
      <c r="E27" s="99">
        <v>0.92902212834041975</v>
      </c>
      <c r="F27" s="99">
        <v>0.91310760619921316</v>
      </c>
      <c r="G27" s="99">
        <v>0.89983509156383201</v>
      </c>
      <c r="H27" s="99">
        <v>0.8621577374861793</v>
      </c>
      <c r="I27" s="99">
        <v>0.84015283190262446</v>
      </c>
      <c r="J27" s="99">
        <v>0.79575710762784724</v>
      </c>
      <c r="K27" s="99">
        <v>0.48671096988097695</v>
      </c>
      <c r="L27" s="99">
        <v>0.3096297982130844</v>
      </c>
      <c r="M27" s="99">
        <v>1.4103193178370363</v>
      </c>
      <c r="N27" s="99">
        <v>0.89870583844181506</v>
      </c>
      <c r="O27" s="99">
        <v>0.741050861950447</v>
      </c>
      <c r="P27" s="99">
        <v>0.48697488712149062</v>
      </c>
      <c r="Q27" s="99">
        <v>1.5076542728005615</v>
      </c>
      <c r="R27" s="99">
        <v>1.2207339957946868</v>
      </c>
      <c r="S27" s="99">
        <v>0.82244320571298357</v>
      </c>
      <c r="T27" s="99">
        <v>0.79441977412039855</v>
      </c>
      <c r="U27" s="99">
        <v>0.8061607412990085</v>
      </c>
      <c r="V27" s="99">
        <v>0.88287401266084242</v>
      </c>
      <c r="W27" s="99">
        <v>0.94321534887109337</v>
      </c>
      <c r="X27" s="99">
        <v>0.7957140198170739</v>
      </c>
      <c r="Y27" s="99">
        <v>0.64505258767278495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6.7179236483813493E-2</v>
      </c>
      <c r="C28" s="123">
        <f t="shared" si="13"/>
        <v>5.6104093297437867E-2</v>
      </c>
      <c r="D28" s="123">
        <f t="shared" si="13"/>
        <v>3.5953345194143629E-2</v>
      </c>
      <c r="E28" s="123">
        <f t="shared" si="13"/>
        <v>4.4985807477846675E-2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2.6010253903070879E-2</v>
      </c>
      <c r="K28" s="123">
        <f t="shared" si="13"/>
        <v>0.17375847950258058</v>
      </c>
      <c r="L28" s="123">
        <f t="shared" si="13"/>
        <v>0.25157608101733575</v>
      </c>
      <c r="M28" s="123">
        <f t="shared" si="13"/>
        <v>0.18626761056541372</v>
      </c>
      <c r="N28" s="123">
        <f t="shared" si="13"/>
        <v>0.77501491343948559</v>
      </c>
      <c r="O28" s="123">
        <f t="shared" si="13"/>
        <v>0.28202806069729014</v>
      </c>
      <c r="P28" s="123">
        <f t="shared" si="13"/>
        <v>0.35983820521885729</v>
      </c>
      <c r="Q28" s="123">
        <f t="shared" si="13"/>
        <v>0.74410132553137942</v>
      </c>
      <c r="R28" s="123">
        <f t="shared" si="13"/>
        <v>0.74383213282224658</v>
      </c>
      <c r="S28" s="123">
        <f t="shared" si="13"/>
        <v>0.74649644784438818</v>
      </c>
      <c r="T28" s="123">
        <f t="shared" si="13"/>
        <v>0.63756522530150062</v>
      </c>
      <c r="U28" s="123">
        <f t="shared" si="13"/>
        <v>0.67361886552693195</v>
      </c>
      <c r="V28" s="123">
        <f t="shared" si="13"/>
        <v>0.65867910993394163</v>
      </c>
      <c r="W28" s="123">
        <f t="shared" si="13"/>
        <v>0.64728565713611919</v>
      </c>
      <c r="X28" s="123">
        <f t="shared" si="13"/>
        <v>0.51818911736181783</v>
      </c>
      <c r="Y28" s="123">
        <f t="shared" si="13"/>
        <v>0.47957929277251071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6.7179236483813493E-2</v>
      </c>
      <c r="C29" s="99">
        <f>RES_hhdet_fech!C29/RES_summary!C$19</f>
        <v>5.6104093297437867E-2</v>
      </c>
      <c r="D29" s="99">
        <f>RES_hhdet_fech!D29/RES_summary!D$19</f>
        <v>3.5953345194143629E-2</v>
      </c>
      <c r="E29" s="99">
        <f>RES_hhdet_fech!E29/RES_summary!E$19</f>
        <v>4.4985807477846675E-2</v>
      </c>
      <c r="F29" s="99">
        <f>RES_hhdet_fech!F29/RES_summary!F$19</f>
        <v>0</v>
      </c>
      <c r="G29" s="99">
        <f>RES_hhdet_fech!G29/RES_summary!G$19</f>
        <v>0</v>
      </c>
      <c r="H29" s="99">
        <f>RES_hhdet_fech!H29/RES_summary!H$19</f>
        <v>0</v>
      </c>
      <c r="I29" s="99">
        <f>RES_hhdet_fech!I29/RES_summary!I$19</f>
        <v>0</v>
      </c>
      <c r="J29" s="99">
        <f>RES_hhdet_fech!J29/RES_summary!J$19</f>
        <v>2.6010253903070879E-2</v>
      </c>
      <c r="K29" s="99">
        <f>RES_hhdet_fech!K29/RES_summary!K$19</f>
        <v>0.17375847950258058</v>
      </c>
      <c r="L29" s="99">
        <f>RES_hhdet_fech!L29/RES_summary!L$19</f>
        <v>0.25157608101733575</v>
      </c>
      <c r="M29" s="99">
        <f>RES_hhdet_fech!M29/RES_summary!M$19</f>
        <v>0.18626761056541372</v>
      </c>
      <c r="N29" s="99">
        <f>RES_hhdet_fech!N29/RES_summary!N$19</f>
        <v>0.77501491343948559</v>
      </c>
      <c r="O29" s="99">
        <f>RES_hhdet_fech!O29/RES_summary!O$19</f>
        <v>0.28202806069729014</v>
      </c>
      <c r="P29" s="99">
        <f>RES_hhdet_fech!P29/RES_summary!P$19</f>
        <v>0.35983820521885729</v>
      </c>
      <c r="Q29" s="99">
        <f>RES_hhdet_fech!Q29/RES_summary!Q$19</f>
        <v>0.74410132553137942</v>
      </c>
      <c r="R29" s="99">
        <f>RES_hhdet_fech!R29/RES_summary!R$19</f>
        <v>0.74383213282224658</v>
      </c>
      <c r="S29" s="99">
        <f>RES_hhdet_fech!S29/RES_summary!S$19</f>
        <v>0.74649644784438818</v>
      </c>
      <c r="T29" s="99">
        <f>RES_hhdet_fech!T29/RES_summary!T$19</f>
        <v>0.63756522530150062</v>
      </c>
      <c r="U29" s="99">
        <f>RES_hhdet_fech!U29/RES_summary!U$19</f>
        <v>0.67361886552693195</v>
      </c>
      <c r="V29" s="99">
        <f>RES_hhdet_fech!V29/RES_summary!V$19</f>
        <v>0.65867910993394163</v>
      </c>
      <c r="W29" s="99">
        <f>RES_hhdet_fech!W29/RES_summary!W$19</f>
        <v>0.64728565713611919</v>
      </c>
      <c r="X29" s="99">
        <f>RES_hhdet_fech!X29/RES_summary!X$19</f>
        <v>0.51818911736181783</v>
      </c>
      <c r="Y29" s="99">
        <f>RES_hhdet_fech!Y29/RES_summary!Y$19</f>
        <v>0.47957929277251071</v>
      </c>
      <c r="DA29" s="63" t="s">
        <v>2773</v>
      </c>
    </row>
    <row r="30" spans="1:105" ht="12" customHeight="1" x14ac:dyDescent="0.25">
      <c r="A30" s="121" t="s">
        <v>55</v>
      </c>
      <c r="B30" s="123">
        <v>16.874531779859645</v>
      </c>
      <c r="C30" s="123">
        <v>15.726003794489154</v>
      </c>
      <c r="D30" s="123">
        <v>17.757546357831398</v>
      </c>
      <c r="E30" s="123">
        <v>17.217122142556569</v>
      </c>
      <c r="F30" s="123">
        <v>16.705847887344952</v>
      </c>
      <c r="G30" s="123">
        <v>17.593769814388711</v>
      </c>
      <c r="H30" s="123">
        <v>18.003034259769127</v>
      </c>
      <c r="I30" s="123">
        <v>17.683025147790453</v>
      </c>
      <c r="J30" s="123">
        <v>19.783534715039501</v>
      </c>
      <c r="K30" s="123">
        <v>20.380464859732147</v>
      </c>
      <c r="L30" s="123">
        <v>20.17210057207469</v>
      </c>
      <c r="M30" s="123">
        <v>21.344949437677183</v>
      </c>
      <c r="N30" s="123">
        <v>19.65409559910308</v>
      </c>
      <c r="O30" s="123">
        <v>19.042630564322693</v>
      </c>
      <c r="P30" s="123">
        <v>18.876010581052309</v>
      </c>
      <c r="Q30" s="123">
        <v>18.399240240993109</v>
      </c>
      <c r="R30" s="123">
        <v>18.862767893491206</v>
      </c>
      <c r="S30" s="123">
        <v>19.914266139610312</v>
      </c>
      <c r="T30" s="123">
        <v>20.066727711736878</v>
      </c>
      <c r="U30" s="123">
        <v>19.797568935334638</v>
      </c>
      <c r="V30" s="123">
        <v>20.73876937590153</v>
      </c>
      <c r="W30" s="123">
        <v>21.53307412500665</v>
      </c>
      <c r="X30" s="123">
        <v>21.285920932027135</v>
      </c>
      <c r="Y30" s="123">
        <v>21.316031161398858</v>
      </c>
      <c r="DA30" s="130" t="s">
        <v>2774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23.708758389497206</v>
      </c>
      <c r="N31" s="99">
        <v>22.938713014347694</v>
      </c>
      <c r="O31" s="99">
        <v>21.433337020144041</v>
      </c>
      <c r="P31" s="99">
        <v>21.051975168033231</v>
      </c>
      <c r="Q31" s="99">
        <v>21.35315045519858</v>
      </c>
      <c r="R31" s="99">
        <v>20.117820680451413</v>
      </c>
      <c r="S31" s="99">
        <v>21.124477171172487</v>
      </c>
      <c r="T31" s="99">
        <v>21.301883597926189</v>
      </c>
      <c r="U31" s="99">
        <v>21.152857899089874</v>
      </c>
      <c r="V31" s="99">
        <v>22.434307467261057</v>
      </c>
      <c r="W31" s="99">
        <v>0</v>
      </c>
      <c r="X31" s="99">
        <v>0</v>
      </c>
      <c r="Y31" s="99">
        <v>0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16.874531779859645</v>
      </c>
      <c r="C35" s="102">
        <v>15.726003794489154</v>
      </c>
      <c r="D35" s="102">
        <v>17.757546357831398</v>
      </c>
      <c r="E35" s="102">
        <v>17.217122142556569</v>
      </c>
      <c r="F35" s="102">
        <v>16.705847887344952</v>
      </c>
      <c r="G35" s="102">
        <v>17.593769814388711</v>
      </c>
      <c r="H35" s="102">
        <v>18.003034259769127</v>
      </c>
      <c r="I35" s="102">
        <v>17.683025147790453</v>
      </c>
      <c r="J35" s="102">
        <v>19.783534715039501</v>
      </c>
      <c r="K35" s="102">
        <v>20.380464859732147</v>
      </c>
      <c r="L35" s="102">
        <v>21.225873777796092</v>
      </c>
      <c r="M35" s="102">
        <v>22.085034022453009</v>
      </c>
      <c r="N35" s="102">
        <v>20.245756130787896</v>
      </c>
      <c r="O35" s="102">
        <v>19.541652582126485</v>
      </c>
      <c r="P35" s="102">
        <v>19.311516055912193</v>
      </c>
      <c r="Q35" s="102">
        <v>18.768446445296874</v>
      </c>
      <c r="R35" s="102">
        <v>19.210477823048716</v>
      </c>
      <c r="S35" s="102">
        <v>20.260763704753423</v>
      </c>
      <c r="T35" s="102">
        <v>20.424224183714848</v>
      </c>
      <c r="U35" s="102">
        <v>20.158694208556835</v>
      </c>
      <c r="V35" s="102">
        <v>21.085212953078532</v>
      </c>
      <c r="W35" s="102">
        <v>21.866324871930793</v>
      </c>
      <c r="X35" s="102">
        <v>21.664676320713234</v>
      </c>
      <c r="Y35" s="102">
        <v>21.687744500225755</v>
      </c>
      <c r="DA35" s="131" t="s">
        <v>2779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15.488664102201774</v>
      </c>
      <c r="M36" s="105">
        <v>16.146323879302173</v>
      </c>
      <c r="N36" s="105">
        <v>14.69563494950385</v>
      </c>
      <c r="O36" s="105">
        <v>14.481800392675936</v>
      </c>
      <c r="P36" s="105">
        <v>14.555378969608686</v>
      </c>
      <c r="Q36" s="105">
        <v>14.11147758479871</v>
      </c>
      <c r="R36" s="105">
        <v>14.672314148419705</v>
      </c>
      <c r="S36" s="105">
        <v>15.686086807786749</v>
      </c>
      <c r="T36" s="105">
        <v>15.694040196243414</v>
      </c>
      <c r="U36" s="105">
        <v>15.63479186326418</v>
      </c>
      <c r="V36" s="105">
        <v>16.565192299004199</v>
      </c>
      <c r="W36" s="105">
        <v>17.466571339755017</v>
      </c>
      <c r="X36" s="105">
        <v>17.542689484267761</v>
      </c>
      <c r="Y36" s="105">
        <v>17.670706031766937</v>
      </c>
      <c r="DA36" s="132" t="s">
        <v>2780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7.3068697325062386</v>
      </c>
      <c r="M37" s="99">
        <v>7.4096560328345165</v>
      </c>
      <c r="N37" s="99">
        <v>6.359712915551829</v>
      </c>
      <c r="O37" s="99">
        <v>6.5682562473693791</v>
      </c>
      <c r="P37" s="99">
        <v>6.759618711149086</v>
      </c>
      <c r="Q37" s="99">
        <v>6.1941153693760063</v>
      </c>
      <c r="R37" s="99">
        <v>6.8330423048296307</v>
      </c>
      <c r="S37" s="99">
        <v>7.6494709454424994</v>
      </c>
      <c r="T37" s="99">
        <v>7.2369221930548102</v>
      </c>
      <c r="U37" s="99">
        <v>7.1581985841610329</v>
      </c>
      <c r="V37" s="99">
        <v>7.6737773928280104</v>
      </c>
      <c r="W37" s="99">
        <v>8.0076075260152191</v>
      </c>
      <c r="X37" s="99">
        <v>7.9236269643153383</v>
      </c>
      <c r="Y37" s="99">
        <v>7.8722645254570596</v>
      </c>
      <c r="DA37" s="63" t="s">
        <v>2781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8.1817943696955382</v>
      </c>
      <c r="M38" s="99">
        <v>8.7366678464676557</v>
      </c>
      <c r="N38" s="99">
        <v>8.3359220339520235</v>
      </c>
      <c r="O38" s="99">
        <v>7.913544145306556</v>
      </c>
      <c r="P38" s="99">
        <v>7.7957602584596</v>
      </c>
      <c r="Q38" s="99">
        <v>7.9173622154227052</v>
      </c>
      <c r="R38" s="99">
        <v>7.8392718435900761</v>
      </c>
      <c r="S38" s="99">
        <v>8.0366158623442505</v>
      </c>
      <c r="T38" s="99">
        <v>8.4571180031886062</v>
      </c>
      <c r="U38" s="99">
        <v>8.4765932791031435</v>
      </c>
      <c r="V38" s="99">
        <v>8.8914149061761893</v>
      </c>
      <c r="W38" s="99">
        <v>9.4589638137397998</v>
      </c>
      <c r="X38" s="99">
        <v>9.619062519952422</v>
      </c>
      <c r="Y38" s="99">
        <v>9.7984415063098762</v>
      </c>
      <c r="DA38" s="63" t="s">
        <v>2782</v>
      </c>
    </row>
    <row r="39" spans="1:105" ht="12" customHeight="1" x14ac:dyDescent="0.25">
      <c r="A39" s="121" t="s">
        <v>54</v>
      </c>
      <c r="B39" s="123">
        <v>8.4111534446071019</v>
      </c>
      <c r="C39" s="123">
        <v>8.6432901743064825</v>
      </c>
      <c r="D39" s="123">
        <v>8.5064731685517607</v>
      </c>
      <c r="E39" s="123">
        <v>8.846609570090779</v>
      </c>
      <c r="F39" s="123">
        <v>9.3366566376657634</v>
      </c>
      <c r="G39" s="123">
        <v>9.3749166061593332</v>
      </c>
      <c r="H39" s="123">
        <v>9.5620565740583743</v>
      </c>
      <c r="I39" s="123">
        <v>9.7198303948790468</v>
      </c>
      <c r="J39" s="123">
        <v>9.8030619198442324</v>
      </c>
      <c r="K39" s="123">
        <v>10.027020866677477</v>
      </c>
      <c r="L39" s="123">
        <v>9.8151260505960316</v>
      </c>
      <c r="M39" s="123">
        <v>10.644664929735859</v>
      </c>
      <c r="N39" s="123">
        <v>9.8074594178085839</v>
      </c>
      <c r="O39" s="123">
        <v>9.4818051254964004</v>
      </c>
      <c r="P39" s="123">
        <v>9.3196894445891534</v>
      </c>
      <c r="Q39" s="123">
        <v>10.504803513633441</v>
      </c>
      <c r="R39" s="123">
        <v>10.330933732715335</v>
      </c>
      <c r="S39" s="123">
        <v>10.636472883284958</v>
      </c>
      <c r="T39" s="123">
        <v>10.482389248853892</v>
      </c>
      <c r="U39" s="123">
        <v>10.31999287241152</v>
      </c>
      <c r="V39" s="123">
        <v>10.754624554558573</v>
      </c>
      <c r="W39" s="123">
        <v>11.036372222303109</v>
      </c>
      <c r="X39" s="123">
        <v>10.465638167559183</v>
      </c>
      <c r="Y39" s="123">
        <v>10.123995946782676</v>
      </c>
      <c r="DA39" s="130" t="s">
        <v>2783</v>
      </c>
    </row>
    <row r="40" spans="1:105" ht="12" customHeight="1" x14ac:dyDescent="0.25">
      <c r="A40" s="97" t="s">
        <v>50</v>
      </c>
      <c r="B40" s="99">
        <v>10.067007201832741</v>
      </c>
      <c r="C40" s="99">
        <v>10.751252383125196</v>
      </c>
      <c r="D40" s="99">
        <v>10.360123130504901</v>
      </c>
      <c r="E40" s="99">
        <v>11.954623207518045</v>
      </c>
      <c r="F40" s="99">
        <v>12.329888128615117</v>
      </c>
      <c r="G40" s="99">
        <v>12.169570331608574</v>
      </c>
      <c r="H40" s="99">
        <v>12.868205064317479</v>
      </c>
      <c r="I40" s="99">
        <v>12.193605260589653</v>
      </c>
      <c r="J40" s="99">
        <v>11.324456518811086</v>
      </c>
      <c r="K40" s="99">
        <v>12.658834089855077</v>
      </c>
      <c r="L40" s="99">
        <v>11.062918502118364</v>
      </c>
      <c r="M40" s="99">
        <v>13.880218064177777</v>
      </c>
      <c r="N40" s="99">
        <v>12.54552896037433</v>
      </c>
      <c r="O40" s="99">
        <v>11.952252441571932</v>
      </c>
      <c r="P40" s="99">
        <v>11.103581050615398</v>
      </c>
      <c r="Q40" s="99">
        <v>16.013865147756501</v>
      </c>
      <c r="R40" s="99">
        <v>13.472851054270347</v>
      </c>
      <c r="S40" s="99">
        <v>13.273861941097325</v>
      </c>
      <c r="T40" s="99">
        <v>13.58161608967125</v>
      </c>
      <c r="U40" s="99">
        <v>13.161932872135353</v>
      </c>
      <c r="V40" s="99">
        <v>14.455645060151902</v>
      </c>
      <c r="W40" s="99">
        <v>15.983369257300524</v>
      </c>
      <c r="X40" s="99">
        <v>14.855632556115522</v>
      </c>
      <c r="Y40" s="99">
        <v>12.966116910153199</v>
      </c>
      <c r="DA40" s="63" t="s">
        <v>2784</v>
      </c>
    </row>
    <row r="41" spans="1:105" ht="12" customHeight="1" x14ac:dyDescent="0.25">
      <c r="A41" s="109" t="s">
        <v>120</v>
      </c>
      <c r="B41" s="110">
        <v>8.3097746431443067</v>
      </c>
      <c r="C41" s="110">
        <v>8.4366272126575872</v>
      </c>
      <c r="D41" s="110">
        <v>8.3133846308483079</v>
      </c>
      <c r="E41" s="110">
        <v>8.441216486948095</v>
      </c>
      <c r="F41" s="110">
        <v>8.8811648890430366</v>
      </c>
      <c r="G41" s="110">
        <v>8.9496432131561896</v>
      </c>
      <c r="H41" s="110">
        <v>9.0589470211928571</v>
      </c>
      <c r="I41" s="110">
        <v>9.3590715602962504</v>
      </c>
      <c r="J41" s="110">
        <v>9.624074319965775</v>
      </c>
      <c r="K41" s="110">
        <v>9.6630466975146181</v>
      </c>
      <c r="L41" s="110">
        <v>9.624287205069086</v>
      </c>
      <c r="M41" s="110">
        <v>10.137314882027512</v>
      </c>
      <c r="N41" s="110">
        <v>9.4145246087387857</v>
      </c>
      <c r="O41" s="110">
        <v>9.1298509873157769</v>
      </c>
      <c r="P41" s="110">
        <v>9.0594004277247286</v>
      </c>
      <c r="Q41" s="110">
        <v>9.7516445498285975</v>
      </c>
      <c r="R41" s="110">
        <v>9.913628883829265</v>
      </c>
      <c r="S41" s="110">
        <v>10.29637161792229</v>
      </c>
      <c r="T41" s="110">
        <v>10.106967440816737</v>
      </c>
      <c r="U41" s="110">
        <v>9.9879258812071772</v>
      </c>
      <c r="V41" s="110">
        <v>10.368233467997142</v>
      </c>
      <c r="W41" s="110">
        <v>10.608663103652292</v>
      </c>
      <c r="X41" s="110">
        <v>10.196955938384054</v>
      </c>
      <c r="Y41" s="110">
        <v>9.9762308082003575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132.98865531331344</v>
      </c>
      <c r="C43" s="118">
        <f t="shared" si="14"/>
        <v>114.78239654727695</v>
      </c>
      <c r="D43" s="118">
        <f t="shared" si="14"/>
        <v>126.77762724696379</v>
      </c>
      <c r="E43" s="118">
        <f t="shared" si="14"/>
        <v>141.49644300467855</v>
      </c>
      <c r="F43" s="118">
        <f t="shared" si="14"/>
        <v>155.08225077666691</v>
      </c>
      <c r="G43" s="118">
        <f t="shared" si="14"/>
        <v>86.985956230067075</v>
      </c>
      <c r="H43" s="118">
        <f t="shared" si="14"/>
        <v>159.28151983988812</v>
      </c>
      <c r="I43" s="118">
        <f t="shared" si="14"/>
        <v>97.126942063974155</v>
      </c>
      <c r="J43" s="118">
        <f t="shared" si="14"/>
        <v>103.71097105703073</v>
      </c>
      <c r="K43" s="118">
        <f t="shared" si="14"/>
        <v>170.5787203564193</v>
      </c>
      <c r="L43" s="118">
        <f t="shared" si="14"/>
        <v>175.24102001364795</v>
      </c>
      <c r="M43" s="118">
        <f t="shared" si="14"/>
        <v>114.84662515041238</v>
      </c>
      <c r="N43" s="118">
        <f t="shared" si="14"/>
        <v>123.6050563916797</v>
      </c>
      <c r="O43" s="118">
        <f t="shared" si="14"/>
        <v>134.14002322987488</v>
      </c>
      <c r="P43" s="118">
        <f t="shared" si="14"/>
        <v>157.86416152015818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107.62393168443971</v>
      </c>
      <c r="C44" s="123">
        <f t="shared" si="17"/>
        <v>90.288477104548406</v>
      </c>
      <c r="D44" s="123">
        <f t="shared" si="17"/>
        <v>100.36340284326261</v>
      </c>
      <c r="E44" s="123">
        <f t="shared" si="17"/>
        <v>115.28086362589747</v>
      </c>
      <c r="F44" s="123">
        <f t="shared" si="17"/>
        <v>128.92170737497383</v>
      </c>
      <c r="G44" s="123">
        <f t="shared" si="17"/>
        <v>59.779404015939591</v>
      </c>
      <c r="H44" s="123">
        <f t="shared" si="17"/>
        <v>131.57645867830118</v>
      </c>
      <c r="I44" s="123">
        <f t="shared" si="17"/>
        <v>69.623236436912435</v>
      </c>
      <c r="J44" s="123">
        <f t="shared" si="17"/>
        <v>73.991695491134692</v>
      </c>
      <c r="K44" s="123">
        <f t="shared" si="17"/>
        <v>139.87993447425765</v>
      </c>
      <c r="L44" s="123">
        <f t="shared" si="17"/>
        <v>144.18797709965176</v>
      </c>
      <c r="M44" s="123">
        <f t="shared" si="17"/>
        <v>82.111062469669619</v>
      </c>
      <c r="N44" s="123">
        <f t="shared" si="17"/>
        <v>93.070504873618844</v>
      </c>
      <c r="O44" s="123">
        <f t="shared" si="17"/>
        <v>104.97396132717857</v>
      </c>
      <c r="P44" s="123">
        <f t="shared" si="17"/>
        <v>128.5901450977872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2787</v>
      </c>
    </row>
    <row r="45" spans="1:105" ht="12" customHeight="1" x14ac:dyDescent="0.25">
      <c r="A45" s="97" t="s">
        <v>211</v>
      </c>
      <c r="B45" s="99">
        <v>106.64969569085865</v>
      </c>
      <c r="C45" s="99">
        <v>89.489447930113258</v>
      </c>
      <c r="D45" s="99">
        <v>99.480172857869476</v>
      </c>
      <c r="E45" s="99">
        <v>114.27981322026685</v>
      </c>
      <c r="F45" s="99">
        <v>127.81656146783475</v>
      </c>
      <c r="G45" s="99">
        <v>59.27620552576969</v>
      </c>
      <c r="H45" s="99">
        <v>130.47930529273822</v>
      </c>
      <c r="I45" s="99">
        <v>69.054049939770962</v>
      </c>
      <c r="J45" s="99">
        <v>73.389483820846607</v>
      </c>
      <c r="K45" s="99">
        <v>138.70438155872077</v>
      </c>
      <c r="L45" s="99">
        <v>142.92898201239433</v>
      </c>
      <c r="M45" s="99">
        <v>81.369217219933802</v>
      </c>
      <c r="N45" s="99">
        <v>92.203223615807772</v>
      </c>
      <c r="O45" s="99">
        <v>103.91957149218889</v>
      </c>
      <c r="P45" s="99">
        <v>127.3156492652232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2788</v>
      </c>
    </row>
    <row r="46" spans="1:105" ht="12" customHeight="1" x14ac:dyDescent="0.25">
      <c r="A46" s="97" t="s">
        <v>53</v>
      </c>
      <c r="B46" s="99">
        <v>0.97423599358105895</v>
      </c>
      <c r="C46" s="99">
        <v>0.79902917443514754</v>
      </c>
      <c r="D46" s="99">
        <v>0.88322998539312358</v>
      </c>
      <c r="E46" s="99">
        <v>1.0010504056306158</v>
      </c>
      <c r="F46" s="99">
        <v>1.1051459071390926</v>
      </c>
      <c r="G46" s="99">
        <v>0.50319849016990204</v>
      </c>
      <c r="H46" s="99">
        <v>1.0971533855629483</v>
      </c>
      <c r="I46" s="99">
        <v>0.56918649714147085</v>
      </c>
      <c r="J46" s="99">
        <v>0.60221167028807798</v>
      </c>
      <c r="K46" s="99">
        <v>1.1755529155368711</v>
      </c>
      <c r="L46" s="99">
        <v>1.2589950872574449</v>
      </c>
      <c r="M46" s="99">
        <v>0.74184524973582233</v>
      </c>
      <c r="N46" s="99">
        <v>0.86728125781107579</v>
      </c>
      <c r="O46" s="99">
        <v>1.0543898349896834</v>
      </c>
      <c r="P46" s="99">
        <v>1.2744958325639861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6.4016797644629267E-2</v>
      </c>
      <c r="C47" s="123">
        <f t="shared" si="20"/>
        <v>7.2164029762898305E-2</v>
      </c>
      <c r="D47" s="123">
        <f t="shared" si="20"/>
        <v>4.9226880732795658E-2</v>
      </c>
      <c r="E47" s="123">
        <f t="shared" si="20"/>
        <v>5.9722941907908438E-2</v>
      </c>
      <c r="F47" s="123">
        <f t="shared" si="20"/>
        <v>3.0151410351366141E-2</v>
      </c>
      <c r="G47" s="123">
        <f t="shared" si="20"/>
        <v>3.3313223787874165E-2</v>
      </c>
      <c r="H47" s="123">
        <f t="shared" si="20"/>
        <v>3.6947049975756388E-2</v>
      </c>
      <c r="I47" s="123">
        <f t="shared" si="20"/>
        <v>6.0232657310854379E-2</v>
      </c>
      <c r="J47" s="123">
        <f t="shared" si="20"/>
        <v>3.0360209945578743E-2</v>
      </c>
      <c r="K47" s="123">
        <f t="shared" si="20"/>
        <v>7.7409633005542239E-2</v>
      </c>
      <c r="L47" s="123">
        <f t="shared" si="20"/>
        <v>0.20826437726277233</v>
      </c>
      <c r="M47" s="123">
        <f t="shared" si="20"/>
        <v>0.20505629560041105</v>
      </c>
      <c r="N47" s="123">
        <f t="shared" si="20"/>
        <v>0.77369535167502046</v>
      </c>
      <c r="O47" s="123">
        <f t="shared" si="20"/>
        <v>0.39135112103321296</v>
      </c>
      <c r="P47" s="123">
        <f t="shared" si="20"/>
        <v>0.3721857314186523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6.4016797644629267E-2</v>
      </c>
      <c r="C48" s="99">
        <f>RES_hhdet_fech!C48/RES_summary!C$19</f>
        <v>7.2164029762898305E-2</v>
      </c>
      <c r="D48" s="99">
        <f>RES_hhdet_fech!D48/RES_summary!D$19</f>
        <v>4.9226880732795658E-2</v>
      </c>
      <c r="E48" s="99">
        <f>RES_hhdet_fech!E48/RES_summary!E$19</f>
        <v>5.9722941907908438E-2</v>
      </c>
      <c r="F48" s="99">
        <f>RES_hhdet_fech!F48/RES_summary!F$19</f>
        <v>3.0151410351366141E-2</v>
      </c>
      <c r="G48" s="99">
        <f>RES_hhdet_fech!G48/RES_summary!G$19</f>
        <v>3.3313223787874165E-2</v>
      </c>
      <c r="H48" s="99">
        <f>RES_hhdet_fech!H48/RES_summary!H$19</f>
        <v>3.6947049975756388E-2</v>
      </c>
      <c r="I48" s="99">
        <f>RES_hhdet_fech!I48/RES_summary!I$19</f>
        <v>6.0232657310854379E-2</v>
      </c>
      <c r="J48" s="99">
        <f>RES_hhdet_fech!J48/RES_summary!J$19</f>
        <v>3.0360209945578743E-2</v>
      </c>
      <c r="K48" s="99">
        <f>RES_hhdet_fech!K48/RES_summary!K$19</f>
        <v>7.7409633005542239E-2</v>
      </c>
      <c r="L48" s="99">
        <f>RES_hhdet_fech!L48/RES_summary!L$19</f>
        <v>0.20826437726277233</v>
      </c>
      <c r="M48" s="99">
        <f>RES_hhdet_fech!M48/RES_summary!M$19</f>
        <v>0.20505629560041105</v>
      </c>
      <c r="N48" s="99">
        <f>RES_hhdet_fech!N48/RES_summary!N$19</f>
        <v>0.77369535167502046</v>
      </c>
      <c r="O48" s="99">
        <f>RES_hhdet_fech!O48/RES_summary!O$19</f>
        <v>0.39135112103321296</v>
      </c>
      <c r="P48" s="99">
        <f>RES_hhdet_fech!P48/RES_summary!P$19</f>
        <v>0.3721857314186523</v>
      </c>
      <c r="Q48" s="99">
        <f>RES_hhdet_fech!Q48/RES_summary!Q$19</f>
        <v>0</v>
      </c>
      <c r="R48" s="99">
        <f>RES_hhdet_fech!R48/RES_summary!R$19</f>
        <v>0</v>
      </c>
      <c r="S48" s="99">
        <f>RES_hhdet_fech!S48/RES_summary!S$19</f>
        <v>0</v>
      </c>
      <c r="T48" s="99">
        <f>RES_hhdet_fech!T48/RES_summary!T$19</f>
        <v>0</v>
      </c>
      <c r="U48" s="99">
        <f>RES_hhdet_fech!U48/RES_summary!U$19</f>
        <v>0</v>
      </c>
      <c r="V48" s="99">
        <f>RES_hhdet_fech!V48/RES_summary!V$19</f>
        <v>0</v>
      </c>
      <c r="W48" s="99">
        <f>RES_hhdet_fech!W48/RES_summary!W$19</f>
        <v>0</v>
      </c>
      <c r="X48" s="99">
        <f>RES_hhdet_fech!X48/RES_summary!X$19</f>
        <v>0</v>
      </c>
      <c r="Y48" s="99">
        <f>RES_hhdet_fech!Y48/RES_summary!Y$19</f>
        <v>0</v>
      </c>
      <c r="DA48" s="63" t="s">
        <v>2791</v>
      </c>
    </row>
    <row r="49" spans="1:105" ht="12" customHeight="1" x14ac:dyDescent="0.25">
      <c r="A49" s="121" t="s">
        <v>55</v>
      </c>
      <c r="B49" s="123">
        <v>16.874531779859648</v>
      </c>
      <c r="C49" s="123">
        <v>15.802253129116677</v>
      </c>
      <c r="D49" s="123">
        <v>17.852740992286769</v>
      </c>
      <c r="E49" s="123">
        <v>17.339446406181448</v>
      </c>
      <c r="F49" s="123">
        <v>16.831512783594462</v>
      </c>
      <c r="G49" s="123">
        <v>17.778650967400928</v>
      </c>
      <c r="H49" s="123">
        <v>18.080540180114134</v>
      </c>
      <c r="I49" s="123">
        <v>17.710449907175594</v>
      </c>
      <c r="J49" s="123">
        <v>19.84226038809604</v>
      </c>
      <c r="K49" s="123">
        <v>20.544770146817633</v>
      </c>
      <c r="L49" s="123">
        <v>21.004043040019379</v>
      </c>
      <c r="M49" s="123">
        <v>21.860593040175544</v>
      </c>
      <c r="N49" s="123">
        <v>19.905068589071998</v>
      </c>
      <c r="O49" s="123">
        <v>19.211285633418818</v>
      </c>
      <c r="P49" s="123">
        <v>19.467384998219895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2792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2793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2794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2795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2796</v>
      </c>
    </row>
    <row r="54" spans="1:105" ht="12" customHeight="1" x14ac:dyDescent="0.25">
      <c r="A54" s="106" t="s">
        <v>122</v>
      </c>
      <c r="B54" s="102">
        <v>16.874531779859648</v>
      </c>
      <c r="C54" s="102">
        <v>15.802253129116677</v>
      </c>
      <c r="D54" s="102">
        <v>17.852740992286769</v>
      </c>
      <c r="E54" s="102">
        <v>17.339446406181448</v>
      </c>
      <c r="F54" s="102">
        <v>16.831512783594462</v>
      </c>
      <c r="G54" s="102">
        <v>17.778650967400928</v>
      </c>
      <c r="H54" s="102">
        <v>18.080540180114134</v>
      </c>
      <c r="I54" s="102">
        <v>17.710449907175594</v>
      </c>
      <c r="J54" s="102">
        <v>19.84226038809604</v>
      </c>
      <c r="K54" s="102">
        <v>20.544770146817633</v>
      </c>
      <c r="L54" s="102">
        <v>21.418582209134811</v>
      </c>
      <c r="M54" s="102">
        <v>22.396113860158049</v>
      </c>
      <c r="N54" s="102">
        <v>20.486738805903062</v>
      </c>
      <c r="O54" s="102">
        <v>19.860642915565624</v>
      </c>
      <c r="P54" s="102">
        <v>20.108075917531881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2797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15.490936128471478</v>
      </c>
      <c r="M55" s="105">
        <v>16.168321736008537</v>
      </c>
      <c r="N55" s="105">
        <v>14.722915748213461</v>
      </c>
      <c r="O55" s="105">
        <v>14.600505354894921</v>
      </c>
      <c r="P55" s="105">
        <v>14.891611787391721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2798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7.3079415744592966</v>
      </c>
      <c r="M56" s="99">
        <v>7.4263791181967918</v>
      </c>
      <c r="N56" s="99">
        <v>6.3802245125629362</v>
      </c>
      <c r="O56" s="99">
        <v>6.6702807162334734</v>
      </c>
      <c r="P56" s="99">
        <v>7.0206534388101351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2799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8.1829945540121809</v>
      </c>
      <c r="M57" s="99">
        <v>8.7419426178117465</v>
      </c>
      <c r="N57" s="99">
        <v>8.3426912356505269</v>
      </c>
      <c r="O57" s="99">
        <v>7.9302246386614508</v>
      </c>
      <c r="P57" s="99">
        <v>7.870958348581591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2800</v>
      </c>
    </row>
    <row r="58" spans="1:105" ht="12" customHeight="1" x14ac:dyDescent="0.25">
      <c r="A58" s="121" t="s">
        <v>54</v>
      </c>
      <c r="B58" s="123">
        <v>8.4261750513694658</v>
      </c>
      <c r="C58" s="123">
        <v>8.619502283848961</v>
      </c>
      <c r="D58" s="123">
        <v>8.5122565306816256</v>
      </c>
      <c r="E58" s="123">
        <v>8.816410030691749</v>
      </c>
      <c r="F58" s="123">
        <v>9.2988792077472429</v>
      </c>
      <c r="G58" s="123">
        <v>9.3945880229386844</v>
      </c>
      <c r="H58" s="123">
        <v>9.5875739314970456</v>
      </c>
      <c r="I58" s="123">
        <v>9.7330230625752794</v>
      </c>
      <c r="J58" s="123">
        <v>9.846654967854418</v>
      </c>
      <c r="K58" s="123">
        <v>10.076606102338477</v>
      </c>
      <c r="L58" s="123">
        <v>9.8407354967140499</v>
      </c>
      <c r="M58" s="123">
        <v>10.669913344966805</v>
      </c>
      <c r="N58" s="123">
        <v>9.855787577313837</v>
      </c>
      <c r="O58" s="123">
        <v>9.5634251482442902</v>
      </c>
      <c r="P58" s="123">
        <v>9.4344456927324387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2801</v>
      </c>
    </row>
    <row r="59" spans="1:105" ht="12" customHeight="1" x14ac:dyDescent="0.25">
      <c r="A59" s="97" t="s">
        <v>50</v>
      </c>
      <c r="B59" s="99">
        <v>10.067007201832743</v>
      </c>
      <c r="C59" s="99">
        <v>10.786059929717242</v>
      </c>
      <c r="D59" s="99">
        <v>10.389276211965594</v>
      </c>
      <c r="E59" s="99">
        <v>11.977511415448962</v>
      </c>
      <c r="F59" s="99">
        <v>12.362651058338633</v>
      </c>
      <c r="G59" s="99">
        <v>12.185078579460395</v>
      </c>
      <c r="H59" s="99">
        <v>12.877849087745318</v>
      </c>
      <c r="I59" s="99">
        <v>12.183404582536935</v>
      </c>
      <c r="J59" s="99">
        <v>11.327223873187714</v>
      </c>
      <c r="K59" s="99">
        <v>12.678536568668335</v>
      </c>
      <c r="L59" s="99">
        <v>11.079891105180559</v>
      </c>
      <c r="M59" s="99">
        <v>13.903529899225823</v>
      </c>
      <c r="N59" s="99">
        <v>12.558813638557131</v>
      </c>
      <c r="O59" s="99">
        <v>11.961707998025945</v>
      </c>
      <c r="P59" s="99">
        <v>11.117206325118762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2802</v>
      </c>
    </row>
    <row r="60" spans="1:105" ht="12" customHeight="1" x14ac:dyDescent="0.25">
      <c r="A60" s="109" t="s">
        <v>120</v>
      </c>
      <c r="B60" s="110">
        <v>8.3097746431443067</v>
      </c>
      <c r="C60" s="110">
        <v>8.4569776933543075</v>
      </c>
      <c r="D60" s="110">
        <v>8.3363793169702323</v>
      </c>
      <c r="E60" s="110">
        <v>8.4742633654989152</v>
      </c>
      <c r="F60" s="110">
        <v>8.9202518805398299</v>
      </c>
      <c r="G60" s="110">
        <v>9.0014785458845328</v>
      </c>
      <c r="H60" s="110">
        <v>9.07761285881557</v>
      </c>
      <c r="I60" s="110">
        <v>9.3563244513443173</v>
      </c>
      <c r="J60" s="110">
        <v>9.6259782071229196</v>
      </c>
      <c r="K60" s="110">
        <v>9.692141749850931</v>
      </c>
      <c r="L60" s="110">
        <v>9.6605521556870322</v>
      </c>
      <c r="M60" s="110">
        <v>10.191067687977229</v>
      </c>
      <c r="N60" s="110">
        <v>9.4533607724120046</v>
      </c>
      <c r="O60" s="110">
        <v>9.1800632684685883</v>
      </c>
      <c r="P60" s="110">
        <v>9.163532067463251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63.821657837247024</v>
      </c>
      <c r="C62" s="118">
        <f t="shared" si="21"/>
        <v>115.22758619633372</v>
      </c>
      <c r="D62" s="118">
        <f t="shared" si="21"/>
        <v>82.135048513516381</v>
      </c>
      <c r="E62" s="118">
        <f t="shared" si="21"/>
        <v>89.046259883510643</v>
      </c>
      <c r="F62" s="118">
        <f t="shared" si="21"/>
        <v>82.289416612020517</v>
      </c>
      <c r="G62" s="118">
        <f t="shared" si="21"/>
        <v>104.99757057849128</v>
      </c>
      <c r="H62" s="118">
        <f t="shared" si="21"/>
        <v>116.72721022073794</v>
      </c>
      <c r="I62" s="118">
        <f t="shared" si="21"/>
        <v>113.37930571937864</v>
      </c>
      <c r="J62" s="118">
        <f t="shared" si="21"/>
        <v>112.63538766035761</v>
      </c>
      <c r="K62" s="118">
        <f t="shared" si="21"/>
        <v>127.04981992609102</v>
      </c>
      <c r="L62" s="118">
        <f t="shared" si="21"/>
        <v>122.56340737663649</v>
      </c>
      <c r="M62" s="118">
        <f t="shared" si="21"/>
        <v>137.78285694499968</v>
      </c>
      <c r="N62" s="118">
        <f t="shared" si="21"/>
        <v>134.35496966509604</v>
      </c>
      <c r="O62" s="118">
        <f t="shared" si="21"/>
        <v>114.69147849349936</v>
      </c>
      <c r="P62" s="118">
        <f t="shared" si="21"/>
        <v>108.34806896545545</v>
      </c>
      <c r="Q62" s="118">
        <f t="shared" si="21"/>
        <v>109.01988166251175</v>
      </c>
      <c r="R62" s="118">
        <f t="shared" ref="R62:V62" si="22">R63+R66+R68+R77</f>
        <v>107.08036276404017</v>
      </c>
      <c r="S62" s="118">
        <f t="shared" si="22"/>
        <v>107.1083542392321</v>
      </c>
      <c r="T62" s="118">
        <f t="shared" si="22"/>
        <v>105.29960811394533</v>
      </c>
      <c r="U62" s="118">
        <f t="shared" si="22"/>
        <v>96.18034363847049</v>
      </c>
      <c r="V62" s="118">
        <f t="shared" si="22"/>
        <v>105.13044295500535</v>
      </c>
      <c r="W62" s="118">
        <f t="shared" ref="W62:Y62" si="23">W63+W66+W68+W77</f>
        <v>114.31118770292383</v>
      </c>
      <c r="X62" s="118">
        <f t="shared" si="23"/>
        <v>92.643078930376888</v>
      </c>
      <c r="Y62" s="118">
        <f t="shared" si="23"/>
        <v>81.926146135438188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41.763509335153678</v>
      </c>
      <c r="C63" s="123">
        <f t="shared" si="24"/>
        <v>86.32495585005239</v>
      </c>
      <c r="D63" s="123">
        <f t="shared" si="24"/>
        <v>59.478986734683538</v>
      </c>
      <c r="E63" s="123">
        <f t="shared" si="24"/>
        <v>66.141374495545534</v>
      </c>
      <c r="F63" s="123">
        <f t="shared" si="24"/>
        <v>59.212704146908472</v>
      </c>
      <c r="G63" s="123">
        <f t="shared" si="24"/>
        <v>77.20333326405472</v>
      </c>
      <c r="H63" s="123">
        <f t="shared" si="24"/>
        <v>87.195109668359535</v>
      </c>
      <c r="I63" s="123">
        <f t="shared" si="24"/>
        <v>82.66145738843926</v>
      </c>
      <c r="J63" s="123">
        <f t="shared" si="24"/>
        <v>80.892852292872377</v>
      </c>
      <c r="K63" s="123">
        <f t="shared" si="24"/>
        <v>91.544255551085115</v>
      </c>
      <c r="L63" s="123">
        <f t="shared" si="24"/>
        <v>89.173851608266261</v>
      </c>
      <c r="M63" s="123">
        <f t="shared" si="24"/>
        <v>102.2365374832851</v>
      </c>
      <c r="N63" s="123">
        <f t="shared" si="24"/>
        <v>99.927212764410086</v>
      </c>
      <c r="O63" s="123">
        <f t="shared" si="24"/>
        <v>84.407413485712482</v>
      </c>
      <c r="P63" s="123">
        <f t="shared" si="24"/>
        <v>79.538981499762784</v>
      </c>
      <c r="Q63" s="123">
        <f t="shared" si="24"/>
        <v>76.7550378007506</v>
      </c>
      <c r="R63" s="123">
        <f t="shared" ref="R63:V63" si="25">SUM(R64:R65)</f>
        <v>75.273627442516243</v>
      </c>
      <c r="S63" s="123">
        <f t="shared" si="25"/>
        <v>76.325262734900448</v>
      </c>
      <c r="T63" s="123">
        <f t="shared" si="25"/>
        <v>73.757046002273782</v>
      </c>
      <c r="U63" s="123">
        <f t="shared" si="25"/>
        <v>65.462755881153825</v>
      </c>
      <c r="V63" s="123">
        <f t="shared" si="25"/>
        <v>73.022000100003311</v>
      </c>
      <c r="W63" s="123">
        <f t="shared" ref="W63:Y63" si="26">SUM(W64:W65)</f>
        <v>80.260615748810807</v>
      </c>
      <c r="X63" s="123">
        <f t="shared" si="26"/>
        <v>59.934504255256961</v>
      </c>
      <c r="Y63" s="123">
        <f t="shared" si="26"/>
        <v>49.612974354945273</v>
      </c>
      <c r="DA63" s="130" t="s">
        <v>2805</v>
      </c>
    </row>
    <row r="64" spans="1:105" ht="12" customHeight="1" x14ac:dyDescent="0.25">
      <c r="A64" s="97" t="s">
        <v>212</v>
      </c>
      <c r="B64" s="99">
        <v>41.347004330431616</v>
      </c>
      <c r="C64" s="99">
        <v>85.441125308022336</v>
      </c>
      <c r="D64" s="99">
        <v>58.852218535431476</v>
      </c>
      <c r="E64" s="99">
        <v>65.440582480196198</v>
      </c>
      <c r="F64" s="99">
        <v>58.585515301205731</v>
      </c>
      <c r="G64" s="99">
        <v>76.392163566598143</v>
      </c>
      <c r="H64" s="99">
        <v>86.2803892126866</v>
      </c>
      <c r="I64" s="99">
        <v>81.805202179739652</v>
      </c>
      <c r="J64" s="99">
        <v>80.054156771146012</v>
      </c>
      <c r="K64" s="99">
        <v>90.601548022689542</v>
      </c>
      <c r="L64" s="99">
        <v>88.255639826701312</v>
      </c>
      <c r="M64" s="99">
        <v>101.18609745536835</v>
      </c>
      <c r="N64" s="99">
        <v>98.92931732178603</v>
      </c>
      <c r="O64" s="99">
        <v>83.558909770153107</v>
      </c>
      <c r="P64" s="99">
        <v>78.735864597196681</v>
      </c>
      <c r="Q64" s="99">
        <v>75.956730033785959</v>
      </c>
      <c r="R64" s="99">
        <v>74.46330000649067</v>
      </c>
      <c r="S64" s="99">
        <v>75.466131886438333</v>
      </c>
      <c r="T64" s="99">
        <v>72.896644339089676</v>
      </c>
      <c r="U64" s="99">
        <v>64.674493516020377</v>
      </c>
      <c r="V64" s="99">
        <v>72.108893237056819</v>
      </c>
      <c r="W64" s="99">
        <v>79.224720427235695</v>
      </c>
      <c r="X64" s="99">
        <v>59.149575661332683</v>
      </c>
      <c r="Y64" s="99">
        <v>48.952318492473871</v>
      </c>
      <c r="DA64" s="63" t="s">
        <v>2806</v>
      </c>
    </row>
    <row r="65" spans="1:105" ht="12" customHeight="1" x14ac:dyDescent="0.25">
      <c r="A65" s="97" t="s">
        <v>53</v>
      </c>
      <c r="B65" s="99">
        <v>0.41650500472205892</v>
      </c>
      <c r="C65" s="99">
        <v>0.88383054203005262</v>
      </c>
      <c r="D65" s="99">
        <v>0.62676819925205973</v>
      </c>
      <c r="E65" s="99">
        <v>0.70079201534934232</v>
      </c>
      <c r="F65" s="99">
        <v>0.62718884570273881</v>
      </c>
      <c r="G65" s="99">
        <v>0.81116969745657852</v>
      </c>
      <c r="H65" s="99">
        <v>0.91472045567293769</v>
      </c>
      <c r="I65" s="99">
        <v>0.85625520869960636</v>
      </c>
      <c r="J65" s="99">
        <v>0.83869552172636264</v>
      </c>
      <c r="K65" s="99">
        <v>0.94270752839557159</v>
      </c>
      <c r="L65" s="99">
        <v>0.91821178156494965</v>
      </c>
      <c r="M65" s="99">
        <v>1.0504400279167563</v>
      </c>
      <c r="N65" s="99">
        <v>0.9978954426240525</v>
      </c>
      <c r="O65" s="99">
        <v>0.84850371555937809</v>
      </c>
      <c r="P65" s="99">
        <v>0.80311690256609625</v>
      </c>
      <c r="Q65" s="99">
        <v>0.79830776696463657</v>
      </c>
      <c r="R65" s="99">
        <v>0.810327436025576</v>
      </c>
      <c r="S65" s="99">
        <v>0.85913084846212195</v>
      </c>
      <c r="T65" s="99">
        <v>0.86040166318410083</v>
      </c>
      <c r="U65" s="99">
        <v>0.78826236513344339</v>
      </c>
      <c r="V65" s="99">
        <v>0.91310686294649224</v>
      </c>
      <c r="W65" s="99">
        <v>1.0358953215751097</v>
      </c>
      <c r="X65" s="99">
        <v>0.78492859392427905</v>
      </c>
      <c r="Y65" s="99">
        <v>0.66065586247139785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6.2482151656489952E-2</v>
      </c>
      <c r="C66" s="123">
        <f t="shared" si="27"/>
        <v>0.1240418733089671</v>
      </c>
      <c r="D66" s="123">
        <f t="shared" si="27"/>
        <v>0.12168104021929288</v>
      </c>
      <c r="E66" s="123">
        <f t="shared" si="27"/>
        <v>0.20492727707741432</v>
      </c>
      <c r="F66" s="123">
        <f t="shared" si="27"/>
        <v>0.11710128803731951</v>
      </c>
      <c r="G66" s="123">
        <f t="shared" si="27"/>
        <v>0.12959691926234937</v>
      </c>
      <c r="H66" s="123">
        <f t="shared" si="27"/>
        <v>0.20310282840252614</v>
      </c>
      <c r="I66" s="123">
        <f t="shared" si="27"/>
        <v>0.44713400107117013</v>
      </c>
      <c r="J66" s="123">
        <f t="shared" si="27"/>
        <v>0.32678247782875924</v>
      </c>
      <c r="K66" s="123">
        <f t="shared" si="27"/>
        <v>0.32683558754252579</v>
      </c>
      <c r="L66" s="123">
        <f t="shared" si="27"/>
        <v>0.48643652437394647</v>
      </c>
      <c r="M66" s="123">
        <f t="shared" si="27"/>
        <v>0.33953921256118924</v>
      </c>
      <c r="N66" s="123">
        <f t="shared" si="27"/>
        <v>0.84196920654879526</v>
      </c>
      <c r="O66" s="123">
        <f t="shared" si="27"/>
        <v>0.33929359465641973</v>
      </c>
      <c r="P66" s="123">
        <f t="shared" si="27"/>
        <v>0.29580485896563069</v>
      </c>
      <c r="Q66" s="123">
        <f t="shared" si="27"/>
        <v>0.47695788338181694</v>
      </c>
      <c r="R66" s="123">
        <f t="shared" si="27"/>
        <v>0.46794328015949516</v>
      </c>
      <c r="S66" s="123">
        <f t="shared" si="27"/>
        <v>0.51081027232120646</v>
      </c>
      <c r="T66" s="123">
        <f t="shared" si="27"/>
        <v>0.47358281248918899</v>
      </c>
      <c r="U66" s="123">
        <f t="shared" si="27"/>
        <v>0.53499751891027103</v>
      </c>
      <c r="V66" s="123">
        <f t="shared" si="27"/>
        <v>0.58457513206413791</v>
      </c>
      <c r="W66" s="123">
        <f t="shared" si="27"/>
        <v>0.60894351612112341</v>
      </c>
      <c r="X66" s="123">
        <f t="shared" si="27"/>
        <v>0.6084966510939358</v>
      </c>
      <c r="Y66" s="123">
        <f t="shared" si="27"/>
        <v>0.61249433397662689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6.2482151656489952E-2</v>
      </c>
      <c r="C67" s="99">
        <f>RES_hhdet_fech!C67/RES_summary!C$19</f>
        <v>0.1240418733089671</v>
      </c>
      <c r="D67" s="99">
        <f>RES_hhdet_fech!D67/RES_summary!D$19</f>
        <v>0.12168104021929288</v>
      </c>
      <c r="E67" s="99">
        <f>RES_hhdet_fech!E67/RES_summary!E$19</f>
        <v>0.20492727707741432</v>
      </c>
      <c r="F67" s="99">
        <f>RES_hhdet_fech!F67/RES_summary!F$19</f>
        <v>0.11710128803731951</v>
      </c>
      <c r="G67" s="99">
        <f>RES_hhdet_fech!G67/RES_summary!G$19</f>
        <v>0.12959691926234937</v>
      </c>
      <c r="H67" s="99">
        <f>RES_hhdet_fech!H67/RES_summary!H$19</f>
        <v>0.20310282840252614</v>
      </c>
      <c r="I67" s="99">
        <f>RES_hhdet_fech!I67/RES_summary!I$19</f>
        <v>0.44713400107117013</v>
      </c>
      <c r="J67" s="99">
        <f>RES_hhdet_fech!J67/RES_summary!J$19</f>
        <v>0.32678247782875924</v>
      </c>
      <c r="K67" s="99">
        <f>RES_hhdet_fech!K67/RES_summary!K$19</f>
        <v>0.32683558754252579</v>
      </c>
      <c r="L67" s="99">
        <f>RES_hhdet_fech!L67/RES_summary!L$19</f>
        <v>0.48643652437394647</v>
      </c>
      <c r="M67" s="99">
        <f>RES_hhdet_fech!M67/RES_summary!M$19</f>
        <v>0.33953921256118924</v>
      </c>
      <c r="N67" s="99">
        <f>RES_hhdet_fech!N67/RES_summary!N$19</f>
        <v>0.84196920654879526</v>
      </c>
      <c r="O67" s="99">
        <f>RES_hhdet_fech!O67/RES_summary!O$19</f>
        <v>0.33929359465641973</v>
      </c>
      <c r="P67" s="99">
        <f>RES_hhdet_fech!P67/RES_summary!P$19</f>
        <v>0.29580485896563069</v>
      </c>
      <c r="Q67" s="99">
        <f>RES_hhdet_fech!Q67/RES_summary!Q$19</f>
        <v>0.47695788338181694</v>
      </c>
      <c r="R67" s="99">
        <f>RES_hhdet_fech!R67/RES_summary!R$19</f>
        <v>0.46794328015949516</v>
      </c>
      <c r="S67" s="99">
        <f>RES_hhdet_fech!S67/RES_summary!S$19</f>
        <v>0.51081027232120646</v>
      </c>
      <c r="T67" s="99">
        <f>RES_hhdet_fech!T67/RES_summary!T$19</f>
        <v>0.47358281248918899</v>
      </c>
      <c r="U67" s="99">
        <f>RES_hhdet_fech!U67/RES_summary!U$19</f>
        <v>0.53499751891027103</v>
      </c>
      <c r="V67" s="99">
        <f>RES_hhdet_fech!V67/RES_summary!V$19</f>
        <v>0.58457513206413791</v>
      </c>
      <c r="W67" s="99">
        <f>RES_hhdet_fech!W67/RES_summary!W$19</f>
        <v>0.60894351612112341</v>
      </c>
      <c r="X67" s="99">
        <f>RES_hhdet_fech!X67/RES_summary!X$19</f>
        <v>0.6084966510939358</v>
      </c>
      <c r="Y67" s="99">
        <f>RES_hhdet_fech!Y67/RES_summary!Y$19</f>
        <v>0.61249433397662689</v>
      </c>
      <c r="DA67" s="63" t="s">
        <v>2809</v>
      </c>
    </row>
    <row r="68" spans="1:105" ht="12" customHeight="1" x14ac:dyDescent="0.25">
      <c r="A68" s="121" t="s">
        <v>55</v>
      </c>
      <c r="B68" s="123">
        <v>15.55052269936613</v>
      </c>
      <c r="C68" s="123">
        <v>18.803615131124037</v>
      </c>
      <c r="D68" s="123">
        <v>14.833506569802854</v>
      </c>
      <c r="E68" s="123">
        <v>14.694375662105427</v>
      </c>
      <c r="F68" s="123">
        <v>14.50116245084272</v>
      </c>
      <c r="G68" s="123">
        <v>17.694202052533747</v>
      </c>
      <c r="H68" s="123">
        <v>18.644399146352409</v>
      </c>
      <c r="I68" s="123">
        <v>18.925957762885957</v>
      </c>
      <c r="J68" s="123">
        <v>20.234805866585262</v>
      </c>
      <c r="K68" s="123">
        <v>22.906263245827962</v>
      </c>
      <c r="L68" s="123">
        <v>21.761822996455937</v>
      </c>
      <c r="M68" s="123">
        <v>23.095550824337359</v>
      </c>
      <c r="N68" s="123">
        <v>21.969242013957917</v>
      </c>
      <c r="O68" s="123">
        <v>19.39809914984782</v>
      </c>
      <c r="P68" s="123">
        <v>17.98371480249574</v>
      </c>
      <c r="Q68" s="123">
        <v>20.718909895581504</v>
      </c>
      <c r="R68" s="123">
        <v>20.023230811114122</v>
      </c>
      <c r="S68" s="123">
        <v>19.075696997608684</v>
      </c>
      <c r="T68" s="123">
        <v>19.750451171269408</v>
      </c>
      <c r="U68" s="123">
        <v>19.142535506307421</v>
      </c>
      <c r="V68" s="123">
        <v>20.040636329758367</v>
      </c>
      <c r="W68" s="123">
        <v>21.42385309338917</v>
      </c>
      <c r="X68" s="123">
        <v>20.657606830290877</v>
      </c>
      <c r="Y68" s="123">
        <v>20.540563277502429</v>
      </c>
      <c r="DA68" s="130" t="s">
        <v>2810</v>
      </c>
    </row>
    <row r="69" spans="1:105" ht="12" customHeight="1" x14ac:dyDescent="0.25">
      <c r="A69" s="97" t="s">
        <v>134</v>
      </c>
      <c r="B69" s="99">
        <v>13.255573626510705</v>
      </c>
      <c r="C69" s="99">
        <v>21.301269354347529</v>
      </c>
      <c r="D69" s="99">
        <v>12.583975575968218</v>
      </c>
      <c r="E69" s="99">
        <v>12.838934269749306</v>
      </c>
      <c r="F69" s="99">
        <v>12.885026246090581</v>
      </c>
      <c r="G69" s="99">
        <v>17.964471701195261</v>
      </c>
      <c r="H69" s="99">
        <v>19.302700149675587</v>
      </c>
      <c r="I69" s="99">
        <v>20.041367391003039</v>
      </c>
      <c r="J69" s="99">
        <v>20.706828247687735</v>
      </c>
      <c r="K69" s="99">
        <v>24.94353863433658</v>
      </c>
      <c r="L69" s="99">
        <v>22.274544278518857</v>
      </c>
      <c r="M69" s="99">
        <v>23.905482158298838</v>
      </c>
      <c r="N69" s="99">
        <v>23.334265458399873</v>
      </c>
      <c r="O69" s="99">
        <v>19.188175714806619</v>
      </c>
      <c r="P69" s="99">
        <v>16.994791323835639</v>
      </c>
      <c r="Q69" s="99">
        <v>21.66978280796117</v>
      </c>
      <c r="R69" s="99">
        <v>20.631110268253845</v>
      </c>
      <c r="S69" s="99">
        <v>18.989635510266222</v>
      </c>
      <c r="T69" s="99">
        <v>20.128228939011073</v>
      </c>
      <c r="U69" s="99">
        <v>19.393706709831001</v>
      </c>
      <c r="V69" s="99">
        <v>20.317017790537356</v>
      </c>
      <c r="W69" s="99">
        <v>22.04098687414206</v>
      </c>
      <c r="X69" s="99">
        <v>20.425106333555593</v>
      </c>
      <c r="Y69" s="99">
        <v>19.997875642404338</v>
      </c>
      <c r="DA69" s="63" t="s">
        <v>2811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15.307240187405894</v>
      </c>
      <c r="M70" s="99">
        <v>16.329798866202786</v>
      </c>
      <c r="N70" s="99">
        <v>15.72877327725819</v>
      </c>
      <c r="O70" s="99">
        <v>13.217518728392591</v>
      </c>
      <c r="P70" s="99">
        <v>12.1011800120557</v>
      </c>
      <c r="Q70" s="99">
        <v>15.534516091942564</v>
      </c>
      <c r="R70" s="99">
        <v>15.43648105019194</v>
      </c>
      <c r="S70" s="99">
        <v>14.80663677251508</v>
      </c>
      <c r="T70" s="99">
        <v>15.843066115522534</v>
      </c>
      <c r="U70" s="99">
        <v>15.47950971200185</v>
      </c>
      <c r="V70" s="99">
        <v>16.581029608910651</v>
      </c>
      <c r="W70" s="99">
        <v>18.193542686096446</v>
      </c>
      <c r="X70" s="99">
        <v>16.994845370014104</v>
      </c>
      <c r="Y70" s="99">
        <v>16.702210880147856</v>
      </c>
      <c r="DA70" s="63" t="s">
        <v>2812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7.3166756763647909</v>
      </c>
      <c r="M71" s="102">
        <v>7.5895891983512502</v>
      </c>
      <c r="N71" s="102">
        <v>6.8945996062925321</v>
      </c>
      <c r="O71" s="102">
        <v>6.1198460215250279</v>
      </c>
      <c r="P71" s="102">
        <v>5.7583372784220694</v>
      </c>
      <c r="Q71" s="102">
        <v>6.7710682580022246</v>
      </c>
      <c r="R71" s="102">
        <v>7.0836717287678042</v>
      </c>
      <c r="S71" s="102">
        <v>7.1508477998897364</v>
      </c>
      <c r="T71" s="102">
        <v>7.2123763199123498</v>
      </c>
      <c r="U71" s="102">
        <v>6.9282627547033311</v>
      </c>
      <c r="V71" s="102">
        <v>7.512726097505479</v>
      </c>
      <c r="W71" s="102">
        <v>8.176057672705447</v>
      </c>
      <c r="X71" s="102">
        <v>7.5479033766783985</v>
      </c>
      <c r="Y71" s="102">
        <v>7.2693530948627139</v>
      </c>
      <c r="DA71" s="131" t="s">
        <v>2813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7.9905645110411028</v>
      </c>
      <c r="M72" s="105">
        <v>8.7402096678515324</v>
      </c>
      <c r="N72" s="105">
        <v>8.8341736709656598</v>
      </c>
      <c r="O72" s="105">
        <v>7.0976727068675665</v>
      </c>
      <c r="P72" s="105">
        <v>6.3428427336336304</v>
      </c>
      <c r="Q72" s="105">
        <v>8.7634478339403383</v>
      </c>
      <c r="R72" s="105">
        <v>8.3528093214241359</v>
      </c>
      <c r="S72" s="105">
        <v>7.655788972625345</v>
      </c>
      <c r="T72" s="105">
        <v>8.6306897956101842</v>
      </c>
      <c r="U72" s="105">
        <v>8.5512469572985186</v>
      </c>
      <c r="V72" s="105">
        <v>9.0683035114051691</v>
      </c>
      <c r="W72" s="105">
        <v>10.017485013390997</v>
      </c>
      <c r="X72" s="105">
        <v>9.4469419933357077</v>
      </c>
      <c r="Y72" s="105">
        <v>9.4328577852851456</v>
      </c>
      <c r="DA72" s="132" t="s">
        <v>2814</v>
      </c>
    </row>
    <row r="73" spans="1:105" ht="12" customHeight="1" x14ac:dyDescent="0.25">
      <c r="A73" s="106" t="s">
        <v>122</v>
      </c>
      <c r="B73" s="102">
        <v>16.874531779859648</v>
      </c>
      <c r="C73" s="102">
        <v>15.645934411649462</v>
      </c>
      <c r="D73" s="102">
        <v>17.457384362458132</v>
      </c>
      <c r="E73" s="102">
        <v>16.894925275819322</v>
      </c>
      <c r="F73" s="102">
        <v>16.430885591450096</v>
      </c>
      <c r="G73" s="102">
        <v>17.36871521879425</v>
      </c>
      <c r="H73" s="102">
        <v>17.846813441191777</v>
      </c>
      <c r="I73" s="102">
        <v>17.568729593841677</v>
      </c>
      <c r="J73" s="102">
        <v>19.65973480870765</v>
      </c>
      <c r="K73" s="102">
        <v>20.424802690592589</v>
      </c>
      <c r="L73" s="102">
        <v>21.355069327794123</v>
      </c>
      <c r="M73" s="102">
        <v>22.380239893040571</v>
      </c>
      <c r="N73" s="102">
        <v>20.579295046327672</v>
      </c>
      <c r="O73" s="102">
        <v>20.031413957732859</v>
      </c>
      <c r="P73" s="102">
        <v>19.90178502846091</v>
      </c>
      <c r="Q73" s="102">
        <v>19.215875129289358</v>
      </c>
      <c r="R73" s="102">
        <v>19.161529217695399</v>
      </c>
      <c r="S73" s="102">
        <v>19.714453372383346</v>
      </c>
      <c r="T73" s="102">
        <v>19.651713696310622</v>
      </c>
      <c r="U73" s="102">
        <v>19.253483079987308</v>
      </c>
      <c r="V73" s="102">
        <v>20.117348030517828</v>
      </c>
      <c r="W73" s="102">
        <v>21.162971113986281</v>
      </c>
      <c r="X73" s="102">
        <v>21.341219831939949</v>
      </c>
      <c r="Y73" s="102">
        <v>21.51673332212663</v>
      </c>
      <c r="DA73" s="131" t="s">
        <v>2815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15.523201368104491</v>
      </c>
      <c r="M74" s="105">
        <v>16.199588115998782</v>
      </c>
      <c r="N74" s="105">
        <v>14.754177193683576</v>
      </c>
      <c r="O74" s="105">
        <v>14.596317084077555</v>
      </c>
      <c r="P74" s="105">
        <v>14.727402127935401</v>
      </c>
      <c r="Q74" s="105">
        <v>14.269458905399526</v>
      </c>
      <c r="R74" s="105">
        <v>14.603721622749447</v>
      </c>
      <c r="S74" s="105">
        <v>15.342017838067036</v>
      </c>
      <c r="T74" s="105">
        <v>15.270227312535406</v>
      </c>
      <c r="U74" s="105">
        <v>15.165859167801338</v>
      </c>
      <c r="V74" s="105">
        <v>16.10235102748149</v>
      </c>
      <c r="W74" s="105">
        <v>17.106005839366833</v>
      </c>
      <c r="X74" s="105">
        <v>17.328281757990762</v>
      </c>
      <c r="Y74" s="105">
        <v>17.519707930359687</v>
      </c>
      <c r="DA74" s="132" t="s">
        <v>2816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7.3231628938275053</v>
      </c>
      <c r="M75" s="99">
        <v>7.4373315983072548</v>
      </c>
      <c r="N75" s="99">
        <v>6.3871467618602509</v>
      </c>
      <c r="O75" s="99">
        <v>6.6441517680742281</v>
      </c>
      <c r="P75" s="99">
        <v>6.8765082857575761</v>
      </c>
      <c r="Q75" s="99">
        <v>6.2949895503461493</v>
      </c>
      <c r="R75" s="99">
        <v>6.758412782867004</v>
      </c>
      <c r="S75" s="99">
        <v>7.3493636293840847</v>
      </c>
      <c r="T75" s="99">
        <v>6.8935708992402054</v>
      </c>
      <c r="U75" s="99">
        <v>6.8023079334181684</v>
      </c>
      <c r="V75" s="99">
        <v>7.3395236035879705</v>
      </c>
      <c r="W75" s="99">
        <v>7.7958203294789854</v>
      </c>
      <c r="X75" s="99">
        <v>7.8548136363263756</v>
      </c>
      <c r="Y75" s="99">
        <v>7.8476208826639109</v>
      </c>
      <c r="DA75" s="63" t="s">
        <v>2817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8.2000384742769885</v>
      </c>
      <c r="M76" s="99">
        <v>8.7622565176915295</v>
      </c>
      <c r="N76" s="99">
        <v>8.3670304318233271</v>
      </c>
      <c r="O76" s="99">
        <v>7.9521653160033283</v>
      </c>
      <c r="P76" s="99">
        <v>7.8508938421778245</v>
      </c>
      <c r="Q76" s="99">
        <v>7.9744693550533778</v>
      </c>
      <c r="R76" s="99">
        <v>7.8453088398824455</v>
      </c>
      <c r="S76" s="99">
        <v>7.9926542086829508</v>
      </c>
      <c r="T76" s="99">
        <v>8.3766564132951995</v>
      </c>
      <c r="U76" s="99">
        <v>8.3635512343831717</v>
      </c>
      <c r="V76" s="99">
        <v>8.7628274238935173</v>
      </c>
      <c r="W76" s="99">
        <v>9.3101855098878428</v>
      </c>
      <c r="X76" s="99">
        <v>9.4734681216643821</v>
      </c>
      <c r="Y76" s="99">
        <v>9.6720870476957774</v>
      </c>
      <c r="DA76" s="63" t="s">
        <v>2818</v>
      </c>
    </row>
    <row r="77" spans="1:105" ht="12" customHeight="1" x14ac:dyDescent="0.25">
      <c r="A77" s="121" t="s">
        <v>54</v>
      </c>
      <c r="B77" s="123">
        <v>6.4451436510707296</v>
      </c>
      <c r="C77" s="123">
        <v>9.9749733418483206</v>
      </c>
      <c r="D77" s="123">
        <v>7.7008741688107003</v>
      </c>
      <c r="E77" s="123">
        <v>8.005582448782258</v>
      </c>
      <c r="F77" s="123">
        <v>8.458448726232012</v>
      </c>
      <c r="G77" s="123">
        <v>9.970438342640465</v>
      </c>
      <c r="H77" s="123">
        <v>10.68459857762347</v>
      </c>
      <c r="I77" s="123">
        <v>11.344756566982239</v>
      </c>
      <c r="J77" s="123">
        <v>11.180947023071209</v>
      </c>
      <c r="K77" s="123">
        <v>12.272465541635411</v>
      </c>
      <c r="L77" s="123">
        <v>11.141296247540357</v>
      </c>
      <c r="M77" s="123">
        <v>12.111229424816036</v>
      </c>
      <c r="N77" s="123">
        <v>11.61654568017922</v>
      </c>
      <c r="O77" s="123">
        <v>10.546672263282632</v>
      </c>
      <c r="P77" s="123">
        <v>10.529567804231306</v>
      </c>
      <c r="Q77" s="123">
        <v>11.068976082797832</v>
      </c>
      <c r="R77" s="123">
        <v>11.315561230250326</v>
      </c>
      <c r="S77" s="123">
        <v>11.196584234401749</v>
      </c>
      <c r="T77" s="123">
        <v>11.318528127912957</v>
      </c>
      <c r="U77" s="123">
        <v>11.040054732098969</v>
      </c>
      <c r="V77" s="123">
        <v>11.483231393179544</v>
      </c>
      <c r="W77" s="123">
        <v>12.01777534460272</v>
      </c>
      <c r="X77" s="123">
        <v>11.442471193735116</v>
      </c>
      <c r="Y77" s="123">
        <v>11.16011416901387</v>
      </c>
      <c r="DA77" s="130" t="s">
        <v>2819</v>
      </c>
    </row>
    <row r="78" spans="1:105" ht="12" customHeight="1" x14ac:dyDescent="0.25">
      <c r="A78" s="97" t="s">
        <v>189</v>
      </c>
      <c r="B78" s="99">
        <v>4.6577107573951055</v>
      </c>
      <c r="C78" s="99">
        <v>11.361000939826749</v>
      </c>
      <c r="D78" s="99">
        <v>7.2863088558520523</v>
      </c>
      <c r="E78" s="99">
        <v>7.7418124768732426</v>
      </c>
      <c r="F78" s="99">
        <v>8.2005024058028706</v>
      </c>
      <c r="G78" s="99">
        <v>10.778130061375551</v>
      </c>
      <c r="H78" s="99">
        <v>11.913405152956374</v>
      </c>
      <c r="I78" s="99">
        <v>12.824891304508636</v>
      </c>
      <c r="J78" s="99">
        <v>12.343680201248564</v>
      </c>
      <c r="K78" s="99">
        <v>14.183737126588294</v>
      </c>
      <c r="L78" s="99">
        <v>12.222317462479113</v>
      </c>
      <c r="M78" s="99">
        <v>13.49809710428417</v>
      </c>
      <c r="N78" s="99">
        <v>13.165844322362107</v>
      </c>
      <c r="O78" s="99">
        <v>11.634118459412939</v>
      </c>
      <c r="P78" s="99">
        <v>11.896455001871029</v>
      </c>
      <c r="Q78" s="99">
        <v>12.717030246793733</v>
      </c>
      <c r="R78" s="99">
        <v>13.491049859207386</v>
      </c>
      <c r="S78" s="99">
        <v>13.034391450777461</v>
      </c>
      <c r="T78" s="99">
        <v>13.946745424614329</v>
      </c>
      <c r="U78" s="99">
        <v>13.633467900458552</v>
      </c>
      <c r="V78" s="99">
        <v>14.485303627183358</v>
      </c>
      <c r="W78" s="99">
        <v>15.720558159965822</v>
      </c>
      <c r="X78" s="99">
        <v>14.431887346584935</v>
      </c>
      <c r="Y78" s="99">
        <v>13.924259630551232</v>
      </c>
      <c r="DA78" s="63" t="s">
        <v>2820</v>
      </c>
    </row>
    <row r="79" spans="1:105" ht="12" customHeight="1" x14ac:dyDescent="0.25">
      <c r="A79" s="109" t="s">
        <v>120</v>
      </c>
      <c r="B79" s="110">
        <v>8.3097746431443049</v>
      </c>
      <c r="C79" s="110">
        <v>8.3866606349757404</v>
      </c>
      <c r="D79" s="110">
        <v>8.228502748939885</v>
      </c>
      <c r="E79" s="110">
        <v>8.3513192308132194</v>
      </c>
      <c r="F79" s="110">
        <v>8.8013600766842206</v>
      </c>
      <c r="G79" s="110">
        <v>8.8873629638442608</v>
      </c>
      <c r="H79" s="110">
        <v>9.0261851366788086</v>
      </c>
      <c r="I79" s="110">
        <v>9.3385653428315578</v>
      </c>
      <c r="J79" s="110">
        <v>9.6035389269973379</v>
      </c>
      <c r="K79" s="110">
        <v>9.6821887497262029</v>
      </c>
      <c r="L79" s="110">
        <v>9.6639251789426677</v>
      </c>
      <c r="M79" s="110">
        <v>10.199818655514493</v>
      </c>
      <c r="N79" s="110">
        <v>9.4711313940156039</v>
      </c>
      <c r="O79" s="110">
        <v>9.1894516475806274</v>
      </c>
      <c r="P79" s="110">
        <v>9.0976048497496134</v>
      </c>
      <c r="Q79" s="110">
        <v>9.7375421333017158</v>
      </c>
      <c r="R79" s="110">
        <v>9.817320909975443</v>
      </c>
      <c r="S79" s="110">
        <v>10.109916800529184</v>
      </c>
      <c r="T79" s="110">
        <v>9.8776201800266907</v>
      </c>
      <c r="U79" s="110">
        <v>9.7331354712970501</v>
      </c>
      <c r="V79" s="110">
        <v>10.112792868044815</v>
      </c>
      <c r="W79" s="110">
        <v>10.500942306555743</v>
      </c>
      <c r="X79" s="110">
        <v>10.256283397116393</v>
      </c>
      <c r="Y79" s="110">
        <v>10.073170934425434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125.42344507908669</v>
      </c>
      <c r="C81" s="118">
        <f t="shared" si="28"/>
        <v>115.50113501877684</v>
      </c>
      <c r="D81" s="118">
        <f t="shared" si="28"/>
        <v>125.96513353353409</v>
      </c>
      <c r="E81" s="118">
        <f t="shared" si="28"/>
        <v>122.19520903611294</v>
      </c>
      <c r="F81" s="118">
        <f t="shared" si="28"/>
        <v>121.52706524630857</v>
      </c>
      <c r="G81" s="118">
        <f t="shared" si="28"/>
        <v>119.14123110243031</v>
      </c>
      <c r="H81" s="118">
        <f t="shared" si="28"/>
        <v>122.00125785706443</v>
      </c>
      <c r="I81" s="118">
        <f t="shared" si="28"/>
        <v>111.67584501241531</v>
      </c>
      <c r="J81" s="118">
        <f t="shared" si="28"/>
        <v>115.34121559579933</v>
      </c>
      <c r="K81" s="118">
        <f t="shared" si="28"/>
        <v>116.79862148121796</v>
      </c>
      <c r="L81" s="118">
        <f t="shared" si="28"/>
        <v>122.77380824118129</v>
      </c>
      <c r="M81" s="118">
        <f t="shared" si="28"/>
        <v>128.98190006616295</v>
      </c>
      <c r="N81" s="118">
        <f t="shared" si="28"/>
        <v>119.97766729390848</v>
      </c>
      <c r="O81" s="118">
        <f t="shared" si="28"/>
        <v>114.51071441333215</v>
      </c>
      <c r="P81" s="118">
        <f t="shared" si="28"/>
        <v>108.78828342339453</v>
      </c>
      <c r="Q81" s="118">
        <f t="shared" si="28"/>
        <v>101.46837500849071</v>
      </c>
      <c r="R81" s="118">
        <f t="shared" ref="R81:V81" si="29">R82+R85+R87+R100</f>
        <v>106.09987279856814</v>
      </c>
      <c r="S81" s="118">
        <f t="shared" si="29"/>
        <v>107.87241939279194</v>
      </c>
      <c r="T81" s="118">
        <f t="shared" si="29"/>
        <v>103.85709165338683</v>
      </c>
      <c r="U81" s="118">
        <f t="shared" si="29"/>
        <v>100.87872211354936</v>
      </c>
      <c r="V81" s="118">
        <f t="shared" si="29"/>
        <v>116.29045536058977</v>
      </c>
      <c r="W81" s="118">
        <f t="shared" ref="W81:Y81" si="30">W82+W85+W87+W100</f>
        <v>108.36591320230846</v>
      </c>
      <c r="X81" s="118">
        <f t="shared" si="30"/>
        <v>96.137145962003743</v>
      </c>
      <c r="Y81" s="118">
        <f t="shared" si="30"/>
        <v>86.999731910148668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99.429451489276531</v>
      </c>
      <c r="C82" s="123">
        <f t="shared" si="31"/>
        <v>90.15573370580907</v>
      </c>
      <c r="D82" s="123">
        <f t="shared" si="31"/>
        <v>98.938718663829846</v>
      </c>
      <c r="E82" s="123">
        <f t="shared" si="31"/>
        <v>95.558169436242551</v>
      </c>
      <c r="F82" s="123">
        <f t="shared" si="31"/>
        <v>94.602966731075966</v>
      </c>
      <c r="G82" s="123">
        <f t="shared" si="31"/>
        <v>91.394566518093754</v>
      </c>
      <c r="H82" s="123">
        <f t="shared" si="31"/>
        <v>93.702263145146375</v>
      </c>
      <c r="I82" s="123">
        <f t="shared" si="31"/>
        <v>83.274911769113075</v>
      </c>
      <c r="J82" s="123">
        <f t="shared" si="31"/>
        <v>84.915496797328657</v>
      </c>
      <c r="K82" s="123">
        <f t="shared" si="31"/>
        <v>85.334636965382956</v>
      </c>
      <c r="L82" s="123">
        <f t="shared" si="31"/>
        <v>91.064682026147835</v>
      </c>
      <c r="M82" s="123">
        <f t="shared" si="31"/>
        <v>95.757079208338865</v>
      </c>
      <c r="N82" s="123">
        <f t="shared" si="31"/>
        <v>88.786600244100413</v>
      </c>
      <c r="O82" s="123">
        <f t="shared" si="31"/>
        <v>84.636284243700601</v>
      </c>
      <c r="P82" s="123">
        <f t="shared" si="31"/>
        <v>79.301765141983552</v>
      </c>
      <c r="Q82" s="123">
        <f t="shared" si="31"/>
        <v>71.179905479242834</v>
      </c>
      <c r="R82" s="123">
        <f t="shared" ref="R82:V82" si="32">SUM(R83:R84)</f>
        <v>75.536273240390273</v>
      </c>
      <c r="S82" s="123">
        <f t="shared" si="32"/>
        <v>76.278023439535474</v>
      </c>
      <c r="T82" s="123">
        <f t="shared" si="32"/>
        <v>72.693201649434371</v>
      </c>
      <c r="U82" s="123">
        <f t="shared" si="32"/>
        <v>70.296892712646994</v>
      </c>
      <c r="V82" s="123">
        <f t="shared" si="32"/>
        <v>83.737082865404005</v>
      </c>
      <c r="W82" s="123">
        <f t="shared" ref="W82:Y82" si="33">SUM(W83:W84)</f>
        <v>74.824763820663819</v>
      </c>
      <c r="X82" s="123">
        <f t="shared" si="33"/>
        <v>63.254828498431117</v>
      </c>
      <c r="Y82" s="123">
        <f t="shared" si="33"/>
        <v>54.744758422175948</v>
      </c>
      <c r="DA82" s="130" t="s">
        <v>2823</v>
      </c>
    </row>
    <row r="83" spans="1:105" ht="12" customHeight="1" x14ac:dyDescent="0.25">
      <c r="A83" s="97" t="s">
        <v>199</v>
      </c>
      <c r="B83" s="99">
        <v>99.06771322618404</v>
      </c>
      <c r="C83" s="99">
        <v>89.82629242319554</v>
      </c>
      <c r="D83" s="99">
        <v>98.566610609389457</v>
      </c>
      <c r="E83" s="99">
        <v>95.1933161754759</v>
      </c>
      <c r="F83" s="99">
        <v>94.237106318976458</v>
      </c>
      <c r="G83" s="99">
        <v>91.040692226055967</v>
      </c>
      <c r="H83" s="99">
        <v>93.333996623445898</v>
      </c>
      <c r="I83" s="99">
        <v>82.944223044355425</v>
      </c>
      <c r="J83" s="99">
        <v>84.571266431309255</v>
      </c>
      <c r="K83" s="99">
        <v>84.984568714958186</v>
      </c>
      <c r="L83" s="99">
        <v>90.681579630296497</v>
      </c>
      <c r="M83" s="99">
        <v>95.345253753869486</v>
      </c>
      <c r="N83" s="99">
        <v>88.401857931456391</v>
      </c>
      <c r="O83" s="99">
        <v>84.25867610060746</v>
      </c>
      <c r="P83" s="99">
        <v>78.949370890556168</v>
      </c>
      <c r="Q83" s="99">
        <v>70.860100348090413</v>
      </c>
      <c r="R83" s="99">
        <v>75.195679259587848</v>
      </c>
      <c r="S83" s="99">
        <v>75.928849022404648</v>
      </c>
      <c r="T83" s="99">
        <v>72.356840066240622</v>
      </c>
      <c r="U83" s="99">
        <v>69.968930394649362</v>
      </c>
      <c r="V83" s="99">
        <v>83.33977937594014</v>
      </c>
      <c r="W83" s="99">
        <v>74.464594254332155</v>
      </c>
      <c r="X83" s="99">
        <v>62.94737516838314</v>
      </c>
      <c r="Y83" s="99">
        <v>54.47357125594683</v>
      </c>
      <c r="DA83" s="63" t="s">
        <v>2824</v>
      </c>
    </row>
    <row r="84" spans="1:105" ht="12" customHeight="1" x14ac:dyDescent="0.25">
      <c r="A84" s="97" t="s">
        <v>53</v>
      </c>
      <c r="B84" s="99">
        <v>0.36173826309249385</v>
      </c>
      <c r="C84" s="99">
        <v>0.3294412826135335</v>
      </c>
      <c r="D84" s="99">
        <v>0.37210805444038964</v>
      </c>
      <c r="E84" s="99">
        <v>0.36485326076665231</v>
      </c>
      <c r="F84" s="99">
        <v>0.36586041209950887</v>
      </c>
      <c r="G84" s="99">
        <v>0.35387429203778997</v>
      </c>
      <c r="H84" s="99">
        <v>0.36826652170047608</v>
      </c>
      <c r="I84" s="99">
        <v>0.33068872475765043</v>
      </c>
      <c r="J84" s="99">
        <v>0.34423036601940921</v>
      </c>
      <c r="K84" s="99">
        <v>0.35006825042477574</v>
      </c>
      <c r="L84" s="99">
        <v>0.38310239585133982</v>
      </c>
      <c r="M84" s="99">
        <v>0.41182545446937413</v>
      </c>
      <c r="N84" s="99">
        <v>0.38474231264401482</v>
      </c>
      <c r="O84" s="99">
        <v>0.37760814309314789</v>
      </c>
      <c r="P84" s="99">
        <v>0.35239425142738284</v>
      </c>
      <c r="Q84" s="99">
        <v>0.31980513115241443</v>
      </c>
      <c r="R84" s="99">
        <v>0.34059398080242104</v>
      </c>
      <c r="S84" s="99">
        <v>0.34917441713082659</v>
      </c>
      <c r="T84" s="99">
        <v>0.33636158319375326</v>
      </c>
      <c r="U84" s="99">
        <v>0.32796231799763637</v>
      </c>
      <c r="V84" s="99">
        <v>0.39730348946386057</v>
      </c>
      <c r="W84" s="99">
        <v>0.36016956633166597</v>
      </c>
      <c r="X84" s="99">
        <v>0.30745333004797593</v>
      </c>
      <c r="Y84" s="99">
        <v>0.27118716622912103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6.3998367309146501E-2</v>
      </c>
      <c r="C85" s="123">
        <f t="shared" si="34"/>
        <v>8.4281012633776103E-2</v>
      </c>
      <c r="D85" s="123">
        <f t="shared" si="34"/>
        <v>7.1798245299848365E-2</v>
      </c>
      <c r="E85" s="123">
        <f t="shared" si="34"/>
        <v>0.12290001249768116</v>
      </c>
      <c r="F85" s="123">
        <f t="shared" si="34"/>
        <v>8.2445333519256953E-2</v>
      </c>
      <c r="G85" s="123">
        <f t="shared" si="34"/>
        <v>9.7613616372194956E-2</v>
      </c>
      <c r="H85" s="123">
        <f t="shared" si="34"/>
        <v>0.15248926992967168</v>
      </c>
      <c r="I85" s="123">
        <f t="shared" si="34"/>
        <v>0.33342358672742295</v>
      </c>
      <c r="J85" s="123">
        <f t="shared" si="34"/>
        <v>0.24131473309736101</v>
      </c>
      <c r="K85" s="123">
        <f t="shared" si="34"/>
        <v>0.22930586974386397</v>
      </c>
      <c r="L85" s="123">
        <f t="shared" si="34"/>
        <v>0.32609895520832333</v>
      </c>
      <c r="M85" s="123">
        <f t="shared" si="34"/>
        <v>0.24367417828936858</v>
      </c>
      <c r="N85" s="123">
        <f t="shared" si="34"/>
        <v>0.68737996072616658</v>
      </c>
      <c r="O85" s="123">
        <f t="shared" si="34"/>
        <v>0.32800344796293279</v>
      </c>
      <c r="P85" s="123">
        <f t="shared" si="34"/>
        <v>0.30617631607657431</v>
      </c>
      <c r="Q85" s="123">
        <f t="shared" si="34"/>
        <v>0.53039050623839312</v>
      </c>
      <c r="R85" s="123">
        <f t="shared" si="34"/>
        <v>0.56155753713155299</v>
      </c>
      <c r="S85" s="123">
        <f t="shared" si="34"/>
        <v>0.58250475924315059</v>
      </c>
      <c r="T85" s="123">
        <f t="shared" si="34"/>
        <v>0.51477685989186261</v>
      </c>
      <c r="U85" s="123">
        <f t="shared" si="34"/>
        <v>0.56504896861742793</v>
      </c>
      <c r="V85" s="123">
        <f t="shared" si="34"/>
        <v>0.57689548517630174</v>
      </c>
      <c r="W85" s="123">
        <f t="shared" si="34"/>
        <v>0.59419955290890714</v>
      </c>
      <c r="X85" s="123">
        <f t="shared" si="34"/>
        <v>0.56475330286605607</v>
      </c>
      <c r="Y85" s="123">
        <f t="shared" si="34"/>
        <v>0.55161848192836038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6.3998367309146501E-2</v>
      </c>
      <c r="C86" s="99">
        <f>RES_hhdet_fech!C86/RES_summary!C$19</f>
        <v>8.4281012633776103E-2</v>
      </c>
      <c r="D86" s="99">
        <f>RES_hhdet_fech!D86/RES_summary!D$19</f>
        <v>7.1798245299848365E-2</v>
      </c>
      <c r="E86" s="99">
        <f>RES_hhdet_fech!E86/RES_summary!E$19</f>
        <v>0.12290001249768116</v>
      </c>
      <c r="F86" s="99">
        <f>RES_hhdet_fech!F86/RES_summary!F$19</f>
        <v>8.2445333519256953E-2</v>
      </c>
      <c r="G86" s="99">
        <f>RES_hhdet_fech!G86/RES_summary!G$19</f>
        <v>9.7613616372194956E-2</v>
      </c>
      <c r="H86" s="99">
        <f>RES_hhdet_fech!H86/RES_summary!H$19</f>
        <v>0.15248926992967168</v>
      </c>
      <c r="I86" s="99">
        <f>RES_hhdet_fech!I86/RES_summary!I$19</f>
        <v>0.33342358672742295</v>
      </c>
      <c r="J86" s="99">
        <f>RES_hhdet_fech!J86/RES_summary!J$19</f>
        <v>0.24131473309736101</v>
      </c>
      <c r="K86" s="99">
        <f>RES_hhdet_fech!K86/RES_summary!K$19</f>
        <v>0.22930586974386397</v>
      </c>
      <c r="L86" s="99">
        <f>RES_hhdet_fech!L86/RES_summary!L$19</f>
        <v>0.32609895520832333</v>
      </c>
      <c r="M86" s="99">
        <f>RES_hhdet_fech!M86/RES_summary!M$19</f>
        <v>0.24367417828936858</v>
      </c>
      <c r="N86" s="99">
        <f>RES_hhdet_fech!N86/RES_summary!N$19</f>
        <v>0.68737996072616658</v>
      </c>
      <c r="O86" s="99">
        <f>RES_hhdet_fech!O86/RES_summary!O$19</f>
        <v>0.32800344796293279</v>
      </c>
      <c r="P86" s="99">
        <f>RES_hhdet_fech!P86/RES_summary!P$19</f>
        <v>0.30617631607657431</v>
      </c>
      <c r="Q86" s="99">
        <f>RES_hhdet_fech!Q86/RES_summary!Q$19</f>
        <v>0.53039050623839312</v>
      </c>
      <c r="R86" s="99">
        <f>RES_hhdet_fech!R86/RES_summary!R$19</f>
        <v>0.56155753713155299</v>
      </c>
      <c r="S86" s="99">
        <f>RES_hhdet_fech!S86/RES_summary!S$19</f>
        <v>0.58250475924315059</v>
      </c>
      <c r="T86" s="99">
        <f>RES_hhdet_fech!T86/RES_summary!T$19</f>
        <v>0.51477685989186261</v>
      </c>
      <c r="U86" s="99">
        <f>RES_hhdet_fech!U86/RES_summary!U$19</f>
        <v>0.56504896861742793</v>
      </c>
      <c r="V86" s="99">
        <f>RES_hhdet_fech!V86/RES_summary!V$19</f>
        <v>0.57689548517630174</v>
      </c>
      <c r="W86" s="99">
        <f>RES_hhdet_fech!W86/RES_summary!W$19</f>
        <v>0.59419955290890714</v>
      </c>
      <c r="X86" s="99">
        <f>RES_hhdet_fech!X86/RES_summary!X$19</f>
        <v>0.56475330286605607</v>
      </c>
      <c r="Y86" s="99">
        <f>RES_hhdet_fech!Y86/RES_summary!Y$19</f>
        <v>0.55161848192836038</v>
      </c>
      <c r="DA86" s="63" t="s">
        <v>2827</v>
      </c>
    </row>
    <row r="87" spans="1:105" ht="12" customHeight="1" x14ac:dyDescent="0.25">
      <c r="A87" s="121" t="s">
        <v>55</v>
      </c>
      <c r="B87" s="123">
        <v>17.25118413838069</v>
      </c>
      <c r="C87" s="123">
        <v>16.366903340350465</v>
      </c>
      <c r="D87" s="123">
        <v>18.045795274536285</v>
      </c>
      <c r="E87" s="123">
        <v>17.382928190463897</v>
      </c>
      <c r="F87" s="123">
        <v>17.080565829878598</v>
      </c>
      <c r="G87" s="123">
        <v>17.926913071200719</v>
      </c>
      <c r="H87" s="123">
        <v>18.242880234932269</v>
      </c>
      <c r="I87" s="123">
        <v>17.964397900844993</v>
      </c>
      <c r="J87" s="123">
        <v>19.963659839724755</v>
      </c>
      <c r="K87" s="123">
        <v>20.761751880370195</v>
      </c>
      <c r="L87" s="123">
        <v>21.155356860523082</v>
      </c>
      <c r="M87" s="123">
        <v>21.987356105441773</v>
      </c>
      <c r="N87" s="123">
        <v>20.277572396222478</v>
      </c>
      <c r="O87" s="123">
        <v>19.692586230146379</v>
      </c>
      <c r="P87" s="123">
        <v>19.630303851762999</v>
      </c>
      <c r="Q87" s="123">
        <v>18.572525244767736</v>
      </c>
      <c r="R87" s="123">
        <v>19.00025208508897</v>
      </c>
      <c r="S87" s="123">
        <v>19.852743120748077</v>
      </c>
      <c r="T87" s="123">
        <v>19.765785123728953</v>
      </c>
      <c r="U87" s="123">
        <v>19.368488676549912</v>
      </c>
      <c r="V87" s="123">
        <v>20.472591609675067</v>
      </c>
      <c r="W87" s="123">
        <v>21.289449842100957</v>
      </c>
      <c r="X87" s="123">
        <v>21.182149708317532</v>
      </c>
      <c r="Y87" s="123">
        <v>21.022261220790767</v>
      </c>
      <c r="DA87" s="130" t="s">
        <v>2828</v>
      </c>
    </row>
    <row r="88" spans="1:105" ht="12" customHeight="1" x14ac:dyDescent="0.25">
      <c r="A88" s="97" t="s">
        <v>132</v>
      </c>
      <c r="B88" s="99">
        <v>21.416556352489593</v>
      </c>
      <c r="C88" s="99">
        <v>23.234172830935567</v>
      </c>
      <c r="D88" s="99">
        <v>22.085968527844798</v>
      </c>
      <c r="E88" s="99">
        <v>20.09921355660747</v>
      </c>
      <c r="F88" s="99">
        <v>21.680862647762375</v>
      </c>
      <c r="G88" s="99">
        <v>21.439113890790289</v>
      </c>
      <c r="H88" s="99">
        <v>20.545053943428538</v>
      </c>
      <c r="I88" s="99">
        <v>20.42431153943345</v>
      </c>
      <c r="J88" s="99">
        <v>21.536559974592436</v>
      </c>
      <c r="K88" s="99">
        <v>22.618973357311074</v>
      </c>
      <c r="L88" s="99">
        <v>22.409203166741904</v>
      </c>
      <c r="M88" s="99">
        <v>22.77480624062698</v>
      </c>
      <c r="N88" s="99">
        <v>22.423715749171091</v>
      </c>
      <c r="O88" s="99">
        <v>21.903462128464913</v>
      </c>
      <c r="P88" s="99">
        <v>21.935168915811115</v>
      </c>
      <c r="Q88" s="99">
        <v>17.239670671899802</v>
      </c>
      <c r="R88" s="99">
        <v>19.387572305847819</v>
      </c>
      <c r="S88" s="99">
        <v>20.39657313192075</v>
      </c>
      <c r="T88" s="99">
        <v>19.901151077303389</v>
      </c>
      <c r="U88" s="99">
        <v>19.269147195222633</v>
      </c>
      <c r="V88" s="99">
        <v>23.766128492224549</v>
      </c>
      <c r="W88" s="99">
        <v>22.073607858493002</v>
      </c>
      <c r="X88" s="99">
        <v>21.321941712141147</v>
      </c>
      <c r="Y88" s="99">
        <v>21.019947548768151</v>
      </c>
      <c r="DA88" s="63" t="s">
        <v>2829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15.1770597341804</v>
      </c>
      <c r="M89" s="99">
        <v>15.76318619283796</v>
      </c>
      <c r="N89" s="99">
        <v>15.85385670937295</v>
      </c>
      <c r="O89" s="99">
        <v>16.077507332007606</v>
      </c>
      <c r="P89" s="99">
        <v>16.25515822323662</v>
      </c>
      <c r="Q89" s="99">
        <v>12.727933766020689</v>
      </c>
      <c r="R89" s="99">
        <v>14.59152289559526</v>
      </c>
      <c r="S89" s="99">
        <v>15.773232257692474</v>
      </c>
      <c r="T89" s="99">
        <v>15.525635917113135</v>
      </c>
      <c r="U89" s="99">
        <v>15.301980629861056</v>
      </c>
      <c r="V89" s="99">
        <v>18.932374135126675</v>
      </c>
      <c r="W89" s="99">
        <v>17.802714032512306</v>
      </c>
      <c r="X89" s="99">
        <v>17.383552292108696</v>
      </c>
      <c r="Y89" s="99">
        <v>17.201997553943855</v>
      </c>
      <c r="DA89" s="63" t="s">
        <v>2830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6.9591764519908672</v>
      </c>
      <c r="M90" s="102">
        <v>7.0235746101109804</v>
      </c>
      <c r="N90" s="102">
        <v>6.6516467721393777</v>
      </c>
      <c r="O90" s="102">
        <v>7.1112574191154687</v>
      </c>
      <c r="P90" s="102">
        <v>7.4228980421959534</v>
      </c>
      <c r="Q90" s="102">
        <v>5.5091261314957327</v>
      </c>
      <c r="R90" s="102">
        <v>6.7229725004095719</v>
      </c>
      <c r="S90" s="102">
        <v>7.6447119937607564</v>
      </c>
      <c r="T90" s="102">
        <v>7.190538510409783</v>
      </c>
      <c r="U90" s="102">
        <v>7.1102577182914208</v>
      </c>
      <c r="V90" s="102">
        <v>8.8034168988990942</v>
      </c>
      <c r="W90" s="102">
        <v>8.3078029275373702</v>
      </c>
      <c r="X90" s="102">
        <v>8.0328601071697019</v>
      </c>
      <c r="Y90" s="102">
        <v>7.7732270546707163</v>
      </c>
      <c r="DA90" s="131" t="s">
        <v>2831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8.2178832821895345</v>
      </c>
      <c r="M91" s="105">
        <v>8.7396115827269831</v>
      </c>
      <c r="N91" s="105">
        <v>9.2022099372335724</v>
      </c>
      <c r="O91" s="105">
        <v>8.96624991289214</v>
      </c>
      <c r="P91" s="105">
        <v>8.8322601810406685</v>
      </c>
      <c r="Q91" s="105">
        <v>7.218807634524957</v>
      </c>
      <c r="R91" s="105">
        <v>7.8685503951856859</v>
      </c>
      <c r="S91" s="105">
        <v>8.1285202639317209</v>
      </c>
      <c r="T91" s="105">
        <v>8.335097406703353</v>
      </c>
      <c r="U91" s="105">
        <v>8.1917229115696397</v>
      </c>
      <c r="V91" s="105">
        <v>10.128957236227581</v>
      </c>
      <c r="W91" s="105">
        <v>9.4949111049749355</v>
      </c>
      <c r="X91" s="105">
        <v>9.3506921849389943</v>
      </c>
      <c r="Y91" s="105">
        <v>9.4287704992731367</v>
      </c>
      <c r="DA91" s="132" t="s">
        <v>2832</v>
      </c>
    </row>
    <row r="92" spans="1:105" ht="12" customHeight="1" x14ac:dyDescent="0.25">
      <c r="A92" s="106" t="s">
        <v>124</v>
      </c>
      <c r="B92" s="102">
        <v>18.641736007406248</v>
      </c>
      <c r="C92" s="102">
        <v>19.325892706113873</v>
      </c>
      <c r="D92" s="102">
        <v>18.356563803802278</v>
      </c>
      <c r="E92" s="102">
        <v>18.902791328035185</v>
      </c>
      <c r="F92" s="102">
        <v>19.126075348643738</v>
      </c>
      <c r="G92" s="102">
        <v>19.554928578771985</v>
      </c>
      <c r="H92" s="102">
        <v>20.060188188365998</v>
      </c>
      <c r="I92" s="102">
        <v>20.53347459753352</v>
      </c>
      <c r="J92" s="102">
        <v>21.548357429875562</v>
      </c>
      <c r="K92" s="102">
        <v>22.646165386387441</v>
      </c>
      <c r="L92" s="102">
        <v>23.378240297565796</v>
      </c>
      <c r="M92" s="102">
        <v>24.293425171264463</v>
      </c>
      <c r="N92" s="102">
        <v>23.091609303672644</v>
      </c>
      <c r="O92" s="102">
        <v>21.869099996595391</v>
      </c>
      <c r="P92" s="102">
        <v>22.013101599430687</v>
      </c>
      <c r="Q92" s="102">
        <v>22.009753079097031</v>
      </c>
      <c r="R92" s="102">
        <v>20.474456946419135</v>
      </c>
      <c r="S92" s="102">
        <v>20.966324561507392</v>
      </c>
      <c r="T92" s="102">
        <v>21.076760690923841</v>
      </c>
      <c r="U92" s="102">
        <v>19.899146904100299</v>
      </c>
      <c r="V92" s="102">
        <v>21.220611815405569</v>
      </c>
      <c r="W92" s="102">
        <v>23.382249323889095</v>
      </c>
      <c r="X92" s="102">
        <v>22.078109167640577</v>
      </c>
      <c r="Y92" s="102">
        <v>19.752310484198674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15.816375263287105</v>
      </c>
      <c r="M93" s="105">
        <v>16.524270829149316</v>
      </c>
      <c r="N93" s="105">
        <v>15.705201503292992</v>
      </c>
      <c r="O93" s="105">
        <v>15.283464089382155</v>
      </c>
      <c r="P93" s="105">
        <v>15.785861242445224</v>
      </c>
      <c r="Q93" s="105">
        <v>15.762414118989692</v>
      </c>
      <c r="R93" s="105">
        <v>15.066366002706728</v>
      </c>
      <c r="S93" s="105">
        <v>15.673661774058139</v>
      </c>
      <c r="T93" s="105">
        <v>13.460289557377845</v>
      </c>
      <c r="U93" s="105">
        <v>24.172149096954545</v>
      </c>
      <c r="V93" s="105">
        <v>0</v>
      </c>
      <c r="W93" s="105">
        <v>0</v>
      </c>
      <c r="X93" s="105">
        <v>16.439764694500727</v>
      </c>
      <c r="Y93" s="105">
        <v>15.403177425141514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7.7510888486178864</v>
      </c>
      <c r="M94" s="99">
        <v>7.9252391704490757</v>
      </c>
      <c r="N94" s="99">
        <v>7.1227603980476522</v>
      </c>
      <c r="O94" s="99">
        <v>7.2592918573713172</v>
      </c>
      <c r="P94" s="99">
        <v>7.7313229722175558</v>
      </c>
      <c r="Q94" s="99">
        <v>7.309447628307697</v>
      </c>
      <c r="R94" s="99">
        <v>7.3867606755251556</v>
      </c>
      <c r="S94" s="99">
        <v>7.5516080980091669</v>
      </c>
      <c r="T94" s="99">
        <v>1.2587201786216939</v>
      </c>
      <c r="U94" s="99">
        <v>0.22216754369531899</v>
      </c>
      <c r="V94" s="99">
        <v>0</v>
      </c>
      <c r="W94" s="99">
        <v>0</v>
      </c>
      <c r="X94" s="99">
        <v>4.3525869340993752</v>
      </c>
      <c r="Y94" s="99">
        <v>6.2151544069119309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8.0652864146692185</v>
      </c>
      <c r="M95" s="99">
        <v>8.5990316587002376</v>
      </c>
      <c r="N95" s="99">
        <v>8.5824411052453407</v>
      </c>
      <c r="O95" s="99">
        <v>8.0241722320108373</v>
      </c>
      <c r="P95" s="99">
        <v>8.0545382702276651</v>
      </c>
      <c r="Q95" s="99">
        <v>8.4529664906819946</v>
      </c>
      <c r="R95" s="99">
        <v>7.6796053271815721</v>
      </c>
      <c r="S95" s="99">
        <v>8.1220536760489725</v>
      </c>
      <c r="T95" s="99">
        <v>12.201569378756151</v>
      </c>
      <c r="U95" s="99">
        <v>23.949981553259232</v>
      </c>
      <c r="V95" s="99">
        <v>0</v>
      </c>
      <c r="W95" s="99">
        <v>0</v>
      </c>
      <c r="X95" s="99">
        <v>12.087177760401351</v>
      </c>
      <c r="Y95" s="99">
        <v>9.1880230182295879</v>
      </c>
      <c r="DA95" s="63" t="s">
        <v>2836</v>
      </c>
    </row>
    <row r="96" spans="1:105" ht="12" customHeight="1" x14ac:dyDescent="0.25">
      <c r="A96" s="106" t="s">
        <v>122</v>
      </c>
      <c r="B96" s="102">
        <v>16.874531779859645</v>
      </c>
      <c r="C96" s="102">
        <v>15.730553186182551</v>
      </c>
      <c r="D96" s="102">
        <v>17.69477078567688</v>
      </c>
      <c r="E96" s="102">
        <v>17.136370251482695</v>
      </c>
      <c r="F96" s="102">
        <v>16.637561463017015</v>
      </c>
      <c r="G96" s="102">
        <v>17.556817784433754</v>
      </c>
      <c r="H96" s="102">
        <v>17.978920426688724</v>
      </c>
      <c r="I96" s="102">
        <v>17.670030999786789</v>
      </c>
      <c r="J96" s="102">
        <v>19.763549390781339</v>
      </c>
      <c r="K96" s="102">
        <v>20.508721761964342</v>
      </c>
      <c r="L96" s="102">
        <v>21.396345154524372</v>
      </c>
      <c r="M96" s="102">
        <v>22.376035809758434</v>
      </c>
      <c r="N96" s="102">
        <v>20.452932908138727</v>
      </c>
      <c r="O96" s="102">
        <v>19.888434282691957</v>
      </c>
      <c r="P96" s="102">
        <v>19.838796426086628</v>
      </c>
      <c r="Q96" s="102">
        <v>19.134834893341399</v>
      </c>
      <c r="R96" s="102">
        <v>19.385728705780149</v>
      </c>
      <c r="S96" s="102">
        <v>20.232564425588937</v>
      </c>
      <c r="T96" s="102">
        <v>20.204464403698541</v>
      </c>
      <c r="U96" s="102">
        <v>19.824832345333736</v>
      </c>
      <c r="V96" s="102">
        <v>20.629276839232869</v>
      </c>
      <c r="W96" s="102">
        <v>21.66250315528405</v>
      </c>
      <c r="X96" s="102">
        <v>21.630327905916037</v>
      </c>
      <c r="Y96" s="102">
        <v>21.456369670318068</v>
      </c>
      <c r="DA96" s="131" t="s">
        <v>2837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15.533285946202794</v>
      </c>
      <c r="M97" s="105">
        <v>16.209012256730027</v>
      </c>
      <c r="N97" s="105">
        <v>14.744801322752515</v>
      </c>
      <c r="O97" s="105">
        <v>14.594560893933362</v>
      </c>
      <c r="P97" s="105">
        <v>14.785305380232542</v>
      </c>
      <c r="Q97" s="105">
        <v>14.323669663692957</v>
      </c>
      <c r="R97" s="105">
        <v>14.808721220615674</v>
      </c>
      <c r="S97" s="105">
        <v>15.688235128500535</v>
      </c>
      <c r="T97" s="105">
        <v>15.519749181227741</v>
      </c>
      <c r="U97" s="105">
        <v>15.409688083507628</v>
      </c>
      <c r="V97" s="105">
        <v>16.340035476529827</v>
      </c>
      <c r="W97" s="105">
        <v>17.349942937589095</v>
      </c>
      <c r="X97" s="105">
        <v>17.477232959263802</v>
      </c>
      <c r="Y97" s="105">
        <v>17.529400827755651</v>
      </c>
      <c r="DA97" s="132" t="s">
        <v>2838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7.3279203537340125</v>
      </c>
      <c r="M98" s="99">
        <v>7.4430679030128362</v>
      </c>
      <c r="N98" s="99">
        <v>6.3833572224908401</v>
      </c>
      <c r="O98" s="99">
        <v>6.6502279126888526</v>
      </c>
      <c r="P98" s="99">
        <v>6.9199660172215847</v>
      </c>
      <c r="Q98" s="99">
        <v>6.3287861135862924</v>
      </c>
      <c r="R98" s="99">
        <v>6.9073707148392343</v>
      </c>
      <c r="S98" s="99">
        <v>7.6150746370749163</v>
      </c>
      <c r="T98" s="99">
        <v>7.0665603832509003</v>
      </c>
      <c r="U98" s="99">
        <v>6.9615928375957123</v>
      </c>
      <c r="V98" s="99">
        <v>7.488491082667263</v>
      </c>
      <c r="W98" s="99">
        <v>7.9434489803361155</v>
      </c>
      <c r="X98" s="99">
        <v>7.9280290451757667</v>
      </c>
      <c r="Y98" s="99">
        <v>7.82736730476155</v>
      </c>
      <c r="DA98" s="63" t="s">
        <v>2839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8.2053655924687821</v>
      </c>
      <c r="M99" s="99">
        <v>8.7659443537171899</v>
      </c>
      <c r="N99" s="99">
        <v>8.3614441002616751</v>
      </c>
      <c r="O99" s="99">
        <v>7.9443329812445107</v>
      </c>
      <c r="P99" s="99">
        <v>7.8653393630109569</v>
      </c>
      <c r="Q99" s="99">
        <v>7.9948835501066666</v>
      </c>
      <c r="R99" s="99">
        <v>7.9013505057764428</v>
      </c>
      <c r="S99" s="99">
        <v>8.0731604914256216</v>
      </c>
      <c r="T99" s="99">
        <v>8.453188797976841</v>
      </c>
      <c r="U99" s="99">
        <v>8.448095245911917</v>
      </c>
      <c r="V99" s="99">
        <v>8.8515443938625644</v>
      </c>
      <c r="W99" s="99">
        <v>9.4064939572529802</v>
      </c>
      <c r="X99" s="99">
        <v>9.5492039140880358</v>
      </c>
      <c r="Y99" s="99">
        <v>9.7020335229940979</v>
      </c>
      <c r="DA99" s="63" t="s">
        <v>2840</v>
      </c>
    </row>
    <row r="100" spans="1:105" ht="12" customHeight="1" x14ac:dyDescent="0.25">
      <c r="A100" s="121" t="s">
        <v>54</v>
      </c>
      <c r="B100" s="123">
        <v>8.6788110841203121</v>
      </c>
      <c r="C100" s="123">
        <v>8.8942169599835221</v>
      </c>
      <c r="D100" s="123">
        <v>8.9088213498681039</v>
      </c>
      <c r="E100" s="123">
        <v>9.1312113969088085</v>
      </c>
      <c r="F100" s="123">
        <v>9.7610873518347514</v>
      </c>
      <c r="G100" s="123">
        <v>9.722137896763634</v>
      </c>
      <c r="H100" s="123">
        <v>9.9036252070561144</v>
      </c>
      <c r="I100" s="123">
        <v>10.103111755729818</v>
      </c>
      <c r="J100" s="123">
        <v>10.220744225648554</v>
      </c>
      <c r="K100" s="123">
        <v>10.472926765720947</v>
      </c>
      <c r="L100" s="123">
        <v>10.227670399302047</v>
      </c>
      <c r="M100" s="123">
        <v>10.993790574092943</v>
      </c>
      <c r="N100" s="123">
        <v>10.226114692859426</v>
      </c>
      <c r="O100" s="123">
        <v>9.8538404915222433</v>
      </c>
      <c r="P100" s="123">
        <v>9.5500381135714054</v>
      </c>
      <c r="Q100" s="123">
        <v>11.185553778241747</v>
      </c>
      <c r="R100" s="123">
        <v>11.001789935957351</v>
      </c>
      <c r="S100" s="123">
        <v>11.159148073265243</v>
      </c>
      <c r="T100" s="123">
        <v>10.883328020331627</v>
      </c>
      <c r="U100" s="123">
        <v>10.648291755735013</v>
      </c>
      <c r="V100" s="123">
        <v>11.503885400334402</v>
      </c>
      <c r="W100" s="123">
        <v>11.657499986634773</v>
      </c>
      <c r="X100" s="123">
        <v>11.135414452389039</v>
      </c>
      <c r="Y100" s="123">
        <v>10.681093785253591</v>
      </c>
      <c r="DA100" s="130" t="s">
        <v>2841</v>
      </c>
    </row>
    <row r="101" spans="1:105" ht="12" customHeight="1" x14ac:dyDescent="0.25">
      <c r="A101" s="97" t="s">
        <v>202</v>
      </c>
      <c r="B101" s="99">
        <v>10.252188088416622</v>
      </c>
      <c r="C101" s="99">
        <v>10.565372044198529</v>
      </c>
      <c r="D101" s="99">
        <v>11.166876496550888</v>
      </c>
      <c r="E101" s="99">
        <v>10.511160822483697</v>
      </c>
      <c r="F101" s="99">
        <v>12.123136757521468</v>
      </c>
      <c r="G101" s="99">
        <v>11.52936147835697</v>
      </c>
      <c r="H101" s="99">
        <v>11.62051158176557</v>
      </c>
      <c r="I101" s="99">
        <v>12.262725507471604</v>
      </c>
      <c r="J101" s="99">
        <v>12.42223917215042</v>
      </c>
      <c r="K101" s="99">
        <v>12.729584012008713</v>
      </c>
      <c r="L101" s="99">
        <v>12.478507955704808</v>
      </c>
      <c r="M101" s="99">
        <v>12.866115990515338</v>
      </c>
      <c r="N101" s="99">
        <v>12.648736161204358</v>
      </c>
      <c r="O101" s="99">
        <v>11.764147966961231</v>
      </c>
      <c r="P101" s="99">
        <v>10.505822302077561</v>
      </c>
      <c r="Q101" s="99">
        <v>14.356014349838739</v>
      </c>
      <c r="R101" s="99">
        <v>14.091246746636545</v>
      </c>
      <c r="S101" s="99">
        <v>13.817745767835191</v>
      </c>
      <c r="T101" s="99">
        <v>13.465068482837451</v>
      </c>
      <c r="U101" s="99">
        <v>13.129250351177671</v>
      </c>
      <c r="V101" s="99">
        <v>16.439679986103702</v>
      </c>
      <c r="W101" s="99">
        <v>15.164194449480515</v>
      </c>
      <c r="X101" s="99">
        <v>14.507733424068734</v>
      </c>
      <c r="Y101" s="99">
        <v>14.13832163084531</v>
      </c>
      <c r="DA101" s="63" t="s">
        <v>2842</v>
      </c>
    </row>
    <row r="102" spans="1:105" ht="12" customHeight="1" x14ac:dyDescent="0.25">
      <c r="A102" s="97" t="s">
        <v>50</v>
      </c>
      <c r="B102" s="99">
        <v>10.067007201832741</v>
      </c>
      <c r="C102" s="99">
        <v>10.760058992537175</v>
      </c>
      <c r="D102" s="99">
        <v>10.348566358304687</v>
      </c>
      <c r="E102" s="99">
        <v>11.931922786350899</v>
      </c>
      <c r="F102" s="99">
        <v>12.327723473459162</v>
      </c>
      <c r="G102" s="99">
        <v>12.155921270711159</v>
      </c>
      <c r="H102" s="99">
        <v>12.869401568656352</v>
      </c>
      <c r="I102" s="99">
        <v>12.184736233329378</v>
      </c>
      <c r="J102" s="99">
        <v>11.323357202362763</v>
      </c>
      <c r="K102" s="99">
        <v>12.679211244633336</v>
      </c>
      <c r="L102" s="99">
        <v>11.080701811497384</v>
      </c>
      <c r="M102" s="99">
        <v>13.903422318893082</v>
      </c>
      <c r="N102" s="99">
        <v>12.558920910088068</v>
      </c>
      <c r="O102" s="99">
        <v>11.963220400385753</v>
      </c>
      <c r="P102" s="99">
        <v>11.112767763997349</v>
      </c>
      <c r="Q102" s="99">
        <v>16.02235791341861</v>
      </c>
      <c r="R102" s="99">
        <v>13.466325479526638</v>
      </c>
      <c r="S102" s="99">
        <v>13.2457345377543</v>
      </c>
      <c r="T102" s="99">
        <v>13.521728167121832</v>
      </c>
      <c r="U102" s="99">
        <v>13.065746582552618</v>
      </c>
      <c r="V102" s="99">
        <v>14.302276617499979</v>
      </c>
      <c r="W102" s="99">
        <v>15.877217999279216</v>
      </c>
      <c r="X102" s="99">
        <v>14.857718799952417</v>
      </c>
      <c r="Y102" s="99">
        <v>12.999963061424452</v>
      </c>
      <c r="DA102" s="63" t="s">
        <v>2843</v>
      </c>
    </row>
    <row r="103" spans="1:105" ht="12" customHeight="1" x14ac:dyDescent="0.25">
      <c r="A103" s="109" t="s">
        <v>120</v>
      </c>
      <c r="B103" s="110">
        <v>8.3097746431443067</v>
      </c>
      <c r="C103" s="110">
        <v>8.4372341357856833</v>
      </c>
      <c r="D103" s="110">
        <v>8.2992789688789319</v>
      </c>
      <c r="E103" s="110">
        <v>8.4222251616139765</v>
      </c>
      <c r="F103" s="110">
        <v>8.8654497337939731</v>
      </c>
      <c r="G103" s="110">
        <v>8.9388335191637811</v>
      </c>
      <c r="H103" s="110">
        <v>9.0559758581179395</v>
      </c>
      <c r="I103" s="110">
        <v>9.3585344794338656</v>
      </c>
      <c r="J103" s="110">
        <v>9.6213147201326237</v>
      </c>
      <c r="K103" s="110">
        <v>9.6931956051235151</v>
      </c>
      <c r="L103" s="110">
        <v>9.6620553924215766</v>
      </c>
      <c r="M103" s="110">
        <v>10.190242474574918</v>
      </c>
      <c r="N103" s="110">
        <v>9.4477415787203007</v>
      </c>
      <c r="O103" s="110">
        <v>9.1808366883444972</v>
      </c>
      <c r="P103" s="110">
        <v>9.1242111283361851</v>
      </c>
      <c r="Q103" s="110">
        <v>9.8000072757071166</v>
      </c>
      <c r="R103" s="110">
        <v>9.9242302109444456</v>
      </c>
      <c r="S103" s="110">
        <v>10.247165035603226</v>
      </c>
      <c r="T103" s="110">
        <v>9.9864084667675126</v>
      </c>
      <c r="U103" s="110">
        <v>9.8288419097473678</v>
      </c>
      <c r="V103" s="110">
        <v>10.17361761792281</v>
      </c>
      <c r="W103" s="110">
        <v>10.560812280509497</v>
      </c>
      <c r="X103" s="110">
        <v>10.258444201885354</v>
      </c>
      <c r="Y103" s="110">
        <v>10.016337478045889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80.832900995655592</v>
      </c>
      <c r="C124" s="118">
        <f t="shared" si="42"/>
        <v>79.78984279136121</v>
      </c>
      <c r="D124" s="118">
        <f t="shared" si="42"/>
        <v>81.212803592160185</v>
      </c>
      <c r="E124" s="118">
        <f t="shared" si="42"/>
        <v>89.877350902196397</v>
      </c>
      <c r="F124" s="118">
        <f t="shared" si="42"/>
        <v>83.698385219299624</v>
      </c>
      <c r="G124" s="118">
        <f t="shared" si="42"/>
        <v>87.271815872264014</v>
      </c>
      <c r="H124" s="118">
        <f t="shared" si="42"/>
        <v>87.946066360959435</v>
      </c>
      <c r="I124" s="118">
        <f t="shared" si="42"/>
        <v>83.778226589468289</v>
      </c>
      <c r="J124" s="118">
        <f t="shared" si="42"/>
        <v>83.752496196842785</v>
      </c>
      <c r="K124" s="118">
        <f t="shared" si="42"/>
        <v>89.72320650945656</v>
      </c>
      <c r="L124" s="118">
        <f t="shared" si="42"/>
        <v>93.633577701114561</v>
      </c>
      <c r="M124" s="118">
        <f t="shared" si="42"/>
        <v>100.1576313177966</v>
      </c>
      <c r="N124" s="118">
        <f t="shared" si="42"/>
        <v>98.211548440021502</v>
      </c>
      <c r="O124" s="118">
        <f t="shared" si="42"/>
        <v>90.616537057697414</v>
      </c>
      <c r="P124" s="118">
        <f t="shared" si="42"/>
        <v>86.566073150679131</v>
      </c>
      <c r="Q124" s="118">
        <f t="shared" si="42"/>
        <v>90.372809991542766</v>
      </c>
      <c r="R124" s="118">
        <f t="shared" ref="R124:V124" si="43">R125+R128+R130+R139</f>
        <v>88.479543389158408</v>
      </c>
      <c r="S124" s="118">
        <f t="shared" si="43"/>
        <v>92.86678715226526</v>
      </c>
      <c r="T124" s="118">
        <f t="shared" si="43"/>
        <v>90.521717943485299</v>
      </c>
      <c r="U124" s="118">
        <f t="shared" si="43"/>
        <v>88.065871261753131</v>
      </c>
      <c r="V124" s="118">
        <f t="shared" si="43"/>
        <v>95.526240554818273</v>
      </c>
      <c r="W124" s="118">
        <f t="shared" ref="W124:Y124" si="44">W125+W128+W130+W139</f>
        <v>98.364968222886247</v>
      </c>
      <c r="X124" s="118">
        <f t="shared" si="44"/>
        <v>86.546769057393291</v>
      </c>
      <c r="Y124" s="118">
        <f t="shared" si="44"/>
        <v>80.702863608280438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59.647213034563855</v>
      </c>
      <c r="C125" s="123">
        <f t="shared" si="45"/>
        <v>56.812896072722914</v>
      </c>
      <c r="D125" s="123">
        <f t="shared" si="45"/>
        <v>60.236347051334086</v>
      </c>
      <c r="E125" s="123">
        <f t="shared" si="45"/>
        <v>67.923444010379754</v>
      </c>
      <c r="F125" s="123">
        <f t="shared" si="45"/>
        <v>60.925940437266448</v>
      </c>
      <c r="G125" s="123">
        <f t="shared" si="45"/>
        <v>63.262212687640329</v>
      </c>
      <c r="H125" s="123">
        <f t="shared" si="45"/>
        <v>64.257148652826174</v>
      </c>
      <c r="I125" s="123">
        <f t="shared" si="45"/>
        <v>59.591445821348657</v>
      </c>
      <c r="J125" s="123">
        <f t="shared" si="45"/>
        <v>58.836019325428438</v>
      </c>
      <c r="K125" s="123">
        <f t="shared" si="45"/>
        <v>62.622164464481479</v>
      </c>
      <c r="L125" s="123">
        <f t="shared" si="45"/>
        <v>66.912792598870979</v>
      </c>
      <c r="M125" s="123">
        <f t="shared" si="45"/>
        <v>72.37821083579648</v>
      </c>
      <c r="N125" s="123">
        <f t="shared" si="45"/>
        <v>71.301787228998748</v>
      </c>
      <c r="O125" s="123">
        <f t="shared" si="45"/>
        <v>65.47749642638415</v>
      </c>
      <c r="P125" s="123">
        <f t="shared" si="45"/>
        <v>61.691809502796403</v>
      </c>
      <c r="Q125" s="123">
        <f t="shared" si="45"/>
        <v>62.448277018373666</v>
      </c>
      <c r="R125" s="123">
        <f t="shared" ref="R125:V125" si="46">SUM(R126:R127)</f>
        <v>61.865530268404846</v>
      </c>
      <c r="S125" s="123">
        <f t="shared" si="46"/>
        <v>64.805033261616074</v>
      </c>
      <c r="T125" s="123">
        <f t="shared" si="46"/>
        <v>62.415260262548138</v>
      </c>
      <c r="U125" s="123">
        <f t="shared" si="46"/>
        <v>60.552570120875941</v>
      </c>
      <c r="V125" s="123">
        <f t="shared" si="46"/>
        <v>67.016589262050672</v>
      </c>
      <c r="W125" s="123">
        <f t="shared" ref="W125:Y125" si="47">SUM(W126:W127)</f>
        <v>68.188547192044311</v>
      </c>
      <c r="X125" s="123">
        <f t="shared" si="47"/>
        <v>56.48379111950787</v>
      </c>
      <c r="Y125" s="123">
        <f t="shared" si="47"/>
        <v>50.352907372038352</v>
      </c>
      <c r="DA125" s="130" t="s">
        <v>2864</v>
      </c>
    </row>
    <row r="126" spans="1:105" ht="12" customHeight="1" x14ac:dyDescent="0.25">
      <c r="A126" s="97" t="s">
        <v>198</v>
      </c>
      <c r="B126" s="99">
        <v>59.462265621132296</v>
      </c>
      <c r="C126" s="99">
        <v>56.640389016461391</v>
      </c>
      <c r="D126" s="99">
        <v>60.05444380798631</v>
      </c>
      <c r="E126" s="99">
        <v>67.720983462144517</v>
      </c>
      <c r="F126" s="99">
        <v>60.746249915070166</v>
      </c>
      <c r="G126" s="99">
        <v>63.078455023046025</v>
      </c>
      <c r="H126" s="99">
        <v>64.071810259311462</v>
      </c>
      <c r="I126" s="99">
        <v>59.422458013605123</v>
      </c>
      <c r="J126" s="99">
        <v>58.669436086781104</v>
      </c>
      <c r="K126" s="99">
        <v>62.446269501211461</v>
      </c>
      <c r="L126" s="99">
        <v>66.724351658527638</v>
      </c>
      <c r="M126" s="99">
        <v>72.173997003166079</v>
      </c>
      <c r="N126" s="99">
        <v>71.10499237548386</v>
      </c>
      <c r="O126" s="99">
        <v>65.295086392213463</v>
      </c>
      <c r="P126" s="99">
        <v>61.522102409662814</v>
      </c>
      <c r="Q126" s="99">
        <v>62.276649454362214</v>
      </c>
      <c r="R126" s="99">
        <v>61.696443808410883</v>
      </c>
      <c r="S126" s="99">
        <v>64.627310714736666</v>
      </c>
      <c r="T126" s="99">
        <v>62.244788257071164</v>
      </c>
      <c r="U126" s="99">
        <v>60.387560373129446</v>
      </c>
      <c r="V126" s="99">
        <v>66.832636583345277</v>
      </c>
      <c r="W126" s="99">
        <v>68.000130992501042</v>
      </c>
      <c r="X126" s="99">
        <v>56.327581464057772</v>
      </c>
      <c r="Y126" s="99">
        <v>50.212644477729462</v>
      </c>
      <c r="DA126" s="63" t="s">
        <v>2865</v>
      </c>
    </row>
    <row r="127" spans="1:105" ht="12" customHeight="1" x14ac:dyDescent="0.25">
      <c r="A127" s="97" t="s">
        <v>53</v>
      </c>
      <c r="B127" s="99">
        <v>0.18494741343156063</v>
      </c>
      <c r="C127" s="99">
        <v>0.1725070562615256</v>
      </c>
      <c r="D127" s="99">
        <v>0.18190324334777641</v>
      </c>
      <c r="E127" s="99">
        <v>0.2024605482352427</v>
      </c>
      <c r="F127" s="99">
        <v>0.17969052219627812</v>
      </c>
      <c r="G127" s="99">
        <v>0.18375766459430312</v>
      </c>
      <c r="H127" s="99">
        <v>0.18533839351471695</v>
      </c>
      <c r="I127" s="99">
        <v>0.1689878077435325</v>
      </c>
      <c r="J127" s="99">
        <v>0.16658323864733324</v>
      </c>
      <c r="K127" s="99">
        <v>0.17589496327001752</v>
      </c>
      <c r="L127" s="99">
        <v>0.18844094034334058</v>
      </c>
      <c r="M127" s="99">
        <v>0.20421383263040835</v>
      </c>
      <c r="N127" s="99">
        <v>0.19679485351489212</v>
      </c>
      <c r="O127" s="99">
        <v>0.18241003417069129</v>
      </c>
      <c r="P127" s="99">
        <v>0.16970709313358606</v>
      </c>
      <c r="Q127" s="99">
        <v>0.17162756401145379</v>
      </c>
      <c r="R127" s="99">
        <v>0.16908645999396218</v>
      </c>
      <c r="S127" s="99">
        <v>0.17772254687941541</v>
      </c>
      <c r="T127" s="99">
        <v>0.17047200547697094</v>
      </c>
      <c r="U127" s="99">
        <v>0.16500974774649538</v>
      </c>
      <c r="V127" s="99">
        <v>0.18395267870538984</v>
      </c>
      <c r="W127" s="99">
        <v>0.18841619954327496</v>
      </c>
      <c r="X127" s="99">
        <v>0.15620965545009488</v>
      </c>
      <c r="Y127" s="99">
        <v>0.14026289430888741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6.3997357157988891E-2</v>
      </c>
      <c r="C128" s="123">
        <f t="shared" si="48"/>
        <v>7.6749253415917984E-2</v>
      </c>
      <c r="D128" s="123">
        <f t="shared" si="48"/>
        <v>5.4358190286687584E-2</v>
      </c>
      <c r="E128" s="123">
        <f t="shared" si="48"/>
        <v>6.792543629720442E-2</v>
      </c>
      <c r="F128" s="123">
        <f t="shared" si="48"/>
        <v>3.896057310783177E-2</v>
      </c>
      <c r="G128" s="123">
        <f t="shared" si="48"/>
        <v>4.6677624960541141E-2</v>
      </c>
      <c r="H128" s="123">
        <f t="shared" si="48"/>
        <v>8.1541863967341532E-2</v>
      </c>
      <c r="I128" s="123">
        <f t="shared" si="48"/>
        <v>0.20157393450791491</v>
      </c>
      <c r="J128" s="123">
        <f t="shared" si="48"/>
        <v>0.15788073451979495</v>
      </c>
      <c r="K128" s="123">
        <f t="shared" si="48"/>
        <v>0.16470242529913262</v>
      </c>
      <c r="L128" s="123">
        <f t="shared" si="48"/>
        <v>0.28033512981624065</v>
      </c>
      <c r="M128" s="123">
        <f t="shared" si="48"/>
        <v>0.22915618870215587</v>
      </c>
      <c r="N128" s="123">
        <f t="shared" si="48"/>
        <v>0.72350248219582769</v>
      </c>
      <c r="O128" s="123">
        <f t="shared" si="48"/>
        <v>0.32428914966818817</v>
      </c>
      <c r="P128" s="123">
        <f t="shared" si="48"/>
        <v>0.30758715724217706</v>
      </c>
      <c r="Q128" s="123">
        <f t="shared" si="48"/>
        <v>0.52696839342073565</v>
      </c>
      <c r="R128" s="123">
        <f t="shared" si="48"/>
        <v>0.52686387449114613</v>
      </c>
      <c r="S128" s="123">
        <f t="shared" si="48"/>
        <v>0.54019710837303936</v>
      </c>
      <c r="T128" s="123">
        <f t="shared" si="48"/>
        <v>0.48627006746061296</v>
      </c>
      <c r="U128" s="123">
        <f t="shared" si="48"/>
        <v>0.52107876946849163</v>
      </c>
      <c r="V128" s="123">
        <f t="shared" si="48"/>
        <v>0.54040454039896335</v>
      </c>
      <c r="W128" s="123">
        <f t="shared" si="48"/>
        <v>0.55353352310520332</v>
      </c>
      <c r="X128" s="123">
        <f t="shared" si="48"/>
        <v>0.53720788678708842</v>
      </c>
      <c r="Y128" s="123">
        <f t="shared" si="48"/>
        <v>0.55995465048230419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6.3997357157988891E-2</v>
      </c>
      <c r="C129" s="99">
        <f>RES_hhdet_fech!C129/RES_summary!C$19</f>
        <v>7.6749253415917984E-2</v>
      </c>
      <c r="D129" s="99">
        <f>RES_hhdet_fech!D129/RES_summary!D$19</f>
        <v>5.4358190286687584E-2</v>
      </c>
      <c r="E129" s="99">
        <f>RES_hhdet_fech!E129/RES_summary!E$19</f>
        <v>6.792543629720442E-2</v>
      </c>
      <c r="F129" s="99">
        <f>RES_hhdet_fech!F129/RES_summary!F$19</f>
        <v>3.896057310783177E-2</v>
      </c>
      <c r="G129" s="99">
        <f>RES_hhdet_fech!G129/RES_summary!G$19</f>
        <v>4.6677624960541141E-2</v>
      </c>
      <c r="H129" s="99">
        <f>RES_hhdet_fech!H129/RES_summary!H$19</f>
        <v>8.1541863967341532E-2</v>
      </c>
      <c r="I129" s="99">
        <f>RES_hhdet_fech!I129/RES_summary!I$19</f>
        <v>0.20157393450791491</v>
      </c>
      <c r="J129" s="99">
        <f>RES_hhdet_fech!J129/RES_summary!J$19</f>
        <v>0.15788073451979495</v>
      </c>
      <c r="K129" s="99">
        <f>RES_hhdet_fech!K129/RES_summary!K$19</f>
        <v>0.16470242529913262</v>
      </c>
      <c r="L129" s="99">
        <f>RES_hhdet_fech!L129/RES_summary!L$19</f>
        <v>0.28033512981624065</v>
      </c>
      <c r="M129" s="99">
        <f>RES_hhdet_fech!M129/RES_summary!M$19</f>
        <v>0.22915618870215587</v>
      </c>
      <c r="N129" s="99">
        <f>RES_hhdet_fech!N129/RES_summary!N$19</f>
        <v>0.72350248219582769</v>
      </c>
      <c r="O129" s="99">
        <f>RES_hhdet_fech!O129/RES_summary!O$19</f>
        <v>0.32428914966818817</v>
      </c>
      <c r="P129" s="99">
        <f>RES_hhdet_fech!P129/RES_summary!P$19</f>
        <v>0.30758715724217706</v>
      </c>
      <c r="Q129" s="99">
        <f>RES_hhdet_fech!Q129/RES_summary!Q$19</f>
        <v>0.52696839342073565</v>
      </c>
      <c r="R129" s="99">
        <f>RES_hhdet_fech!R129/RES_summary!R$19</f>
        <v>0.52686387449114613</v>
      </c>
      <c r="S129" s="99">
        <f>RES_hhdet_fech!S129/RES_summary!S$19</f>
        <v>0.54019710837303936</v>
      </c>
      <c r="T129" s="99">
        <f>RES_hhdet_fech!T129/RES_summary!T$19</f>
        <v>0.48627006746061296</v>
      </c>
      <c r="U129" s="99">
        <f>RES_hhdet_fech!U129/RES_summary!U$19</f>
        <v>0.52107876946849163</v>
      </c>
      <c r="V129" s="99">
        <f>RES_hhdet_fech!V129/RES_summary!V$19</f>
        <v>0.54040454039896335</v>
      </c>
      <c r="W129" s="99">
        <f>RES_hhdet_fech!W129/RES_summary!W$19</f>
        <v>0.55353352310520332</v>
      </c>
      <c r="X129" s="99">
        <f>RES_hhdet_fech!X129/RES_summary!X$19</f>
        <v>0.53720788678708842</v>
      </c>
      <c r="Y129" s="99">
        <f>RES_hhdet_fech!Y129/RES_summary!Y$19</f>
        <v>0.55995465048230419</v>
      </c>
      <c r="DA129" s="63" t="s">
        <v>2868</v>
      </c>
    </row>
    <row r="130" spans="1:105" ht="12" customHeight="1" x14ac:dyDescent="0.25">
      <c r="A130" s="121" t="s">
        <v>55</v>
      </c>
      <c r="B130" s="123">
        <v>12.69537972770334</v>
      </c>
      <c r="C130" s="123">
        <v>14.280609192552683</v>
      </c>
      <c r="D130" s="123">
        <v>12.420838422571249</v>
      </c>
      <c r="E130" s="123">
        <v>13.069051066831113</v>
      </c>
      <c r="F130" s="123">
        <v>13.440131143675407</v>
      </c>
      <c r="G130" s="123">
        <v>14.622707201525628</v>
      </c>
      <c r="H130" s="123">
        <v>14.077298379727541</v>
      </c>
      <c r="I130" s="123">
        <v>14.279321570149477</v>
      </c>
      <c r="J130" s="123">
        <v>14.925673453450939</v>
      </c>
      <c r="K130" s="123">
        <v>16.870084397067107</v>
      </c>
      <c r="L130" s="123">
        <v>16.59088892711328</v>
      </c>
      <c r="M130" s="123">
        <v>16.890718365950178</v>
      </c>
      <c r="N130" s="123">
        <v>16.354751393971394</v>
      </c>
      <c r="O130" s="123">
        <v>15.288218668456373</v>
      </c>
      <c r="P130" s="123">
        <v>15.190249243243732</v>
      </c>
      <c r="Q130" s="123">
        <v>16.800245039695266</v>
      </c>
      <c r="R130" s="123">
        <v>15.71835172161472</v>
      </c>
      <c r="S130" s="123">
        <v>16.931727146095405</v>
      </c>
      <c r="T130" s="123">
        <v>17.23884709750708</v>
      </c>
      <c r="U130" s="123">
        <v>16.834913498083093</v>
      </c>
      <c r="V130" s="123">
        <v>17.412158425950373</v>
      </c>
      <c r="W130" s="123">
        <v>18.639796582245893</v>
      </c>
      <c r="X130" s="123">
        <v>18.95226870965476</v>
      </c>
      <c r="Y130" s="123">
        <v>19.580398639504658</v>
      </c>
      <c r="DA130" s="130" t="s">
        <v>2869</v>
      </c>
    </row>
    <row r="131" spans="1:105" ht="12" customHeight="1" x14ac:dyDescent="0.25">
      <c r="A131" s="97" t="s">
        <v>128</v>
      </c>
      <c r="B131" s="99">
        <v>12.122999907777228</v>
      </c>
      <c r="C131" s="99">
        <v>14.086036794238495</v>
      </c>
      <c r="D131" s="99">
        <v>11.989956757660698</v>
      </c>
      <c r="E131" s="99">
        <v>12.791721082155638</v>
      </c>
      <c r="F131" s="99">
        <v>13.273331373319035</v>
      </c>
      <c r="G131" s="99">
        <v>14.519349253280437</v>
      </c>
      <c r="H131" s="99">
        <v>13.969942375626978</v>
      </c>
      <c r="I131" s="99">
        <v>14.196007871359805</v>
      </c>
      <c r="J131" s="99">
        <v>14.806833949287961</v>
      </c>
      <c r="K131" s="99">
        <v>16.781328486211695</v>
      </c>
      <c r="L131" s="99">
        <v>16.478178950513637</v>
      </c>
      <c r="M131" s="99">
        <v>16.755391193518648</v>
      </c>
      <c r="N131" s="99">
        <v>16.237310189483019</v>
      </c>
      <c r="O131" s="99">
        <v>15.126211216628304</v>
      </c>
      <c r="P131" s="99">
        <v>15.011366906950805</v>
      </c>
      <c r="Q131" s="99">
        <v>16.733034152857769</v>
      </c>
      <c r="R131" s="99">
        <v>15.591361507896034</v>
      </c>
      <c r="S131" s="99">
        <v>16.818057471564241</v>
      </c>
      <c r="T131" s="99">
        <v>17.122911640738682</v>
      </c>
      <c r="U131" s="99">
        <v>16.705131129311173</v>
      </c>
      <c r="V131" s="99">
        <v>17.267599773121212</v>
      </c>
      <c r="W131" s="99">
        <v>18.572971162551745</v>
      </c>
      <c r="X131" s="99">
        <v>18.874493527194634</v>
      </c>
      <c r="Y131" s="99">
        <v>19.553303076580626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13.632924966491229</v>
      </c>
      <c r="M132" s="99">
        <v>13.910446391062063</v>
      </c>
      <c r="N132" s="99">
        <v>13.510764672279088</v>
      </c>
      <c r="O132" s="99">
        <v>12.749807459622215</v>
      </c>
      <c r="P132" s="99">
        <v>12.714139566815939</v>
      </c>
      <c r="Q132" s="99">
        <v>14.111850333709198</v>
      </c>
      <c r="R132" s="99">
        <v>13.275973050216724</v>
      </c>
      <c r="S132" s="99">
        <v>14.461827606120904</v>
      </c>
      <c r="T132" s="99">
        <v>14.685949273919217</v>
      </c>
      <c r="U132" s="99">
        <v>14.369848170733924</v>
      </c>
      <c r="V132" s="99">
        <v>14.967685143809897</v>
      </c>
      <c r="W132" s="99">
        <v>16.174960098637314</v>
      </c>
      <c r="X132" s="99">
        <v>16.449649626245726</v>
      </c>
      <c r="Y132" s="99">
        <v>17.064932277976613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5.5638541563548527</v>
      </c>
      <c r="M133" s="102">
        <v>5.5059590319230685</v>
      </c>
      <c r="N133" s="102">
        <v>5.0235852036644095</v>
      </c>
      <c r="O133" s="102">
        <v>5.0325494699018734</v>
      </c>
      <c r="P133" s="102">
        <v>5.193187929528766</v>
      </c>
      <c r="Q133" s="102">
        <v>5.4386629996827631</v>
      </c>
      <c r="R133" s="102">
        <v>5.4751626616240703</v>
      </c>
      <c r="S133" s="102">
        <v>6.3138267070891914</v>
      </c>
      <c r="T133" s="102">
        <v>6.1097067151321092</v>
      </c>
      <c r="U133" s="102">
        <v>5.9707748714265056</v>
      </c>
      <c r="V133" s="102">
        <v>6.3604079315748541</v>
      </c>
      <c r="W133" s="102">
        <v>6.8984026077047629</v>
      </c>
      <c r="X133" s="102">
        <v>6.9687630343081191</v>
      </c>
      <c r="Y133" s="102">
        <v>7.1336136944419604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8.069070810136374</v>
      </c>
      <c r="M134" s="105">
        <v>8.4044873591389955</v>
      </c>
      <c r="N134" s="105">
        <v>8.4871794686146771</v>
      </c>
      <c r="O134" s="105">
        <v>7.717257989720343</v>
      </c>
      <c r="P134" s="105">
        <v>7.5209516372871743</v>
      </c>
      <c r="Q134" s="105">
        <v>8.6731873340264336</v>
      </c>
      <c r="R134" s="105">
        <v>7.8008103885926534</v>
      </c>
      <c r="S134" s="105">
        <v>8.148000899031711</v>
      </c>
      <c r="T134" s="105">
        <v>8.5762425587871061</v>
      </c>
      <c r="U134" s="105">
        <v>8.3990732993074193</v>
      </c>
      <c r="V134" s="105">
        <v>8.6072772122350436</v>
      </c>
      <c r="W134" s="105">
        <v>9.2765574909325519</v>
      </c>
      <c r="X134" s="105">
        <v>9.4808865919376064</v>
      </c>
      <c r="Y134" s="105">
        <v>9.9313185835346509</v>
      </c>
      <c r="DA134" s="132" t="s">
        <v>2873</v>
      </c>
    </row>
    <row r="135" spans="1:105" ht="12" customHeight="1" x14ac:dyDescent="0.25">
      <c r="A135" s="106" t="s">
        <v>122</v>
      </c>
      <c r="B135" s="102">
        <v>16.874531779859645</v>
      </c>
      <c r="C135" s="102">
        <v>15.783208422410997</v>
      </c>
      <c r="D135" s="102">
        <v>17.846533811290499</v>
      </c>
      <c r="E135" s="102">
        <v>17.369377681881787</v>
      </c>
      <c r="F135" s="102">
        <v>16.923488817882905</v>
      </c>
      <c r="G135" s="102">
        <v>17.893584642944816</v>
      </c>
      <c r="H135" s="102">
        <v>18.249145129909412</v>
      </c>
      <c r="I135" s="102">
        <v>17.615054102669202</v>
      </c>
      <c r="J135" s="102">
        <v>19.68967193247305</v>
      </c>
      <c r="K135" s="102">
        <v>20.372165923263498</v>
      </c>
      <c r="L135" s="102">
        <v>21.32018235442191</v>
      </c>
      <c r="M135" s="102">
        <v>22.399013873063279</v>
      </c>
      <c r="N135" s="102">
        <v>20.542424659631841</v>
      </c>
      <c r="O135" s="102">
        <v>19.764179609635143</v>
      </c>
      <c r="P135" s="102">
        <v>19.399253319053479</v>
      </c>
      <c r="Q135" s="102">
        <v>18.869337053459986</v>
      </c>
      <c r="R135" s="102">
        <v>19.179881422400111</v>
      </c>
      <c r="S135" s="102">
        <v>20.116772350621261</v>
      </c>
      <c r="T135" s="102">
        <v>20.097381873486675</v>
      </c>
      <c r="U135" s="102">
        <v>19.705115653259629</v>
      </c>
      <c r="V135" s="102">
        <v>20.499487870693915</v>
      </c>
      <c r="W135" s="102">
        <v>21.181914840704945</v>
      </c>
      <c r="X135" s="102">
        <v>21.146553103418775</v>
      </c>
      <c r="Y135" s="102">
        <v>21.092855533651196</v>
      </c>
      <c r="DA135" s="131" t="s">
        <v>2874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16.072787033702191</v>
      </c>
      <c r="N136" s="105">
        <v>14.498334442514608</v>
      </c>
      <c r="O136" s="105">
        <v>14.277554763495178</v>
      </c>
      <c r="P136" s="105">
        <v>14.325512377253663</v>
      </c>
      <c r="Q136" s="105">
        <v>13.958945687278948</v>
      </c>
      <c r="R136" s="105">
        <v>14.477751140766134</v>
      </c>
      <c r="S136" s="105">
        <v>15.462706354322778</v>
      </c>
      <c r="T136" s="105">
        <v>15.424261684038848</v>
      </c>
      <c r="U136" s="105">
        <v>15.300674344950071</v>
      </c>
      <c r="V136" s="105">
        <v>16.212610958447272</v>
      </c>
      <c r="W136" s="105">
        <v>17.132721808803726</v>
      </c>
      <c r="X136" s="105">
        <v>17.218250169645867</v>
      </c>
      <c r="Y136" s="105">
        <v>17.228252610137705</v>
      </c>
      <c r="DA136" s="132" t="s">
        <v>2875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7.3501210014708693</v>
      </c>
      <c r="N137" s="99">
        <v>6.2170305723579125</v>
      </c>
      <c r="O137" s="99">
        <v>6.3993130885347211</v>
      </c>
      <c r="P137" s="99">
        <v>6.5807192214488328</v>
      </c>
      <c r="Q137" s="99">
        <v>6.0729881013743459</v>
      </c>
      <c r="R137" s="99">
        <v>6.6782331541587494</v>
      </c>
      <c r="S137" s="99">
        <v>7.4780442667104294</v>
      </c>
      <c r="T137" s="99">
        <v>7.0407668866852982</v>
      </c>
      <c r="U137" s="99">
        <v>6.9285073769034939</v>
      </c>
      <c r="V137" s="99">
        <v>7.4439091793358259</v>
      </c>
      <c r="W137" s="99">
        <v>7.8143616011321368</v>
      </c>
      <c r="X137" s="99">
        <v>7.7673444181283804</v>
      </c>
      <c r="Y137" s="99">
        <v>7.6201004635802461</v>
      </c>
      <c r="DA137" s="63" t="s">
        <v>2876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8.7226660322313219</v>
      </c>
      <c r="N138" s="99">
        <v>8.2813038701566946</v>
      </c>
      <c r="O138" s="99">
        <v>7.8782416749604547</v>
      </c>
      <c r="P138" s="99">
        <v>7.7447931558048309</v>
      </c>
      <c r="Q138" s="99">
        <v>7.8859575859045998</v>
      </c>
      <c r="R138" s="99">
        <v>7.7995179866073912</v>
      </c>
      <c r="S138" s="99">
        <v>7.9846620876123469</v>
      </c>
      <c r="T138" s="99">
        <v>8.383494797353551</v>
      </c>
      <c r="U138" s="99">
        <v>8.3721669680465745</v>
      </c>
      <c r="V138" s="99">
        <v>8.7687017791114474</v>
      </c>
      <c r="W138" s="99">
        <v>9.3183602076715903</v>
      </c>
      <c r="X138" s="99">
        <v>9.450905751517487</v>
      </c>
      <c r="Y138" s="99">
        <v>9.6081521465574635</v>
      </c>
      <c r="DA138" s="63" t="s">
        <v>2877</v>
      </c>
    </row>
    <row r="139" spans="1:105" ht="12" customHeight="1" x14ac:dyDescent="0.25">
      <c r="A139" s="121" t="s">
        <v>54</v>
      </c>
      <c r="B139" s="123">
        <v>8.42631087623041</v>
      </c>
      <c r="C139" s="123">
        <v>8.6195882726696862</v>
      </c>
      <c r="D139" s="123">
        <v>8.5012599279681584</v>
      </c>
      <c r="E139" s="123">
        <v>8.8169303886883394</v>
      </c>
      <c r="F139" s="123">
        <v>9.2933530652499474</v>
      </c>
      <c r="G139" s="123">
        <v>9.3402183581375091</v>
      </c>
      <c r="H139" s="123">
        <v>9.5300774644383797</v>
      </c>
      <c r="I139" s="123">
        <v>9.7058852634622479</v>
      </c>
      <c r="J139" s="123">
        <v>9.8329226834436074</v>
      </c>
      <c r="K139" s="123">
        <v>10.066255222608849</v>
      </c>
      <c r="L139" s="123">
        <v>9.849561045314065</v>
      </c>
      <c r="M139" s="123">
        <v>10.659545927347779</v>
      </c>
      <c r="N139" s="123">
        <v>9.8315073348555266</v>
      </c>
      <c r="O139" s="123">
        <v>9.5265328131886982</v>
      </c>
      <c r="P139" s="123">
        <v>9.3764272473968227</v>
      </c>
      <c r="Q139" s="123">
        <v>10.5973195400531</v>
      </c>
      <c r="R139" s="123">
        <v>10.368797524647686</v>
      </c>
      <c r="S139" s="123">
        <v>10.589829636180751</v>
      </c>
      <c r="T139" s="123">
        <v>10.381340515969473</v>
      </c>
      <c r="U139" s="123">
        <v>10.157308873325603</v>
      </c>
      <c r="V139" s="123">
        <v>10.557088326418253</v>
      </c>
      <c r="W139" s="123">
        <v>10.983090925490842</v>
      </c>
      <c r="X139" s="123">
        <v>10.573501341443569</v>
      </c>
      <c r="Y139" s="123">
        <v>10.20960294625513</v>
      </c>
      <c r="DA139" s="130" t="s">
        <v>2878</v>
      </c>
    </row>
    <row r="140" spans="1:105" ht="12" customHeight="1" x14ac:dyDescent="0.25">
      <c r="A140" s="97" t="s">
        <v>50</v>
      </c>
      <c r="B140" s="99">
        <v>10.067007201832741</v>
      </c>
      <c r="C140" s="99">
        <v>10.77074208826742</v>
      </c>
      <c r="D140" s="99">
        <v>10.388175206343487</v>
      </c>
      <c r="E140" s="99">
        <v>11.963027873975268</v>
      </c>
      <c r="F140" s="99">
        <v>12.348127704498365</v>
      </c>
      <c r="G140" s="99">
        <v>12.164598898459786</v>
      </c>
      <c r="H140" s="99">
        <v>12.86837992802519</v>
      </c>
      <c r="I140" s="99">
        <v>12.181882957239626</v>
      </c>
      <c r="J140" s="99">
        <v>11.3240078027418</v>
      </c>
      <c r="K140" s="99">
        <v>12.682412626321993</v>
      </c>
      <c r="L140" s="99">
        <v>11.089572586788405</v>
      </c>
      <c r="M140" s="99">
        <v>13.910645099971997</v>
      </c>
      <c r="N140" s="99">
        <v>12.561415381456298</v>
      </c>
      <c r="O140" s="99">
        <v>11.960874144440398</v>
      </c>
      <c r="P140" s="99">
        <v>11.11150730970688</v>
      </c>
      <c r="Q140" s="99">
        <v>16.024130114277568</v>
      </c>
      <c r="R140" s="99">
        <v>13.467466794684045</v>
      </c>
      <c r="S140" s="99">
        <v>13.245475759902201</v>
      </c>
      <c r="T140" s="99">
        <v>13.532918907282143</v>
      </c>
      <c r="U140" s="99">
        <v>13.073771220366268</v>
      </c>
      <c r="V140" s="99">
        <v>14.310540529907126</v>
      </c>
      <c r="W140" s="99">
        <v>15.865616847420316</v>
      </c>
      <c r="X140" s="99">
        <v>14.850658586487809</v>
      </c>
      <c r="Y140" s="99">
        <v>13.003845759770821</v>
      </c>
      <c r="DA140" s="63" t="s">
        <v>2879</v>
      </c>
    </row>
    <row r="141" spans="1:105" ht="12" customHeight="1" x14ac:dyDescent="0.25">
      <c r="A141" s="109" t="s">
        <v>120</v>
      </c>
      <c r="B141" s="110">
        <v>8.3097746431443049</v>
      </c>
      <c r="C141" s="110">
        <v>8.4459022233170629</v>
      </c>
      <c r="D141" s="110">
        <v>8.329526450487398</v>
      </c>
      <c r="E141" s="110">
        <v>8.45629986846156</v>
      </c>
      <c r="F141" s="110">
        <v>8.8970293197937522</v>
      </c>
      <c r="G141" s="110">
        <v>8.9562232459107278</v>
      </c>
      <c r="H141" s="110">
        <v>9.0593550818880555</v>
      </c>
      <c r="I141" s="110">
        <v>9.3590858829655765</v>
      </c>
      <c r="J141" s="110">
        <v>9.626636056803024</v>
      </c>
      <c r="K141" s="110">
        <v>9.7014522664132823</v>
      </c>
      <c r="L141" s="110">
        <v>9.6781181326166639</v>
      </c>
      <c r="M141" s="110">
        <v>10.203522312740759</v>
      </c>
      <c r="N141" s="110">
        <v>9.4545539815856294</v>
      </c>
      <c r="O141" s="110">
        <v>9.1686235273807366</v>
      </c>
      <c r="P141" s="110">
        <v>9.1178279050330282</v>
      </c>
      <c r="Q141" s="110">
        <v>9.8092430411247555</v>
      </c>
      <c r="R141" s="110">
        <v>9.9326122853166172</v>
      </c>
      <c r="S141" s="110">
        <v>10.250914339108855</v>
      </c>
      <c r="T141" s="110">
        <v>10.018817498958326</v>
      </c>
      <c r="U141" s="110">
        <v>9.8488300639004809</v>
      </c>
      <c r="V141" s="110">
        <v>10.187926954275889</v>
      </c>
      <c r="W141" s="110">
        <v>10.545578052609734</v>
      </c>
      <c r="X141" s="110">
        <v>10.24489306652929</v>
      </c>
      <c r="Y141" s="110">
        <v>10.029330944672425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:Y143" si="51">W144+W146+W148+W157</f>
        <v>0</v>
      </c>
      <c r="X143" s="118">
        <f t="shared" si="51"/>
        <v>0</v>
      </c>
      <c r="Y143" s="118">
        <f t="shared" si="51"/>
        <v>0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2882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0</v>
      </c>
      <c r="C147" s="99">
        <f>RES_hhdet_fech!C147/RES_summary!C$19</f>
        <v>0</v>
      </c>
      <c r="D147" s="99">
        <f>RES_hhdet_fech!D147/RES_summary!D$19</f>
        <v>0</v>
      </c>
      <c r="E147" s="99">
        <f>RES_hhdet_fech!E147/RES_summary!E$19</f>
        <v>0</v>
      </c>
      <c r="F147" s="99">
        <f>RES_hhdet_fech!F147/RES_summary!F$19</f>
        <v>0</v>
      </c>
      <c r="G147" s="99">
        <f>RES_hhdet_fech!G147/RES_summary!G$19</f>
        <v>0</v>
      </c>
      <c r="H147" s="99">
        <f>RES_hhdet_fech!H147/RES_summary!H$19</f>
        <v>0</v>
      </c>
      <c r="I147" s="99">
        <f>RES_hhdet_fech!I147/RES_summary!I$19</f>
        <v>0</v>
      </c>
      <c r="J147" s="99">
        <f>RES_hhdet_fech!J147/RES_summary!J$19</f>
        <v>0</v>
      </c>
      <c r="K147" s="99">
        <f>RES_hhdet_fech!K147/RES_summary!K$19</f>
        <v>0</v>
      </c>
      <c r="L147" s="99">
        <f>RES_hhdet_fech!L147/RES_summary!L$19</f>
        <v>0</v>
      </c>
      <c r="M147" s="99">
        <f>RES_hhdet_fech!M147/RES_summary!M$19</f>
        <v>0</v>
      </c>
      <c r="N147" s="99">
        <f>RES_hhdet_fech!N147/RES_summary!N$19</f>
        <v>0</v>
      </c>
      <c r="O147" s="99">
        <f>RES_hhdet_fech!O147/RES_summary!O$19</f>
        <v>0</v>
      </c>
      <c r="P147" s="99">
        <f>RES_hhdet_fech!P147/RES_summary!P$19</f>
        <v>0</v>
      </c>
      <c r="Q147" s="99">
        <f>RES_hhdet_fech!Q147/RES_summary!Q$19</f>
        <v>0</v>
      </c>
      <c r="R147" s="99">
        <f>RES_hhdet_fech!R147/RES_summary!R$19</f>
        <v>0</v>
      </c>
      <c r="S147" s="99">
        <f>RES_hhdet_fech!S147/RES_summary!S$19</f>
        <v>0</v>
      </c>
      <c r="T147" s="99">
        <f>RES_hhdet_fech!T147/RES_summary!T$19</f>
        <v>0</v>
      </c>
      <c r="U147" s="99">
        <f>RES_hhdet_fech!U147/RES_summary!U$19</f>
        <v>0</v>
      </c>
      <c r="V147" s="99">
        <f>RES_hhdet_fech!V147/RES_summary!V$19</f>
        <v>0</v>
      </c>
      <c r="W147" s="99">
        <f>RES_hhdet_fech!W147/RES_summary!W$19</f>
        <v>0</v>
      </c>
      <c r="X147" s="99">
        <f>RES_hhdet_fech!X147/RES_summary!X$19</f>
        <v>0</v>
      </c>
      <c r="Y147" s="99">
        <f>RES_hhdet_fech!Y147/RES_summary!Y$19</f>
        <v>0</v>
      </c>
      <c r="DA147" s="63" t="s">
        <v>2885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2886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2890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2891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2892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2893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2894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2895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2896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98.979968998749555</v>
      </c>
      <c r="C161" s="118">
        <f t="shared" si="54"/>
        <v>101.40640808669488</v>
      </c>
      <c r="D161" s="118">
        <f t="shared" si="54"/>
        <v>91.141846928953854</v>
      </c>
      <c r="E161" s="118">
        <f t="shared" si="54"/>
        <v>102.79927204222813</v>
      </c>
      <c r="F161" s="118">
        <f t="shared" si="54"/>
        <v>88.943550999511984</v>
      </c>
      <c r="G161" s="118">
        <f t="shared" si="54"/>
        <v>95.468842679744327</v>
      </c>
      <c r="H161" s="118">
        <f t="shared" si="54"/>
        <v>100.35532621621329</v>
      </c>
      <c r="I161" s="118">
        <f t="shared" si="54"/>
        <v>87.536630867316333</v>
      </c>
      <c r="J161" s="118">
        <f t="shared" si="54"/>
        <v>98.478620017139491</v>
      </c>
      <c r="K161" s="118">
        <f t="shared" si="54"/>
        <v>98.726755776851746</v>
      </c>
      <c r="L161" s="118">
        <f t="shared" si="54"/>
        <v>104.41101312252604</v>
      </c>
      <c r="M161" s="118">
        <f t="shared" si="54"/>
        <v>114.14042894796293</v>
      </c>
      <c r="N161" s="118">
        <f t="shared" si="54"/>
        <v>106.12933732666929</v>
      </c>
      <c r="O161" s="118">
        <f t="shared" si="54"/>
        <v>97.810923213190264</v>
      </c>
      <c r="P161" s="118">
        <f t="shared" si="54"/>
        <v>100.62633254699588</v>
      </c>
      <c r="Q161" s="118">
        <f t="shared" si="54"/>
        <v>90.147772745246627</v>
      </c>
      <c r="R161" s="118">
        <f t="shared" ref="R161:V161" si="55">R162+R164+R166+R175</f>
        <v>93.339672113795444</v>
      </c>
      <c r="S161" s="118">
        <f t="shared" si="55"/>
        <v>98.64115636236653</v>
      </c>
      <c r="T161" s="118">
        <f t="shared" si="55"/>
        <v>94.908449622254423</v>
      </c>
      <c r="U161" s="118">
        <f t="shared" si="55"/>
        <v>95.168372034535054</v>
      </c>
      <c r="V161" s="118">
        <f t="shared" si="55"/>
        <v>97.009150158803692</v>
      </c>
      <c r="W161" s="118">
        <f t="shared" ref="W161:Y161" si="56">W162+W164+W166+W175</f>
        <v>93.606694758796323</v>
      </c>
      <c r="X161" s="118">
        <f t="shared" si="56"/>
        <v>86.817179579468984</v>
      </c>
      <c r="Y161" s="118">
        <f t="shared" si="56"/>
        <v>86.183990501762509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73.346361223933755</v>
      </c>
      <c r="C162" s="123">
        <f t="shared" si="57"/>
        <v>76.639026570919</v>
      </c>
      <c r="D162" s="123">
        <f t="shared" si="57"/>
        <v>64.574129880883959</v>
      </c>
      <c r="E162" s="123">
        <f t="shared" si="57"/>
        <v>76.360260283144356</v>
      </c>
      <c r="F162" s="123">
        <f t="shared" si="57"/>
        <v>62.632229571574314</v>
      </c>
      <c r="G162" s="123">
        <f t="shared" si="57"/>
        <v>68.272860600334965</v>
      </c>
      <c r="H162" s="123">
        <f t="shared" si="57"/>
        <v>72.649760240090487</v>
      </c>
      <c r="I162" s="123">
        <f t="shared" si="57"/>
        <v>59.829560217759784</v>
      </c>
      <c r="J162" s="123">
        <f t="shared" si="57"/>
        <v>68.624937289173161</v>
      </c>
      <c r="K162" s="123">
        <f t="shared" si="57"/>
        <v>67.896244120517281</v>
      </c>
      <c r="L162" s="123">
        <f t="shared" si="57"/>
        <v>72.993310230136046</v>
      </c>
      <c r="M162" s="123">
        <f t="shared" si="57"/>
        <v>81.031160988870667</v>
      </c>
      <c r="N162" s="123">
        <f t="shared" si="57"/>
        <v>74.661365478951666</v>
      </c>
      <c r="O162" s="123">
        <f t="shared" si="57"/>
        <v>68.12351596720157</v>
      </c>
      <c r="P162" s="123">
        <f t="shared" si="57"/>
        <v>71.080676863467019</v>
      </c>
      <c r="Q162" s="123">
        <f t="shared" si="57"/>
        <v>59.47425524885837</v>
      </c>
      <c r="R162" s="123">
        <f t="shared" si="57"/>
        <v>62.841142022259433</v>
      </c>
      <c r="S162" s="123">
        <f t="shared" si="57"/>
        <v>67.110138290845939</v>
      </c>
      <c r="T162" s="123">
        <f t="shared" si="57"/>
        <v>63.757818854896307</v>
      </c>
      <c r="U162" s="123">
        <f t="shared" si="57"/>
        <v>64.555660603926952</v>
      </c>
      <c r="V162" s="123">
        <f t="shared" si="57"/>
        <v>65.055278375567894</v>
      </c>
      <c r="W162" s="123">
        <f t="shared" si="57"/>
        <v>60.36673108912877</v>
      </c>
      <c r="X162" s="123">
        <f t="shared" si="57"/>
        <v>54.10746313569156</v>
      </c>
      <c r="Y162" s="123">
        <f t="shared" si="57"/>
        <v>54.191442907677327</v>
      </c>
      <c r="DA162" s="130" t="s">
        <v>2899</v>
      </c>
    </row>
    <row r="163" spans="1:105" ht="12" customHeight="1" x14ac:dyDescent="0.25">
      <c r="A163" s="97" t="s">
        <v>53</v>
      </c>
      <c r="B163" s="110">
        <v>73.346361223933755</v>
      </c>
      <c r="C163" s="110">
        <v>76.639026570919</v>
      </c>
      <c r="D163" s="110">
        <v>64.574129880883959</v>
      </c>
      <c r="E163" s="110">
        <v>76.360260283144356</v>
      </c>
      <c r="F163" s="110">
        <v>62.632229571574314</v>
      </c>
      <c r="G163" s="110">
        <v>68.272860600334965</v>
      </c>
      <c r="H163" s="110">
        <v>72.649760240090487</v>
      </c>
      <c r="I163" s="110">
        <v>59.829560217759784</v>
      </c>
      <c r="J163" s="110">
        <v>68.624937289173161</v>
      </c>
      <c r="K163" s="110">
        <v>67.896244120517281</v>
      </c>
      <c r="L163" s="110">
        <v>72.993310230136046</v>
      </c>
      <c r="M163" s="110">
        <v>81.031160988870667</v>
      </c>
      <c r="N163" s="110">
        <v>74.661365478951666</v>
      </c>
      <c r="O163" s="110">
        <v>68.12351596720157</v>
      </c>
      <c r="P163" s="110">
        <v>71.080676863467019</v>
      </c>
      <c r="Q163" s="110">
        <v>59.47425524885837</v>
      </c>
      <c r="R163" s="110">
        <v>62.841142022259433</v>
      </c>
      <c r="S163" s="110">
        <v>67.110138290845939</v>
      </c>
      <c r="T163" s="110">
        <v>63.757818854896307</v>
      </c>
      <c r="U163" s="110">
        <v>64.555660603926952</v>
      </c>
      <c r="V163" s="110">
        <v>65.055278375567894</v>
      </c>
      <c r="W163" s="110">
        <v>60.36673108912877</v>
      </c>
      <c r="X163" s="110">
        <v>54.10746313569156</v>
      </c>
      <c r="Y163" s="110">
        <v>54.191442907677327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0.31998644496266665</v>
      </c>
      <c r="C164" s="123">
        <f t="shared" si="58"/>
        <v>0.34331852809150731</v>
      </c>
      <c r="D164" s="123">
        <f t="shared" si="58"/>
        <v>0.22974130751801358</v>
      </c>
      <c r="E164" s="123">
        <f t="shared" si="58"/>
        <v>0.28953858366777213</v>
      </c>
      <c r="F164" s="123">
        <f t="shared" si="58"/>
        <v>0.15409135900015813</v>
      </c>
      <c r="G164" s="123">
        <f t="shared" si="58"/>
        <v>0.1310677456237328</v>
      </c>
      <c r="H164" s="123">
        <f t="shared" si="58"/>
        <v>0.14733824020481442</v>
      </c>
      <c r="I164" s="123">
        <f t="shared" si="58"/>
        <v>0.34030838374936428</v>
      </c>
      <c r="J164" s="123">
        <f t="shared" si="58"/>
        <v>0.29267691257596695</v>
      </c>
      <c r="K164" s="123">
        <f t="shared" si="58"/>
        <v>0.29858025055269644</v>
      </c>
      <c r="L164" s="123">
        <f t="shared" si="58"/>
        <v>0.54107451090190484</v>
      </c>
      <c r="M164" s="123">
        <f t="shared" si="58"/>
        <v>0.4828927575822895</v>
      </c>
      <c r="N164" s="123">
        <f t="shared" si="58"/>
        <v>1.5081047389973274</v>
      </c>
      <c r="O164" s="123">
        <f t="shared" si="58"/>
        <v>0.63696836940377566</v>
      </c>
      <c r="P164" s="123">
        <f t="shared" si="58"/>
        <v>0.59677276893746189</v>
      </c>
      <c r="Q164" s="123">
        <f t="shared" si="58"/>
        <v>0.98155031144306581</v>
      </c>
      <c r="R164" s="123">
        <f t="shared" si="58"/>
        <v>0.88400274907315335</v>
      </c>
      <c r="S164" s="123">
        <f t="shared" si="58"/>
        <v>0.91568658338222009</v>
      </c>
      <c r="T164" s="123">
        <f t="shared" si="58"/>
        <v>0.81297313091668333</v>
      </c>
      <c r="U164" s="123">
        <f t="shared" si="58"/>
        <v>0.96696701349696235</v>
      </c>
      <c r="V164" s="123">
        <f t="shared" si="58"/>
        <v>1.1051389011820048</v>
      </c>
      <c r="W164" s="123">
        <f t="shared" si="58"/>
        <v>1.1491929348983025</v>
      </c>
      <c r="X164" s="123">
        <f t="shared" si="58"/>
        <v>1.1676625358256958</v>
      </c>
      <c r="Y164" s="123">
        <f t="shared" si="58"/>
        <v>1.0538154655700316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0.31998644496266665</v>
      </c>
      <c r="C165" s="99">
        <f>RES_hhdet_fech!C165/RES_summary!C$19</f>
        <v>0.34331852809150731</v>
      </c>
      <c r="D165" s="99">
        <f>RES_hhdet_fech!D165/RES_summary!D$19</f>
        <v>0.22974130751801358</v>
      </c>
      <c r="E165" s="99">
        <f>RES_hhdet_fech!E165/RES_summary!E$19</f>
        <v>0.28953858366777213</v>
      </c>
      <c r="F165" s="99">
        <f>RES_hhdet_fech!F165/RES_summary!F$19</f>
        <v>0.15409135900015813</v>
      </c>
      <c r="G165" s="99">
        <f>RES_hhdet_fech!G165/RES_summary!G$19</f>
        <v>0.1310677456237328</v>
      </c>
      <c r="H165" s="99">
        <f>RES_hhdet_fech!H165/RES_summary!H$19</f>
        <v>0.14733824020481442</v>
      </c>
      <c r="I165" s="99">
        <f>RES_hhdet_fech!I165/RES_summary!I$19</f>
        <v>0.34030838374936428</v>
      </c>
      <c r="J165" s="99">
        <f>RES_hhdet_fech!J165/RES_summary!J$19</f>
        <v>0.29267691257596695</v>
      </c>
      <c r="K165" s="99">
        <f>RES_hhdet_fech!K165/RES_summary!K$19</f>
        <v>0.29858025055269644</v>
      </c>
      <c r="L165" s="99">
        <f>RES_hhdet_fech!L165/RES_summary!L$19</f>
        <v>0.54107451090190484</v>
      </c>
      <c r="M165" s="99">
        <f>RES_hhdet_fech!M165/RES_summary!M$19</f>
        <v>0.4828927575822895</v>
      </c>
      <c r="N165" s="99">
        <f>RES_hhdet_fech!N165/RES_summary!N$19</f>
        <v>1.5081047389973274</v>
      </c>
      <c r="O165" s="99">
        <f>RES_hhdet_fech!O165/RES_summary!O$19</f>
        <v>0.63696836940377566</v>
      </c>
      <c r="P165" s="99">
        <f>RES_hhdet_fech!P165/RES_summary!P$19</f>
        <v>0.59677276893746189</v>
      </c>
      <c r="Q165" s="99">
        <f>RES_hhdet_fech!Q165/RES_summary!Q$19</f>
        <v>0.98155031144306581</v>
      </c>
      <c r="R165" s="99">
        <f>RES_hhdet_fech!R165/RES_summary!R$19</f>
        <v>0.88400274907315335</v>
      </c>
      <c r="S165" s="99">
        <f>RES_hhdet_fech!S165/RES_summary!S$19</f>
        <v>0.91568658338222009</v>
      </c>
      <c r="T165" s="99">
        <f>RES_hhdet_fech!T165/RES_summary!T$19</f>
        <v>0.81297313091668333</v>
      </c>
      <c r="U165" s="99">
        <f>RES_hhdet_fech!U165/RES_summary!U$19</f>
        <v>0.96696701349696235</v>
      </c>
      <c r="V165" s="99">
        <f>RES_hhdet_fech!V165/RES_summary!V$19</f>
        <v>1.1051389011820048</v>
      </c>
      <c r="W165" s="99">
        <f>RES_hhdet_fech!W165/RES_summary!W$19</f>
        <v>1.1491929348983025</v>
      </c>
      <c r="X165" s="99">
        <f>RES_hhdet_fech!X165/RES_summary!X$19</f>
        <v>1.1676625358256958</v>
      </c>
      <c r="Y165" s="99">
        <f>RES_hhdet_fech!Y165/RES_summary!Y$19</f>
        <v>1.0538154655700316</v>
      </c>
      <c r="DA165" s="63" t="s">
        <v>2902</v>
      </c>
    </row>
    <row r="166" spans="1:105" ht="12" customHeight="1" x14ac:dyDescent="0.25">
      <c r="A166" s="121" t="s">
        <v>55</v>
      </c>
      <c r="B166" s="123">
        <v>16.887311495273529</v>
      </c>
      <c r="C166" s="123">
        <v>15.804451251890505</v>
      </c>
      <c r="D166" s="123">
        <v>17.82473743141998</v>
      </c>
      <c r="E166" s="123">
        <v>17.330911013993155</v>
      </c>
      <c r="F166" s="123">
        <v>16.854752468705872</v>
      </c>
      <c r="G166" s="123">
        <v>17.714306555564633</v>
      </c>
      <c r="H166" s="123">
        <v>18.036883863418378</v>
      </c>
      <c r="I166" s="123">
        <v>17.684349470076796</v>
      </c>
      <c r="J166" s="123">
        <v>19.747632520291344</v>
      </c>
      <c r="K166" s="123">
        <v>20.483749176317247</v>
      </c>
      <c r="L166" s="123">
        <v>21.042552448554698</v>
      </c>
      <c r="M166" s="123">
        <v>21.958076785277541</v>
      </c>
      <c r="N166" s="123">
        <v>20.101348375958835</v>
      </c>
      <c r="O166" s="123">
        <v>19.489969503798442</v>
      </c>
      <c r="P166" s="123">
        <v>19.540763805252379</v>
      </c>
      <c r="Q166" s="123">
        <v>19.034778229007209</v>
      </c>
      <c r="R166" s="123">
        <v>19.226959091180351</v>
      </c>
      <c r="S166" s="123">
        <v>20.030512019422666</v>
      </c>
      <c r="T166" s="123">
        <v>19.999457659845252</v>
      </c>
      <c r="U166" s="123">
        <v>19.541934746916748</v>
      </c>
      <c r="V166" s="123">
        <v>20.337156552184297</v>
      </c>
      <c r="W166" s="123">
        <v>21.179924287759526</v>
      </c>
      <c r="X166" s="123">
        <v>21.037453123023102</v>
      </c>
      <c r="Y166" s="123">
        <v>20.812962138568167</v>
      </c>
      <c r="DA166" s="130" t="s">
        <v>2903</v>
      </c>
    </row>
    <row r="167" spans="1:105" ht="12" customHeight="1" x14ac:dyDescent="0.25">
      <c r="A167" s="97" t="s">
        <v>124</v>
      </c>
      <c r="B167" s="99">
        <v>18.641736007406251</v>
      </c>
      <c r="C167" s="99">
        <v>19.384336841972271</v>
      </c>
      <c r="D167" s="99">
        <v>18.479676359530743</v>
      </c>
      <c r="E167" s="99">
        <v>19.13068136966125</v>
      </c>
      <c r="F167" s="99">
        <v>19.421741724020357</v>
      </c>
      <c r="G167" s="99">
        <v>19.771548309112625</v>
      </c>
      <c r="H167" s="99">
        <v>20.123266651584792</v>
      </c>
      <c r="I167" s="99">
        <v>20.519228809183236</v>
      </c>
      <c r="J167" s="99">
        <v>21.513361662473763</v>
      </c>
      <c r="K167" s="99">
        <v>22.600604209116316</v>
      </c>
      <c r="L167" s="99">
        <v>23.359146385506911</v>
      </c>
      <c r="M167" s="99">
        <v>24.304312760253897</v>
      </c>
      <c r="N167" s="99">
        <v>23.219442915831689</v>
      </c>
      <c r="O167" s="99">
        <v>21.979117756196359</v>
      </c>
      <c r="P167" s="99">
        <v>22.252706947351946</v>
      </c>
      <c r="Q167" s="99">
        <v>22.335264276914273</v>
      </c>
      <c r="R167" s="99">
        <v>20.746343680047399</v>
      </c>
      <c r="S167" s="99">
        <v>21.222040262010065</v>
      </c>
      <c r="T167" s="99">
        <v>21.368464852587689</v>
      </c>
      <c r="U167" s="99">
        <v>20.012011445648238</v>
      </c>
      <c r="V167" s="99">
        <v>21.34999013515468</v>
      </c>
      <c r="W167" s="99">
        <v>23.357786678183636</v>
      </c>
      <c r="X167" s="99">
        <v>22.048213856529593</v>
      </c>
      <c r="Y167" s="99">
        <v>19.67565510775588</v>
      </c>
      <c r="DA167" s="63" t="s">
        <v>2904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16.073410072123448</v>
      </c>
      <c r="M168" s="99">
        <v>16.748513889995138</v>
      </c>
      <c r="N168" s="99">
        <v>15.943591362294205</v>
      </c>
      <c r="O168" s="99">
        <v>15.595791421268725</v>
      </c>
      <c r="P168" s="99">
        <v>16.115333979927502</v>
      </c>
      <c r="Q168" s="99">
        <v>16.079302917437957</v>
      </c>
      <c r="R168" s="99">
        <v>15.381052326910485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2905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7.8770532119636725</v>
      </c>
      <c r="M169" s="102">
        <v>8.0568212235410268</v>
      </c>
      <c r="N169" s="102">
        <v>7.2919749369382432</v>
      </c>
      <c r="O169" s="102">
        <v>7.5199619672848144</v>
      </c>
      <c r="P169" s="102">
        <v>8.0089430002507669</v>
      </c>
      <c r="Q169" s="102">
        <v>7.5719187555352301</v>
      </c>
      <c r="R169" s="102">
        <v>7.6520079964795542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2906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8.1963568601597743</v>
      </c>
      <c r="M170" s="105">
        <v>8.691692666454113</v>
      </c>
      <c r="N170" s="105">
        <v>8.6516164253559591</v>
      </c>
      <c r="O170" s="105">
        <v>8.0758294539839088</v>
      </c>
      <c r="P170" s="105">
        <v>8.1063909796767355</v>
      </c>
      <c r="Q170" s="105">
        <v>8.5073841619027242</v>
      </c>
      <c r="R170" s="105">
        <v>7.7290443304309289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2907</v>
      </c>
    </row>
    <row r="171" spans="1:105" ht="12" customHeight="1" x14ac:dyDescent="0.25">
      <c r="A171" s="106" t="s">
        <v>122</v>
      </c>
      <c r="B171" s="102">
        <v>16.874531779859645</v>
      </c>
      <c r="C171" s="102">
        <v>15.77910728427562</v>
      </c>
      <c r="D171" s="102">
        <v>17.820321551105774</v>
      </c>
      <c r="E171" s="102">
        <v>17.319090490702511</v>
      </c>
      <c r="F171" s="102">
        <v>16.838424855173262</v>
      </c>
      <c r="G171" s="102">
        <v>17.701646363150743</v>
      </c>
      <c r="H171" s="102">
        <v>18.024546092882879</v>
      </c>
      <c r="I171" s="102">
        <v>17.668777160807998</v>
      </c>
      <c r="J171" s="102">
        <v>19.738769884708915</v>
      </c>
      <c r="K171" s="102">
        <v>20.473708194947303</v>
      </c>
      <c r="L171" s="102">
        <v>21.372892054371295</v>
      </c>
      <c r="M171" s="102">
        <v>22.365312609848875</v>
      </c>
      <c r="N171" s="102">
        <v>20.514486640071471</v>
      </c>
      <c r="O171" s="102">
        <v>19.949821552118813</v>
      </c>
      <c r="P171" s="102">
        <v>20.019017601980313</v>
      </c>
      <c r="Q171" s="102">
        <v>19.517521854520606</v>
      </c>
      <c r="R171" s="102">
        <v>19.713779190920963</v>
      </c>
      <c r="S171" s="102">
        <v>20.518783197874956</v>
      </c>
      <c r="T171" s="102">
        <v>20.480491112003801</v>
      </c>
      <c r="U171" s="102">
        <v>20.012824325844875</v>
      </c>
      <c r="V171" s="102">
        <v>20.78312967127675</v>
      </c>
      <c r="W171" s="102">
        <v>21.605909092098816</v>
      </c>
      <c r="X171" s="102">
        <v>21.486918498297538</v>
      </c>
      <c r="Y171" s="102">
        <v>21.226962996427044</v>
      </c>
      <c r="DA171" s="131" t="s">
        <v>2908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15.491079539634788</v>
      </c>
      <c r="M172" s="105">
        <v>16.165137413977771</v>
      </c>
      <c r="N172" s="105">
        <v>14.717661522956428</v>
      </c>
      <c r="O172" s="105">
        <v>14.58046732260617</v>
      </c>
      <c r="P172" s="105">
        <v>14.826675597441376</v>
      </c>
      <c r="Q172" s="105">
        <v>14.425814947522037</v>
      </c>
      <c r="R172" s="105">
        <v>14.941727123346983</v>
      </c>
      <c r="S172" s="105">
        <v>15.864989320220639</v>
      </c>
      <c r="T172" s="105">
        <v>15.720843863831309</v>
      </c>
      <c r="U172" s="105">
        <v>15.582599034616271</v>
      </c>
      <c r="V172" s="105">
        <v>16.506383399811625</v>
      </c>
      <c r="W172" s="105">
        <v>17.41604898048223</v>
      </c>
      <c r="X172" s="105">
        <v>17.44718520924782</v>
      </c>
      <c r="Y172" s="105">
        <v>17.414400465845937</v>
      </c>
      <c r="DA172" s="132" t="s">
        <v>2909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7.3080092295315211</v>
      </c>
      <c r="M173" s="99">
        <v>7.422867006671801</v>
      </c>
      <c r="N173" s="99">
        <v>6.374429801161611</v>
      </c>
      <c r="O173" s="99">
        <v>6.6483672579882596</v>
      </c>
      <c r="P173" s="99">
        <v>6.9531842169266538</v>
      </c>
      <c r="Q173" s="99">
        <v>6.4005834965671102</v>
      </c>
      <c r="R173" s="99">
        <v>6.9928715397400438</v>
      </c>
      <c r="S173" s="99">
        <v>7.7180903707495254</v>
      </c>
      <c r="T173" s="99">
        <v>7.1613486682256688</v>
      </c>
      <c r="U173" s="99">
        <v>7.0340916410216545</v>
      </c>
      <c r="V173" s="99">
        <v>7.5585102875778025</v>
      </c>
      <c r="W173" s="99">
        <v>7.9482300011425728</v>
      </c>
      <c r="X173" s="99">
        <v>7.8830448340362125</v>
      </c>
      <c r="Y173" s="99">
        <v>7.7441582790321508</v>
      </c>
      <c r="DA173" s="63" t="s">
        <v>2910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8.1830703101032682</v>
      </c>
      <c r="M174" s="110">
        <v>8.7422704073059698</v>
      </c>
      <c r="N174" s="110">
        <v>8.3432317217948153</v>
      </c>
      <c r="O174" s="110">
        <v>7.9321000646179121</v>
      </c>
      <c r="P174" s="110">
        <v>7.8734913805147224</v>
      </c>
      <c r="Q174" s="110">
        <v>8.0252314509549265</v>
      </c>
      <c r="R174" s="110">
        <v>7.9488555836069414</v>
      </c>
      <c r="S174" s="110">
        <v>8.1468989494711153</v>
      </c>
      <c r="T174" s="110">
        <v>8.5594951956056402</v>
      </c>
      <c r="U174" s="110">
        <v>8.5485073935946154</v>
      </c>
      <c r="V174" s="110">
        <v>8.9478731122338271</v>
      </c>
      <c r="W174" s="110">
        <v>9.4678189793396594</v>
      </c>
      <c r="X174" s="110">
        <v>9.564140375211613</v>
      </c>
      <c r="Y174" s="110">
        <v>9.6702421868137858</v>
      </c>
      <c r="DA174" s="60" t="s">
        <v>2911</v>
      </c>
    </row>
    <row r="175" spans="1:105" ht="12" customHeight="1" x14ac:dyDescent="0.25">
      <c r="A175" s="121" t="s">
        <v>54</v>
      </c>
      <c r="B175" s="123">
        <v>8.4263098345796177</v>
      </c>
      <c r="C175" s="123">
        <v>8.6196117357938782</v>
      </c>
      <c r="D175" s="123">
        <v>8.513238309131907</v>
      </c>
      <c r="E175" s="123">
        <v>8.8185621614228289</v>
      </c>
      <c r="F175" s="123">
        <v>9.3024776002316329</v>
      </c>
      <c r="G175" s="123">
        <v>9.3506077782209864</v>
      </c>
      <c r="H175" s="123">
        <v>9.5213438724995996</v>
      </c>
      <c r="I175" s="123">
        <v>9.682412795730384</v>
      </c>
      <c r="J175" s="123">
        <v>9.8133732950990158</v>
      </c>
      <c r="K175" s="123">
        <v>10.048182229464512</v>
      </c>
      <c r="L175" s="123">
        <v>9.8340759329333878</v>
      </c>
      <c r="M175" s="123">
        <v>10.668298416232428</v>
      </c>
      <c r="N175" s="123">
        <v>9.8585187327614481</v>
      </c>
      <c r="O175" s="123">
        <v>9.5604693727864714</v>
      </c>
      <c r="P175" s="123">
        <v>9.4081191093390277</v>
      </c>
      <c r="Q175" s="123">
        <v>10.657188955937988</v>
      </c>
      <c r="R175" s="123">
        <v>10.3875682512825</v>
      </c>
      <c r="S175" s="123">
        <v>10.584819468715686</v>
      </c>
      <c r="T175" s="123">
        <v>10.338199976596192</v>
      </c>
      <c r="U175" s="123">
        <v>10.10380967019438</v>
      </c>
      <c r="V175" s="123">
        <v>10.511576329869493</v>
      </c>
      <c r="W175" s="123">
        <v>10.910846447009726</v>
      </c>
      <c r="X175" s="123">
        <v>10.50460078492863</v>
      </c>
      <c r="Y175" s="123">
        <v>10.12576998994698</v>
      </c>
      <c r="DA175" s="130" t="s">
        <v>2912</v>
      </c>
    </row>
    <row r="176" spans="1:105" ht="12" customHeight="1" x14ac:dyDescent="0.25">
      <c r="A176" s="97" t="s">
        <v>50</v>
      </c>
      <c r="B176" s="99">
        <v>10.067007201832741</v>
      </c>
      <c r="C176" s="99">
        <v>10.776951139992351</v>
      </c>
      <c r="D176" s="99">
        <v>10.38066237708286</v>
      </c>
      <c r="E176" s="99">
        <v>11.973822861197757</v>
      </c>
      <c r="F176" s="99">
        <v>12.36570964589753</v>
      </c>
      <c r="G176" s="99">
        <v>12.176184139529983</v>
      </c>
      <c r="H176" s="99">
        <v>12.8709187156275</v>
      </c>
      <c r="I176" s="99">
        <v>12.178998177756453</v>
      </c>
      <c r="J176" s="99">
        <v>11.314550629182598</v>
      </c>
      <c r="K176" s="99">
        <v>12.669608305875565</v>
      </c>
      <c r="L176" s="99">
        <v>11.077562065839629</v>
      </c>
      <c r="M176" s="99">
        <v>13.904228526401255</v>
      </c>
      <c r="N176" s="99">
        <v>12.562635389350405</v>
      </c>
      <c r="O176" s="99">
        <v>11.966220021900677</v>
      </c>
      <c r="P176" s="99">
        <v>11.116537201430763</v>
      </c>
      <c r="Q176" s="99">
        <v>16.031915094130969</v>
      </c>
      <c r="R176" s="99">
        <v>13.468035139196123</v>
      </c>
      <c r="S176" s="99">
        <v>13.241779780334936</v>
      </c>
      <c r="T176" s="99">
        <v>13.517283084131581</v>
      </c>
      <c r="U176" s="99">
        <v>13.048315506280112</v>
      </c>
      <c r="V176" s="99">
        <v>14.28317752516158</v>
      </c>
      <c r="W176" s="99">
        <v>15.815401747133384</v>
      </c>
      <c r="X176" s="99">
        <v>14.809252787133351</v>
      </c>
      <c r="Y176" s="99">
        <v>12.975819399544291</v>
      </c>
      <c r="DA176" s="63" t="s">
        <v>2913</v>
      </c>
    </row>
    <row r="177" spans="1:105" ht="12" customHeight="1" x14ac:dyDescent="0.25">
      <c r="A177" s="109" t="s">
        <v>120</v>
      </c>
      <c r="B177" s="110">
        <v>8.3097746431443049</v>
      </c>
      <c r="C177" s="110">
        <v>8.4505359199171846</v>
      </c>
      <c r="D177" s="110">
        <v>8.3284413889891553</v>
      </c>
      <c r="E177" s="110">
        <v>8.4690543466493082</v>
      </c>
      <c r="F177" s="110">
        <v>8.9233872467031325</v>
      </c>
      <c r="G177" s="110">
        <v>8.9758632268166867</v>
      </c>
      <c r="H177" s="110">
        <v>9.0610617180273536</v>
      </c>
      <c r="I177" s="110">
        <v>9.3507181641667305</v>
      </c>
      <c r="J177" s="110">
        <v>9.6108270154857056</v>
      </c>
      <c r="K177" s="110">
        <v>9.6839272405489218</v>
      </c>
      <c r="L177" s="110">
        <v>9.6594516916087834</v>
      </c>
      <c r="M177" s="110">
        <v>10.192692489097203</v>
      </c>
      <c r="N177" s="110">
        <v>9.4616780977367068</v>
      </c>
      <c r="O177" s="110">
        <v>9.1933897923937753</v>
      </c>
      <c r="P177" s="110">
        <v>9.1446175230230171</v>
      </c>
      <c r="Q177" s="110">
        <v>9.840717798525553</v>
      </c>
      <c r="R177" s="110">
        <v>9.9410010733315364</v>
      </c>
      <c r="S177" s="110">
        <v>10.242167527587412</v>
      </c>
      <c r="T177" s="110">
        <v>9.9803927764186078</v>
      </c>
      <c r="U177" s="110">
        <v>9.8011710202343263</v>
      </c>
      <c r="V177" s="110">
        <v>10.150150607740921</v>
      </c>
      <c r="W177" s="110">
        <v>10.48165041153446</v>
      </c>
      <c r="X177" s="110">
        <v>10.185492125542572</v>
      </c>
      <c r="Y177" s="110">
        <v>9.9598043684014179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55.816956721370147</v>
      </c>
      <c r="C3" s="118">
        <f t="shared" si="0"/>
        <v>41.043538887973931</v>
      </c>
      <c r="D3" s="118">
        <f t="shared" si="0"/>
        <v>65.226984707998426</v>
      </c>
      <c r="E3" s="118">
        <f t="shared" si="0"/>
        <v>74.401903882756343</v>
      </c>
      <c r="F3" s="118">
        <f t="shared" si="0"/>
        <v>59.577461861405965</v>
      </c>
      <c r="G3" s="118">
        <f t="shared" si="0"/>
        <v>56.457910430846965</v>
      </c>
      <c r="H3" s="118">
        <f t="shared" si="0"/>
        <v>62.689806669051684</v>
      </c>
      <c r="I3" s="118">
        <f t="shared" si="0"/>
        <v>59.637396897310438</v>
      </c>
      <c r="J3" s="118">
        <f t="shared" si="0"/>
        <v>62.116082766005995</v>
      </c>
      <c r="K3" s="118">
        <f t="shared" si="0"/>
        <v>51.417946742976092</v>
      </c>
      <c r="L3" s="118">
        <f t="shared" si="0"/>
        <v>66.095276082422657</v>
      </c>
      <c r="M3" s="118">
        <f t="shared" si="0"/>
        <v>78.45022479961996</v>
      </c>
      <c r="N3" s="118">
        <f t="shared" si="0"/>
        <v>77.166075715112882</v>
      </c>
      <c r="O3" s="118">
        <f t="shared" si="0"/>
        <v>68.631833211321151</v>
      </c>
      <c r="P3" s="118">
        <f t="shared" si="0"/>
        <v>57.7666905955681</v>
      </c>
      <c r="Q3" s="118">
        <f t="shared" si="0"/>
        <v>61.134841868039572</v>
      </c>
      <c r="R3" s="118">
        <f t="shared" ref="R3:V3" si="1">R4+R7+R9+R19</f>
        <v>67.59473447241588</v>
      </c>
      <c r="S3" s="118">
        <f t="shared" si="1"/>
        <v>73.273588557079449</v>
      </c>
      <c r="T3" s="118">
        <f t="shared" si="1"/>
        <v>64.153796902464464</v>
      </c>
      <c r="U3" s="118">
        <f t="shared" si="1"/>
        <v>63.192557518689355</v>
      </c>
      <c r="V3" s="118">
        <f t="shared" si="1"/>
        <v>66.702526813496064</v>
      </c>
      <c r="W3" s="118">
        <f t="shared" ref="W3:Y3" si="2">W4+W7+W9+W19</f>
        <v>95.18952036411406</v>
      </c>
      <c r="X3" s="118">
        <f t="shared" si="2"/>
        <v>57.400436453469553</v>
      </c>
      <c r="Y3" s="118">
        <f t="shared" si="2"/>
        <v>50.525636476855411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40.103318704126778</v>
      </c>
      <c r="C4" s="123">
        <f t="shared" si="3"/>
        <v>26.302082607550144</v>
      </c>
      <c r="D4" s="123">
        <f t="shared" si="3"/>
        <v>48.683570492773121</v>
      </c>
      <c r="E4" s="123">
        <f t="shared" si="3"/>
        <v>57.651770499291906</v>
      </c>
      <c r="F4" s="123">
        <f t="shared" si="3"/>
        <v>43.217240779233613</v>
      </c>
      <c r="G4" s="123">
        <f t="shared" si="3"/>
        <v>39.646182514733766</v>
      </c>
      <c r="H4" s="123">
        <f t="shared" si="3"/>
        <v>45.115505783594912</v>
      </c>
      <c r="I4" s="123">
        <f t="shared" si="3"/>
        <v>41.599009689885634</v>
      </c>
      <c r="J4" s="123">
        <f t="shared" si="3"/>
        <v>42.933301034942254</v>
      </c>
      <c r="K4" s="123">
        <f t="shared" si="3"/>
        <v>32.363752994361391</v>
      </c>
      <c r="L4" s="123">
        <f t="shared" si="3"/>
        <v>45.775951880100735</v>
      </c>
      <c r="M4" s="123">
        <f t="shared" si="3"/>
        <v>56.927037485409279</v>
      </c>
      <c r="N4" s="123">
        <f t="shared" si="3"/>
        <v>55.800626778297428</v>
      </c>
      <c r="O4" s="123">
        <f t="shared" si="3"/>
        <v>48.696755828518576</v>
      </c>
      <c r="P4" s="123">
        <f t="shared" si="3"/>
        <v>38.124777298522496</v>
      </c>
      <c r="Q4" s="123">
        <f t="shared" si="3"/>
        <v>40.52944595318057</v>
      </c>
      <c r="R4" s="123">
        <f t="shared" ref="R4:V4" si="4">SUM(R5:R6)</f>
        <v>46.267058189216002</v>
      </c>
      <c r="S4" s="123">
        <f t="shared" si="4"/>
        <v>50.523406765665989</v>
      </c>
      <c r="T4" s="123">
        <f t="shared" si="4"/>
        <v>41.595004380294874</v>
      </c>
      <c r="U4" s="123">
        <f t="shared" si="4"/>
        <v>40.690373866092692</v>
      </c>
      <c r="V4" s="123">
        <f t="shared" si="4"/>
        <v>42.877787847861754</v>
      </c>
      <c r="W4" s="123">
        <f t="shared" ref="W4:Y4" si="5">SUM(W5:W6)</f>
        <v>68.892370581807938</v>
      </c>
      <c r="X4" s="123">
        <f t="shared" si="5"/>
        <v>31.523109074641873</v>
      </c>
      <c r="Y4" s="123">
        <f t="shared" si="5"/>
        <v>22.99118517789713</v>
      </c>
      <c r="DA4" s="130" t="s">
        <v>2917</v>
      </c>
    </row>
    <row r="5" spans="1:105" ht="12" customHeight="1" x14ac:dyDescent="0.25">
      <c r="A5" s="97" t="s">
        <v>51</v>
      </c>
      <c r="B5" s="99">
        <v>39.735239836378021</v>
      </c>
      <c r="C5" s="99">
        <v>26.066074492985379</v>
      </c>
      <c r="D5" s="99">
        <v>48.249172669948486</v>
      </c>
      <c r="E5" s="99">
        <v>57.144173697889251</v>
      </c>
      <c r="F5" s="99">
        <v>42.84161206003705</v>
      </c>
      <c r="G5" s="99">
        <v>39.307807528964382</v>
      </c>
      <c r="H5" s="99">
        <v>44.734067224310621</v>
      </c>
      <c r="I5" s="99">
        <v>41.254188474668794</v>
      </c>
      <c r="J5" s="99">
        <v>42.57900091720213</v>
      </c>
      <c r="K5" s="99">
        <v>32.099846775648508</v>
      </c>
      <c r="L5" s="99">
        <v>45.403310829596762</v>
      </c>
      <c r="M5" s="99">
        <v>56.465349239218796</v>
      </c>
      <c r="N5" s="99">
        <v>55.361025059532871</v>
      </c>
      <c r="O5" s="99">
        <v>48.312325867461084</v>
      </c>
      <c r="P5" s="99">
        <v>37.827914518112387</v>
      </c>
      <c r="Q5" s="99">
        <v>40.214689040837946</v>
      </c>
      <c r="R5" s="99">
        <v>45.91027543895413</v>
      </c>
      <c r="S5" s="99">
        <v>50.133291729634159</v>
      </c>
      <c r="T5" s="99">
        <v>41.275645239608046</v>
      </c>
      <c r="U5" s="99">
        <v>40.379361930443622</v>
      </c>
      <c r="V5" s="99">
        <v>42.548722563133481</v>
      </c>
      <c r="W5" s="99">
        <v>68.361998698266035</v>
      </c>
      <c r="X5" s="99">
        <v>31.281364755625731</v>
      </c>
      <c r="Y5" s="99">
        <v>22.814318707467262</v>
      </c>
      <c r="DA5" s="63" t="s">
        <v>2918</v>
      </c>
    </row>
    <row r="6" spans="1:105" ht="12" customHeight="1" x14ac:dyDescent="0.25">
      <c r="A6" s="97" t="s">
        <v>53</v>
      </c>
      <c r="B6" s="99">
        <v>0.36807886774875903</v>
      </c>
      <c r="C6" s="99">
        <v>0.23600811456476414</v>
      </c>
      <c r="D6" s="99">
        <v>0.43439782282463885</v>
      </c>
      <c r="E6" s="99">
        <v>0.50759680140265839</v>
      </c>
      <c r="F6" s="99">
        <v>0.37562871919656571</v>
      </c>
      <c r="G6" s="99">
        <v>0.33837498576938729</v>
      </c>
      <c r="H6" s="99">
        <v>0.3814385592842936</v>
      </c>
      <c r="I6" s="99">
        <v>0.34482121521683645</v>
      </c>
      <c r="J6" s="99">
        <v>0.35430011774012576</v>
      </c>
      <c r="K6" s="99">
        <v>0.26390621871288594</v>
      </c>
      <c r="L6" s="99">
        <v>0.37264105050397295</v>
      </c>
      <c r="M6" s="99">
        <v>0.4616882461904821</v>
      </c>
      <c r="N6" s="99">
        <v>0.43960171876455739</v>
      </c>
      <c r="O6" s="99">
        <v>0.38442996105749022</v>
      </c>
      <c r="P6" s="99">
        <v>0.29686278041010672</v>
      </c>
      <c r="Q6" s="99">
        <v>0.3147569123426231</v>
      </c>
      <c r="R6" s="99">
        <v>0.35678275026186862</v>
      </c>
      <c r="S6" s="99">
        <v>0.39011503603183012</v>
      </c>
      <c r="T6" s="99">
        <v>0.31935914068682775</v>
      </c>
      <c r="U6" s="99">
        <v>0.31101193564906932</v>
      </c>
      <c r="V6" s="99">
        <v>0.3290652847282759</v>
      </c>
      <c r="W6" s="99">
        <v>0.53037188354190601</v>
      </c>
      <c r="X6" s="99">
        <v>0.24174431901614338</v>
      </c>
      <c r="Y6" s="99">
        <v>0.17686647042986942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0.10417563920390878</v>
      </c>
      <c r="C7" s="123">
        <f t="shared" si="6"/>
        <v>0.14016957575432429</v>
      </c>
      <c r="D7" s="123">
        <f t="shared" si="6"/>
        <v>0.11635133427173382</v>
      </c>
      <c r="E7" s="123">
        <f t="shared" si="6"/>
        <v>0.19624985240647386</v>
      </c>
      <c r="F7" s="123">
        <f t="shared" si="6"/>
        <v>0.1351235057333646</v>
      </c>
      <c r="G7" s="123">
        <f t="shared" si="6"/>
        <v>0.16934857693789448</v>
      </c>
      <c r="H7" s="123">
        <f t="shared" si="6"/>
        <v>0.28795520760518561</v>
      </c>
      <c r="I7" s="123">
        <f t="shared" si="6"/>
        <v>0.67398736790323166</v>
      </c>
      <c r="J7" s="123">
        <f t="shared" si="6"/>
        <v>0.47937099553743395</v>
      </c>
      <c r="K7" s="123">
        <f t="shared" si="6"/>
        <v>0.37175667351232977</v>
      </c>
      <c r="L7" s="123">
        <f t="shared" si="6"/>
        <v>0.55603050027565248</v>
      </c>
      <c r="M7" s="123">
        <f t="shared" si="6"/>
        <v>0.4824594895854426</v>
      </c>
      <c r="N7" s="123">
        <f t="shared" si="6"/>
        <v>1.7277138935617031</v>
      </c>
      <c r="O7" s="123">
        <f t="shared" si="6"/>
        <v>0.85700873633536356</v>
      </c>
      <c r="P7" s="123">
        <f t="shared" si="6"/>
        <v>0.81785944283618628</v>
      </c>
      <c r="Q7" s="123">
        <f t="shared" si="6"/>
        <v>1.4004076051744034</v>
      </c>
      <c r="R7" s="123">
        <f t="shared" si="6"/>
        <v>1.4453703527756878</v>
      </c>
      <c r="S7" s="123">
        <f t="shared" si="6"/>
        <v>1.6883802635571981</v>
      </c>
      <c r="T7" s="123">
        <f t="shared" si="6"/>
        <v>1.5762198305484563</v>
      </c>
      <c r="U7" s="123">
        <f t="shared" si="6"/>
        <v>1.5710719630931893</v>
      </c>
      <c r="V7" s="123">
        <f t="shared" si="6"/>
        <v>1.5780238661847146</v>
      </c>
      <c r="W7" s="123">
        <f t="shared" si="6"/>
        <v>1.8065482430251789</v>
      </c>
      <c r="X7" s="123">
        <f t="shared" si="6"/>
        <v>2.3250190313880483</v>
      </c>
      <c r="Y7" s="123">
        <f t="shared" si="6"/>
        <v>3.9490373188074561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0.10417563920390878</v>
      </c>
      <c r="C8" s="99">
        <f>RES_hhdet_tesh!C8/RES_summary!C$19</f>
        <v>0.14016957575432429</v>
      </c>
      <c r="D8" s="99">
        <f>RES_hhdet_tesh!D8/RES_summary!D$19</f>
        <v>0.11635133427173382</v>
      </c>
      <c r="E8" s="99">
        <f>RES_hhdet_tesh!E8/RES_summary!E$19</f>
        <v>0.19624985240647386</v>
      </c>
      <c r="F8" s="99">
        <f>RES_hhdet_tesh!F8/RES_summary!F$19</f>
        <v>0.1351235057333646</v>
      </c>
      <c r="G8" s="99">
        <f>RES_hhdet_tesh!G8/RES_summary!G$19</f>
        <v>0.16934857693789448</v>
      </c>
      <c r="H8" s="99">
        <f>RES_hhdet_tesh!H8/RES_summary!H$19</f>
        <v>0.28795520760518561</v>
      </c>
      <c r="I8" s="99">
        <f>RES_hhdet_tesh!I8/RES_summary!I$19</f>
        <v>0.67398736790323166</v>
      </c>
      <c r="J8" s="99">
        <f>RES_hhdet_tesh!J8/RES_summary!J$19</f>
        <v>0.47937099553743395</v>
      </c>
      <c r="K8" s="99">
        <f>RES_hhdet_tesh!K8/RES_summary!K$19</f>
        <v>0.37175667351232977</v>
      </c>
      <c r="L8" s="99">
        <f>RES_hhdet_tesh!L8/RES_summary!L$19</f>
        <v>0.55603050027565248</v>
      </c>
      <c r="M8" s="99">
        <f>RES_hhdet_tesh!M8/RES_summary!M$19</f>
        <v>0.4824594895854426</v>
      </c>
      <c r="N8" s="99">
        <f>RES_hhdet_tesh!N8/RES_summary!N$19</f>
        <v>1.7277138935617031</v>
      </c>
      <c r="O8" s="99">
        <f>RES_hhdet_tesh!O8/RES_summary!O$19</f>
        <v>0.85700873633536356</v>
      </c>
      <c r="P8" s="99">
        <f>RES_hhdet_tesh!P8/RES_summary!P$19</f>
        <v>0.81785944283618628</v>
      </c>
      <c r="Q8" s="99">
        <f>RES_hhdet_tesh!Q8/RES_summary!Q$19</f>
        <v>1.4004076051744034</v>
      </c>
      <c r="R8" s="99">
        <f>RES_hhdet_tesh!R8/RES_summary!R$19</f>
        <v>1.4453703527756878</v>
      </c>
      <c r="S8" s="99">
        <f>RES_hhdet_tesh!S8/RES_summary!S$19</f>
        <v>1.6883802635571981</v>
      </c>
      <c r="T8" s="99">
        <f>RES_hhdet_tesh!T8/RES_summary!T$19</f>
        <v>1.5762198305484563</v>
      </c>
      <c r="U8" s="99">
        <f>RES_hhdet_tesh!U8/RES_summary!U$19</f>
        <v>1.5710719630931893</v>
      </c>
      <c r="V8" s="99">
        <f>RES_hhdet_tesh!V8/RES_summary!V$19</f>
        <v>1.5780238661847146</v>
      </c>
      <c r="W8" s="99">
        <f>RES_hhdet_tesh!W8/RES_summary!W$19</f>
        <v>1.8065482430251789</v>
      </c>
      <c r="X8" s="99">
        <f>RES_hhdet_tesh!X8/RES_summary!X$19</f>
        <v>2.3250190313880483</v>
      </c>
      <c r="Y8" s="99">
        <f>RES_hhdet_tesh!Y8/RES_summary!Y$19</f>
        <v>3.9490373188074561</v>
      </c>
      <c r="DA8" s="63" t="s">
        <v>2921</v>
      </c>
    </row>
    <row r="9" spans="1:105" ht="12" customHeight="1" x14ac:dyDescent="0.25">
      <c r="A9" s="121" t="s">
        <v>55</v>
      </c>
      <c r="B9" s="123">
        <v>9.4391449898674171</v>
      </c>
      <c r="C9" s="123">
        <v>8.8323400980784648</v>
      </c>
      <c r="D9" s="123">
        <v>10.021430467532682</v>
      </c>
      <c r="E9" s="123">
        <v>9.7952600282118851</v>
      </c>
      <c r="F9" s="123">
        <v>9.535508873124444</v>
      </c>
      <c r="G9" s="123">
        <v>10.105962935270083</v>
      </c>
      <c r="H9" s="123">
        <v>10.432304636562161</v>
      </c>
      <c r="I9" s="123">
        <v>10.315001480824931</v>
      </c>
      <c r="J9" s="123">
        <v>11.552772654460291</v>
      </c>
      <c r="K9" s="123">
        <v>11.869596826406617</v>
      </c>
      <c r="L9" s="123">
        <v>12.565236626924715</v>
      </c>
      <c r="M9" s="123">
        <v>13.323665202576212</v>
      </c>
      <c r="N9" s="123">
        <v>12.332310436885951</v>
      </c>
      <c r="O9" s="123">
        <v>11.989671173922329</v>
      </c>
      <c r="P9" s="123">
        <v>11.899814116699767</v>
      </c>
      <c r="Q9" s="123">
        <v>11.935728032491484</v>
      </c>
      <c r="R9" s="123">
        <v>12.312125756385642</v>
      </c>
      <c r="S9" s="123">
        <v>13.0653912192201</v>
      </c>
      <c r="T9" s="123">
        <v>13.141011927175612</v>
      </c>
      <c r="U9" s="123">
        <v>13.116279885502909</v>
      </c>
      <c r="V9" s="123">
        <v>13.943412415914532</v>
      </c>
      <c r="W9" s="123">
        <v>15.408598449495519</v>
      </c>
      <c r="X9" s="123">
        <v>15.027524568101379</v>
      </c>
      <c r="Y9" s="123">
        <v>15.219600298189063</v>
      </c>
      <c r="DA9" s="130" t="s">
        <v>2922</v>
      </c>
    </row>
    <row r="10" spans="1:105" ht="12" customHeight="1" x14ac:dyDescent="0.25">
      <c r="A10" s="97" t="s">
        <v>143</v>
      </c>
      <c r="B10" s="99">
        <v>9.7608995512328995</v>
      </c>
      <c r="C10" s="99">
        <v>7.7848962662824093</v>
      </c>
      <c r="D10" s="99">
        <v>10.02307204446771</v>
      </c>
      <c r="E10" s="99">
        <v>10.662586366312079</v>
      </c>
      <c r="F10" s="99">
        <v>9.4506508363465986</v>
      </c>
      <c r="G10" s="99">
        <v>9.8464828660999313</v>
      </c>
      <c r="H10" s="99">
        <v>10.65417611428756</v>
      </c>
      <c r="I10" s="99">
        <v>10.848558123036907</v>
      </c>
      <c r="J10" s="99">
        <v>11.85537632488448</v>
      </c>
      <c r="K10" s="99">
        <v>9.2388206208615031</v>
      </c>
      <c r="L10" s="99">
        <v>12.505035959272639</v>
      </c>
      <c r="M10" s="99">
        <v>15.568351354410908</v>
      </c>
      <c r="N10" s="99">
        <v>15.17190458527568</v>
      </c>
      <c r="O10" s="99">
        <v>12.89060088004517</v>
      </c>
      <c r="P10" s="99">
        <v>9.1235217169210046</v>
      </c>
      <c r="Q10" s="99">
        <v>11.922249483950113</v>
      </c>
      <c r="R10" s="99">
        <v>13.213557685510485</v>
      </c>
      <c r="S10" s="99">
        <v>14.376661678807434</v>
      </c>
      <c r="T10" s="99">
        <v>12.165438808961481</v>
      </c>
      <c r="U10" s="99">
        <v>11.692638828173855</v>
      </c>
      <c r="V10" s="99">
        <v>12.420232794751781</v>
      </c>
      <c r="W10" s="99">
        <v>21.257348594642931</v>
      </c>
      <c r="X10" s="99">
        <v>10.820056914683782</v>
      </c>
      <c r="Y10" s="99">
        <v>9.2500099625842189</v>
      </c>
      <c r="DA10" s="63" t="s">
        <v>2923</v>
      </c>
    </row>
    <row r="11" spans="1:105" ht="12" customHeight="1" x14ac:dyDescent="0.25">
      <c r="A11" s="97" t="s">
        <v>124</v>
      </c>
      <c r="B11" s="99">
        <v>9.2381991136268109</v>
      </c>
      <c r="C11" s="99">
        <v>9.6349435660222209</v>
      </c>
      <c r="D11" s="99">
        <v>9.2083901196160962</v>
      </c>
      <c r="E11" s="99">
        <v>9.5578864760798368</v>
      </c>
      <c r="F11" s="99">
        <v>9.7512877492896628</v>
      </c>
      <c r="G11" s="99">
        <v>10.0533284682262</v>
      </c>
      <c r="H11" s="99">
        <v>10.420752427355012</v>
      </c>
      <c r="I11" s="99">
        <v>10.731569819363001</v>
      </c>
      <c r="J11" s="99">
        <v>11.295244818886108</v>
      </c>
      <c r="K11" s="99">
        <v>11.929394951373267</v>
      </c>
      <c r="L11" s="99">
        <v>12.385916371439624</v>
      </c>
      <c r="M11" s="99">
        <v>12.977309204972849</v>
      </c>
      <c r="N11" s="99">
        <v>12.525973260693068</v>
      </c>
      <c r="O11" s="99">
        <v>12.074144266356193</v>
      </c>
      <c r="P11" s="99">
        <v>12.374553629954447</v>
      </c>
      <c r="Q11" s="99">
        <v>12.546559186380376</v>
      </c>
      <c r="R11" s="99">
        <v>11.810760339601428</v>
      </c>
      <c r="S11" s="99">
        <v>12.380662552792472</v>
      </c>
      <c r="T11" s="99">
        <v>12.978180310386952</v>
      </c>
      <c r="U11" s="99">
        <v>12.862328278045755</v>
      </c>
      <c r="V11" s="99">
        <v>14.328939118041522</v>
      </c>
      <c r="W11" s="99">
        <v>16.210541462728035</v>
      </c>
      <c r="X11" s="99">
        <v>15.473453859100237</v>
      </c>
      <c r="Y11" s="99">
        <v>13.953483628501104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12.453250693060381</v>
      </c>
      <c r="M12" s="99">
        <v>13.045736197248621</v>
      </c>
      <c r="N12" s="99">
        <v>12.592323984824121</v>
      </c>
      <c r="O12" s="99">
        <v>12.139745091060282</v>
      </c>
      <c r="P12" s="99">
        <v>12.43456030244317</v>
      </c>
      <c r="Q12" s="99">
        <v>12.5993781330374</v>
      </c>
      <c r="R12" s="99">
        <v>11.864319892623001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4.2568938329006079</v>
      </c>
      <c r="M13" s="102">
        <v>4.3540435307945078</v>
      </c>
      <c r="N13" s="102">
        <v>3.9407075594681618</v>
      </c>
      <c r="O13" s="102">
        <v>4.0639156370763754</v>
      </c>
      <c r="P13" s="102">
        <v>4.3281693227664357</v>
      </c>
      <c r="Q13" s="102">
        <v>4.0919939711346744</v>
      </c>
      <c r="R13" s="102">
        <v>4.1352755621920734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8.1963568601597743</v>
      </c>
      <c r="M14" s="105">
        <v>8.691692666454113</v>
      </c>
      <c r="N14" s="105">
        <v>8.6516164253559591</v>
      </c>
      <c r="O14" s="105">
        <v>8.0758294539839088</v>
      </c>
      <c r="P14" s="105">
        <v>8.1063909796767355</v>
      </c>
      <c r="Q14" s="105">
        <v>8.5073841619027242</v>
      </c>
      <c r="R14" s="105">
        <v>7.7290443304309289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9.4339467173167808</v>
      </c>
      <c r="C15" s="102">
        <v>8.8498292738649322</v>
      </c>
      <c r="D15" s="102">
        <v>10.026643957842396</v>
      </c>
      <c r="E15" s="102">
        <v>9.7690053208761505</v>
      </c>
      <c r="F15" s="102">
        <v>9.5370693386892071</v>
      </c>
      <c r="G15" s="102">
        <v>10.115407466393124</v>
      </c>
      <c r="H15" s="102">
        <v>10.423642267841972</v>
      </c>
      <c r="I15" s="102">
        <v>10.289438655651503</v>
      </c>
      <c r="J15" s="102">
        <v>11.539508785783717</v>
      </c>
      <c r="K15" s="102">
        <v>12.016214632217663</v>
      </c>
      <c r="L15" s="102">
        <v>12.571895541296136</v>
      </c>
      <c r="M15" s="102">
        <v>13.194939116002725</v>
      </c>
      <c r="N15" s="102">
        <v>12.16486623899147</v>
      </c>
      <c r="O15" s="102">
        <v>11.934377316596521</v>
      </c>
      <c r="P15" s="102">
        <v>12.08483777448822</v>
      </c>
      <c r="Q15" s="102">
        <v>11.935884882026206</v>
      </c>
      <c r="R15" s="102">
        <v>12.253308947510238</v>
      </c>
      <c r="S15" s="102">
        <v>12.978654206475584</v>
      </c>
      <c r="T15" s="102">
        <v>13.206385721006487</v>
      </c>
      <c r="U15" s="102">
        <v>13.214483333234696</v>
      </c>
      <c r="V15" s="102">
        <v>14.047670156862084</v>
      </c>
      <c r="W15" s="102">
        <v>15.019696394109911</v>
      </c>
      <c r="X15" s="102">
        <v>15.284814340404166</v>
      </c>
      <c r="Y15" s="102">
        <v>15.544309039528853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12.547641313880977</v>
      </c>
      <c r="M16" s="105">
        <v>13.179986674134639</v>
      </c>
      <c r="N16" s="105">
        <v>12.160951910413999</v>
      </c>
      <c r="O16" s="105">
        <v>11.937679115325729</v>
      </c>
      <c r="P16" s="105">
        <v>12.085803286798992</v>
      </c>
      <c r="Q16" s="105">
        <v>11.922309198845673</v>
      </c>
      <c r="R16" s="105">
        <v>12.245654457722466</v>
      </c>
      <c r="S16" s="105">
        <v>12.973852893136973</v>
      </c>
      <c r="T16" s="105">
        <v>13.210017421462238</v>
      </c>
      <c r="U16" s="105">
        <v>13.218264928341632</v>
      </c>
      <c r="V16" s="105">
        <v>14.04956674465048</v>
      </c>
      <c r="W16" s="105">
        <v>15.020951988055014</v>
      </c>
      <c r="X16" s="105">
        <v>15.296330143522082</v>
      </c>
      <c r="Y16" s="105">
        <v>15.548488304442776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4.3455217589575952</v>
      </c>
      <c r="M17" s="99">
        <v>4.4184654340879925</v>
      </c>
      <c r="N17" s="99">
        <v>3.8001071923212191</v>
      </c>
      <c r="O17" s="99">
        <v>3.9893155110444485</v>
      </c>
      <c r="P17" s="99">
        <v>4.1982495016277879</v>
      </c>
      <c r="Q17" s="99">
        <v>3.8847452820801536</v>
      </c>
      <c r="R17" s="99">
        <v>4.3037211108825781</v>
      </c>
      <c r="S17" s="99">
        <v>4.8595977643273462</v>
      </c>
      <c r="T17" s="99">
        <v>4.6919145856189788</v>
      </c>
      <c r="U17" s="99">
        <v>4.6936815390526778</v>
      </c>
      <c r="V17" s="99">
        <v>5.1146274055388972</v>
      </c>
      <c r="W17" s="99">
        <v>5.510607188425455</v>
      </c>
      <c r="X17" s="99">
        <v>5.6116410570106892</v>
      </c>
      <c r="Y17" s="99">
        <v>5.6523996234907186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8.2021195549233799</v>
      </c>
      <c r="M18" s="99">
        <v>8.761521240046644</v>
      </c>
      <c r="N18" s="99">
        <v>8.3608447180927818</v>
      </c>
      <c r="O18" s="99">
        <v>7.9483636042812815</v>
      </c>
      <c r="P18" s="99">
        <v>7.8875537851712041</v>
      </c>
      <c r="Q18" s="99">
        <v>8.0375639167655191</v>
      </c>
      <c r="R18" s="99">
        <v>7.9419333468398881</v>
      </c>
      <c r="S18" s="99">
        <v>8.1142551288096243</v>
      </c>
      <c r="T18" s="99">
        <v>8.5181028358432567</v>
      </c>
      <c r="U18" s="99">
        <v>8.5245833892889564</v>
      </c>
      <c r="V18" s="99">
        <v>8.934939339111585</v>
      </c>
      <c r="W18" s="99">
        <v>9.5103447996295589</v>
      </c>
      <c r="X18" s="99">
        <v>9.6846890865113942</v>
      </c>
      <c r="Y18" s="99">
        <v>9.8960886809520598</v>
      </c>
      <c r="DA18" s="63" t="s">
        <v>2931</v>
      </c>
    </row>
    <row r="19" spans="1:105" ht="12" customHeight="1" x14ac:dyDescent="0.25">
      <c r="A19" s="121" t="s">
        <v>54</v>
      </c>
      <c r="B19" s="123">
        <v>6.1703173881720454</v>
      </c>
      <c r="C19" s="123">
        <v>5.7689466065909922</v>
      </c>
      <c r="D19" s="123">
        <v>6.4056324134208902</v>
      </c>
      <c r="E19" s="123">
        <v>6.7586235028460804</v>
      </c>
      <c r="F19" s="123">
        <v>6.6895887033145485</v>
      </c>
      <c r="G19" s="123">
        <v>6.5364164039052213</v>
      </c>
      <c r="H19" s="123">
        <v>6.8540410412894293</v>
      </c>
      <c r="I19" s="123">
        <v>7.049398358696644</v>
      </c>
      <c r="J19" s="123">
        <v>7.1506380810660142</v>
      </c>
      <c r="K19" s="123">
        <v>6.8128402486957578</v>
      </c>
      <c r="L19" s="123">
        <v>7.1980570751215609</v>
      </c>
      <c r="M19" s="123">
        <v>7.7170626220490313</v>
      </c>
      <c r="N19" s="123">
        <v>7.3054246063677954</v>
      </c>
      <c r="O19" s="123">
        <v>7.0883974725448908</v>
      </c>
      <c r="P19" s="123">
        <v>6.9242397375096525</v>
      </c>
      <c r="Q19" s="123">
        <v>7.2692602771931174</v>
      </c>
      <c r="R19" s="123">
        <v>7.5701801740385442</v>
      </c>
      <c r="S19" s="123">
        <v>7.9964103086361566</v>
      </c>
      <c r="T19" s="123">
        <v>7.8415607644455285</v>
      </c>
      <c r="U19" s="123">
        <v>7.8148318040005629</v>
      </c>
      <c r="V19" s="123">
        <v>8.3033026835350725</v>
      </c>
      <c r="W19" s="123">
        <v>9.082003089785438</v>
      </c>
      <c r="X19" s="123">
        <v>8.5247837793382608</v>
      </c>
      <c r="Y19" s="123">
        <v>8.3658136819617646</v>
      </c>
      <c r="DA19" s="130" t="s">
        <v>2932</v>
      </c>
    </row>
    <row r="20" spans="1:105" ht="12" customHeight="1" x14ac:dyDescent="0.25">
      <c r="A20" s="97" t="s">
        <v>51</v>
      </c>
      <c r="B20" s="99">
        <v>6.6132276210599095</v>
      </c>
      <c r="C20" s="99">
        <v>4.8011218498983181</v>
      </c>
      <c r="D20" s="99">
        <v>7.1865051355257492</v>
      </c>
      <c r="E20" s="99">
        <v>7.8418680134364571</v>
      </c>
      <c r="F20" s="99">
        <v>6.9130002383448126</v>
      </c>
      <c r="G20" s="99">
        <v>6.3135828941662933</v>
      </c>
      <c r="H20" s="99">
        <v>6.9780852806121345</v>
      </c>
      <c r="I20" s="99">
        <v>7.2520814694376927</v>
      </c>
      <c r="J20" s="99">
        <v>7.3233354698834141</v>
      </c>
      <c r="K20" s="99">
        <v>5.8494705550584047</v>
      </c>
      <c r="L20" s="99">
        <v>7.3961097253452968</v>
      </c>
      <c r="M20" s="99">
        <v>7.8047551396826833</v>
      </c>
      <c r="N20" s="99">
        <v>7.7774158146220529</v>
      </c>
      <c r="O20" s="99">
        <v>7.5826165746245797</v>
      </c>
      <c r="P20" s="99">
        <v>7.2063209953821001</v>
      </c>
      <c r="Q20" s="99">
        <v>4.1427224039526518</v>
      </c>
      <c r="R20" s="99">
        <v>6.7084896125094522</v>
      </c>
      <c r="S20" s="99">
        <v>8.8633902902670059</v>
      </c>
      <c r="T20" s="99">
        <v>7.3624057402305363</v>
      </c>
      <c r="U20" s="99">
        <v>7.2798356373900521</v>
      </c>
      <c r="V20" s="99">
        <v>8.0261952987409568</v>
      </c>
      <c r="W20" s="99">
        <v>12.594987725370478</v>
      </c>
      <c r="X20" s="99">
        <v>6.2058963058357257</v>
      </c>
      <c r="Y20" s="99">
        <v>5.1667460522554043</v>
      </c>
      <c r="DA20" s="63" t="s">
        <v>2933</v>
      </c>
    </row>
    <row r="21" spans="1:105" ht="12" customHeight="1" x14ac:dyDescent="0.25">
      <c r="A21" s="97" t="s">
        <v>50</v>
      </c>
      <c r="B21" s="99">
        <v>5.6451068136664118</v>
      </c>
      <c r="C21" s="99">
        <v>6.0554938526036315</v>
      </c>
      <c r="D21" s="99">
        <v>5.8493425108089712</v>
      </c>
      <c r="E21" s="99">
        <v>6.7566747851900217</v>
      </c>
      <c r="F21" s="99">
        <v>6.9891858967841216</v>
      </c>
      <c r="G21" s="99">
        <v>6.8983098990334861</v>
      </c>
      <c r="H21" s="99">
        <v>7.3113223560047098</v>
      </c>
      <c r="I21" s="99">
        <v>6.9280352851428733</v>
      </c>
      <c r="J21" s="99">
        <v>6.4441363785552337</v>
      </c>
      <c r="K21" s="99">
        <v>7.2253747721512855</v>
      </c>
      <c r="L21" s="99">
        <v>6.3244326158334685</v>
      </c>
      <c r="M21" s="99">
        <v>7.9443889160211816</v>
      </c>
      <c r="N21" s="99">
        <v>7.1822843382347452</v>
      </c>
      <c r="O21" s="99">
        <v>6.845763252601702</v>
      </c>
      <c r="P21" s="99">
        <v>6.3625879034056396</v>
      </c>
      <c r="Q21" s="99">
        <v>9.1826990818510055</v>
      </c>
      <c r="R21" s="99">
        <v>7.729746168640327</v>
      </c>
      <c r="S21" s="99">
        <v>7.6200996259730616</v>
      </c>
      <c r="T21" s="99">
        <v>7.8096209430533783</v>
      </c>
      <c r="U21" s="99">
        <v>7.5916527687273616</v>
      </c>
      <c r="V21" s="99">
        <v>8.3798925272902824</v>
      </c>
      <c r="W21" s="99">
        <v>9.378999097848272</v>
      </c>
      <c r="X21" s="99">
        <v>8.8427538299483039</v>
      </c>
      <c r="Y21" s="99">
        <v>7.7894747502777637</v>
      </c>
      <c r="DA21" s="63" t="s">
        <v>2934</v>
      </c>
    </row>
    <row r="22" spans="1:105" ht="12" customHeight="1" x14ac:dyDescent="0.25">
      <c r="A22" s="109" t="s">
        <v>120</v>
      </c>
      <c r="B22" s="110">
        <v>6.032726278897762</v>
      </c>
      <c r="C22" s="110">
        <v>6.1453598835686414</v>
      </c>
      <c r="D22" s="110">
        <v>6.0664271028142345</v>
      </c>
      <c r="E22" s="110">
        <v>6.1779022765019986</v>
      </c>
      <c r="F22" s="110">
        <v>6.5258062117173372</v>
      </c>
      <c r="G22" s="110">
        <v>6.602259562627248</v>
      </c>
      <c r="H22" s="110">
        <v>6.7159481635007348</v>
      </c>
      <c r="I22" s="110">
        <v>6.9585219921469594</v>
      </c>
      <c r="J22" s="110">
        <v>7.1648774805453321</v>
      </c>
      <c r="K22" s="110">
        <v>7.2338069455959415</v>
      </c>
      <c r="L22" s="110">
        <v>7.2280587414885229</v>
      </c>
      <c r="M22" s="110">
        <v>7.6418283701380503</v>
      </c>
      <c r="N22" s="110">
        <v>7.1141138208460273</v>
      </c>
      <c r="O22" s="110">
        <v>6.9393986443149513</v>
      </c>
      <c r="P22" s="110">
        <v>6.928008252877996</v>
      </c>
      <c r="Q22" s="110">
        <v>7.4964719414175418</v>
      </c>
      <c r="R22" s="110">
        <v>7.6412652851246854</v>
      </c>
      <c r="S22" s="110">
        <v>7.9692193097839503</v>
      </c>
      <c r="T22" s="110">
        <v>7.885666812611988</v>
      </c>
      <c r="U22" s="110">
        <v>7.8821208616807628</v>
      </c>
      <c r="V22" s="110">
        <v>8.317679490425423</v>
      </c>
      <c r="W22" s="110">
        <v>8.7736735058090627</v>
      </c>
      <c r="X22" s="110">
        <v>8.6685957217921352</v>
      </c>
      <c r="Y22" s="110">
        <v>8.6074456998809872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52.940422637933146</v>
      </c>
      <c r="C24" s="118">
        <f t="shared" si="7"/>
        <v>54.499940089330991</v>
      </c>
      <c r="D24" s="118">
        <f t="shared" si="7"/>
        <v>58.763257693348727</v>
      </c>
      <c r="E24" s="118">
        <f t="shared" si="7"/>
        <v>58.853006086258901</v>
      </c>
      <c r="F24" s="118">
        <f t="shared" si="7"/>
        <v>58.697275439369335</v>
      </c>
      <c r="G24" s="118">
        <f t="shared" si="7"/>
        <v>59.473087538691594</v>
      </c>
      <c r="H24" s="118">
        <f t="shared" si="7"/>
        <v>58.528615094266087</v>
      </c>
      <c r="I24" s="118">
        <f t="shared" si="7"/>
        <v>58.28857970351244</v>
      </c>
      <c r="J24" s="118">
        <f t="shared" si="7"/>
        <v>57.737598172712602</v>
      </c>
      <c r="K24" s="118">
        <f t="shared" si="7"/>
        <v>43.854233025010103</v>
      </c>
      <c r="L24" s="118">
        <f t="shared" si="7"/>
        <v>35.735505563094527</v>
      </c>
      <c r="M24" s="118">
        <f t="shared" si="7"/>
        <v>91.765210656104301</v>
      </c>
      <c r="N24" s="118">
        <f t="shared" si="7"/>
        <v>67.732063047112092</v>
      </c>
      <c r="O24" s="118">
        <f t="shared" si="7"/>
        <v>57.662723361691953</v>
      </c>
      <c r="P24" s="118">
        <f t="shared" si="7"/>
        <v>45.265389399414325</v>
      </c>
      <c r="Q24" s="118">
        <f t="shared" si="7"/>
        <v>100.46913725396867</v>
      </c>
      <c r="R24" s="118">
        <f t="shared" ref="R24:V24" si="8">R25+R28+R30+R39</f>
        <v>86.275589230365398</v>
      </c>
      <c r="S24" s="118">
        <f t="shared" si="8"/>
        <v>66.368206650196498</v>
      </c>
      <c r="T24" s="118">
        <f t="shared" si="8"/>
        <v>64.973126303999379</v>
      </c>
      <c r="U24" s="118">
        <f t="shared" si="8"/>
        <v>65.922551611645986</v>
      </c>
      <c r="V24" s="118">
        <f t="shared" si="8"/>
        <v>71.096459053296599</v>
      </c>
      <c r="W24" s="118">
        <f t="shared" ref="W24:Y24" si="9">W25+W28+W30+W39</f>
        <v>75.578451757513008</v>
      </c>
      <c r="X24" s="118">
        <f t="shared" si="9"/>
        <v>67.689406196231744</v>
      </c>
      <c r="Y24" s="118">
        <f t="shared" si="9"/>
        <v>59.651781925835678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37.386756138588659</v>
      </c>
      <c r="C25" s="123">
        <f t="shared" si="10"/>
        <v>39.421647326318798</v>
      </c>
      <c r="D25" s="123">
        <f t="shared" si="10"/>
        <v>42.631044131127879</v>
      </c>
      <c r="E25" s="123">
        <f t="shared" si="10"/>
        <v>42.76396019285729</v>
      </c>
      <c r="F25" s="123">
        <f t="shared" si="10"/>
        <v>42.57020125710816</v>
      </c>
      <c r="G25" s="123">
        <f t="shared" si="10"/>
        <v>42.712080174130591</v>
      </c>
      <c r="H25" s="123">
        <f t="shared" si="10"/>
        <v>41.30675490567225</v>
      </c>
      <c r="I25" s="123">
        <f t="shared" si="10"/>
        <v>41.046290674137431</v>
      </c>
      <c r="J25" s="123">
        <f t="shared" si="10"/>
        <v>39.048685536411057</v>
      </c>
      <c r="K25" s="123">
        <f t="shared" si="10"/>
        <v>24.166861643713947</v>
      </c>
      <c r="L25" s="123">
        <f t="shared" si="10"/>
        <v>15.399988685255899</v>
      </c>
      <c r="M25" s="123">
        <f t="shared" si="10"/>
        <v>70.404211605603678</v>
      </c>
      <c r="N25" s="123">
        <f t="shared" si="10"/>
        <v>46.169935971891569</v>
      </c>
      <c r="O25" s="123">
        <f t="shared" si="10"/>
        <v>37.99297641783479</v>
      </c>
      <c r="P25" s="123">
        <f t="shared" si="10"/>
        <v>25.308199531114624</v>
      </c>
      <c r="Q25" s="123">
        <f t="shared" si="10"/>
        <v>78.557396959013815</v>
      </c>
      <c r="R25" s="123">
        <f t="shared" ref="R25:V25" si="11">SUM(R26:R27)</f>
        <v>64.05363042197466</v>
      </c>
      <c r="S25" s="123">
        <f t="shared" si="11"/>
        <v>43.098983564132133</v>
      </c>
      <c r="T25" s="123">
        <f t="shared" si="11"/>
        <v>41.864405993901769</v>
      </c>
      <c r="U25" s="123">
        <f t="shared" si="11"/>
        <v>42.672407808752695</v>
      </c>
      <c r="V25" s="123">
        <f t="shared" si="11"/>
        <v>46.545741736827907</v>
      </c>
      <c r="W25" s="123">
        <f t="shared" ref="W25:Y25" si="12">SUM(W26:W27)</f>
        <v>49.57330940370835</v>
      </c>
      <c r="X25" s="123">
        <f t="shared" si="12"/>
        <v>41.981410703594555</v>
      </c>
      <c r="Y25" s="123">
        <f t="shared" si="12"/>
        <v>33.927642063169088</v>
      </c>
      <c r="DA25" s="130" t="s">
        <v>2937</v>
      </c>
    </row>
    <row r="26" spans="1:105" ht="12" customHeight="1" x14ac:dyDescent="0.25">
      <c r="A26" s="97" t="s">
        <v>74</v>
      </c>
      <c r="B26" s="99">
        <v>36.54054245342126</v>
      </c>
      <c r="C26" s="99">
        <v>38.549067458982741</v>
      </c>
      <c r="D26" s="99">
        <v>41.692624652883751</v>
      </c>
      <c r="E26" s="99">
        <v>41.834938064516869</v>
      </c>
      <c r="F26" s="99">
        <v>41.657093650908948</v>
      </c>
      <c r="G26" s="99">
        <v>41.812245082566761</v>
      </c>
      <c r="H26" s="99">
        <v>40.444597168186071</v>
      </c>
      <c r="I26" s="99">
        <v>40.20613784223481</v>
      </c>
      <c r="J26" s="99">
        <v>38.252928428783207</v>
      </c>
      <c r="K26" s="99">
        <v>23.680150673832969</v>
      </c>
      <c r="L26" s="99">
        <v>15.090358887042814</v>
      </c>
      <c r="M26" s="99">
        <v>68.993892287766641</v>
      </c>
      <c r="N26" s="99">
        <v>45.271230133449755</v>
      </c>
      <c r="O26" s="99">
        <v>37.251925555884341</v>
      </c>
      <c r="P26" s="99">
        <v>24.821224643993133</v>
      </c>
      <c r="Q26" s="99">
        <v>77.04974268621325</v>
      </c>
      <c r="R26" s="99">
        <v>62.832896426179978</v>
      </c>
      <c r="S26" s="99">
        <v>42.276540358419147</v>
      </c>
      <c r="T26" s="99">
        <v>41.06998621978137</v>
      </c>
      <c r="U26" s="99">
        <v>41.866247067453685</v>
      </c>
      <c r="V26" s="99">
        <v>45.662867724167064</v>
      </c>
      <c r="W26" s="99">
        <v>48.630094054837258</v>
      </c>
      <c r="X26" s="99">
        <v>41.185696683777479</v>
      </c>
      <c r="Y26" s="99">
        <v>33.282589475496302</v>
      </c>
      <c r="DA26" s="63" t="s">
        <v>2938</v>
      </c>
    </row>
    <row r="27" spans="1:105" ht="12" customHeight="1" x14ac:dyDescent="0.25">
      <c r="A27" s="97" t="s">
        <v>53</v>
      </c>
      <c r="B27" s="99">
        <v>0.84621368516739948</v>
      </c>
      <c r="C27" s="99">
        <v>0.87257986733606041</v>
      </c>
      <c r="D27" s="99">
        <v>0.93841947824412808</v>
      </c>
      <c r="E27" s="99">
        <v>0.92902212834041975</v>
      </c>
      <c r="F27" s="99">
        <v>0.91310760619921316</v>
      </c>
      <c r="G27" s="99">
        <v>0.89983509156383201</v>
      </c>
      <c r="H27" s="99">
        <v>0.8621577374861793</v>
      </c>
      <c r="I27" s="99">
        <v>0.84015283190262446</v>
      </c>
      <c r="J27" s="99">
        <v>0.79575710762784724</v>
      </c>
      <c r="K27" s="99">
        <v>0.48671096988097695</v>
      </c>
      <c r="L27" s="99">
        <v>0.3096297982130844</v>
      </c>
      <c r="M27" s="99">
        <v>1.4103193178370363</v>
      </c>
      <c r="N27" s="99">
        <v>0.89870583844181506</v>
      </c>
      <c r="O27" s="99">
        <v>0.741050861950447</v>
      </c>
      <c r="P27" s="99">
        <v>0.48697488712149062</v>
      </c>
      <c r="Q27" s="99">
        <v>1.5076542728005615</v>
      </c>
      <c r="R27" s="99">
        <v>1.2207339957946868</v>
      </c>
      <c r="S27" s="99">
        <v>0.82244320571298357</v>
      </c>
      <c r="T27" s="99">
        <v>0.79441977412039855</v>
      </c>
      <c r="U27" s="99">
        <v>0.8061607412990085</v>
      </c>
      <c r="V27" s="99">
        <v>0.88287401266084242</v>
      </c>
      <c r="W27" s="99">
        <v>0.94321534887109337</v>
      </c>
      <c r="X27" s="99">
        <v>0.7957140198170739</v>
      </c>
      <c r="Y27" s="99">
        <v>0.64505258767278495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0.10935616458559906</v>
      </c>
      <c r="C28" s="123">
        <f t="shared" si="13"/>
        <v>9.1327749192843172E-2</v>
      </c>
      <c r="D28" s="123">
        <f t="shared" si="13"/>
        <v>5.8525820480275298E-2</v>
      </c>
      <c r="E28" s="123">
        <f t="shared" si="13"/>
        <v>7.3229105063568223E-2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6.9551267739262443E-2</v>
      </c>
      <c r="K28" s="123">
        <f t="shared" si="13"/>
        <v>0.47935836130923459</v>
      </c>
      <c r="L28" s="123">
        <f t="shared" si="13"/>
        <v>0.70517020936632735</v>
      </c>
      <c r="M28" s="123">
        <f t="shared" si="13"/>
        <v>0.53962428927397299</v>
      </c>
      <c r="N28" s="123">
        <f t="shared" si="13"/>
        <v>2.3220911196818657</v>
      </c>
      <c r="O28" s="123">
        <f t="shared" si="13"/>
        <v>0.86297554525978948</v>
      </c>
      <c r="P28" s="123">
        <f t="shared" si="13"/>
        <v>1.1633807169797521</v>
      </c>
      <c r="Q28" s="123">
        <f t="shared" si="13"/>
        <v>2.4658315795250574</v>
      </c>
      <c r="R28" s="123">
        <f t="shared" si="13"/>
        <v>2.4835703670096057</v>
      </c>
      <c r="S28" s="123">
        <f t="shared" si="13"/>
        <v>2.5051747961161213</v>
      </c>
      <c r="T28" s="123">
        <f t="shared" si="13"/>
        <v>2.1544359449291184</v>
      </c>
      <c r="U28" s="123">
        <f t="shared" si="13"/>
        <v>2.2949993422207862</v>
      </c>
      <c r="V28" s="123">
        <f t="shared" si="13"/>
        <v>2.2680984084891511</v>
      </c>
      <c r="W28" s="123">
        <f t="shared" si="13"/>
        <v>2.2451501415346766</v>
      </c>
      <c r="X28" s="123">
        <f t="shared" si="13"/>
        <v>1.8235997580573222</v>
      </c>
      <c r="Y28" s="123">
        <f t="shared" si="13"/>
        <v>1.7060235107627078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0.10935616458559906</v>
      </c>
      <c r="C29" s="99">
        <f>RES_hhdet_tesh!C29/RES_summary!C$19</f>
        <v>9.1327749192843172E-2</v>
      </c>
      <c r="D29" s="99">
        <f>RES_hhdet_tesh!D29/RES_summary!D$19</f>
        <v>5.8525820480275298E-2</v>
      </c>
      <c r="E29" s="99">
        <f>RES_hhdet_tesh!E29/RES_summary!E$19</f>
        <v>7.3229105063568223E-2</v>
      </c>
      <c r="F29" s="99">
        <f>RES_hhdet_tesh!F29/RES_summary!F$19</f>
        <v>0</v>
      </c>
      <c r="G29" s="99">
        <f>RES_hhdet_tesh!G29/RES_summary!G$19</f>
        <v>0</v>
      </c>
      <c r="H29" s="99">
        <f>RES_hhdet_tesh!H29/RES_summary!H$19</f>
        <v>0</v>
      </c>
      <c r="I29" s="99">
        <f>RES_hhdet_tesh!I29/RES_summary!I$19</f>
        <v>0</v>
      </c>
      <c r="J29" s="99">
        <f>RES_hhdet_tesh!J29/RES_summary!J$19</f>
        <v>6.9551267739262443E-2</v>
      </c>
      <c r="K29" s="99">
        <f>RES_hhdet_tesh!K29/RES_summary!K$19</f>
        <v>0.47935836130923459</v>
      </c>
      <c r="L29" s="99">
        <f>RES_hhdet_tesh!L29/RES_summary!L$19</f>
        <v>0.70517020936632735</v>
      </c>
      <c r="M29" s="99">
        <f>RES_hhdet_tesh!M29/RES_summary!M$19</f>
        <v>0.53962428927397299</v>
      </c>
      <c r="N29" s="99">
        <f>RES_hhdet_tesh!N29/RES_summary!N$19</f>
        <v>2.3220911196818657</v>
      </c>
      <c r="O29" s="99">
        <f>RES_hhdet_tesh!O29/RES_summary!O$19</f>
        <v>0.86297554525978948</v>
      </c>
      <c r="P29" s="99">
        <f>RES_hhdet_tesh!P29/RES_summary!P$19</f>
        <v>1.1633807169797521</v>
      </c>
      <c r="Q29" s="99">
        <f>RES_hhdet_tesh!Q29/RES_summary!Q$19</f>
        <v>2.4658315795250574</v>
      </c>
      <c r="R29" s="99">
        <f>RES_hhdet_tesh!R29/RES_summary!R$19</f>
        <v>2.4835703670096057</v>
      </c>
      <c r="S29" s="99">
        <f>RES_hhdet_tesh!S29/RES_summary!S$19</f>
        <v>2.5051747961161213</v>
      </c>
      <c r="T29" s="99">
        <f>RES_hhdet_tesh!T29/RES_summary!T$19</f>
        <v>2.1544359449291184</v>
      </c>
      <c r="U29" s="99">
        <f>RES_hhdet_tesh!U29/RES_summary!U$19</f>
        <v>2.2949993422207862</v>
      </c>
      <c r="V29" s="99">
        <f>RES_hhdet_tesh!V29/RES_summary!V$19</f>
        <v>2.2680984084891511</v>
      </c>
      <c r="W29" s="99">
        <f>RES_hhdet_tesh!W29/RES_summary!W$19</f>
        <v>2.2451501415346766</v>
      </c>
      <c r="X29" s="99">
        <f>RES_hhdet_tesh!X29/RES_summary!X$19</f>
        <v>1.8235997580573222</v>
      </c>
      <c r="Y29" s="99">
        <f>RES_hhdet_tesh!Y29/RES_summary!Y$19</f>
        <v>1.7060235107627078</v>
      </c>
      <c r="DA29" s="63" t="s">
        <v>2941</v>
      </c>
    </row>
    <row r="30" spans="1:105" ht="12" customHeight="1" x14ac:dyDescent="0.25">
      <c r="A30" s="121" t="s">
        <v>55</v>
      </c>
      <c r="B30" s="123">
        <v>9.4339467173167808</v>
      </c>
      <c r="C30" s="123">
        <v>8.849628883015443</v>
      </c>
      <c r="D30" s="123">
        <v>10.027740317417397</v>
      </c>
      <c r="E30" s="123">
        <v>9.7711330685258933</v>
      </c>
      <c r="F30" s="123">
        <v>9.5400668800633213</v>
      </c>
      <c r="G30" s="123">
        <v>10.119646814106519</v>
      </c>
      <c r="H30" s="123">
        <v>10.427277697781259</v>
      </c>
      <c r="I30" s="123">
        <v>10.287647163574016</v>
      </c>
      <c r="J30" s="123">
        <v>11.530351372436957</v>
      </c>
      <c r="K30" s="123">
        <v>11.975230544061821</v>
      </c>
      <c r="L30" s="123">
        <v>12.522156698754353</v>
      </c>
      <c r="M30" s="123">
        <v>13.138534347784747</v>
      </c>
      <c r="N30" s="123">
        <v>12.11736687055819</v>
      </c>
      <c r="O30" s="123">
        <v>11.879049110083592</v>
      </c>
      <c r="P30" s="123">
        <v>11.937796839129019</v>
      </c>
      <c r="Q30" s="123">
        <v>11.746633780095264</v>
      </c>
      <c r="R30" s="123">
        <v>12.086749119470696</v>
      </c>
      <c r="S30" s="123">
        <v>12.834706875082334</v>
      </c>
      <c r="T30" s="123">
        <v>13.076834002830664</v>
      </c>
      <c r="U30" s="123">
        <v>13.103412588664284</v>
      </c>
      <c r="V30" s="123">
        <v>13.959058296367605</v>
      </c>
      <c r="W30" s="123">
        <v>14.938148021763618</v>
      </c>
      <c r="X30" s="123">
        <v>15.205755703519682</v>
      </c>
      <c r="Y30" s="123">
        <v>15.451096135336645</v>
      </c>
      <c r="DA30" s="130" t="s">
        <v>2942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13.034366468730596</v>
      </c>
      <c r="N31" s="99">
        <v>12.611018545893092</v>
      </c>
      <c r="O31" s="99">
        <v>12.176605583732481</v>
      </c>
      <c r="P31" s="99">
        <v>12.260492341735977</v>
      </c>
      <c r="Q31" s="99">
        <v>12.43589428252004</v>
      </c>
      <c r="R31" s="99">
        <v>11.716448666518913</v>
      </c>
      <c r="S31" s="99">
        <v>12.30271689535407</v>
      </c>
      <c r="T31" s="99">
        <v>12.796156050889282</v>
      </c>
      <c r="U31" s="99">
        <v>12.706635512053557</v>
      </c>
      <c r="V31" s="99">
        <v>13.79841015873914</v>
      </c>
      <c r="W31" s="99">
        <v>0</v>
      </c>
      <c r="X31" s="99">
        <v>0</v>
      </c>
      <c r="Y31" s="99">
        <v>0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9.4339467173167808</v>
      </c>
      <c r="C35" s="102">
        <v>8.849628883015443</v>
      </c>
      <c r="D35" s="102">
        <v>10.027740317417397</v>
      </c>
      <c r="E35" s="102">
        <v>9.7711330685258933</v>
      </c>
      <c r="F35" s="102">
        <v>9.5400668800633213</v>
      </c>
      <c r="G35" s="102">
        <v>10.119646814106519</v>
      </c>
      <c r="H35" s="102">
        <v>10.427277697781259</v>
      </c>
      <c r="I35" s="102">
        <v>10.287647163574016</v>
      </c>
      <c r="J35" s="102">
        <v>11.530351372436957</v>
      </c>
      <c r="K35" s="102">
        <v>11.975230544061821</v>
      </c>
      <c r="L35" s="102">
        <v>12.523418712375966</v>
      </c>
      <c r="M35" s="102">
        <v>13.138255664892608</v>
      </c>
      <c r="N35" s="102">
        <v>12.11537643470967</v>
      </c>
      <c r="O35" s="102">
        <v>11.877552610561088</v>
      </c>
      <c r="P35" s="102">
        <v>11.936178095194968</v>
      </c>
      <c r="Q35" s="102">
        <v>11.745340930156637</v>
      </c>
      <c r="R35" s="102">
        <v>12.087520234197614</v>
      </c>
      <c r="S35" s="102">
        <v>12.834710794665593</v>
      </c>
      <c r="T35" s="102">
        <v>13.07412574018154</v>
      </c>
      <c r="U35" s="102">
        <v>13.100633102866672</v>
      </c>
      <c r="V35" s="102">
        <v>13.957378793112376</v>
      </c>
      <c r="W35" s="102">
        <v>14.938012710176244</v>
      </c>
      <c r="X35" s="102">
        <v>15.20707903029016</v>
      </c>
      <c r="Y35" s="102">
        <v>15.456809368826809</v>
      </c>
      <c r="DA35" s="131" t="s">
        <v>2947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12.516547749324962</v>
      </c>
      <c r="M36" s="105">
        <v>13.142599628300536</v>
      </c>
      <c r="N36" s="105">
        <v>12.124701558501789</v>
      </c>
      <c r="O36" s="105">
        <v>11.885383630505986</v>
      </c>
      <c r="P36" s="105">
        <v>11.945151503362201</v>
      </c>
      <c r="Q36" s="105">
        <v>11.744011164207709</v>
      </c>
      <c r="R36" s="105">
        <v>12.087360848344876</v>
      </c>
      <c r="S36" s="105">
        <v>12.849715753515062</v>
      </c>
      <c r="T36" s="105">
        <v>13.115441115289576</v>
      </c>
      <c r="U36" s="105">
        <v>13.143851204948007</v>
      </c>
      <c r="V36" s="105">
        <v>13.981127620181862</v>
      </c>
      <c r="W36" s="105">
        <v>14.939799165690561</v>
      </c>
      <c r="X36" s="105">
        <v>15.192677293202909</v>
      </c>
      <c r="Y36" s="105">
        <v>15.395067493268343</v>
      </c>
      <c r="DA36" s="132" t="s">
        <v>2948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4.3347533796294231</v>
      </c>
      <c r="M37" s="99">
        <v>4.4059317818328765</v>
      </c>
      <c r="N37" s="99">
        <v>3.7887795245497662</v>
      </c>
      <c r="O37" s="99">
        <v>3.9718394851994265</v>
      </c>
      <c r="P37" s="99">
        <v>4.1493912449026009</v>
      </c>
      <c r="Q37" s="99">
        <v>3.8266489487850022</v>
      </c>
      <c r="R37" s="99">
        <v>4.2480890047547986</v>
      </c>
      <c r="S37" s="99">
        <v>4.8130998911708103</v>
      </c>
      <c r="T37" s="99">
        <v>4.6583231121009732</v>
      </c>
      <c r="U37" s="99">
        <v>4.6672579258448623</v>
      </c>
      <c r="V37" s="99">
        <v>5.0897127140056764</v>
      </c>
      <c r="W37" s="99">
        <v>5.4808353519507627</v>
      </c>
      <c r="X37" s="99">
        <v>5.5736147732504868</v>
      </c>
      <c r="Y37" s="99">
        <v>5.5966259869584682</v>
      </c>
      <c r="DA37" s="63" t="s">
        <v>2949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8.1817943696955382</v>
      </c>
      <c r="M38" s="99">
        <v>8.7366678464676557</v>
      </c>
      <c r="N38" s="99">
        <v>8.3359220339520235</v>
      </c>
      <c r="O38" s="99">
        <v>7.913544145306556</v>
      </c>
      <c r="P38" s="99">
        <v>7.7957602584596</v>
      </c>
      <c r="Q38" s="99">
        <v>7.9173622154227052</v>
      </c>
      <c r="R38" s="99">
        <v>7.8392718435900761</v>
      </c>
      <c r="S38" s="99">
        <v>8.0366158623442505</v>
      </c>
      <c r="T38" s="99">
        <v>8.4571180031886062</v>
      </c>
      <c r="U38" s="99">
        <v>8.4765932791031435</v>
      </c>
      <c r="V38" s="99">
        <v>8.8914149061761893</v>
      </c>
      <c r="W38" s="99">
        <v>9.4589638137397998</v>
      </c>
      <c r="X38" s="99">
        <v>9.619062519952422</v>
      </c>
      <c r="Y38" s="99">
        <v>9.7984415063098762</v>
      </c>
      <c r="DA38" s="63" t="s">
        <v>2950</v>
      </c>
    </row>
    <row r="39" spans="1:105" ht="12" customHeight="1" x14ac:dyDescent="0.25">
      <c r="A39" s="121" t="s">
        <v>54</v>
      </c>
      <c r="B39" s="123">
        <v>6.0103636174421071</v>
      </c>
      <c r="C39" s="123">
        <v>6.1373361308039094</v>
      </c>
      <c r="D39" s="123">
        <v>6.0459474243231721</v>
      </c>
      <c r="E39" s="123">
        <v>6.244683719812155</v>
      </c>
      <c r="F39" s="123">
        <v>6.5870073021978559</v>
      </c>
      <c r="G39" s="123">
        <v>6.641360550454487</v>
      </c>
      <c r="H39" s="123">
        <v>6.7945824908125783</v>
      </c>
      <c r="I39" s="123">
        <v>6.9546418658009905</v>
      </c>
      <c r="J39" s="123">
        <v>7.0890099961253226</v>
      </c>
      <c r="K39" s="123">
        <v>7.232782475925096</v>
      </c>
      <c r="L39" s="123">
        <v>7.108189969717948</v>
      </c>
      <c r="M39" s="123">
        <v>7.6828404134419115</v>
      </c>
      <c r="N39" s="123">
        <v>7.1226690849804664</v>
      </c>
      <c r="O39" s="123">
        <v>6.9277222885137872</v>
      </c>
      <c r="P39" s="123">
        <v>6.856012312190928</v>
      </c>
      <c r="Q39" s="123">
        <v>7.6992749353345245</v>
      </c>
      <c r="R39" s="123">
        <v>7.6516393219104417</v>
      </c>
      <c r="S39" s="123">
        <v>7.9293414148659132</v>
      </c>
      <c r="T39" s="123">
        <v>7.8774503623378296</v>
      </c>
      <c r="U39" s="123">
        <v>7.8517318720082256</v>
      </c>
      <c r="V39" s="123">
        <v>8.3235606116119403</v>
      </c>
      <c r="W39" s="123">
        <v>8.8218441905063596</v>
      </c>
      <c r="X39" s="123">
        <v>8.6786400310601781</v>
      </c>
      <c r="Y39" s="123">
        <v>8.5670202165672453</v>
      </c>
      <c r="DA39" s="130" t="s">
        <v>2951</v>
      </c>
    </row>
    <row r="40" spans="1:105" ht="12" customHeight="1" x14ac:dyDescent="0.25">
      <c r="A40" s="97" t="s">
        <v>50</v>
      </c>
      <c r="B40" s="99">
        <v>5.6451068136664126</v>
      </c>
      <c r="C40" s="99">
        <v>6.0554938526036333</v>
      </c>
      <c r="D40" s="99">
        <v>5.8493425108089712</v>
      </c>
      <c r="E40" s="99">
        <v>6.7566747851900217</v>
      </c>
      <c r="F40" s="99">
        <v>6.9891858967841216</v>
      </c>
      <c r="G40" s="99">
        <v>6.8983098990334861</v>
      </c>
      <c r="H40" s="99">
        <v>7.311322356004708</v>
      </c>
      <c r="I40" s="99">
        <v>6.9280352851428759</v>
      </c>
      <c r="J40" s="99">
        <v>6.4441363785552328</v>
      </c>
      <c r="K40" s="99">
        <v>7.2253747721512793</v>
      </c>
      <c r="L40" s="99">
        <v>6.3244326158334685</v>
      </c>
      <c r="M40" s="99">
        <v>7.9443889160211816</v>
      </c>
      <c r="N40" s="99">
        <v>7.1822843382347674</v>
      </c>
      <c r="O40" s="99">
        <v>6.8457632526016905</v>
      </c>
      <c r="P40" s="99">
        <v>6.3625879034056334</v>
      </c>
      <c r="Q40" s="99">
        <v>9.1826990818509984</v>
      </c>
      <c r="R40" s="99">
        <v>7.7297461686403475</v>
      </c>
      <c r="S40" s="99">
        <v>7.6200996259730429</v>
      </c>
      <c r="T40" s="99">
        <v>7.8096209430533543</v>
      </c>
      <c r="U40" s="99">
        <v>7.5916527687273376</v>
      </c>
      <c r="V40" s="99">
        <v>8.3798925272903109</v>
      </c>
      <c r="W40" s="99">
        <v>9.3789990978482507</v>
      </c>
      <c r="X40" s="99">
        <v>8.8427538299482826</v>
      </c>
      <c r="Y40" s="99">
        <v>7.7894747502777637</v>
      </c>
      <c r="DA40" s="63" t="s">
        <v>2952</v>
      </c>
    </row>
    <row r="41" spans="1:105" ht="12" customHeight="1" x14ac:dyDescent="0.25">
      <c r="A41" s="109" t="s">
        <v>120</v>
      </c>
      <c r="B41" s="110">
        <v>6.032726278897762</v>
      </c>
      <c r="C41" s="110">
        <v>6.1453598835686423</v>
      </c>
      <c r="D41" s="110">
        <v>6.0664271028142354</v>
      </c>
      <c r="E41" s="110">
        <v>6.1779022765019977</v>
      </c>
      <c r="F41" s="110">
        <v>6.5258062117173372</v>
      </c>
      <c r="G41" s="110">
        <v>6.6022595626272489</v>
      </c>
      <c r="H41" s="110">
        <v>6.7159481635007312</v>
      </c>
      <c r="I41" s="110">
        <v>6.9585219921469657</v>
      </c>
      <c r="J41" s="110">
        <v>7.1648774805453321</v>
      </c>
      <c r="K41" s="110">
        <v>7.2338069455959433</v>
      </c>
      <c r="L41" s="110">
        <v>7.2280587414885149</v>
      </c>
      <c r="M41" s="110">
        <v>7.6418283701380583</v>
      </c>
      <c r="N41" s="110">
        <v>7.1141138208460246</v>
      </c>
      <c r="O41" s="110">
        <v>6.939398644314962</v>
      </c>
      <c r="P41" s="110">
        <v>6.9280082528780023</v>
      </c>
      <c r="Q41" s="110">
        <v>7.4964719414175258</v>
      </c>
      <c r="R41" s="110">
        <v>7.6412652851246934</v>
      </c>
      <c r="S41" s="110">
        <v>7.969219309783969</v>
      </c>
      <c r="T41" s="110">
        <v>7.88566681261198</v>
      </c>
      <c r="U41" s="110">
        <v>7.8821208616807734</v>
      </c>
      <c r="V41" s="110">
        <v>8.3176794904254567</v>
      </c>
      <c r="W41" s="110">
        <v>8.7736735058090911</v>
      </c>
      <c r="X41" s="110">
        <v>8.6685957217921281</v>
      </c>
      <c r="Y41" s="110">
        <v>8.6074456998809659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58.588143440286608</v>
      </c>
      <c r="C43" s="118">
        <f t="shared" si="14"/>
        <v>51.21378072290922</v>
      </c>
      <c r="D43" s="118">
        <f t="shared" si="14"/>
        <v>56.289847929006065</v>
      </c>
      <c r="E43" s="118">
        <f t="shared" si="14"/>
        <v>62.197747276199053</v>
      </c>
      <c r="F43" s="118">
        <f t="shared" si="14"/>
        <v>67.700842507244502</v>
      </c>
      <c r="G43" s="118">
        <f t="shared" si="14"/>
        <v>40.714762108470573</v>
      </c>
      <c r="H43" s="118">
        <f t="shared" si="14"/>
        <v>69.873946404662462</v>
      </c>
      <c r="I43" s="118">
        <f t="shared" si="14"/>
        <v>45.195430056143749</v>
      </c>
      <c r="J43" s="118">
        <f t="shared" si="14"/>
        <v>48.245921514800351</v>
      </c>
      <c r="K43" s="118">
        <f t="shared" si="14"/>
        <v>77.828992799915838</v>
      </c>
      <c r="L43" s="118">
        <f t="shared" si="14"/>
        <v>82.878550178797539</v>
      </c>
      <c r="M43" s="118">
        <f t="shared" si="14"/>
        <v>58.486464768455399</v>
      </c>
      <c r="N43" s="118">
        <f t="shared" si="14"/>
        <v>66.084151352531009</v>
      </c>
      <c r="O43" s="118">
        <f t="shared" si="14"/>
        <v>74.050322285745054</v>
      </c>
      <c r="P43" s="118">
        <f t="shared" si="14"/>
        <v>86.26229699573544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43.042938387654779</v>
      </c>
      <c r="C44" s="123">
        <f t="shared" si="17"/>
        <v>36.098754391603094</v>
      </c>
      <c r="D44" s="123">
        <f t="shared" si="17"/>
        <v>40.123865028549972</v>
      </c>
      <c r="E44" s="123">
        <f t="shared" si="17"/>
        <v>46.079504881012816</v>
      </c>
      <c r="F44" s="123">
        <f t="shared" si="17"/>
        <v>51.523263376601875</v>
      </c>
      <c r="G44" s="123">
        <f t="shared" si="17"/>
        <v>23.885103456330018</v>
      </c>
      <c r="H44" s="123">
        <f t="shared" si="17"/>
        <v>52.565608381034487</v>
      </c>
      <c r="I44" s="123">
        <f t="shared" si="17"/>
        <v>27.808029113649081</v>
      </c>
      <c r="J44" s="123">
        <f t="shared" si="17"/>
        <v>29.551195853639264</v>
      </c>
      <c r="K44" s="123">
        <f t="shared" si="17"/>
        <v>58.370216458428082</v>
      </c>
      <c r="L44" s="123">
        <f t="shared" si="17"/>
        <v>62.618359765278214</v>
      </c>
      <c r="M44" s="123">
        <f t="shared" si="17"/>
        <v>37.033478362272447</v>
      </c>
      <c r="N44" s="123">
        <f t="shared" si="17"/>
        <v>44.555535782636852</v>
      </c>
      <c r="O44" s="123">
        <f t="shared" si="17"/>
        <v>54.057569045303239</v>
      </c>
      <c r="P44" s="123">
        <f t="shared" si="17"/>
        <v>66.235848470059565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2955</v>
      </c>
    </row>
    <row r="45" spans="1:105" ht="12" customHeight="1" x14ac:dyDescent="0.25">
      <c r="A45" s="97" t="s">
        <v>211</v>
      </c>
      <c r="B45" s="99">
        <v>42.068702394073718</v>
      </c>
      <c r="C45" s="99">
        <v>35.299725217167946</v>
      </c>
      <c r="D45" s="99">
        <v>39.24063504315685</v>
      </c>
      <c r="E45" s="99">
        <v>45.078454475382202</v>
      </c>
      <c r="F45" s="99">
        <v>50.418117469462786</v>
      </c>
      <c r="G45" s="99">
        <v>23.381904966160118</v>
      </c>
      <c r="H45" s="99">
        <v>51.468454995471539</v>
      </c>
      <c r="I45" s="99">
        <v>27.238842616507611</v>
      </c>
      <c r="J45" s="99">
        <v>28.948984183351186</v>
      </c>
      <c r="K45" s="99">
        <v>57.194663542891213</v>
      </c>
      <c r="L45" s="99">
        <v>61.359364678020768</v>
      </c>
      <c r="M45" s="99">
        <v>36.291633112536623</v>
      </c>
      <c r="N45" s="99">
        <v>43.688254524825773</v>
      </c>
      <c r="O45" s="99">
        <v>53.003179210313554</v>
      </c>
      <c r="P45" s="99">
        <v>64.96135263749558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2956</v>
      </c>
    </row>
    <row r="46" spans="1:105" ht="12" customHeight="1" x14ac:dyDescent="0.25">
      <c r="A46" s="97" t="s">
        <v>53</v>
      </c>
      <c r="B46" s="99">
        <v>0.97423599358105895</v>
      </c>
      <c r="C46" s="99">
        <v>0.79902917443514754</v>
      </c>
      <c r="D46" s="99">
        <v>0.88322998539312358</v>
      </c>
      <c r="E46" s="99">
        <v>1.0010504056306158</v>
      </c>
      <c r="F46" s="99">
        <v>1.1051459071390926</v>
      </c>
      <c r="G46" s="99">
        <v>0.50319849016990204</v>
      </c>
      <c r="H46" s="99">
        <v>1.0971533855629483</v>
      </c>
      <c r="I46" s="99">
        <v>0.56918649714147085</v>
      </c>
      <c r="J46" s="99">
        <v>0.60221167028807798</v>
      </c>
      <c r="K46" s="99">
        <v>1.1755529155368711</v>
      </c>
      <c r="L46" s="99">
        <v>1.2589950872574449</v>
      </c>
      <c r="M46" s="99">
        <v>0.74184524973582233</v>
      </c>
      <c r="N46" s="99">
        <v>0.86728125781107579</v>
      </c>
      <c r="O46" s="99">
        <v>1.0543898349896834</v>
      </c>
      <c r="P46" s="99">
        <v>1.2744958325639861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0.10420826174700328</v>
      </c>
      <c r="C47" s="123">
        <f t="shared" si="20"/>
        <v>0.12567630239705449</v>
      </c>
      <c r="D47" s="123">
        <f t="shared" si="20"/>
        <v>8.9656834992345197E-2</v>
      </c>
      <c r="E47" s="123">
        <f t="shared" si="20"/>
        <v>0.11066351656104735</v>
      </c>
      <c r="F47" s="123">
        <f t="shared" si="20"/>
        <v>5.709863876068947E-2</v>
      </c>
      <c r="G47" s="123">
        <f t="shared" si="20"/>
        <v>6.49452743038271E-2</v>
      </c>
      <c r="H47" s="123">
        <f t="shared" si="20"/>
        <v>7.5664818602685313E-2</v>
      </c>
      <c r="I47" s="123">
        <f t="shared" si="20"/>
        <v>0.1289456410055875</v>
      </c>
      <c r="J47" s="123">
        <f t="shared" si="20"/>
        <v>6.5861734216270978E-2</v>
      </c>
      <c r="K47" s="123">
        <f t="shared" si="20"/>
        <v>0.21029354635902997</v>
      </c>
      <c r="L47" s="123">
        <f t="shared" si="20"/>
        <v>0.58408719081652016</v>
      </c>
      <c r="M47" s="123">
        <f t="shared" si="20"/>
        <v>0.58572664480470071</v>
      </c>
      <c r="N47" s="123">
        <f t="shared" si="20"/>
        <v>2.2554169897456617</v>
      </c>
      <c r="O47" s="123">
        <f t="shared" si="20"/>
        <v>1.162659701873179</v>
      </c>
      <c r="P47" s="123">
        <f t="shared" si="20"/>
        <v>1.1199911056895511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0.10420826174700328</v>
      </c>
      <c r="C48" s="99">
        <f>RES_hhdet_tesh!C48/RES_summary!C$19</f>
        <v>0.12567630239705449</v>
      </c>
      <c r="D48" s="99">
        <f>RES_hhdet_tesh!D48/RES_summary!D$19</f>
        <v>8.9656834992345197E-2</v>
      </c>
      <c r="E48" s="99">
        <f>RES_hhdet_tesh!E48/RES_summary!E$19</f>
        <v>0.11066351656104735</v>
      </c>
      <c r="F48" s="99">
        <f>RES_hhdet_tesh!F48/RES_summary!F$19</f>
        <v>5.709863876068947E-2</v>
      </c>
      <c r="G48" s="99">
        <f>RES_hhdet_tesh!G48/RES_summary!G$19</f>
        <v>6.49452743038271E-2</v>
      </c>
      <c r="H48" s="99">
        <f>RES_hhdet_tesh!H48/RES_summary!H$19</f>
        <v>7.5664818602685313E-2</v>
      </c>
      <c r="I48" s="99">
        <f>RES_hhdet_tesh!I48/RES_summary!I$19</f>
        <v>0.1289456410055875</v>
      </c>
      <c r="J48" s="99">
        <f>RES_hhdet_tesh!J48/RES_summary!J$19</f>
        <v>6.5861734216270978E-2</v>
      </c>
      <c r="K48" s="99">
        <f>RES_hhdet_tesh!K48/RES_summary!K$19</f>
        <v>0.21029354635902997</v>
      </c>
      <c r="L48" s="99">
        <f>RES_hhdet_tesh!L48/RES_summary!L$19</f>
        <v>0.58408719081652016</v>
      </c>
      <c r="M48" s="99">
        <f>RES_hhdet_tesh!M48/RES_summary!M$19</f>
        <v>0.58572664480470071</v>
      </c>
      <c r="N48" s="99">
        <f>RES_hhdet_tesh!N48/RES_summary!N$19</f>
        <v>2.2554169897456617</v>
      </c>
      <c r="O48" s="99">
        <f>RES_hhdet_tesh!O48/RES_summary!O$19</f>
        <v>1.162659701873179</v>
      </c>
      <c r="P48" s="99">
        <f>RES_hhdet_tesh!P48/RES_summary!P$19</f>
        <v>1.1199911056895511</v>
      </c>
      <c r="Q48" s="99">
        <f>RES_hhdet_tesh!Q48/RES_summary!Q$19</f>
        <v>0</v>
      </c>
      <c r="R48" s="99">
        <f>RES_hhdet_tesh!R48/RES_summary!R$19</f>
        <v>0</v>
      </c>
      <c r="S48" s="99">
        <f>RES_hhdet_tesh!S48/RES_summary!S$19</f>
        <v>0</v>
      </c>
      <c r="T48" s="99">
        <f>RES_hhdet_tesh!T48/RES_summary!T$19</f>
        <v>0</v>
      </c>
      <c r="U48" s="99">
        <f>RES_hhdet_tesh!U48/RES_summary!U$19</f>
        <v>0</v>
      </c>
      <c r="V48" s="99">
        <f>RES_hhdet_tesh!V48/RES_summary!V$19</f>
        <v>0</v>
      </c>
      <c r="W48" s="99">
        <f>RES_hhdet_tesh!W48/RES_summary!W$19</f>
        <v>0</v>
      </c>
      <c r="X48" s="99">
        <f>RES_hhdet_tesh!X48/RES_summary!X$19</f>
        <v>0</v>
      </c>
      <c r="Y48" s="99">
        <f>RES_hhdet_tesh!Y48/RES_summary!Y$19</f>
        <v>0</v>
      </c>
      <c r="DA48" s="63" t="s">
        <v>2959</v>
      </c>
    </row>
    <row r="49" spans="1:105" ht="12" customHeight="1" x14ac:dyDescent="0.25">
      <c r="A49" s="121" t="s">
        <v>55</v>
      </c>
      <c r="B49" s="123">
        <v>9.4339467173167826</v>
      </c>
      <c r="C49" s="123">
        <v>8.8502610445186232</v>
      </c>
      <c r="D49" s="123">
        <v>10.028497185129481</v>
      </c>
      <c r="E49" s="123">
        <v>9.7731504638282658</v>
      </c>
      <c r="F49" s="123">
        <v>9.5437074391397267</v>
      </c>
      <c r="G49" s="123">
        <v>10.12589765498239</v>
      </c>
      <c r="H49" s="123">
        <v>10.436830623502621</v>
      </c>
      <c r="I49" s="123">
        <v>10.303995557193792</v>
      </c>
      <c r="J49" s="123">
        <v>11.557477242517797</v>
      </c>
      <c r="K49" s="123">
        <v>12.015761395919034</v>
      </c>
      <c r="L49" s="123">
        <v>12.562758710974508</v>
      </c>
      <c r="M49" s="123">
        <v>13.186406131149042</v>
      </c>
      <c r="N49" s="123">
        <v>12.150250735833524</v>
      </c>
      <c r="O49" s="123">
        <v>11.903599575933281</v>
      </c>
      <c r="P49" s="123">
        <v>12.056855316995536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2960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2961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2962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2963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2964</v>
      </c>
    </row>
    <row r="54" spans="1:105" ht="12" customHeight="1" x14ac:dyDescent="0.25">
      <c r="A54" s="106" t="s">
        <v>122</v>
      </c>
      <c r="B54" s="102">
        <v>9.4339467173167826</v>
      </c>
      <c r="C54" s="102">
        <v>8.8502610445186232</v>
      </c>
      <c r="D54" s="102">
        <v>10.028497185129481</v>
      </c>
      <c r="E54" s="102">
        <v>9.7731504638282658</v>
      </c>
      <c r="F54" s="102">
        <v>9.5437074391397267</v>
      </c>
      <c r="G54" s="102">
        <v>10.12589765498239</v>
      </c>
      <c r="H54" s="102">
        <v>10.436830623502621</v>
      </c>
      <c r="I54" s="102">
        <v>10.303995557193792</v>
      </c>
      <c r="J54" s="102">
        <v>11.557477242517797</v>
      </c>
      <c r="K54" s="102">
        <v>12.015761395919034</v>
      </c>
      <c r="L54" s="102">
        <v>12.56609533046602</v>
      </c>
      <c r="M54" s="102">
        <v>13.189780884793391</v>
      </c>
      <c r="N54" s="102">
        <v>12.152013350000619</v>
      </c>
      <c r="O54" s="102">
        <v>11.90263675270994</v>
      </c>
      <c r="P54" s="102">
        <v>12.056362536879867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2965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12.518383796972762</v>
      </c>
      <c r="M55" s="105">
        <v>13.150534485058792</v>
      </c>
      <c r="N55" s="105">
        <v>12.134547445981225</v>
      </c>
      <c r="O55" s="105">
        <v>11.9104361302493</v>
      </c>
      <c r="P55" s="105">
        <v>12.060374720789378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2966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4.3353892429605798</v>
      </c>
      <c r="M56" s="99">
        <v>4.4085918672470461</v>
      </c>
      <c r="N56" s="99">
        <v>3.7918562103307001</v>
      </c>
      <c r="O56" s="99">
        <v>3.9802114915878484</v>
      </c>
      <c r="P56" s="99">
        <v>4.1894163722077886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2967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8.1829945540121809</v>
      </c>
      <c r="M57" s="99">
        <v>8.7419426178117465</v>
      </c>
      <c r="N57" s="99">
        <v>8.3426912356505269</v>
      </c>
      <c r="O57" s="99">
        <v>7.9302246386614508</v>
      </c>
      <c r="P57" s="99">
        <v>7.870958348581591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2968</v>
      </c>
    </row>
    <row r="58" spans="1:105" ht="12" customHeight="1" x14ac:dyDescent="0.25">
      <c r="A58" s="121" t="s">
        <v>54</v>
      </c>
      <c r="B58" s="123">
        <v>6.0070500735680454</v>
      </c>
      <c r="C58" s="123">
        <v>6.1390889843904448</v>
      </c>
      <c r="D58" s="123">
        <v>6.047828880334265</v>
      </c>
      <c r="E58" s="123">
        <v>6.2344284147969216</v>
      </c>
      <c r="F58" s="123">
        <v>6.5767730527422161</v>
      </c>
      <c r="G58" s="123">
        <v>6.6388157228543374</v>
      </c>
      <c r="H58" s="123">
        <v>6.7958425815226633</v>
      </c>
      <c r="I58" s="123">
        <v>6.9544597442952929</v>
      </c>
      <c r="J58" s="123">
        <v>7.0713866844270212</v>
      </c>
      <c r="K58" s="123">
        <v>7.2327213992096979</v>
      </c>
      <c r="L58" s="123">
        <v>7.1133445117283003</v>
      </c>
      <c r="M58" s="123">
        <v>7.6808536302292101</v>
      </c>
      <c r="N58" s="123">
        <v>7.122947844314977</v>
      </c>
      <c r="O58" s="123">
        <v>6.9264939626353508</v>
      </c>
      <c r="P58" s="123">
        <v>6.8496021029907839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2969</v>
      </c>
    </row>
    <row r="59" spans="1:105" ht="12" customHeight="1" x14ac:dyDescent="0.25">
      <c r="A59" s="97" t="s">
        <v>50</v>
      </c>
      <c r="B59" s="99">
        <v>5.6451068136664153</v>
      </c>
      <c r="C59" s="99">
        <v>6.0554938526036324</v>
      </c>
      <c r="D59" s="99">
        <v>5.8493425108089721</v>
      </c>
      <c r="E59" s="99">
        <v>6.7566747851900235</v>
      </c>
      <c r="F59" s="99">
        <v>6.9891858967841198</v>
      </c>
      <c r="G59" s="99">
        <v>6.8983098990334861</v>
      </c>
      <c r="H59" s="99">
        <v>7.311322356004708</v>
      </c>
      <c r="I59" s="99">
        <v>6.9280352851428759</v>
      </c>
      <c r="J59" s="99">
        <v>6.4441363785552328</v>
      </c>
      <c r="K59" s="99">
        <v>7.2253747721512811</v>
      </c>
      <c r="L59" s="99">
        <v>6.3244326158334712</v>
      </c>
      <c r="M59" s="99">
        <v>7.9443889160211834</v>
      </c>
      <c r="N59" s="99">
        <v>7.1822843382347639</v>
      </c>
      <c r="O59" s="99">
        <v>6.8457632526016932</v>
      </c>
      <c r="P59" s="99">
        <v>6.3625879034056343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2970</v>
      </c>
    </row>
    <row r="60" spans="1:105" ht="12" customHeight="1" x14ac:dyDescent="0.25">
      <c r="A60" s="109" t="s">
        <v>120</v>
      </c>
      <c r="B60" s="110">
        <v>6.032726278897762</v>
      </c>
      <c r="C60" s="110">
        <v>6.145359883568644</v>
      </c>
      <c r="D60" s="110">
        <v>6.0664271028142327</v>
      </c>
      <c r="E60" s="110">
        <v>6.1779022765019977</v>
      </c>
      <c r="F60" s="110">
        <v>6.5258062117173345</v>
      </c>
      <c r="G60" s="110">
        <v>6.6022595626272489</v>
      </c>
      <c r="H60" s="110">
        <v>6.7159481635007348</v>
      </c>
      <c r="I60" s="110">
        <v>6.9585219921469657</v>
      </c>
      <c r="J60" s="110">
        <v>7.1648774805453304</v>
      </c>
      <c r="K60" s="110">
        <v>7.2338069455959433</v>
      </c>
      <c r="L60" s="110">
        <v>7.2280587414885167</v>
      </c>
      <c r="M60" s="110">
        <v>7.6418283701380663</v>
      </c>
      <c r="N60" s="110">
        <v>7.1141138208460246</v>
      </c>
      <c r="O60" s="110">
        <v>6.9393986443149744</v>
      </c>
      <c r="P60" s="110">
        <v>6.9280082528779987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31.012751063085382</v>
      </c>
      <c r="C62" s="118">
        <f t="shared" si="21"/>
        <v>56.253882954222945</v>
      </c>
      <c r="D62" s="118">
        <f t="shared" si="21"/>
        <v>41.774486972231735</v>
      </c>
      <c r="E62" s="118">
        <f t="shared" si="21"/>
        <v>45.937402773540512</v>
      </c>
      <c r="F62" s="118">
        <f t="shared" si="21"/>
        <v>42.97878001689142</v>
      </c>
      <c r="G62" s="118">
        <f t="shared" si="21"/>
        <v>54.920029115905692</v>
      </c>
      <c r="H62" s="118">
        <f t="shared" si="21"/>
        <v>61.427316943877756</v>
      </c>
      <c r="I62" s="118">
        <f t="shared" si="21"/>
        <v>60.659622282845078</v>
      </c>
      <c r="J62" s="118">
        <f t="shared" si="21"/>
        <v>60.432723413451548</v>
      </c>
      <c r="K62" s="118">
        <f t="shared" si="21"/>
        <v>68.281050415531624</v>
      </c>
      <c r="L62" s="118">
        <f t="shared" si="21"/>
        <v>66.396450141148279</v>
      </c>
      <c r="M62" s="118">
        <f t="shared" si="21"/>
        <v>74.178105847020447</v>
      </c>
      <c r="N62" s="118">
        <f t="shared" si="21"/>
        <v>73.460558923522626</v>
      </c>
      <c r="O62" s="118">
        <f t="shared" si="21"/>
        <v>62.434118938914658</v>
      </c>
      <c r="P62" s="118">
        <f t="shared" si="21"/>
        <v>60.111082284941645</v>
      </c>
      <c r="Q62" s="118">
        <f t="shared" si="21"/>
        <v>63.100924108480427</v>
      </c>
      <c r="R62" s="118">
        <f t="shared" ref="R62:V62" si="22">R63+R66+R68+R77</f>
        <v>64.373705267297865</v>
      </c>
      <c r="S62" s="118">
        <f t="shared" si="22"/>
        <v>67.003626839501919</v>
      </c>
      <c r="T62" s="118">
        <f t="shared" si="22"/>
        <v>68.175260407674855</v>
      </c>
      <c r="U62" s="118">
        <f t="shared" si="22"/>
        <v>64.637662520077512</v>
      </c>
      <c r="V62" s="118">
        <f t="shared" si="22"/>
        <v>72.610979276497574</v>
      </c>
      <c r="W62" s="118">
        <f t="shared" ref="W62:Y62" si="23">W63+W66+W68+W77</f>
        <v>80.80427166530653</v>
      </c>
      <c r="X62" s="118">
        <f t="shared" si="23"/>
        <v>67.148296417072018</v>
      </c>
      <c r="Y62" s="118">
        <f t="shared" si="23"/>
        <v>60.462254329445727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18.40170079377161</v>
      </c>
      <c r="C63" s="123">
        <f t="shared" si="24"/>
        <v>39.929933325769781</v>
      </c>
      <c r="D63" s="123">
        <f t="shared" si="24"/>
        <v>28.473175783070225</v>
      </c>
      <c r="E63" s="123">
        <f t="shared" si="24"/>
        <v>32.258264828854713</v>
      </c>
      <c r="F63" s="123">
        <f t="shared" si="24"/>
        <v>29.240316482429876</v>
      </c>
      <c r="G63" s="123">
        <f t="shared" si="24"/>
        <v>38.503438549365441</v>
      </c>
      <c r="H63" s="123">
        <f t="shared" si="24"/>
        <v>43.825082147792671</v>
      </c>
      <c r="I63" s="123">
        <f t="shared" si="24"/>
        <v>41.832984253514681</v>
      </c>
      <c r="J63" s="123">
        <f t="shared" si="24"/>
        <v>41.155721230460131</v>
      </c>
      <c r="K63" s="123">
        <f t="shared" si="24"/>
        <v>46.808647881502694</v>
      </c>
      <c r="L63" s="123">
        <f t="shared" si="24"/>
        <v>45.668895979570884</v>
      </c>
      <c r="M63" s="123">
        <f t="shared" si="24"/>
        <v>52.438764093418705</v>
      </c>
      <c r="N63" s="123">
        <f t="shared" si="24"/>
        <v>51.265683076540704</v>
      </c>
      <c r="O63" s="123">
        <f t="shared" si="24"/>
        <v>43.501982537128882</v>
      </c>
      <c r="P63" s="123">
        <f t="shared" si="24"/>
        <v>41.738174502379813</v>
      </c>
      <c r="Q63" s="123">
        <f t="shared" si="24"/>
        <v>41.596393335198528</v>
      </c>
      <c r="R63" s="123">
        <f t="shared" ref="R63:V63" si="25">SUM(R64:R65)</f>
        <v>42.51902075863736</v>
      </c>
      <c r="S63" s="123">
        <f t="shared" si="25"/>
        <v>45.02154806569073</v>
      </c>
      <c r="T63" s="123">
        <f t="shared" si="25"/>
        <v>45.341525625101681</v>
      </c>
      <c r="U63" s="123">
        <f t="shared" si="25"/>
        <v>41.724995254749146</v>
      </c>
      <c r="V63" s="123">
        <f t="shared" si="25"/>
        <v>48.139638964726693</v>
      </c>
      <c r="W63" s="123">
        <f t="shared" ref="W63:Y63" si="26">SUM(W64:W65)</f>
        <v>54.444363471989192</v>
      </c>
      <c r="X63" s="123">
        <f t="shared" si="26"/>
        <v>41.412377881824376</v>
      </c>
      <c r="Y63" s="123">
        <f t="shared" si="26"/>
        <v>34.748322938647043</v>
      </c>
      <c r="DA63" s="130" t="s">
        <v>2973</v>
      </c>
    </row>
    <row r="64" spans="1:105" ht="12" customHeight="1" x14ac:dyDescent="0.25">
      <c r="A64" s="97" t="s">
        <v>212</v>
      </c>
      <c r="B64" s="99">
        <v>17.985195789049552</v>
      </c>
      <c r="C64" s="99">
        <v>39.046102783739727</v>
      </c>
      <c r="D64" s="99">
        <v>27.846407583818166</v>
      </c>
      <c r="E64" s="99">
        <v>31.557472813505374</v>
      </c>
      <c r="F64" s="99">
        <v>28.613127636727135</v>
      </c>
      <c r="G64" s="99">
        <v>37.692268851908864</v>
      </c>
      <c r="H64" s="99">
        <v>42.910361692119736</v>
      </c>
      <c r="I64" s="99">
        <v>40.976729044815073</v>
      </c>
      <c r="J64" s="99">
        <v>40.317025708733766</v>
      </c>
      <c r="K64" s="99">
        <v>45.865940353107121</v>
      </c>
      <c r="L64" s="99">
        <v>44.750684198005935</v>
      </c>
      <c r="M64" s="99">
        <v>51.388324065501948</v>
      </c>
      <c r="N64" s="99">
        <v>50.267787633916654</v>
      </c>
      <c r="O64" s="99">
        <v>42.6534788215695</v>
      </c>
      <c r="P64" s="99">
        <v>40.935057599813717</v>
      </c>
      <c r="Q64" s="99">
        <v>40.798085568233894</v>
      </c>
      <c r="R64" s="99">
        <v>41.708693322611786</v>
      </c>
      <c r="S64" s="99">
        <v>44.162417217228608</v>
      </c>
      <c r="T64" s="99">
        <v>44.481123961917582</v>
      </c>
      <c r="U64" s="99">
        <v>40.936732889615705</v>
      </c>
      <c r="V64" s="99">
        <v>47.226532101780201</v>
      </c>
      <c r="W64" s="99">
        <v>53.40846815041408</v>
      </c>
      <c r="X64" s="99">
        <v>40.627449287900099</v>
      </c>
      <c r="Y64" s="99">
        <v>34.087667076175642</v>
      </c>
      <c r="DA64" s="63" t="s">
        <v>2974</v>
      </c>
    </row>
    <row r="65" spans="1:105" ht="12" customHeight="1" x14ac:dyDescent="0.25">
      <c r="A65" s="97" t="s">
        <v>53</v>
      </c>
      <c r="B65" s="99">
        <v>0.41650500472205892</v>
      </c>
      <c r="C65" s="99">
        <v>0.88383054203005262</v>
      </c>
      <c r="D65" s="99">
        <v>0.62676819925205973</v>
      </c>
      <c r="E65" s="99">
        <v>0.70079201534934232</v>
      </c>
      <c r="F65" s="99">
        <v>0.62718884570273881</v>
      </c>
      <c r="G65" s="99">
        <v>0.81116969745657852</v>
      </c>
      <c r="H65" s="99">
        <v>0.91472045567293769</v>
      </c>
      <c r="I65" s="99">
        <v>0.85625520869960636</v>
      </c>
      <c r="J65" s="99">
        <v>0.83869552172636264</v>
      </c>
      <c r="K65" s="99">
        <v>0.94270752839557159</v>
      </c>
      <c r="L65" s="99">
        <v>0.91821178156494965</v>
      </c>
      <c r="M65" s="99">
        <v>1.0504400279167563</v>
      </c>
      <c r="N65" s="99">
        <v>0.9978954426240525</v>
      </c>
      <c r="O65" s="99">
        <v>0.84850371555937809</v>
      </c>
      <c r="P65" s="99">
        <v>0.80311690256609625</v>
      </c>
      <c r="Q65" s="99">
        <v>0.79830776696463657</v>
      </c>
      <c r="R65" s="99">
        <v>0.810327436025576</v>
      </c>
      <c r="S65" s="99">
        <v>0.85913084846212195</v>
      </c>
      <c r="T65" s="99">
        <v>0.86040166318410083</v>
      </c>
      <c r="U65" s="99">
        <v>0.78826236513344339</v>
      </c>
      <c r="V65" s="99">
        <v>0.91310686294649224</v>
      </c>
      <c r="W65" s="99">
        <v>1.0358953215751097</v>
      </c>
      <c r="X65" s="99">
        <v>0.78492859392427905</v>
      </c>
      <c r="Y65" s="99">
        <v>0.66065586247139785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0.10171012380969539</v>
      </c>
      <c r="C66" s="123">
        <f t="shared" si="27"/>
        <v>0.24778636252762617</v>
      </c>
      <c r="D66" s="123">
        <f t="shared" si="27"/>
        <v>0.25858960228945393</v>
      </c>
      <c r="E66" s="123">
        <f t="shared" si="27"/>
        <v>0.45295243923065559</v>
      </c>
      <c r="F66" s="123">
        <f t="shared" si="27"/>
        <v>0.26657979691513883</v>
      </c>
      <c r="G66" s="123">
        <f t="shared" si="27"/>
        <v>0.30428562422204958</v>
      </c>
      <c r="H66" s="123">
        <f t="shared" si="27"/>
        <v>0.48990026684366988</v>
      </c>
      <c r="I66" s="123">
        <f t="shared" si="27"/>
        <v>1.1041995033731087</v>
      </c>
      <c r="J66" s="123">
        <f t="shared" si="27"/>
        <v>0.82412042581369516</v>
      </c>
      <c r="K66" s="123">
        <f t="shared" si="27"/>
        <v>0.85921909189604107</v>
      </c>
      <c r="L66" s="123">
        <f t="shared" si="27"/>
        <v>1.2939933730488025</v>
      </c>
      <c r="M66" s="123">
        <f t="shared" si="27"/>
        <v>0.91261549870529679</v>
      </c>
      <c r="N66" s="123">
        <f t="shared" si="27"/>
        <v>2.3062918715583014</v>
      </c>
      <c r="O66" s="123">
        <f t="shared" si="27"/>
        <v>0.9416425187295463</v>
      </c>
      <c r="P66" s="123">
        <f t="shared" si="27"/>
        <v>0.86808298276945473</v>
      </c>
      <c r="Q66" s="123">
        <f t="shared" si="27"/>
        <v>1.4806931456860037</v>
      </c>
      <c r="R66" s="123">
        <f t="shared" si="27"/>
        <v>1.5364288735143141</v>
      </c>
      <c r="S66" s="123">
        <f t="shared" si="27"/>
        <v>1.7507744558735028</v>
      </c>
      <c r="T66" s="123">
        <f t="shared" si="27"/>
        <v>1.6412277858388322</v>
      </c>
      <c r="U66" s="123">
        <f t="shared" si="27"/>
        <v>1.8634160254374437</v>
      </c>
      <c r="V66" s="123">
        <f t="shared" si="27"/>
        <v>2.0430031153389541</v>
      </c>
      <c r="W66" s="123">
        <f t="shared" si="27"/>
        <v>2.1352230643498205</v>
      </c>
      <c r="X66" s="123">
        <f t="shared" si="27"/>
        <v>2.1465897936837557</v>
      </c>
      <c r="Y66" s="123">
        <f t="shared" si="27"/>
        <v>2.1718826308862238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0.10171012380969539</v>
      </c>
      <c r="C67" s="99">
        <f>RES_hhdet_tesh!C67/RES_summary!C$19</f>
        <v>0.24778636252762617</v>
      </c>
      <c r="D67" s="99">
        <f>RES_hhdet_tesh!D67/RES_summary!D$19</f>
        <v>0.25858960228945393</v>
      </c>
      <c r="E67" s="99">
        <f>RES_hhdet_tesh!E67/RES_summary!E$19</f>
        <v>0.45295243923065559</v>
      </c>
      <c r="F67" s="99">
        <f>RES_hhdet_tesh!F67/RES_summary!F$19</f>
        <v>0.26657979691513883</v>
      </c>
      <c r="G67" s="99">
        <f>RES_hhdet_tesh!G67/RES_summary!G$19</f>
        <v>0.30428562422204958</v>
      </c>
      <c r="H67" s="99">
        <f>RES_hhdet_tesh!H67/RES_summary!H$19</f>
        <v>0.48990026684366988</v>
      </c>
      <c r="I67" s="99">
        <f>RES_hhdet_tesh!I67/RES_summary!I$19</f>
        <v>1.1041995033731087</v>
      </c>
      <c r="J67" s="99">
        <f>RES_hhdet_tesh!J67/RES_summary!J$19</f>
        <v>0.82412042581369516</v>
      </c>
      <c r="K67" s="99">
        <f>RES_hhdet_tesh!K67/RES_summary!K$19</f>
        <v>0.85921909189604107</v>
      </c>
      <c r="L67" s="99">
        <f>RES_hhdet_tesh!L67/RES_summary!L$19</f>
        <v>1.2939933730488025</v>
      </c>
      <c r="M67" s="99">
        <f>RES_hhdet_tesh!M67/RES_summary!M$19</f>
        <v>0.91261549870529679</v>
      </c>
      <c r="N67" s="99">
        <f>RES_hhdet_tesh!N67/RES_summary!N$19</f>
        <v>2.3062918715583014</v>
      </c>
      <c r="O67" s="99">
        <f>RES_hhdet_tesh!O67/RES_summary!O$19</f>
        <v>0.9416425187295463</v>
      </c>
      <c r="P67" s="99">
        <f>RES_hhdet_tesh!P67/RES_summary!P$19</f>
        <v>0.86808298276945473</v>
      </c>
      <c r="Q67" s="99">
        <f>RES_hhdet_tesh!Q67/RES_summary!Q$19</f>
        <v>1.4806931456860037</v>
      </c>
      <c r="R67" s="99">
        <f>RES_hhdet_tesh!R67/RES_summary!R$19</f>
        <v>1.5364288735143141</v>
      </c>
      <c r="S67" s="99">
        <f>RES_hhdet_tesh!S67/RES_summary!S$19</f>
        <v>1.7507744558735028</v>
      </c>
      <c r="T67" s="99">
        <f>RES_hhdet_tesh!T67/RES_summary!T$19</f>
        <v>1.6412277858388322</v>
      </c>
      <c r="U67" s="99">
        <f>RES_hhdet_tesh!U67/RES_summary!U$19</f>
        <v>1.8634160254374437</v>
      </c>
      <c r="V67" s="99">
        <f>RES_hhdet_tesh!V67/RES_summary!V$19</f>
        <v>2.0430031153389541</v>
      </c>
      <c r="W67" s="99">
        <f>RES_hhdet_tesh!W67/RES_summary!W$19</f>
        <v>2.1352230643498205</v>
      </c>
      <c r="X67" s="99">
        <f>RES_hhdet_tesh!X67/RES_summary!X$19</f>
        <v>2.1465897936837557</v>
      </c>
      <c r="Y67" s="99">
        <f>RES_hhdet_tesh!Y67/RES_summary!Y$19</f>
        <v>2.1718826308862238</v>
      </c>
      <c r="DA67" s="63" t="s">
        <v>2977</v>
      </c>
    </row>
    <row r="68" spans="1:105" ht="12" customHeight="1" x14ac:dyDescent="0.25">
      <c r="A68" s="121" t="s">
        <v>55</v>
      </c>
      <c r="B68" s="123">
        <v>8.2252952327369329</v>
      </c>
      <c r="C68" s="123">
        <v>9.7937217448530554</v>
      </c>
      <c r="D68" s="123">
        <v>8.0654563450348444</v>
      </c>
      <c r="E68" s="123">
        <v>8.0640335665105951</v>
      </c>
      <c r="F68" s="123">
        <v>8.0149665404169195</v>
      </c>
      <c r="G68" s="123">
        <v>9.785373948655856</v>
      </c>
      <c r="H68" s="123">
        <v>10.364236779464937</v>
      </c>
      <c r="I68" s="123">
        <v>10.570057019773952</v>
      </c>
      <c r="J68" s="123">
        <v>11.368003094830531</v>
      </c>
      <c r="K68" s="123">
        <v>12.893317859096927</v>
      </c>
      <c r="L68" s="123">
        <v>12.357435093206057</v>
      </c>
      <c r="M68" s="123">
        <v>13.152857386752967</v>
      </c>
      <c r="N68" s="123">
        <v>12.542594845687722</v>
      </c>
      <c r="O68" s="123">
        <v>11.214684497050223</v>
      </c>
      <c r="P68" s="123">
        <v>10.641802893983323</v>
      </c>
      <c r="Q68" s="123">
        <v>12.624262645314284</v>
      </c>
      <c r="R68" s="123">
        <v>12.634761677931815</v>
      </c>
      <c r="S68" s="123">
        <v>12.430563340169618</v>
      </c>
      <c r="T68" s="123">
        <v>13.233474255463893</v>
      </c>
      <c r="U68" s="123">
        <v>13.138581892019657</v>
      </c>
      <c r="V68" s="123">
        <v>14.045310501489014</v>
      </c>
      <c r="W68" s="123">
        <v>15.293702699076094</v>
      </c>
      <c r="X68" s="123">
        <v>14.939582292014206</v>
      </c>
      <c r="Y68" s="123">
        <v>15.009234457741458</v>
      </c>
      <c r="DA68" s="130" t="s">
        <v>2978</v>
      </c>
    </row>
    <row r="69" spans="1:105" ht="12" customHeight="1" x14ac:dyDescent="0.25">
      <c r="A69" s="97" t="s">
        <v>134</v>
      </c>
      <c r="B69" s="99">
        <v>6.1302993261318601</v>
      </c>
      <c r="C69" s="99">
        <v>10.541734621294841</v>
      </c>
      <c r="D69" s="99">
        <v>6.3926196600752805</v>
      </c>
      <c r="E69" s="99">
        <v>6.6396154368008959</v>
      </c>
      <c r="F69" s="99">
        <v>6.7548493665602267</v>
      </c>
      <c r="G69" s="99">
        <v>9.5317859893837564</v>
      </c>
      <c r="H69" s="99">
        <v>10.341684528923336</v>
      </c>
      <c r="I69" s="99">
        <v>10.832617357826203</v>
      </c>
      <c r="J69" s="99">
        <v>11.267009605179673</v>
      </c>
      <c r="K69" s="99">
        <v>13.656882151273637</v>
      </c>
      <c r="L69" s="99">
        <v>12.220793948231975</v>
      </c>
      <c r="M69" s="99">
        <v>13.143420706199146</v>
      </c>
      <c r="N69" s="99">
        <v>12.845235968258814</v>
      </c>
      <c r="O69" s="99">
        <v>10.65753216723003</v>
      </c>
      <c r="P69" s="99">
        <v>9.7247794275424368</v>
      </c>
      <c r="Q69" s="99">
        <v>13.017399323904888</v>
      </c>
      <c r="R69" s="99">
        <v>12.884460828001538</v>
      </c>
      <c r="S69" s="99">
        <v>12.235981750401853</v>
      </c>
      <c r="T69" s="99">
        <v>13.377396360291398</v>
      </c>
      <c r="U69" s="99">
        <v>13.256140128431912</v>
      </c>
      <c r="V69" s="99">
        <v>14.252699071221521</v>
      </c>
      <c r="W69" s="99">
        <v>15.824585801523021</v>
      </c>
      <c r="X69" s="99">
        <v>14.926191969347197</v>
      </c>
      <c r="Y69" s="99">
        <v>14.821122066291135</v>
      </c>
      <c r="DA69" s="63" t="s">
        <v>2979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12.223267870806803</v>
      </c>
      <c r="M70" s="99">
        <v>13.147090941876048</v>
      </c>
      <c r="N70" s="99">
        <v>12.849981204860644</v>
      </c>
      <c r="O70" s="99">
        <v>10.662219622266019</v>
      </c>
      <c r="P70" s="99">
        <v>9.7330870677719066</v>
      </c>
      <c r="Q70" s="99">
        <v>13.00651119561268</v>
      </c>
      <c r="R70" s="99">
        <v>12.882043373859489</v>
      </c>
      <c r="S70" s="99">
        <v>12.244014527479695</v>
      </c>
      <c r="T70" s="99">
        <v>13.3853182659368</v>
      </c>
      <c r="U70" s="99">
        <v>13.258041838067788</v>
      </c>
      <c r="V70" s="99">
        <v>14.259054773821669</v>
      </c>
      <c r="W70" s="99">
        <v>15.822814288525343</v>
      </c>
      <c r="X70" s="99">
        <v>14.911780126737598</v>
      </c>
      <c r="Y70" s="99">
        <v>14.799630170829618</v>
      </c>
      <c r="DA70" s="63" t="s">
        <v>2980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4.2327033597656989</v>
      </c>
      <c r="M71" s="102">
        <v>4.4068812740245127</v>
      </c>
      <c r="N71" s="102">
        <v>4.0158075338949821</v>
      </c>
      <c r="O71" s="102">
        <v>3.5645469153984517</v>
      </c>
      <c r="P71" s="102">
        <v>3.3902443341382762</v>
      </c>
      <c r="Q71" s="102">
        <v>4.2430633616723412</v>
      </c>
      <c r="R71" s="102">
        <v>4.5292340524353545</v>
      </c>
      <c r="S71" s="102">
        <v>4.5882255548543514</v>
      </c>
      <c r="T71" s="102">
        <v>4.7546284703266162</v>
      </c>
      <c r="U71" s="102">
        <v>4.7067948807692721</v>
      </c>
      <c r="V71" s="102">
        <v>5.190751262416498</v>
      </c>
      <c r="W71" s="102">
        <v>5.805329275134345</v>
      </c>
      <c r="X71" s="102">
        <v>5.4648381334018943</v>
      </c>
      <c r="Y71" s="102">
        <v>5.3667723855444702</v>
      </c>
      <c r="DA71" s="131" t="s">
        <v>2981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7.9905645110411028</v>
      </c>
      <c r="M72" s="105">
        <v>8.7402096678515324</v>
      </c>
      <c r="N72" s="105">
        <v>8.8341736709656598</v>
      </c>
      <c r="O72" s="105">
        <v>7.0976727068675665</v>
      </c>
      <c r="P72" s="105">
        <v>6.3428427336336304</v>
      </c>
      <c r="Q72" s="105">
        <v>8.7634478339403383</v>
      </c>
      <c r="R72" s="105">
        <v>8.3528093214241359</v>
      </c>
      <c r="S72" s="105">
        <v>7.655788972625345</v>
      </c>
      <c r="T72" s="105">
        <v>8.6306897956101842</v>
      </c>
      <c r="U72" s="105">
        <v>8.5512469572985186</v>
      </c>
      <c r="V72" s="105">
        <v>9.0683035114051691</v>
      </c>
      <c r="W72" s="105">
        <v>10.017485013390997</v>
      </c>
      <c r="X72" s="105">
        <v>9.4469419933357077</v>
      </c>
      <c r="Y72" s="105">
        <v>9.4328577852851456</v>
      </c>
      <c r="DA72" s="132" t="s">
        <v>2982</v>
      </c>
    </row>
    <row r="73" spans="1:105" ht="12" customHeight="1" x14ac:dyDescent="0.25">
      <c r="A73" s="106" t="s">
        <v>122</v>
      </c>
      <c r="B73" s="102">
        <v>9.4339467173167826</v>
      </c>
      <c r="C73" s="102">
        <v>8.8480400664618255</v>
      </c>
      <c r="D73" s="102">
        <v>10.016671527414822</v>
      </c>
      <c r="E73" s="102">
        <v>9.7533904915059058</v>
      </c>
      <c r="F73" s="102">
        <v>9.519590509063768</v>
      </c>
      <c r="G73" s="102">
        <v>10.090770956224794</v>
      </c>
      <c r="H73" s="102">
        <v>10.391560682300234</v>
      </c>
      <c r="I73" s="102">
        <v>10.250574133939571</v>
      </c>
      <c r="J73" s="102">
        <v>11.491044787888853</v>
      </c>
      <c r="K73" s="102">
        <v>11.963274388729495</v>
      </c>
      <c r="L73" s="102">
        <v>12.524264280161525</v>
      </c>
      <c r="M73" s="102">
        <v>13.163726053508357</v>
      </c>
      <c r="N73" s="102">
        <v>12.167730991992189</v>
      </c>
      <c r="O73" s="102">
        <v>11.948678717664281</v>
      </c>
      <c r="P73" s="102">
        <v>12.045804508433898</v>
      </c>
      <c r="Q73" s="102">
        <v>11.830821921072642</v>
      </c>
      <c r="R73" s="102">
        <v>12.104938808735771</v>
      </c>
      <c r="S73" s="102">
        <v>12.793889371704401</v>
      </c>
      <c r="T73" s="102">
        <v>12.99329911906905</v>
      </c>
      <c r="U73" s="102">
        <v>12.9608878558839</v>
      </c>
      <c r="V73" s="102">
        <v>13.770507933003039</v>
      </c>
      <c r="W73" s="102">
        <v>14.697921414810441</v>
      </c>
      <c r="X73" s="102">
        <v>14.952530947890629</v>
      </c>
      <c r="Y73" s="102">
        <v>15.198385032950819</v>
      </c>
      <c r="DA73" s="131" t="s">
        <v>2983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12.544457666858847</v>
      </c>
      <c r="M74" s="105">
        <v>13.181092754836365</v>
      </c>
      <c r="N74" s="105">
        <v>12.16994910743716</v>
      </c>
      <c r="O74" s="105">
        <v>11.943388921379684</v>
      </c>
      <c r="P74" s="105">
        <v>12.029630629015511</v>
      </c>
      <c r="Q74" s="105">
        <v>11.828719538932834</v>
      </c>
      <c r="R74" s="105">
        <v>12.09666928337327</v>
      </c>
      <c r="S74" s="105">
        <v>12.779425626018861</v>
      </c>
      <c r="T74" s="105">
        <v>12.990659925776596</v>
      </c>
      <c r="U74" s="105">
        <v>12.968567601408214</v>
      </c>
      <c r="V74" s="105">
        <v>13.77893280426982</v>
      </c>
      <c r="W74" s="105">
        <v>14.704813809627394</v>
      </c>
      <c r="X74" s="105">
        <v>14.962720506426647</v>
      </c>
      <c r="Y74" s="105">
        <v>15.196542511801985</v>
      </c>
      <c r="DA74" s="132" t="s">
        <v>2984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4.3444191925818574</v>
      </c>
      <c r="M75" s="99">
        <v>4.4188362371448351</v>
      </c>
      <c r="N75" s="99">
        <v>3.8029186756138338</v>
      </c>
      <c r="O75" s="99">
        <v>3.9912236053763568</v>
      </c>
      <c r="P75" s="99">
        <v>4.1787367868376863</v>
      </c>
      <c r="Q75" s="99">
        <v>3.8542501838794556</v>
      </c>
      <c r="R75" s="99">
        <v>4.2513604434908254</v>
      </c>
      <c r="S75" s="99">
        <v>4.7867714173359079</v>
      </c>
      <c r="T75" s="99">
        <v>4.6140035124813989</v>
      </c>
      <c r="U75" s="99">
        <v>4.6050163670250406</v>
      </c>
      <c r="V75" s="99">
        <v>5.0161053803763034</v>
      </c>
      <c r="W75" s="99">
        <v>5.3946282997395505</v>
      </c>
      <c r="X75" s="99">
        <v>5.4892523847622643</v>
      </c>
      <c r="Y75" s="99">
        <v>5.5244554641062074</v>
      </c>
      <c r="DA75" s="63" t="s">
        <v>2985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8.2000384742769885</v>
      </c>
      <c r="M76" s="99">
        <v>8.7622565176915295</v>
      </c>
      <c r="N76" s="99">
        <v>8.3670304318233271</v>
      </c>
      <c r="O76" s="99">
        <v>7.9521653160033283</v>
      </c>
      <c r="P76" s="99">
        <v>7.8508938421778245</v>
      </c>
      <c r="Q76" s="99">
        <v>7.9744693550533778</v>
      </c>
      <c r="R76" s="99">
        <v>7.8453088398824455</v>
      </c>
      <c r="S76" s="99">
        <v>7.9926542086829508</v>
      </c>
      <c r="T76" s="99">
        <v>8.3766564132951995</v>
      </c>
      <c r="U76" s="99">
        <v>8.3635512343831717</v>
      </c>
      <c r="V76" s="99">
        <v>8.7628274238935173</v>
      </c>
      <c r="W76" s="99">
        <v>9.3101855098878428</v>
      </c>
      <c r="X76" s="99">
        <v>9.4734681216643821</v>
      </c>
      <c r="Y76" s="99">
        <v>9.6720870476957774</v>
      </c>
      <c r="DA76" s="63" t="s">
        <v>2986</v>
      </c>
    </row>
    <row r="77" spans="1:105" ht="12" customHeight="1" x14ac:dyDescent="0.25">
      <c r="A77" s="121" t="s">
        <v>54</v>
      </c>
      <c r="B77" s="123">
        <v>4.2840449127671434</v>
      </c>
      <c r="C77" s="123">
        <v>6.2824415210724878</v>
      </c>
      <c r="D77" s="123">
        <v>4.9772652418372099</v>
      </c>
      <c r="E77" s="123">
        <v>5.1621519389445449</v>
      </c>
      <c r="F77" s="123">
        <v>5.4569171971294823</v>
      </c>
      <c r="G77" s="123">
        <v>6.3269309936623461</v>
      </c>
      <c r="H77" s="123">
        <v>6.7480977497764778</v>
      </c>
      <c r="I77" s="123">
        <v>7.1523815061833336</v>
      </c>
      <c r="J77" s="123">
        <v>7.0848786623471849</v>
      </c>
      <c r="K77" s="123">
        <v>7.7198655830359586</v>
      </c>
      <c r="L77" s="123">
        <v>7.0761256953225393</v>
      </c>
      <c r="M77" s="123">
        <v>7.6738688681434732</v>
      </c>
      <c r="N77" s="123">
        <v>7.3459891297358988</v>
      </c>
      <c r="O77" s="123">
        <v>6.7758093860060118</v>
      </c>
      <c r="P77" s="123">
        <v>6.8630219058090516</v>
      </c>
      <c r="Q77" s="123">
        <v>7.3995749822816101</v>
      </c>
      <c r="R77" s="123">
        <v>7.6834939572143712</v>
      </c>
      <c r="S77" s="123">
        <v>7.8007409777680712</v>
      </c>
      <c r="T77" s="123">
        <v>7.9590327412704518</v>
      </c>
      <c r="U77" s="123">
        <v>7.9106693478712566</v>
      </c>
      <c r="V77" s="123">
        <v>8.3830266949429149</v>
      </c>
      <c r="W77" s="123">
        <v>8.9309824298914151</v>
      </c>
      <c r="X77" s="123">
        <v>8.6497464495496832</v>
      </c>
      <c r="Y77" s="123">
        <v>8.5328143021710083</v>
      </c>
      <c r="DA77" s="130" t="s">
        <v>2987</v>
      </c>
    </row>
    <row r="78" spans="1:105" ht="12" customHeight="1" x14ac:dyDescent="0.25">
      <c r="A78" s="97" t="s">
        <v>189</v>
      </c>
      <c r="B78" s="99">
        <v>2.607761182813908</v>
      </c>
      <c r="C78" s="99">
        <v>6.4020646481395218</v>
      </c>
      <c r="D78" s="99">
        <v>4.1214952082124086</v>
      </c>
      <c r="E78" s="99">
        <v>4.3872143218641959</v>
      </c>
      <c r="F78" s="99">
        <v>4.6528726885517591</v>
      </c>
      <c r="G78" s="99">
        <v>6.1216076990535253</v>
      </c>
      <c r="H78" s="99">
        <v>6.7719190852978368</v>
      </c>
      <c r="I78" s="99">
        <v>7.2954078525610022</v>
      </c>
      <c r="J78" s="99">
        <v>7.0259102315615909</v>
      </c>
      <c r="K78" s="99">
        <v>8.0785106765880261</v>
      </c>
      <c r="L78" s="99">
        <v>6.9649533232308114</v>
      </c>
      <c r="M78" s="99">
        <v>7.697116582256756</v>
      </c>
      <c r="N78" s="99">
        <v>7.513436556340487</v>
      </c>
      <c r="O78" s="99">
        <v>6.6447367257341634</v>
      </c>
      <c r="P78" s="99">
        <v>6.8009888723762302</v>
      </c>
      <c r="Q78" s="99">
        <v>7.2796355462750935</v>
      </c>
      <c r="R78" s="99">
        <v>7.7448112203422097</v>
      </c>
      <c r="S78" s="99">
        <v>7.5158049571142351</v>
      </c>
      <c r="T78" s="99">
        <v>8.0928522562309144</v>
      </c>
      <c r="U78" s="99">
        <v>7.9673201466188974</v>
      </c>
      <c r="V78" s="99">
        <v>8.5261757852914428</v>
      </c>
      <c r="W78" s="99">
        <v>9.3149935676929267</v>
      </c>
      <c r="X78" s="99">
        <v>8.6022427413917857</v>
      </c>
      <c r="Y78" s="99">
        <v>8.3430233060051986</v>
      </c>
      <c r="DA78" s="63" t="s">
        <v>2988</v>
      </c>
    </row>
    <row r="79" spans="1:105" ht="12" customHeight="1" x14ac:dyDescent="0.25">
      <c r="A79" s="109" t="s">
        <v>120</v>
      </c>
      <c r="B79" s="110">
        <v>6.0327262788977603</v>
      </c>
      <c r="C79" s="110">
        <v>6.1453598835686414</v>
      </c>
      <c r="D79" s="110">
        <v>6.0664271028142327</v>
      </c>
      <c r="E79" s="110">
        <v>6.1779022765019995</v>
      </c>
      <c r="F79" s="110">
        <v>6.5258062117173363</v>
      </c>
      <c r="G79" s="110">
        <v>6.6022595626272471</v>
      </c>
      <c r="H79" s="110">
        <v>6.715948163500733</v>
      </c>
      <c r="I79" s="110">
        <v>6.9585219921469639</v>
      </c>
      <c r="J79" s="110">
        <v>7.1648774805453339</v>
      </c>
      <c r="K79" s="110">
        <v>7.2338069455959397</v>
      </c>
      <c r="L79" s="110">
        <v>7.2280587414885185</v>
      </c>
      <c r="M79" s="110">
        <v>7.6418283701380565</v>
      </c>
      <c r="N79" s="110">
        <v>7.1141138208460228</v>
      </c>
      <c r="O79" s="110">
        <v>6.9393986443149709</v>
      </c>
      <c r="P79" s="110">
        <v>6.9280082528780049</v>
      </c>
      <c r="Q79" s="110">
        <v>7.4964719414175294</v>
      </c>
      <c r="R79" s="110">
        <v>7.6412652851247005</v>
      </c>
      <c r="S79" s="110">
        <v>7.9692193097839725</v>
      </c>
      <c r="T79" s="110">
        <v>7.8856668126119587</v>
      </c>
      <c r="U79" s="110">
        <v>7.8821208616807841</v>
      </c>
      <c r="V79" s="110">
        <v>8.3176794904254638</v>
      </c>
      <c r="W79" s="110">
        <v>8.7736735058090769</v>
      </c>
      <c r="X79" s="110">
        <v>8.6685957217921317</v>
      </c>
      <c r="Y79" s="110">
        <v>8.6074456998809872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54.866797319926761</v>
      </c>
      <c r="C81" s="118">
        <f t="shared" si="28"/>
        <v>51.912299445398176</v>
      </c>
      <c r="D81" s="118">
        <f t="shared" si="28"/>
        <v>57.908558284282847</v>
      </c>
      <c r="E81" s="118">
        <f t="shared" si="28"/>
        <v>57.618348200859963</v>
      </c>
      <c r="F81" s="118">
        <f t="shared" si="28"/>
        <v>58.489643387784213</v>
      </c>
      <c r="G81" s="118">
        <f t="shared" si="28"/>
        <v>58.443095155029653</v>
      </c>
      <c r="H81" s="118">
        <f t="shared" si="28"/>
        <v>61.079066898305072</v>
      </c>
      <c r="I81" s="118">
        <f t="shared" si="28"/>
        <v>57.938496824104107</v>
      </c>
      <c r="J81" s="118">
        <f t="shared" si="28"/>
        <v>60.881192573614555</v>
      </c>
      <c r="K81" s="118">
        <f t="shared" si="28"/>
        <v>62.795539381427531</v>
      </c>
      <c r="L81" s="118">
        <f t="shared" si="28"/>
        <v>67.595954784228113</v>
      </c>
      <c r="M81" s="118">
        <f t="shared" si="28"/>
        <v>72.259515768769731</v>
      </c>
      <c r="N81" s="118">
        <f t="shared" si="28"/>
        <v>70.239364388454021</v>
      </c>
      <c r="O81" s="118">
        <f t="shared" si="28"/>
        <v>67.804770847959929</v>
      </c>
      <c r="P81" s="118">
        <f t="shared" si="28"/>
        <v>65.131301538808145</v>
      </c>
      <c r="Q81" s="118">
        <f t="shared" si="28"/>
        <v>62.396703028628309</v>
      </c>
      <c r="R81" s="118">
        <f t="shared" ref="R81:V81" si="29">R82+R85+R87+R100</f>
        <v>65.89232187737727</v>
      </c>
      <c r="S81" s="118">
        <f t="shared" si="29"/>
        <v>68.003694310305107</v>
      </c>
      <c r="T81" s="118">
        <f t="shared" si="29"/>
        <v>66.501049002461116</v>
      </c>
      <c r="U81" s="118">
        <f t="shared" si="29"/>
        <v>65.722497056362116</v>
      </c>
      <c r="V81" s="118">
        <f t="shared" si="29"/>
        <v>76.369300577104582</v>
      </c>
      <c r="W81" s="118">
        <f t="shared" ref="W81:Y81" si="30">W82+W85+W87+W100</f>
        <v>72.55663102849347</v>
      </c>
      <c r="X81" s="118">
        <f t="shared" si="30"/>
        <v>65.801329176894654</v>
      </c>
      <c r="Y81" s="118">
        <f t="shared" si="30"/>
        <v>60.958191869801901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39.412490429028296</v>
      </c>
      <c r="C82" s="123">
        <f t="shared" si="31"/>
        <v>36.714804682110319</v>
      </c>
      <c r="D82" s="123">
        <f t="shared" si="31"/>
        <v>41.702669183474242</v>
      </c>
      <c r="E82" s="123">
        <f t="shared" si="31"/>
        <v>41.43926123551649</v>
      </c>
      <c r="F82" s="123">
        <f t="shared" si="31"/>
        <v>42.093366969153401</v>
      </c>
      <c r="G82" s="123">
        <f t="shared" si="31"/>
        <v>41.462180596777706</v>
      </c>
      <c r="H82" s="123">
        <f t="shared" si="31"/>
        <v>43.557553334032697</v>
      </c>
      <c r="I82" s="123">
        <f t="shared" si="31"/>
        <v>39.894075127827996</v>
      </c>
      <c r="J82" s="123">
        <f t="shared" si="31"/>
        <v>41.713070895787318</v>
      </c>
      <c r="K82" s="123">
        <f t="shared" si="31"/>
        <v>42.930107684357104</v>
      </c>
      <c r="L82" s="123">
        <f t="shared" si="31"/>
        <v>47.061043902502782</v>
      </c>
      <c r="M82" s="123">
        <f t="shared" si="31"/>
        <v>50.778860578467693</v>
      </c>
      <c r="N82" s="123">
        <f t="shared" si="31"/>
        <v>48.837075191614517</v>
      </c>
      <c r="O82" s="123">
        <f t="shared" si="31"/>
        <v>47.832618177013998</v>
      </c>
      <c r="P82" s="123">
        <f t="shared" si="31"/>
        <v>45.256439148041864</v>
      </c>
      <c r="Q82" s="123">
        <f t="shared" si="31"/>
        <v>41.179476193623856</v>
      </c>
      <c r="R82" s="123">
        <f t="shared" ref="R82:V82" si="32">SUM(R83:R84)</f>
        <v>44.167722562585226</v>
      </c>
      <c r="S82" s="123">
        <f t="shared" si="32"/>
        <v>45.221228303093838</v>
      </c>
      <c r="T82" s="123">
        <f t="shared" si="32"/>
        <v>43.809491396480837</v>
      </c>
      <c r="U82" s="123">
        <f t="shared" si="32"/>
        <v>42.908029575983655</v>
      </c>
      <c r="V82" s="123">
        <f t="shared" si="32"/>
        <v>51.769346458146096</v>
      </c>
      <c r="W82" s="123">
        <f t="shared" ref="W82:Y82" si="33">SUM(W83:W84)</f>
        <v>46.784032121585213</v>
      </c>
      <c r="X82" s="123">
        <f t="shared" si="33"/>
        <v>40.091468944993046</v>
      </c>
      <c r="Y82" s="123">
        <f t="shared" si="33"/>
        <v>35.252099176791937</v>
      </c>
      <c r="DA82" s="130" t="s">
        <v>2991</v>
      </c>
    </row>
    <row r="83" spans="1:105" ht="12" customHeight="1" x14ac:dyDescent="0.25">
      <c r="A83" s="97" t="s">
        <v>199</v>
      </c>
      <c r="B83" s="99">
        <v>39.050752165935805</v>
      </c>
      <c r="C83" s="99">
        <v>36.385363399496789</v>
      </c>
      <c r="D83" s="99">
        <v>41.330561129033853</v>
      </c>
      <c r="E83" s="99">
        <v>41.074407974749839</v>
      </c>
      <c r="F83" s="99">
        <v>41.727506557053893</v>
      </c>
      <c r="G83" s="99">
        <v>41.108306304739919</v>
      </c>
      <c r="H83" s="99">
        <v>43.18928681233222</v>
      </c>
      <c r="I83" s="99">
        <v>39.563386403070346</v>
      </c>
      <c r="J83" s="99">
        <v>41.368840529767908</v>
      </c>
      <c r="K83" s="99">
        <v>42.580039433932328</v>
      </c>
      <c r="L83" s="99">
        <v>46.677941506651443</v>
      </c>
      <c r="M83" s="99">
        <v>50.367035123998321</v>
      </c>
      <c r="N83" s="99">
        <v>48.452332878970502</v>
      </c>
      <c r="O83" s="99">
        <v>47.45501003392085</v>
      </c>
      <c r="P83" s="99">
        <v>44.904044896614479</v>
      </c>
      <c r="Q83" s="99">
        <v>40.859671062471442</v>
      </c>
      <c r="R83" s="99">
        <v>43.827128581782802</v>
      </c>
      <c r="S83" s="99">
        <v>44.872053885963012</v>
      </c>
      <c r="T83" s="99">
        <v>43.47312981328708</v>
      </c>
      <c r="U83" s="99">
        <v>42.580067257986016</v>
      </c>
      <c r="V83" s="99">
        <v>51.372042968682237</v>
      </c>
      <c r="W83" s="99">
        <v>46.42386255525355</v>
      </c>
      <c r="X83" s="99">
        <v>39.784015614945069</v>
      </c>
      <c r="Y83" s="99">
        <v>34.980912010562818</v>
      </c>
      <c r="DA83" s="63" t="s">
        <v>2992</v>
      </c>
    </row>
    <row r="84" spans="1:105" ht="12" customHeight="1" x14ac:dyDescent="0.25">
      <c r="A84" s="97" t="s">
        <v>53</v>
      </c>
      <c r="B84" s="99">
        <v>0.36173826309249385</v>
      </c>
      <c r="C84" s="99">
        <v>0.3294412826135335</v>
      </c>
      <c r="D84" s="99">
        <v>0.37210805444038964</v>
      </c>
      <c r="E84" s="99">
        <v>0.36485326076665231</v>
      </c>
      <c r="F84" s="99">
        <v>0.36586041209950887</v>
      </c>
      <c r="G84" s="99">
        <v>0.35387429203778997</v>
      </c>
      <c r="H84" s="99">
        <v>0.36826652170047608</v>
      </c>
      <c r="I84" s="99">
        <v>0.33068872475765043</v>
      </c>
      <c r="J84" s="99">
        <v>0.34423036601940921</v>
      </c>
      <c r="K84" s="99">
        <v>0.35006825042477574</v>
      </c>
      <c r="L84" s="99">
        <v>0.38310239585133982</v>
      </c>
      <c r="M84" s="99">
        <v>0.41182545446937413</v>
      </c>
      <c r="N84" s="99">
        <v>0.38474231264401482</v>
      </c>
      <c r="O84" s="99">
        <v>0.37760814309314789</v>
      </c>
      <c r="P84" s="99">
        <v>0.35239425142738284</v>
      </c>
      <c r="Q84" s="99">
        <v>0.31980513115241443</v>
      </c>
      <c r="R84" s="99">
        <v>0.34059398080242104</v>
      </c>
      <c r="S84" s="99">
        <v>0.34917441713082659</v>
      </c>
      <c r="T84" s="99">
        <v>0.33636158319375326</v>
      </c>
      <c r="U84" s="99">
        <v>0.32796231799763637</v>
      </c>
      <c r="V84" s="99">
        <v>0.39730348946386057</v>
      </c>
      <c r="W84" s="99">
        <v>0.36016956633166597</v>
      </c>
      <c r="X84" s="99">
        <v>0.30745333004797593</v>
      </c>
      <c r="Y84" s="99">
        <v>0.27118716622912103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0.10417826035213917</v>
      </c>
      <c r="C85" s="123">
        <f t="shared" si="34"/>
        <v>0.15481278300606827</v>
      </c>
      <c r="D85" s="123">
        <f t="shared" si="34"/>
        <v>0.14281054729038622</v>
      </c>
      <c r="E85" s="123">
        <f t="shared" si="34"/>
        <v>0.25837682750404145</v>
      </c>
      <c r="F85" s="123">
        <f t="shared" si="34"/>
        <v>0.17979602307911549</v>
      </c>
      <c r="G85" s="123">
        <f t="shared" si="34"/>
        <v>0.21883302353702022</v>
      </c>
      <c r="H85" s="123">
        <f t="shared" si="34"/>
        <v>0.3511381594780697</v>
      </c>
      <c r="I85" s="123">
        <f t="shared" si="34"/>
        <v>0.78714776541691756</v>
      </c>
      <c r="J85" s="123">
        <f t="shared" si="34"/>
        <v>0.58502580401235504</v>
      </c>
      <c r="K85" s="123">
        <f t="shared" si="34"/>
        <v>0.58993752557614609</v>
      </c>
      <c r="L85" s="123">
        <f t="shared" si="34"/>
        <v>0.86002155619299969</v>
      </c>
      <c r="M85" s="123">
        <f t="shared" si="34"/>
        <v>0.66255714423971535</v>
      </c>
      <c r="N85" s="123">
        <f t="shared" si="34"/>
        <v>1.9576636023034912</v>
      </c>
      <c r="O85" s="123">
        <f t="shared" si="34"/>
        <v>0.96474392674539866</v>
      </c>
      <c r="P85" s="123">
        <f t="shared" si="34"/>
        <v>0.9359657719892025</v>
      </c>
      <c r="Q85" s="123">
        <f t="shared" si="34"/>
        <v>1.675595935159607</v>
      </c>
      <c r="R85" s="123">
        <f t="shared" si="34"/>
        <v>1.8269652370501268</v>
      </c>
      <c r="S85" s="123">
        <f t="shared" si="34"/>
        <v>1.9444171204276366</v>
      </c>
      <c r="T85" s="123">
        <f t="shared" si="34"/>
        <v>1.743464412801679</v>
      </c>
      <c r="U85" s="123">
        <f t="shared" si="34"/>
        <v>1.939559920893599</v>
      </c>
      <c r="V85" s="123">
        <f t="shared" si="34"/>
        <v>2.0030289376931507</v>
      </c>
      <c r="W85" s="123">
        <f t="shared" si="34"/>
        <v>2.0783187198960391</v>
      </c>
      <c r="X85" s="123">
        <f t="shared" si="34"/>
        <v>1.9922676680635401</v>
      </c>
      <c r="Y85" s="123">
        <f t="shared" si="34"/>
        <v>1.9615505199096279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0.10417826035213917</v>
      </c>
      <c r="C86" s="99">
        <f>RES_hhdet_tesh!C86/RES_summary!C$19</f>
        <v>0.15481278300606827</v>
      </c>
      <c r="D86" s="99">
        <f>RES_hhdet_tesh!D86/RES_summary!D$19</f>
        <v>0.14281054729038622</v>
      </c>
      <c r="E86" s="99">
        <f>RES_hhdet_tesh!E86/RES_summary!E$19</f>
        <v>0.25837682750404145</v>
      </c>
      <c r="F86" s="99">
        <f>RES_hhdet_tesh!F86/RES_summary!F$19</f>
        <v>0.17979602307911549</v>
      </c>
      <c r="G86" s="99">
        <f>RES_hhdet_tesh!G86/RES_summary!G$19</f>
        <v>0.21883302353702022</v>
      </c>
      <c r="H86" s="99">
        <f>RES_hhdet_tesh!H86/RES_summary!H$19</f>
        <v>0.3511381594780697</v>
      </c>
      <c r="I86" s="99">
        <f>RES_hhdet_tesh!I86/RES_summary!I$19</f>
        <v>0.78714776541691756</v>
      </c>
      <c r="J86" s="99">
        <f>RES_hhdet_tesh!J86/RES_summary!J$19</f>
        <v>0.58502580401235504</v>
      </c>
      <c r="K86" s="99">
        <f>RES_hhdet_tesh!K86/RES_summary!K$19</f>
        <v>0.58993752557614609</v>
      </c>
      <c r="L86" s="99">
        <f>RES_hhdet_tesh!L86/RES_summary!L$19</f>
        <v>0.86002155619299969</v>
      </c>
      <c r="M86" s="99">
        <f>RES_hhdet_tesh!M86/RES_summary!M$19</f>
        <v>0.66255714423971535</v>
      </c>
      <c r="N86" s="99">
        <f>RES_hhdet_tesh!N86/RES_summary!N$19</f>
        <v>1.9576636023034912</v>
      </c>
      <c r="O86" s="99">
        <f>RES_hhdet_tesh!O86/RES_summary!O$19</f>
        <v>0.96474392674539866</v>
      </c>
      <c r="P86" s="99">
        <f>RES_hhdet_tesh!P86/RES_summary!P$19</f>
        <v>0.9359657719892025</v>
      </c>
      <c r="Q86" s="99">
        <f>RES_hhdet_tesh!Q86/RES_summary!Q$19</f>
        <v>1.675595935159607</v>
      </c>
      <c r="R86" s="99">
        <f>RES_hhdet_tesh!R86/RES_summary!R$19</f>
        <v>1.8269652370501268</v>
      </c>
      <c r="S86" s="99">
        <f>RES_hhdet_tesh!S86/RES_summary!S$19</f>
        <v>1.9444171204276366</v>
      </c>
      <c r="T86" s="99">
        <f>RES_hhdet_tesh!T86/RES_summary!T$19</f>
        <v>1.743464412801679</v>
      </c>
      <c r="U86" s="99">
        <f>RES_hhdet_tesh!U86/RES_summary!U$19</f>
        <v>1.939559920893599</v>
      </c>
      <c r="V86" s="99">
        <f>RES_hhdet_tesh!V86/RES_summary!V$19</f>
        <v>2.0030289376931507</v>
      </c>
      <c r="W86" s="99">
        <f>RES_hhdet_tesh!W86/RES_summary!W$19</f>
        <v>2.0783187198960391</v>
      </c>
      <c r="X86" s="99">
        <f>RES_hhdet_tesh!X86/RES_summary!X$19</f>
        <v>1.9922676680635401</v>
      </c>
      <c r="Y86" s="99">
        <f>RES_hhdet_tesh!Y86/RES_summary!Y$19</f>
        <v>1.9615505199096279</v>
      </c>
      <c r="DA86" s="63" t="s">
        <v>2995</v>
      </c>
    </row>
    <row r="87" spans="1:105" ht="12" customHeight="1" x14ac:dyDescent="0.25">
      <c r="A87" s="121" t="s">
        <v>55</v>
      </c>
      <c r="B87" s="123">
        <v>9.3700928344066234</v>
      </c>
      <c r="C87" s="123">
        <v>8.9234227559932027</v>
      </c>
      <c r="D87" s="123">
        <v>9.9782801543698216</v>
      </c>
      <c r="E87" s="123">
        <v>9.6981643284620649</v>
      </c>
      <c r="F87" s="123">
        <v>9.5754373763947012</v>
      </c>
      <c r="G87" s="123">
        <v>10.122742645950321</v>
      </c>
      <c r="H87" s="123">
        <v>10.388815310060345</v>
      </c>
      <c r="I87" s="123">
        <v>10.290954145479875</v>
      </c>
      <c r="J87" s="123">
        <v>11.504440703792005</v>
      </c>
      <c r="K87" s="123">
        <v>12.031126003431167</v>
      </c>
      <c r="L87" s="123">
        <v>12.553208167870409</v>
      </c>
      <c r="M87" s="123">
        <v>13.179097412352579</v>
      </c>
      <c r="N87" s="123">
        <v>12.300658332421117</v>
      </c>
      <c r="O87" s="123">
        <v>12.102423583214621</v>
      </c>
      <c r="P87" s="123">
        <v>12.20498486821969</v>
      </c>
      <c r="Q87" s="123">
        <v>11.743327420479243</v>
      </c>
      <c r="R87" s="123">
        <v>12.163828290822606</v>
      </c>
      <c r="S87" s="123">
        <v>12.898980354056073</v>
      </c>
      <c r="T87" s="123">
        <v>13.084274292824785</v>
      </c>
      <c r="U87" s="123">
        <v>13.059826106717402</v>
      </c>
      <c r="V87" s="123">
        <v>14.06870813082635</v>
      </c>
      <c r="W87" s="123">
        <v>14.864532159283074</v>
      </c>
      <c r="X87" s="123">
        <v>15.0611720457266</v>
      </c>
      <c r="Y87" s="123">
        <v>15.214464328675303</v>
      </c>
      <c r="DA87" s="130" t="s">
        <v>2996</v>
      </c>
    </row>
    <row r="88" spans="1:105" ht="12" customHeight="1" x14ac:dyDescent="0.25">
      <c r="A88" s="97" t="s">
        <v>132</v>
      </c>
      <c r="B88" s="99">
        <v>8.6553410699584621</v>
      </c>
      <c r="C88" s="99">
        <v>9.6938185039678437</v>
      </c>
      <c r="D88" s="99">
        <v>9.4957092046127514</v>
      </c>
      <c r="E88" s="99">
        <v>8.9305196323623548</v>
      </c>
      <c r="F88" s="99">
        <v>10.007660215289912</v>
      </c>
      <c r="G88" s="99">
        <v>10.229210597182405</v>
      </c>
      <c r="H88" s="99">
        <v>10.130215835621181</v>
      </c>
      <c r="I88" s="99">
        <v>10.400118976801387</v>
      </c>
      <c r="J88" s="99">
        <v>11.392033987045121</v>
      </c>
      <c r="K88" s="99">
        <v>12.329634298496089</v>
      </c>
      <c r="L88" s="99">
        <v>12.581739959912577</v>
      </c>
      <c r="M88" s="99">
        <v>13.15398924692246</v>
      </c>
      <c r="N88" s="99">
        <v>13.39955924959691</v>
      </c>
      <c r="O88" s="99">
        <v>13.475816032433194</v>
      </c>
      <c r="P88" s="99">
        <v>13.540000538008714</v>
      </c>
      <c r="Q88" s="99">
        <v>10.711603125773522</v>
      </c>
      <c r="R88" s="99">
        <v>12.127767069356729</v>
      </c>
      <c r="S88" s="99">
        <v>12.963702944572708</v>
      </c>
      <c r="T88" s="99">
        <v>12.881395177619599</v>
      </c>
      <c r="U88" s="99">
        <v>12.687166752938603</v>
      </c>
      <c r="V88" s="99">
        <v>15.911755908799224</v>
      </c>
      <c r="W88" s="99">
        <v>14.98143326473965</v>
      </c>
      <c r="X88" s="99">
        <v>14.762721208931376</v>
      </c>
      <c r="Y88" s="99">
        <v>14.802764353482683</v>
      </c>
      <c r="DA88" s="63" t="s">
        <v>2997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12.571352580687249</v>
      </c>
      <c r="M89" s="99">
        <v>13.145823661374486</v>
      </c>
      <c r="N89" s="99">
        <v>13.394685940362718</v>
      </c>
      <c r="O89" s="99">
        <v>13.473974056596841</v>
      </c>
      <c r="P89" s="99">
        <v>13.538618829055439</v>
      </c>
      <c r="Q89" s="99">
        <v>10.713463106695388</v>
      </c>
      <c r="R89" s="99">
        <v>12.133554830717049</v>
      </c>
      <c r="S89" s="99">
        <v>12.980368348380896</v>
      </c>
      <c r="T89" s="99">
        <v>12.906473564251993</v>
      </c>
      <c r="U89" s="99">
        <v>12.721171517061597</v>
      </c>
      <c r="V89" s="99">
        <v>15.924199327028621</v>
      </c>
      <c r="W89" s="99">
        <v>14.998618977495681</v>
      </c>
      <c r="X89" s="99">
        <v>14.767010636134231</v>
      </c>
      <c r="Y89" s="99">
        <v>14.783769154856712</v>
      </c>
      <c r="DA89" s="63" t="s">
        <v>2998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4.3534692984977132</v>
      </c>
      <c r="M90" s="102">
        <v>4.4062120786475019</v>
      </c>
      <c r="N90" s="102">
        <v>4.1924760031291468</v>
      </c>
      <c r="O90" s="102">
        <v>4.5077241437046993</v>
      </c>
      <c r="P90" s="102">
        <v>4.7063586480147697</v>
      </c>
      <c r="Q90" s="102">
        <v>3.4946554721704306</v>
      </c>
      <c r="R90" s="102">
        <v>4.2650044355313605</v>
      </c>
      <c r="S90" s="102">
        <v>4.8518480844491769</v>
      </c>
      <c r="T90" s="102">
        <v>4.5713761575486425</v>
      </c>
      <c r="U90" s="102">
        <v>4.5294486054919583</v>
      </c>
      <c r="V90" s="102">
        <v>5.7952420908010422</v>
      </c>
      <c r="W90" s="102">
        <v>5.5037078725207458</v>
      </c>
      <c r="X90" s="102">
        <v>5.4163184511952354</v>
      </c>
      <c r="Y90" s="102">
        <v>5.3549986555835769</v>
      </c>
      <c r="DA90" s="131" t="s">
        <v>2999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8.2178832821895345</v>
      </c>
      <c r="M91" s="105">
        <v>8.7396115827269831</v>
      </c>
      <c r="N91" s="105">
        <v>9.2022099372335724</v>
      </c>
      <c r="O91" s="105">
        <v>8.96624991289214</v>
      </c>
      <c r="P91" s="105">
        <v>8.8322601810406685</v>
      </c>
      <c r="Q91" s="105">
        <v>7.218807634524957</v>
      </c>
      <c r="R91" s="105">
        <v>7.8685503951856859</v>
      </c>
      <c r="S91" s="105">
        <v>8.1285202639317209</v>
      </c>
      <c r="T91" s="105">
        <v>8.335097406703353</v>
      </c>
      <c r="U91" s="105">
        <v>8.1917229115696397</v>
      </c>
      <c r="V91" s="105">
        <v>10.128957236227581</v>
      </c>
      <c r="W91" s="105">
        <v>9.4949111049749355</v>
      </c>
      <c r="X91" s="105">
        <v>9.3506921849389943</v>
      </c>
      <c r="Y91" s="105">
        <v>9.4287704992731367</v>
      </c>
      <c r="DA91" s="132" t="s">
        <v>3000</v>
      </c>
    </row>
    <row r="92" spans="1:105" ht="12" customHeight="1" x14ac:dyDescent="0.25">
      <c r="A92" s="106" t="s">
        <v>124</v>
      </c>
      <c r="B92" s="102">
        <v>9.2381991136268091</v>
      </c>
      <c r="C92" s="102">
        <v>9.6345903239545461</v>
      </c>
      <c r="D92" s="102">
        <v>9.2071282643102865</v>
      </c>
      <c r="E92" s="102">
        <v>9.555492910243542</v>
      </c>
      <c r="F92" s="102">
        <v>9.7482597264728437</v>
      </c>
      <c r="G92" s="102">
        <v>10.050205601869525</v>
      </c>
      <c r="H92" s="102">
        <v>10.413896681747024</v>
      </c>
      <c r="I92" s="102">
        <v>10.718892174376267</v>
      </c>
      <c r="J92" s="102">
        <v>11.278219273112725</v>
      </c>
      <c r="K92" s="102">
        <v>11.908303701461273</v>
      </c>
      <c r="L92" s="102">
        <v>12.366930786282129</v>
      </c>
      <c r="M92" s="102">
        <v>12.967201144191101</v>
      </c>
      <c r="N92" s="102">
        <v>12.515135451171087</v>
      </c>
      <c r="O92" s="102">
        <v>12.065478459827336</v>
      </c>
      <c r="P92" s="102">
        <v>12.344161068275771</v>
      </c>
      <c r="Q92" s="102">
        <v>12.498662324870235</v>
      </c>
      <c r="R92" s="102">
        <v>11.761139556714074</v>
      </c>
      <c r="S92" s="102">
        <v>12.322605846100817</v>
      </c>
      <c r="T92" s="102">
        <v>12.887445764148715</v>
      </c>
      <c r="U92" s="102">
        <v>12.739516459298786</v>
      </c>
      <c r="V92" s="102">
        <v>14.174454815181504</v>
      </c>
      <c r="W92" s="102">
        <v>16.01009814934331</v>
      </c>
      <c r="X92" s="102">
        <v>15.274598161232943</v>
      </c>
      <c r="Y92" s="102">
        <v>13.749903962315116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12.254106958350766</v>
      </c>
      <c r="M93" s="105">
        <v>12.906657296358146</v>
      </c>
      <c r="N93" s="105">
        <v>12.491640135730455</v>
      </c>
      <c r="O93" s="105">
        <v>12.06209294270343</v>
      </c>
      <c r="P93" s="105">
        <v>12.355022362056877</v>
      </c>
      <c r="Q93" s="105">
        <v>12.51878593174718</v>
      </c>
      <c r="R93" s="105">
        <v>11.788429507648317</v>
      </c>
      <c r="S93" s="105">
        <v>12.404842389113048</v>
      </c>
      <c r="T93" s="105">
        <v>12.926890445320327</v>
      </c>
      <c r="U93" s="105">
        <v>24.080555410676304</v>
      </c>
      <c r="V93" s="105">
        <v>0</v>
      </c>
      <c r="W93" s="105">
        <v>0</v>
      </c>
      <c r="X93" s="105">
        <v>15.189213784717241</v>
      </c>
      <c r="Y93" s="105">
        <v>13.617488335943168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4.1888205436815484</v>
      </c>
      <c r="M94" s="99">
        <v>4.3076256376579076</v>
      </c>
      <c r="N94" s="99">
        <v>3.9091990304851136</v>
      </c>
      <c r="O94" s="99">
        <v>4.0379207106925934</v>
      </c>
      <c r="P94" s="99">
        <v>4.3004840918292118</v>
      </c>
      <c r="Q94" s="99">
        <v>4.0658194410651847</v>
      </c>
      <c r="R94" s="99">
        <v>4.1088241804667458</v>
      </c>
      <c r="S94" s="99">
        <v>4.2827887130640754</v>
      </c>
      <c r="T94" s="99">
        <v>0.72532106656417461</v>
      </c>
      <c r="U94" s="99">
        <v>0.13057385741706853</v>
      </c>
      <c r="V94" s="99">
        <v>0</v>
      </c>
      <c r="W94" s="99">
        <v>0</v>
      </c>
      <c r="X94" s="99">
        <v>3.1020360243158906</v>
      </c>
      <c r="Y94" s="99">
        <v>4.4294653177135821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8.0652864146692185</v>
      </c>
      <c r="M95" s="99">
        <v>8.5990316587002376</v>
      </c>
      <c r="N95" s="99">
        <v>8.5824411052453407</v>
      </c>
      <c r="O95" s="99">
        <v>8.0241722320108373</v>
      </c>
      <c r="P95" s="99">
        <v>8.0545382702276651</v>
      </c>
      <c r="Q95" s="99">
        <v>8.4529664906819946</v>
      </c>
      <c r="R95" s="99">
        <v>7.6796053271815721</v>
      </c>
      <c r="S95" s="99">
        <v>8.1220536760489725</v>
      </c>
      <c r="T95" s="99">
        <v>12.201569378756151</v>
      </c>
      <c r="U95" s="99">
        <v>23.949981553259232</v>
      </c>
      <c r="V95" s="99">
        <v>0</v>
      </c>
      <c r="W95" s="99">
        <v>0</v>
      </c>
      <c r="X95" s="99">
        <v>12.087177760401351</v>
      </c>
      <c r="Y95" s="99">
        <v>9.1880230182295879</v>
      </c>
      <c r="DA95" s="63" t="s">
        <v>3004</v>
      </c>
    </row>
    <row r="96" spans="1:105" ht="12" customHeight="1" x14ac:dyDescent="0.25">
      <c r="A96" s="106" t="s">
        <v>122</v>
      </c>
      <c r="B96" s="102">
        <v>9.4339467173167826</v>
      </c>
      <c r="C96" s="102">
        <v>8.8494212119741658</v>
      </c>
      <c r="D96" s="102">
        <v>10.024708736392869</v>
      </c>
      <c r="E96" s="102">
        <v>9.7661624932324802</v>
      </c>
      <c r="F96" s="102">
        <v>9.5339254159445819</v>
      </c>
      <c r="G96" s="102">
        <v>10.112212083903627</v>
      </c>
      <c r="H96" s="102">
        <v>10.417180964739716</v>
      </c>
      <c r="I96" s="102">
        <v>10.276218938041064</v>
      </c>
      <c r="J96" s="102">
        <v>11.519308874818774</v>
      </c>
      <c r="K96" s="102">
        <v>11.99249624339814</v>
      </c>
      <c r="L96" s="102">
        <v>12.549941729185504</v>
      </c>
      <c r="M96" s="102">
        <v>13.183310030824991</v>
      </c>
      <c r="N96" s="102">
        <v>12.154481400107926</v>
      </c>
      <c r="O96" s="102">
        <v>11.926207884991657</v>
      </c>
      <c r="P96" s="102">
        <v>12.045234546294887</v>
      </c>
      <c r="Q96" s="102">
        <v>11.84313526094731</v>
      </c>
      <c r="R96" s="102">
        <v>12.166793405879309</v>
      </c>
      <c r="S96" s="102">
        <v>12.893100737453887</v>
      </c>
      <c r="T96" s="102">
        <v>13.101764765701487</v>
      </c>
      <c r="U96" s="102">
        <v>13.09239592012614</v>
      </c>
      <c r="V96" s="102">
        <v>13.912478067592456</v>
      </c>
      <c r="W96" s="102">
        <v>14.852390201912543</v>
      </c>
      <c r="X96" s="102">
        <v>15.081629270205168</v>
      </c>
      <c r="Y96" s="102">
        <v>15.241319755543755</v>
      </c>
      <c r="DA96" s="131" t="s">
        <v>3005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12.552607117480687</v>
      </c>
      <c r="M97" s="105">
        <v>13.186640379311939</v>
      </c>
      <c r="N97" s="105">
        <v>12.161823719181852</v>
      </c>
      <c r="O97" s="105">
        <v>11.931625506451836</v>
      </c>
      <c r="P97" s="105">
        <v>12.051764959622904</v>
      </c>
      <c r="Q97" s="105">
        <v>11.859000398654906</v>
      </c>
      <c r="R97" s="105">
        <v>12.183079839317573</v>
      </c>
      <c r="S97" s="105">
        <v>12.908146827496525</v>
      </c>
      <c r="T97" s="105">
        <v>13.109347637633775</v>
      </c>
      <c r="U97" s="105">
        <v>13.09966200115282</v>
      </c>
      <c r="V97" s="105">
        <v>13.918434030149122</v>
      </c>
      <c r="W97" s="105">
        <v>14.85692654522159</v>
      </c>
      <c r="X97" s="105">
        <v>15.082340214839062</v>
      </c>
      <c r="Y97" s="105">
        <v>15.243593668672817</v>
      </c>
      <c r="DA97" s="132" t="s">
        <v>3006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4.3472415250119028</v>
      </c>
      <c r="M98" s="99">
        <v>4.4206960255947489</v>
      </c>
      <c r="N98" s="99">
        <v>3.8003796189201777</v>
      </c>
      <c r="O98" s="99">
        <v>3.9872925252073239</v>
      </c>
      <c r="P98" s="99">
        <v>4.186425596611949</v>
      </c>
      <c r="Q98" s="99">
        <v>3.8641168485482402</v>
      </c>
      <c r="R98" s="99">
        <v>4.2817293335411319</v>
      </c>
      <c r="S98" s="99">
        <v>4.8349863360709042</v>
      </c>
      <c r="T98" s="99">
        <v>4.6561588396569347</v>
      </c>
      <c r="U98" s="99">
        <v>4.6515667552409026</v>
      </c>
      <c r="V98" s="99">
        <v>5.0668896362865574</v>
      </c>
      <c r="W98" s="99">
        <v>5.4504325879686126</v>
      </c>
      <c r="X98" s="99">
        <v>5.5331363007510292</v>
      </c>
      <c r="Y98" s="99">
        <v>5.5415601456787238</v>
      </c>
      <c r="DA98" s="63" t="s">
        <v>3007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8.2053655924687821</v>
      </c>
      <c r="M99" s="99">
        <v>8.7659443537171899</v>
      </c>
      <c r="N99" s="99">
        <v>8.3614441002616751</v>
      </c>
      <c r="O99" s="99">
        <v>7.9443329812445107</v>
      </c>
      <c r="P99" s="99">
        <v>7.8653393630109569</v>
      </c>
      <c r="Q99" s="99">
        <v>7.9948835501066666</v>
      </c>
      <c r="R99" s="99">
        <v>7.9013505057764428</v>
      </c>
      <c r="S99" s="99">
        <v>8.0731604914256216</v>
      </c>
      <c r="T99" s="99">
        <v>8.453188797976841</v>
      </c>
      <c r="U99" s="99">
        <v>8.448095245911917</v>
      </c>
      <c r="V99" s="99">
        <v>8.8515443938625644</v>
      </c>
      <c r="W99" s="99">
        <v>9.4064939572529802</v>
      </c>
      <c r="X99" s="99">
        <v>9.5492039140880358</v>
      </c>
      <c r="Y99" s="99">
        <v>9.7020335229940979</v>
      </c>
      <c r="DA99" s="63" t="s">
        <v>3008</v>
      </c>
    </row>
    <row r="100" spans="1:105" ht="12" customHeight="1" x14ac:dyDescent="0.25">
      <c r="A100" s="121" t="s">
        <v>54</v>
      </c>
      <c r="B100" s="123">
        <v>5.9800357961397026</v>
      </c>
      <c r="C100" s="123">
        <v>6.1192592242885926</v>
      </c>
      <c r="D100" s="123">
        <v>6.0847983991483936</v>
      </c>
      <c r="E100" s="123">
        <v>6.2225458093773662</v>
      </c>
      <c r="F100" s="123">
        <v>6.6410430191569993</v>
      </c>
      <c r="G100" s="123">
        <v>6.6393388887645983</v>
      </c>
      <c r="H100" s="123">
        <v>6.7815600947339609</v>
      </c>
      <c r="I100" s="123">
        <v>6.9663197853793184</v>
      </c>
      <c r="J100" s="123">
        <v>7.0786551700228779</v>
      </c>
      <c r="K100" s="123">
        <v>7.2443681680631089</v>
      </c>
      <c r="L100" s="123">
        <v>7.1216811576619294</v>
      </c>
      <c r="M100" s="123">
        <v>7.6390006337097445</v>
      </c>
      <c r="N100" s="123">
        <v>7.1439672621148951</v>
      </c>
      <c r="O100" s="123">
        <v>6.9049851609859125</v>
      </c>
      <c r="P100" s="123">
        <v>6.7339117505573842</v>
      </c>
      <c r="Q100" s="123">
        <v>7.7983034793656003</v>
      </c>
      <c r="R100" s="123">
        <v>7.7338057869193193</v>
      </c>
      <c r="S100" s="123">
        <v>7.9390685327275614</v>
      </c>
      <c r="T100" s="123">
        <v>7.8638189003538121</v>
      </c>
      <c r="U100" s="123">
        <v>7.8150814527674548</v>
      </c>
      <c r="V100" s="123">
        <v>8.5282170504389896</v>
      </c>
      <c r="W100" s="123">
        <v>8.8297480277291438</v>
      </c>
      <c r="X100" s="123">
        <v>8.6564205181114673</v>
      </c>
      <c r="Y100" s="123">
        <v>8.530077844425028</v>
      </c>
      <c r="DA100" s="130" t="s">
        <v>3009</v>
      </c>
    </row>
    <row r="101" spans="1:105" ht="12" customHeight="1" x14ac:dyDescent="0.25">
      <c r="A101" s="97" t="s">
        <v>202</v>
      </c>
      <c r="B101" s="99">
        <v>5.8118922366880605</v>
      </c>
      <c r="C101" s="99">
        <v>6.0033739979344105</v>
      </c>
      <c r="D101" s="99">
        <v>6.3589775519624991</v>
      </c>
      <c r="E101" s="99">
        <v>5.9966334005977648</v>
      </c>
      <c r="F101" s="99">
        <v>6.9289680188536389</v>
      </c>
      <c r="G101" s="99">
        <v>6.6002021718294266</v>
      </c>
      <c r="H101" s="99">
        <v>6.6631284520754539</v>
      </c>
      <c r="I101" s="99">
        <v>7.0370802191905293</v>
      </c>
      <c r="J101" s="99">
        <v>7.1316160901390813</v>
      </c>
      <c r="K101" s="99">
        <v>7.311825923489657</v>
      </c>
      <c r="L101" s="99">
        <v>7.1712400500165154</v>
      </c>
      <c r="M101" s="99">
        <v>7.397561481398772</v>
      </c>
      <c r="N101" s="99">
        <v>7.2761007967573947</v>
      </c>
      <c r="O101" s="99">
        <v>6.7700726524051156</v>
      </c>
      <c r="P101" s="99">
        <v>6.0478034684826563</v>
      </c>
      <c r="Q101" s="99">
        <v>8.2692799556564669</v>
      </c>
      <c r="R101" s="99">
        <v>8.1260176515781168</v>
      </c>
      <c r="S101" s="99">
        <v>7.9817942351023667</v>
      </c>
      <c r="T101" s="99">
        <v>7.7961225366899782</v>
      </c>
      <c r="U101" s="99">
        <v>7.6236802402311126</v>
      </c>
      <c r="V101" s="99">
        <v>9.5752684720636374</v>
      </c>
      <c r="W101" s="99">
        <v>8.8641574095989011</v>
      </c>
      <c r="X101" s="99">
        <v>8.5057294721440844</v>
      </c>
      <c r="Y101" s="99">
        <v>8.3199834219506599</v>
      </c>
      <c r="DA101" s="63" t="s">
        <v>3010</v>
      </c>
    </row>
    <row r="102" spans="1:105" ht="12" customHeight="1" x14ac:dyDescent="0.25">
      <c r="A102" s="97" t="s">
        <v>50</v>
      </c>
      <c r="B102" s="99">
        <v>5.6451068136664144</v>
      </c>
      <c r="C102" s="99">
        <v>6.0554938526036324</v>
      </c>
      <c r="D102" s="99">
        <v>5.8493425108089712</v>
      </c>
      <c r="E102" s="99">
        <v>6.7566747851900235</v>
      </c>
      <c r="F102" s="99">
        <v>6.9891858967841216</v>
      </c>
      <c r="G102" s="99">
        <v>6.8983098990334861</v>
      </c>
      <c r="H102" s="99">
        <v>7.3113223560047054</v>
      </c>
      <c r="I102" s="99">
        <v>6.9280352851428812</v>
      </c>
      <c r="J102" s="99">
        <v>6.4441363785552337</v>
      </c>
      <c r="K102" s="99">
        <v>7.2253747721512873</v>
      </c>
      <c r="L102" s="99">
        <v>6.3244326158334712</v>
      </c>
      <c r="M102" s="99">
        <v>7.9443889160211763</v>
      </c>
      <c r="N102" s="99">
        <v>7.1822843382347692</v>
      </c>
      <c r="O102" s="99">
        <v>6.8457632526016985</v>
      </c>
      <c r="P102" s="99">
        <v>6.3625879034056192</v>
      </c>
      <c r="Q102" s="99">
        <v>9.182699081851009</v>
      </c>
      <c r="R102" s="99">
        <v>7.7297461686403501</v>
      </c>
      <c r="S102" s="99">
        <v>7.6200996259730305</v>
      </c>
      <c r="T102" s="99">
        <v>7.8096209430533783</v>
      </c>
      <c r="U102" s="99">
        <v>7.5916527687273287</v>
      </c>
      <c r="V102" s="99">
        <v>8.3798925272902949</v>
      </c>
      <c r="W102" s="99">
        <v>9.3789990978482791</v>
      </c>
      <c r="X102" s="99">
        <v>8.8427538299482951</v>
      </c>
      <c r="Y102" s="99">
        <v>7.7894747502777451</v>
      </c>
      <c r="DA102" s="63" t="s">
        <v>3011</v>
      </c>
    </row>
    <row r="103" spans="1:105" ht="12" customHeight="1" x14ac:dyDescent="0.25">
      <c r="A103" s="109" t="s">
        <v>120</v>
      </c>
      <c r="B103" s="110">
        <v>6.032726278897762</v>
      </c>
      <c r="C103" s="110">
        <v>6.1453598835686414</v>
      </c>
      <c r="D103" s="110">
        <v>6.0664271028142345</v>
      </c>
      <c r="E103" s="110">
        <v>6.1779022765019995</v>
      </c>
      <c r="F103" s="110">
        <v>6.5258062117173372</v>
      </c>
      <c r="G103" s="110">
        <v>6.602259562627248</v>
      </c>
      <c r="H103" s="110">
        <v>6.7159481635007348</v>
      </c>
      <c r="I103" s="110">
        <v>6.9585219921469612</v>
      </c>
      <c r="J103" s="110">
        <v>7.1648774805453339</v>
      </c>
      <c r="K103" s="110">
        <v>7.2338069455959415</v>
      </c>
      <c r="L103" s="110">
        <v>7.2280587414885149</v>
      </c>
      <c r="M103" s="110">
        <v>7.6418283701380645</v>
      </c>
      <c r="N103" s="110">
        <v>7.1141138208460122</v>
      </c>
      <c r="O103" s="110">
        <v>6.9393986443149638</v>
      </c>
      <c r="P103" s="110">
        <v>6.9280082528779934</v>
      </c>
      <c r="Q103" s="110">
        <v>7.4964719414175249</v>
      </c>
      <c r="R103" s="110">
        <v>7.641265285124681</v>
      </c>
      <c r="S103" s="110">
        <v>7.9692193097839539</v>
      </c>
      <c r="T103" s="110">
        <v>7.8856668126119942</v>
      </c>
      <c r="U103" s="110">
        <v>7.8821208616807796</v>
      </c>
      <c r="V103" s="110">
        <v>8.3176794904254621</v>
      </c>
      <c r="W103" s="110">
        <v>8.7736735058091249</v>
      </c>
      <c r="X103" s="110">
        <v>8.668595721792137</v>
      </c>
      <c r="Y103" s="110">
        <v>8.6074456998809907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55.121825353801015</v>
      </c>
      <c r="C124" s="118">
        <f t="shared" si="42"/>
        <v>54.661376529490603</v>
      </c>
      <c r="D124" s="118">
        <f t="shared" si="42"/>
        <v>55.586815894407621</v>
      </c>
      <c r="E124" s="118">
        <f t="shared" si="42"/>
        <v>61.531213375031463</v>
      </c>
      <c r="F124" s="118">
        <f t="shared" si="42"/>
        <v>57.551826166757898</v>
      </c>
      <c r="G124" s="118">
        <f t="shared" si="42"/>
        <v>60.28927547660799</v>
      </c>
      <c r="H124" s="118">
        <f t="shared" si="42"/>
        <v>60.951641032038395</v>
      </c>
      <c r="I124" s="118">
        <f t="shared" si="42"/>
        <v>58.547107479801575</v>
      </c>
      <c r="J124" s="118">
        <f t="shared" si="42"/>
        <v>58.685436234772041</v>
      </c>
      <c r="K124" s="118">
        <f t="shared" si="42"/>
        <v>63.141581287725145</v>
      </c>
      <c r="L124" s="118">
        <f t="shared" si="42"/>
        <v>66.339393743270946</v>
      </c>
      <c r="M124" s="118">
        <f t="shared" si="42"/>
        <v>71.121965874162896</v>
      </c>
      <c r="N124" s="118">
        <f t="shared" si="42"/>
        <v>71.29092269748196</v>
      </c>
      <c r="O124" s="118">
        <f t="shared" si="42"/>
        <v>65.511981771582811</v>
      </c>
      <c r="P124" s="118">
        <f t="shared" si="42"/>
        <v>62.756721220781458</v>
      </c>
      <c r="Q124" s="118">
        <f t="shared" si="42"/>
        <v>66.231842502394727</v>
      </c>
      <c r="R124" s="118">
        <f t="shared" ref="R124:V124" si="43">R125+R128+R130+R139</f>
        <v>65.067604515478166</v>
      </c>
      <c r="S124" s="118">
        <f t="shared" si="43"/>
        <v>68.587146481923028</v>
      </c>
      <c r="T124" s="118">
        <f t="shared" si="43"/>
        <v>67.025052773839576</v>
      </c>
      <c r="U124" s="118">
        <f t="shared" si="43"/>
        <v>65.654967244544579</v>
      </c>
      <c r="V124" s="118">
        <f t="shared" si="43"/>
        <v>71.480522303912267</v>
      </c>
      <c r="W124" s="118">
        <f t="shared" ref="W124:Y124" si="44">W125+W128+W130+W139</f>
        <v>74.148796145400894</v>
      </c>
      <c r="X124" s="118">
        <f t="shared" si="44"/>
        <v>66.120592696674905</v>
      </c>
      <c r="Y124" s="118">
        <f t="shared" si="44"/>
        <v>62.464867429451104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40.116225591764838</v>
      </c>
      <c r="C125" s="123">
        <f t="shared" si="45"/>
        <v>38.277822099101847</v>
      </c>
      <c r="D125" s="123">
        <f t="shared" si="45"/>
        <v>40.590397652646708</v>
      </c>
      <c r="E125" s="123">
        <f t="shared" si="45"/>
        <v>45.787620672784463</v>
      </c>
      <c r="F125" s="123">
        <f t="shared" si="45"/>
        <v>41.168205241008053</v>
      </c>
      <c r="G125" s="123">
        <f t="shared" si="45"/>
        <v>42.876694291816676</v>
      </c>
      <c r="H125" s="123">
        <f t="shared" si="45"/>
        <v>43.657294507703391</v>
      </c>
      <c r="I125" s="123">
        <f t="shared" si="45"/>
        <v>40.604173132340676</v>
      </c>
      <c r="J125" s="123">
        <f t="shared" si="45"/>
        <v>40.205790204747693</v>
      </c>
      <c r="K125" s="123">
        <f t="shared" si="45"/>
        <v>42.965347952391248</v>
      </c>
      <c r="L125" s="123">
        <f t="shared" si="45"/>
        <v>46.108462772929833</v>
      </c>
      <c r="M125" s="123">
        <f t="shared" si="45"/>
        <v>50.155692884137117</v>
      </c>
      <c r="N125" s="123">
        <f t="shared" si="45"/>
        <v>49.763319969218891</v>
      </c>
      <c r="O125" s="123">
        <f t="shared" si="45"/>
        <v>46.030309027824998</v>
      </c>
      <c r="P125" s="123">
        <f t="shared" si="45"/>
        <v>43.419759547038808</v>
      </c>
      <c r="Q125" s="123">
        <f t="shared" si="45"/>
        <v>44.027370500288107</v>
      </c>
      <c r="R125" s="123">
        <f t="shared" ref="R125:V125" si="46">SUM(R126:R127)</f>
        <v>43.684676524944216</v>
      </c>
      <c r="S125" s="123">
        <f t="shared" si="46"/>
        <v>45.855614792552068</v>
      </c>
      <c r="T125" s="123">
        <f t="shared" si="46"/>
        <v>44.235858743550644</v>
      </c>
      <c r="U125" s="123">
        <f t="shared" si="46"/>
        <v>43.012164873169844</v>
      </c>
      <c r="V125" s="123">
        <f t="shared" si="46"/>
        <v>47.754765245238687</v>
      </c>
      <c r="W125" s="123">
        <f t="shared" ref="W125:Y125" si="47">SUM(W126:W127)</f>
        <v>48.760025621564516</v>
      </c>
      <c r="X125" s="123">
        <f t="shared" si="47"/>
        <v>40.582816000302564</v>
      </c>
      <c r="Y125" s="123">
        <f t="shared" si="47"/>
        <v>36.325780316771485</v>
      </c>
      <c r="DA125" s="130" t="s">
        <v>3032</v>
      </c>
    </row>
    <row r="126" spans="1:105" ht="12" customHeight="1" x14ac:dyDescent="0.25">
      <c r="A126" s="97" t="s">
        <v>198</v>
      </c>
      <c r="B126" s="99">
        <v>39.93127817833328</v>
      </c>
      <c r="C126" s="99">
        <v>38.105315042840324</v>
      </c>
      <c r="D126" s="99">
        <v>40.408494409298932</v>
      </c>
      <c r="E126" s="99">
        <v>45.585160124549219</v>
      </c>
      <c r="F126" s="99">
        <v>40.988514718811771</v>
      </c>
      <c r="G126" s="99">
        <v>42.692936627222373</v>
      </c>
      <c r="H126" s="99">
        <v>43.471956114188671</v>
      </c>
      <c r="I126" s="99">
        <v>40.435185324597143</v>
      </c>
      <c r="J126" s="99">
        <v>40.039206966100359</v>
      </c>
      <c r="K126" s="99">
        <v>42.78945298912123</v>
      </c>
      <c r="L126" s="99">
        <v>45.920021832586492</v>
      </c>
      <c r="M126" s="99">
        <v>49.951479051506709</v>
      </c>
      <c r="N126" s="99">
        <v>49.566525115703996</v>
      </c>
      <c r="O126" s="99">
        <v>45.847898993654304</v>
      </c>
      <c r="P126" s="99">
        <v>43.250052453905219</v>
      </c>
      <c r="Q126" s="99">
        <v>43.855742936276656</v>
      </c>
      <c r="R126" s="99">
        <v>43.515590064950253</v>
      </c>
      <c r="S126" s="99">
        <v>45.677892245672652</v>
      </c>
      <c r="T126" s="99">
        <v>44.06538673807367</v>
      </c>
      <c r="U126" s="99">
        <v>42.847155125423349</v>
      </c>
      <c r="V126" s="99">
        <v>47.570812566533299</v>
      </c>
      <c r="W126" s="99">
        <v>48.57160942202124</v>
      </c>
      <c r="X126" s="99">
        <v>40.426606344852466</v>
      </c>
      <c r="Y126" s="99">
        <v>36.185517422462596</v>
      </c>
      <c r="DA126" s="63" t="s">
        <v>3033</v>
      </c>
    </row>
    <row r="127" spans="1:105" ht="12" customHeight="1" x14ac:dyDescent="0.25">
      <c r="A127" s="97" t="s">
        <v>53</v>
      </c>
      <c r="B127" s="99">
        <v>0.18494741343156063</v>
      </c>
      <c r="C127" s="99">
        <v>0.1725070562615256</v>
      </c>
      <c r="D127" s="99">
        <v>0.18190324334777641</v>
      </c>
      <c r="E127" s="99">
        <v>0.2024605482352427</v>
      </c>
      <c r="F127" s="99">
        <v>0.17969052219627812</v>
      </c>
      <c r="G127" s="99">
        <v>0.18375766459430312</v>
      </c>
      <c r="H127" s="99">
        <v>0.18533839351471695</v>
      </c>
      <c r="I127" s="99">
        <v>0.1689878077435325</v>
      </c>
      <c r="J127" s="99">
        <v>0.16658323864733324</v>
      </c>
      <c r="K127" s="99">
        <v>0.17589496327001752</v>
      </c>
      <c r="L127" s="99">
        <v>0.18844094034334058</v>
      </c>
      <c r="M127" s="99">
        <v>0.20421383263040835</v>
      </c>
      <c r="N127" s="99">
        <v>0.19679485351489212</v>
      </c>
      <c r="O127" s="99">
        <v>0.18241003417069129</v>
      </c>
      <c r="P127" s="99">
        <v>0.16970709313358606</v>
      </c>
      <c r="Q127" s="99">
        <v>0.17162756401145379</v>
      </c>
      <c r="R127" s="99">
        <v>0.16908645999396218</v>
      </c>
      <c r="S127" s="99">
        <v>0.17772254687941541</v>
      </c>
      <c r="T127" s="99">
        <v>0.17047200547697094</v>
      </c>
      <c r="U127" s="99">
        <v>0.16500974774649538</v>
      </c>
      <c r="V127" s="99">
        <v>0.18395267870538984</v>
      </c>
      <c r="W127" s="99">
        <v>0.18841619954327496</v>
      </c>
      <c r="X127" s="99">
        <v>0.15620965545009488</v>
      </c>
      <c r="Y127" s="99">
        <v>0.14026289430888741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0.10417661600096713</v>
      </c>
      <c r="C128" s="123">
        <f t="shared" si="48"/>
        <v>0.13738584174726856</v>
      </c>
      <c r="D128" s="123">
        <f t="shared" si="48"/>
        <v>0.10115787955138804</v>
      </c>
      <c r="E128" s="123">
        <f t="shared" si="48"/>
        <v>0.13106228246471172</v>
      </c>
      <c r="F128" s="123">
        <f t="shared" si="48"/>
        <v>7.8887860808754887E-2</v>
      </c>
      <c r="G128" s="123">
        <f t="shared" si="48"/>
        <v>0.10097308486700819</v>
      </c>
      <c r="H128" s="123">
        <f t="shared" si="48"/>
        <v>0.18748912269328344</v>
      </c>
      <c r="I128" s="123">
        <f t="shared" si="48"/>
        <v>0.48094928422491001</v>
      </c>
      <c r="J128" s="123">
        <f t="shared" si="48"/>
        <v>0.38661736130014729</v>
      </c>
      <c r="K128" s="123">
        <f t="shared" si="48"/>
        <v>0.42839414415818577</v>
      </c>
      <c r="L128" s="123">
        <f t="shared" si="48"/>
        <v>0.74509802875248599</v>
      </c>
      <c r="M128" s="123">
        <f t="shared" si="48"/>
        <v>0.62379992129270245</v>
      </c>
      <c r="N128" s="123">
        <f t="shared" si="48"/>
        <v>2.0555470660300097</v>
      </c>
      <c r="O128" s="123">
        <f t="shared" si="48"/>
        <v>0.95224104359187578</v>
      </c>
      <c r="P128" s="123">
        <f t="shared" si="48"/>
        <v>0.94112677844084813</v>
      </c>
      <c r="Q128" s="123">
        <f t="shared" si="48"/>
        <v>1.6556190261103498</v>
      </c>
      <c r="R128" s="123">
        <f t="shared" si="48"/>
        <v>1.696129934668487</v>
      </c>
      <c r="S128" s="123">
        <f t="shared" si="48"/>
        <v>1.7897250160129679</v>
      </c>
      <c r="T128" s="123">
        <f t="shared" si="48"/>
        <v>1.6369782928946826</v>
      </c>
      <c r="U128" s="123">
        <f t="shared" si="48"/>
        <v>1.7808511729237477</v>
      </c>
      <c r="V128" s="123">
        <f t="shared" si="48"/>
        <v>1.8737145527811063</v>
      </c>
      <c r="W128" s="123">
        <f t="shared" si="48"/>
        <v>1.9359706651946933</v>
      </c>
      <c r="X128" s="123">
        <f t="shared" si="48"/>
        <v>1.897734213442724</v>
      </c>
      <c r="Y128" s="123">
        <f t="shared" si="48"/>
        <v>1.9933724700212518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0.10417661600096713</v>
      </c>
      <c r="C129" s="99">
        <f>RES_hhdet_tesh!C129/RES_summary!C$19</f>
        <v>0.13738584174726856</v>
      </c>
      <c r="D129" s="99">
        <f>RES_hhdet_tesh!D129/RES_summary!D$19</f>
        <v>0.10115787955138804</v>
      </c>
      <c r="E129" s="99">
        <f>RES_hhdet_tesh!E129/RES_summary!E$19</f>
        <v>0.13106228246471172</v>
      </c>
      <c r="F129" s="99">
        <f>RES_hhdet_tesh!F129/RES_summary!F$19</f>
        <v>7.8887860808754887E-2</v>
      </c>
      <c r="G129" s="99">
        <f>RES_hhdet_tesh!G129/RES_summary!G$19</f>
        <v>0.10097308486700819</v>
      </c>
      <c r="H129" s="99">
        <f>RES_hhdet_tesh!H129/RES_summary!H$19</f>
        <v>0.18748912269328344</v>
      </c>
      <c r="I129" s="99">
        <f>RES_hhdet_tesh!I129/RES_summary!I$19</f>
        <v>0.48094928422491001</v>
      </c>
      <c r="J129" s="99">
        <f>RES_hhdet_tesh!J129/RES_summary!J$19</f>
        <v>0.38661736130014729</v>
      </c>
      <c r="K129" s="99">
        <f>RES_hhdet_tesh!K129/RES_summary!K$19</f>
        <v>0.42839414415818577</v>
      </c>
      <c r="L129" s="99">
        <f>RES_hhdet_tesh!L129/RES_summary!L$19</f>
        <v>0.74509802875248599</v>
      </c>
      <c r="M129" s="99">
        <f>RES_hhdet_tesh!M129/RES_summary!M$19</f>
        <v>0.62379992129270245</v>
      </c>
      <c r="N129" s="99">
        <f>RES_hhdet_tesh!N129/RES_summary!N$19</f>
        <v>2.0555470660300097</v>
      </c>
      <c r="O129" s="99">
        <f>RES_hhdet_tesh!O129/RES_summary!O$19</f>
        <v>0.95224104359187578</v>
      </c>
      <c r="P129" s="99">
        <f>RES_hhdet_tesh!P129/RES_summary!P$19</f>
        <v>0.94112677844084813</v>
      </c>
      <c r="Q129" s="99">
        <f>RES_hhdet_tesh!Q129/RES_summary!Q$19</f>
        <v>1.6556190261103498</v>
      </c>
      <c r="R129" s="99">
        <f>RES_hhdet_tesh!R129/RES_summary!R$19</f>
        <v>1.696129934668487</v>
      </c>
      <c r="S129" s="99">
        <f>RES_hhdet_tesh!S129/RES_summary!S$19</f>
        <v>1.7897250160129679</v>
      </c>
      <c r="T129" s="99">
        <f>RES_hhdet_tesh!T129/RES_summary!T$19</f>
        <v>1.6369782928946826</v>
      </c>
      <c r="U129" s="99">
        <f>RES_hhdet_tesh!U129/RES_summary!U$19</f>
        <v>1.7808511729237477</v>
      </c>
      <c r="V129" s="99">
        <f>RES_hhdet_tesh!V129/RES_summary!V$19</f>
        <v>1.8737145527811063</v>
      </c>
      <c r="W129" s="99">
        <f>RES_hhdet_tesh!W129/RES_summary!W$19</f>
        <v>1.9359706651946933</v>
      </c>
      <c r="X129" s="99">
        <f>RES_hhdet_tesh!X129/RES_summary!X$19</f>
        <v>1.897734213442724</v>
      </c>
      <c r="Y129" s="99">
        <f>RES_hhdet_tesh!Y129/RES_summary!Y$19</f>
        <v>1.9933724700212518</v>
      </c>
      <c r="DA129" s="63" t="s">
        <v>3036</v>
      </c>
    </row>
    <row r="130" spans="1:105" ht="12" customHeight="1" x14ac:dyDescent="0.25">
      <c r="A130" s="121" t="s">
        <v>55</v>
      </c>
      <c r="B130" s="123">
        <v>8.8944030334189463</v>
      </c>
      <c r="C130" s="123">
        <v>10.107522490449909</v>
      </c>
      <c r="D130" s="123">
        <v>8.8469425613276975</v>
      </c>
      <c r="E130" s="123">
        <v>9.3751074075480236</v>
      </c>
      <c r="F130" s="123">
        <v>9.7257123829646854</v>
      </c>
      <c r="G130" s="123">
        <v>10.673915690752809</v>
      </c>
      <c r="H130" s="123">
        <v>10.317332412122468</v>
      </c>
      <c r="I130" s="123">
        <v>10.507208565654947</v>
      </c>
      <c r="J130" s="123">
        <v>11.015744993699954</v>
      </c>
      <c r="K130" s="123">
        <v>12.515064155242561</v>
      </c>
      <c r="L130" s="123">
        <v>12.367533529927499</v>
      </c>
      <c r="M130" s="123">
        <v>12.663425873729983</v>
      </c>
      <c r="N130" s="123">
        <v>12.34967075947624</v>
      </c>
      <c r="O130" s="123">
        <v>11.602035193470599</v>
      </c>
      <c r="P130" s="123">
        <v>11.541167085320438</v>
      </c>
      <c r="Q130" s="123">
        <v>12.838559614239333</v>
      </c>
      <c r="R130" s="123">
        <v>12.03461462538284</v>
      </c>
      <c r="S130" s="123">
        <v>13.012099660944493</v>
      </c>
      <c r="T130" s="123">
        <v>13.274393996639965</v>
      </c>
      <c r="U130" s="123">
        <v>13.007614797677551</v>
      </c>
      <c r="V130" s="123">
        <v>13.528792119812383</v>
      </c>
      <c r="W130" s="123">
        <v>14.629345185999698</v>
      </c>
      <c r="X130" s="123">
        <v>14.959021075280143</v>
      </c>
      <c r="Y130" s="123">
        <v>15.587842493251259</v>
      </c>
      <c r="DA130" s="130" t="s">
        <v>3037</v>
      </c>
    </row>
    <row r="131" spans="1:105" ht="12" customHeight="1" x14ac:dyDescent="0.25">
      <c r="A131" s="97" t="s">
        <v>128</v>
      </c>
      <c r="B131" s="99">
        <v>8.8205067231680765</v>
      </c>
      <c r="C131" s="99">
        <v>10.270399626423199</v>
      </c>
      <c r="D131" s="99">
        <v>8.75319679339235</v>
      </c>
      <c r="E131" s="99">
        <v>9.3495242561307741</v>
      </c>
      <c r="F131" s="99">
        <v>9.7345125489584525</v>
      </c>
      <c r="G131" s="99">
        <v>10.691315886213019</v>
      </c>
      <c r="H131" s="99">
        <v>10.31462448746383</v>
      </c>
      <c r="I131" s="99">
        <v>10.513451167606721</v>
      </c>
      <c r="J131" s="99">
        <v>11.003803457808015</v>
      </c>
      <c r="K131" s="99">
        <v>12.52929341732672</v>
      </c>
      <c r="L131" s="99">
        <v>12.363967990322182</v>
      </c>
      <c r="M131" s="99">
        <v>12.651113358014452</v>
      </c>
      <c r="N131" s="99">
        <v>12.355880831946413</v>
      </c>
      <c r="O131" s="99">
        <v>11.590961505353137</v>
      </c>
      <c r="P131" s="99">
        <v>11.523004154072838</v>
      </c>
      <c r="Q131" s="99">
        <v>12.883127886820498</v>
      </c>
      <c r="R131" s="99">
        <v>12.033408282419709</v>
      </c>
      <c r="S131" s="99">
        <v>13.021573842837116</v>
      </c>
      <c r="T131" s="99">
        <v>13.288177834689934</v>
      </c>
      <c r="U131" s="99">
        <v>13.009161608059269</v>
      </c>
      <c r="V131" s="99">
        <v>13.514449011633179</v>
      </c>
      <c r="W131" s="99">
        <v>14.626627075998613</v>
      </c>
      <c r="X131" s="99">
        <v>14.960625386394298</v>
      </c>
      <c r="Y131" s="99">
        <v>15.600867760006992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12.340819347227622</v>
      </c>
      <c r="M132" s="99">
        <v>12.632847642606107</v>
      </c>
      <c r="N132" s="99">
        <v>12.346876030976048</v>
      </c>
      <c r="O132" s="99">
        <v>11.588370800939618</v>
      </c>
      <c r="P132" s="99">
        <v>11.520616575464018</v>
      </c>
      <c r="Q132" s="99">
        <v>12.875956843510451</v>
      </c>
      <c r="R132" s="99">
        <v>12.032191866842506</v>
      </c>
      <c r="S132" s="99">
        <v>13.028346458174392</v>
      </c>
      <c r="T132" s="99">
        <v>13.299654008157926</v>
      </c>
      <c r="U132" s="99">
        <v>13.024308461117892</v>
      </c>
      <c r="V132" s="99">
        <v>13.539907067539831</v>
      </c>
      <c r="W132" s="99">
        <v>14.655661231400233</v>
      </c>
      <c r="X132" s="99">
        <v>14.974587113181112</v>
      </c>
      <c r="Y132" s="99">
        <v>15.604231358798897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4.2717485370912449</v>
      </c>
      <c r="M133" s="102">
        <v>4.2283602834671106</v>
      </c>
      <c r="N133" s="102">
        <v>3.8596965623613717</v>
      </c>
      <c r="O133" s="102">
        <v>3.8711128112192745</v>
      </c>
      <c r="P133" s="102">
        <v>3.9996649381768421</v>
      </c>
      <c r="Q133" s="102">
        <v>4.2027695094840185</v>
      </c>
      <c r="R133" s="102">
        <v>4.2313814782498538</v>
      </c>
      <c r="S133" s="102">
        <v>4.880345559142679</v>
      </c>
      <c r="T133" s="102">
        <v>4.7234114493708219</v>
      </c>
      <c r="U133" s="102">
        <v>4.6252351618104734</v>
      </c>
      <c r="V133" s="102">
        <v>4.9326298553047874</v>
      </c>
      <c r="W133" s="102">
        <v>5.3791037404676825</v>
      </c>
      <c r="X133" s="102">
        <v>5.4937005212435075</v>
      </c>
      <c r="Y133" s="102">
        <v>5.672912775264245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8.069070810136374</v>
      </c>
      <c r="M134" s="105">
        <v>8.4044873591389955</v>
      </c>
      <c r="N134" s="105">
        <v>8.4871794686146771</v>
      </c>
      <c r="O134" s="105">
        <v>7.717257989720343</v>
      </c>
      <c r="P134" s="105">
        <v>7.5209516372871743</v>
      </c>
      <c r="Q134" s="105">
        <v>8.6731873340264336</v>
      </c>
      <c r="R134" s="105">
        <v>7.8008103885926534</v>
      </c>
      <c r="S134" s="105">
        <v>8.148000899031711</v>
      </c>
      <c r="T134" s="105">
        <v>8.5762425587871061</v>
      </c>
      <c r="U134" s="105">
        <v>8.3990732993074193</v>
      </c>
      <c r="V134" s="105">
        <v>8.6072772122350436</v>
      </c>
      <c r="W134" s="105">
        <v>9.2765574909325519</v>
      </c>
      <c r="X134" s="105">
        <v>9.4808865919376064</v>
      </c>
      <c r="Y134" s="105">
        <v>9.9313185835346509</v>
      </c>
      <c r="DA134" s="132" t="s">
        <v>3041</v>
      </c>
    </row>
    <row r="135" spans="1:105" ht="12" customHeight="1" x14ac:dyDescent="0.25">
      <c r="A135" s="106" t="s">
        <v>122</v>
      </c>
      <c r="B135" s="102">
        <v>9.4339467173167826</v>
      </c>
      <c r="C135" s="102">
        <v>8.8496921856612722</v>
      </c>
      <c r="D135" s="102">
        <v>10.027396551878324</v>
      </c>
      <c r="E135" s="102">
        <v>9.7718041695847777</v>
      </c>
      <c r="F135" s="102">
        <v>9.5419343976401976</v>
      </c>
      <c r="G135" s="102">
        <v>10.123267116807829</v>
      </c>
      <c r="H135" s="102">
        <v>10.422562173434143</v>
      </c>
      <c r="I135" s="102">
        <v>10.257265870508713</v>
      </c>
      <c r="J135" s="102">
        <v>11.494453308978345</v>
      </c>
      <c r="K135" s="102">
        <v>11.953613820317569</v>
      </c>
      <c r="L135" s="102">
        <v>12.515101376219548</v>
      </c>
      <c r="M135" s="102">
        <v>13.155537423992836</v>
      </c>
      <c r="N135" s="102">
        <v>12.136661750725636</v>
      </c>
      <c r="O135" s="102">
        <v>11.89043292655248</v>
      </c>
      <c r="P135" s="102">
        <v>11.935407628457682</v>
      </c>
      <c r="Q135" s="102">
        <v>11.749706896294535</v>
      </c>
      <c r="R135" s="102">
        <v>12.066629509304947</v>
      </c>
      <c r="S135" s="102">
        <v>12.78776417900008</v>
      </c>
      <c r="T135" s="102">
        <v>12.99953018249446</v>
      </c>
      <c r="U135" s="102">
        <v>12.979036357778025</v>
      </c>
      <c r="V135" s="102">
        <v>13.784377069326114</v>
      </c>
      <c r="W135" s="102">
        <v>14.708161023665259</v>
      </c>
      <c r="X135" s="102">
        <v>14.924353314552585</v>
      </c>
      <c r="Y135" s="102">
        <v>15.124801903811479</v>
      </c>
      <c r="DA135" s="131" t="s">
        <v>3042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13.121536650765869</v>
      </c>
      <c r="N136" s="105">
        <v>12.045258764651932</v>
      </c>
      <c r="O136" s="105">
        <v>11.832362708974024</v>
      </c>
      <c r="P136" s="105">
        <v>11.867056520613341</v>
      </c>
      <c r="Q136" s="105">
        <v>11.697427932364409</v>
      </c>
      <c r="R136" s="105">
        <v>12.026064439182059</v>
      </c>
      <c r="S136" s="105">
        <v>12.766647052825361</v>
      </c>
      <c r="T136" s="105">
        <v>13.001265007011979</v>
      </c>
      <c r="U136" s="105">
        <v>12.981927204442661</v>
      </c>
      <c r="V136" s="105">
        <v>13.788169816697518</v>
      </c>
      <c r="W136" s="105">
        <v>14.717725196702581</v>
      </c>
      <c r="X136" s="105">
        <v>14.927084725091353</v>
      </c>
      <c r="Y136" s="105">
        <v>15.096089585939639</v>
      </c>
      <c r="DA136" s="132" t="s">
        <v>3043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4.3988706185345476</v>
      </c>
      <c r="N137" s="99">
        <v>3.7639548944952379</v>
      </c>
      <c r="O137" s="99">
        <v>3.9541210340135691</v>
      </c>
      <c r="P137" s="99">
        <v>4.1222633648085116</v>
      </c>
      <c r="Q137" s="99">
        <v>3.8114703464598065</v>
      </c>
      <c r="R137" s="99">
        <v>4.2265464525746683</v>
      </c>
      <c r="S137" s="99">
        <v>4.7819849652130166</v>
      </c>
      <c r="T137" s="99">
        <v>4.6177702096584277</v>
      </c>
      <c r="U137" s="99">
        <v>4.6097602363960801</v>
      </c>
      <c r="V137" s="99">
        <v>5.019468037586071</v>
      </c>
      <c r="W137" s="99">
        <v>5.3993649890309898</v>
      </c>
      <c r="X137" s="99">
        <v>5.476178973573866</v>
      </c>
      <c r="Y137" s="99">
        <v>5.4879374393821783</v>
      </c>
      <c r="DA137" s="63" t="s">
        <v>3044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8.7226660322313219</v>
      </c>
      <c r="N138" s="99">
        <v>8.2813038701566946</v>
      </c>
      <c r="O138" s="99">
        <v>7.8782416749604547</v>
      </c>
      <c r="P138" s="99">
        <v>7.7447931558048309</v>
      </c>
      <c r="Q138" s="99">
        <v>7.8859575859045998</v>
      </c>
      <c r="R138" s="99">
        <v>7.7995179866073912</v>
      </c>
      <c r="S138" s="99">
        <v>7.9846620876123469</v>
      </c>
      <c r="T138" s="99">
        <v>8.383494797353551</v>
      </c>
      <c r="U138" s="99">
        <v>8.3721669680465745</v>
      </c>
      <c r="V138" s="99">
        <v>8.7687017791114474</v>
      </c>
      <c r="W138" s="99">
        <v>9.3183602076715903</v>
      </c>
      <c r="X138" s="99">
        <v>9.450905751517487</v>
      </c>
      <c r="Y138" s="99">
        <v>9.6081521465574635</v>
      </c>
      <c r="DA138" s="63" t="s">
        <v>3045</v>
      </c>
    </row>
    <row r="139" spans="1:105" ht="12" customHeight="1" x14ac:dyDescent="0.25">
      <c r="A139" s="121" t="s">
        <v>54</v>
      </c>
      <c r="B139" s="123">
        <v>6.007020112616261</v>
      </c>
      <c r="C139" s="123">
        <v>6.1386460981915816</v>
      </c>
      <c r="D139" s="123">
        <v>6.0483178008818346</v>
      </c>
      <c r="E139" s="123">
        <v>6.2374230122342667</v>
      </c>
      <c r="F139" s="123">
        <v>6.5790206819764006</v>
      </c>
      <c r="G139" s="123">
        <v>6.6376924091715024</v>
      </c>
      <c r="H139" s="123">
        <v>6.7895249895192524</v>
      </c>
      <c r="I139" s="123">
        <v>6.9547764975810384</v>
      </c>
      <c r="J139" s="123">
        <v>7.0772836750242476</v>
      </c>
      <c r="K139" s="123">
        <v>7.2327750359331517</v>
      </c>
      <c r="L139" s="123">
        <v>7.1182994116611242</v>
      </c>
      <c r="M139" s="123">
        <v>7.6790471950030978</v>
      </c>
      <c r="N139" s="123">
        <v>7.1223849027568198</v>
      </c>
      <c r="O139" s="123">
        <v>6.9273965066953416</v>
      </c>
      <c r="P139" s="123">
        <v>6.8546678099813683</v>
      </c>
      <c r="Q139" s="123">
        <v>7.7102933617569374</v>
      </c>
      <c r="R139" s="123">
        <v>7.6521834304826282</v>
      </c>
      <c r="S139" s="123">
        <v>7.929707012413501</v>
      </c>
      <c r="T139" s="123">
        <v>7.8778217407542819</v>
      </c>
      <c r="U139" s="123">
        <v>7.8543364007734313</v>
      </c>
      <c r="V139" s="123">
        <v>8.3232503860800922</v>
      </c>
      <c r="W139" s="123">
        <v>8.8234546726419794</v>
      </c>
      <c r="X139" s="123">
        <v>8.6810214076494745</v>
      </c>
      <c r="Y139" s="123">
        <v>8.5578721494071068</v>
      </c>
      <c r="DA139" s="130" t="s">
        <v>3046</v>
      </c>
    </row>
    <row r="140" spans="1:105" ht="12" customHeight="1" x14ac:dyDescent="0.25">
      <c r="A140" s="97" t="s">
        <v>50</v>
      </c>
      <c r="B140" s="99">
        <v>5.6451068136664126</v>
      </c>
      <c r="C140" s="99">
        <v>6.0554938526036315</v>
      </c>
      <c r="D140" s="99">
        <v>5.8493425108089712</v>
      </c>
      <c r="E140" s="99">
        <v>6.7566747851900226</v>
      </c>
      <c r="F140" s="99">
        <v>6.9891858967841181</v>
      </c>
      <c r="G140" s="99">
        <v>6.8983098990334861</v>
      </c>
      <c r="H140" s="99">
        <v>7.3113223560047054</v>
      </c>
      <c r="I140" s="99">
        <v>6.9280352851428777</v>
      </c>
      <c r="J140" s="99">
        <v>6.4441363785552372</v>
      </c>
      <c r="K140" s="99">
        <v>7.2253747721512758</v>
      </c>
      <c r="L140" s="99">
        <v>6.3244326158334667</v>
      </c>
      <c r="M140" s="99">
        <v>7.9443889160211834</v>
      </c>
      <c r="N140" s="99">
        <v>7.1822843382347505</v>
      </c>
      <c r="O140" s="99">
        <v>6.8457632526017047</v>
      </c>
      <c r="P140" s="99">
        <v>6.3625879034056494</v>
      </c>
      <c r="Q140" s="99">
        <v>9.1826990818510055</v>
      </c>
      <c r="R140" s="99">
        <v>7.7297461686403564</v>
      </c>
      <c r="S140" s="99">
        <v>7.6200996259730305</v>
      </c>
      <c r="T140" s="99">
        <v>7.8096209430533836</v>
      </c>
      <c r="U140" s="99">
        <v>7.5916527687273474</v>
      </c>
      <c r="V140" s="99">
        <v>8.3798925272903126</v>
      </c>
      <c r="W140" s="99">
        <v>9.3789990978482898</v>
      </c>
      <c r="X140" s="99">
        <v>8.8427538299483253</v>
      </c>
      <c r="Y140" s="99">
        <v>7.789474750277809</v>
      </c>
      <c r="DA140" s="63" t="s">
        <v>3047</v>
      </c>
    </row>
    <row r="141" spans="1:105" ht="12" customHeight="1" x14ac:dyDescent="0.25">
      <c r="A141" s="109" t="s">
        <v>120</v>
      </c>
      <c r="B141" s="110">
        <v>6.0327262788977611</v>
      </c>
      <c r="C141" s="110">
        <v>6.1453598835686423</v>
      </c>
      <c r="D141" s="110">
        <v>6.0664271028142345</v>
      </c>
      <c r="E141" s="110">
        <v>6.1779022765019986</v>
      </c>
      <c r="F141" s="110">
        <v>6.5258062117173328</v>
      </c>
      <c r="G141" s="110">
        <v>6.6022595626272489</v>
      </c>
      <c r="H141" s="110">
        <v>6.715948163500733</v>
      </c>
      <c r="I141" s="110">
        <v>6.9585219921469612</v>
      </c>
      <c r="J141" s="110">
        <v>7.1648774805453348</v>
      </c>
      <c r="K141" s="110">
        <v>7.2338069455959371</v>
      </c>
      <c r="L141" s="110">
        <v>7.2280587414885069</v>
      </c>
      <c r="M141" s="110">
        <v>7.6418283701380787</v>
      </c>
      <c r="N141" s="110">
        <v>7.1141138208460228</v>
      </c>
      <c r="O141" s="110">
        <v>6.9393986443149718</v>
      </c>
      <c r="P141" s="110">
        <v>6.9280082528779916</v>
      </c>
      <c r="Q141" s="110">
        <v>7.4964719414174903</v>
      </c>
      <c r="R141" s="110">
        <v>7.6412652851246667</v>
      </c>
      <c r="S141" s="110">
        <v>7.9692193097839379</v>
      </c>
      <c r="T141" s="110">
        <v>7.8856668126120066</v>
      </c>
      <c r="U141" s="110">
        <v>7.8821208616807592</v>
      </c>
      <c r="V141" s="110">
        <v>8.3176794904254692</v>
      </c>
      <c r="W141" s="110">
        <v>8.7736735058091639</v>
      </c>
      <c r="X141" s="110">
        <v>8.6685957217921441</v>
      </c>
      <c r="Y141" s="110">
        <v>8.6074456998809445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:Y143" si="51">W144+W146+W148+W157</f>
        <v>0</v>
      </c>
      <c r="X143" s="118">
        <f t="shared" si="51"/>
        <v>0</v>
      </c>
      <c r="Y143" s="118">
        <f t="shared" si="51"/>
        <v>0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3050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0</v>
      </c>
      <c r="C147" s="99">
        <f>RES_hhdet_tesh!C147/RES_summary!C$19</f>
        <v>0</v>
      </c>
      <c r="D147" s="99">
        <f>RES_hhdet_tesh!D147/RES_summary!D$19</f>
        <v>0</v>
      </c>
      <c r="E147" s="99">
        <f>RES_hhdet_tesh!E147/RES_summary!E$19</f>
        <v>0</v>
      </c>
      <c r="F147" s="99">
        <f>RES_hhdet_tesh!F147/RES_summary!F$19</f>
        <v>0</v>
      </c>
      <c r="G147" s="99">
        <f>RES_hhdet_tesh!G147/RES_summary!G$19</f>
        <v>0</v>
      </c>
      <c r="H147" s="99">
        <f>RES_hhdet_tesh!H147/RES_summary!H$19</f>
        <v>0</v>
      </c>
      <c r="I147" s="99">
        <f>RES_hhdet_tesh!I147/RES_summary!I$19</f>
        <v>0</v>
      </c>
      <c r="J147" s="99">
        <f>RES_hhdet_tesh!J147/RES_summary!J$19</f>
        <v>0</v>
      </c>
      <c r="K147" s="99">
        <f>RES_hhdet_tesh!K147/RES_summary!K$19</f>
        <v>0</v>
      </c>
      <c r="L147" s="99">
        <f>RES_hhdet_tesh!L147/RES_summary!L$19</f>
        <v>0</v>
      </c>
      <c r="M147" s="99">
        <f>RES_hhdet_tesh!M147/RES_summary!M$19</f>
        <v>0</v>
      </c>
      <c r="N147" s="99">
        <f>RES_hhdet_tesh!N147/RES_summary!N$19</f>
        <v>0</v>
      </c>
      <c r="O147" s="99">
        <f>RES_hhdet_tesh!O147/RES_summary!O$19</f>
        <v>0</v>
      </c>
      <c r="P147" s="99">
        <f>RES_hhdet_tesh!P147/RES_summary!P$19</f>
        <v>0</v>
      </c>
      <c r="Q147" s="99">
        <f>RES_hhdet_tesh!Q147/RES_summary!Q$19</f>
        <v>0</v>
      </c>
      <c r="R147" s="99">
        <f>RES_hhdet_tesh!R147/RES_summary!R$19</f>
        <v>0</v>
      </c>
      <c r="S147" s="99">
        <f>RES_hhdet_tesh!S147/RES_summary!S$19</f>
        <v>0</v>
      </c>
      <c r="T147" s="99">
        <f>RES_hhdet_tesh!T147/RES_summary!T$19</f>
        <v>0</v>
      </c>
      <c r="U147" s="99">
        <f>RES_hhdet_tesh!U147/RES_summary!U$19</f>
        <v>0</v>
      </c>
      <c r="V147" s="99">
        <f>RES_hhdet_tesh!V147/RES_summary!V$19</f>
        <v>0</v>
      </c>
      <c r="W147" s="99">
        <f>RES_hhdet_tesh!W147/RES_summary!W$19</f>
        <v>0</v>
      </c>
      <c r="X147" s="99">
        <f>RES_hhdet_tesh!X147/RES_summary!X$19</f>
        <v>0</v>
      </c>
      <c r="Y147" s="99">
        <f>RES_hhdet_tesh!Y147/RES_summary!Y$19</f>
        <v>0</v>
      </c>
      <c r="DA147" s="63" t="s">
        <v>3053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3054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3058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3059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3060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3061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3062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3063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3064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59.896026786877322</v>
      </c>
      <c r="C161" s="118">
        <f t="shared" si="54"/>
        <v>61.56069236745973</v>
      </c>
      <c r="D161" s="118">
        <f t="shared" si="54"/>
        <v>55.229589667695443</v>
      </c>
      <c r="E161" s="118">
        <f t="shared" si="54"/>
        <v>62.365737874792067</v>
      </c>
      <c r="F161" s="118">
        <f t="shared" si="54"/>
        <v>54.000168719194654</v>
      </c>
      <c r="G161" s="118">
        <f t="shared" si="54"/>
        <v>57.989807860057333</v>
      </c>
      <c r="H161" s="118">
        <f t="shared" si="54"/>
        <v>61.388752721128299</v>
      </c>
      <c r="I161" s="118">
        <f t="shared" si="54"/>
        <v>54.693340242056095</v>
      </c>
      <c r="J161" s="118">
        <f t="shared" si="54"/>
        <v>62.18393030067292</v>
      </c>
      <c r="K161" s="118">
        <f t="shared" si="54"/>
        <v>63.149272999043276</v>
      </c>
      <c r="L161" s="118">
        <f t="shared" si="54"/>
        <v>68.235450778634984</v>
      </c>
      <c r="M161" s="118">
        <f t="shared" si="54"/>
        <v>75.250690902746996</v>
      </c>
      <c r="N161" s="118">
        <f t="shared" si="54"/>
        <v>73.235041017204367</v>
      </c>
      <c r="O161" s="118">
        <f t="shared" si="54"/>
        <v>66.61255759374869</v>
      </c>
      <c r="P161" s="118">
        <f t="shared" si="54"/>
        <v>68.632587701324184</v>
      </c>
      <c r="Q161" s="118">
        <f t="shared" si="54"/>
        <v>62.744325418233345</v>
      </c>
      <c r="R161" s="118">
        <f t="shared" ref="R161:V161" si="55">R162+R164+R166+R175</f>
        <v>65.064790569706986</v>
      </c>
      <c r="S161" s="118">
        <f t="shared" si="55"/>
        <v>69.234016785241351</v>
      </c>
      <c r="T161" s="118">
        <f t="shared" si="55"/>
        <v>67.084815297593678</v>
      </c>
      <c r="U161" s="118">
        <f t="shared" si="55"/>
        <v>68.702553646932657</v>
      </c>
      <c r="V161" s="118">
        <f t="shared" si="55"/>
        <v>71.736042188377127</v>
      </c>
      <c r="W161" s="118">
        <f t="shared" ref="W161:Y161" si="56">W162+W164+W166+W175</f>
        <v>71.691714417489408</v>
      </c>
      <c r="X161" s="118">
        <f t="shared" si="56"/>
        <v>68.938063809085932</v>
      </c>
      <c r="Y161" s="118">
        <f t="shared" si="56"/>
        <v>70.402231477652265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43.93559277049178</v>
      </c>
      <c r="C162" s="123">
        <f t="shared" si="57"/>
        <v>45.968036587782379</v>
      </c>
      <c r="D162" s="123">
        <f t="shared" si="57"/>
        <v>38.741315569470153</v>
      </c>
      <c r="E162" s="123">
        <f t="shared" si="57"/>
        <v>45.819397171448948</v>
      </c>
      <c r="F162" s="123">
        <f t="shared" si="57"/>
        <v>37.585262386200235</v>
      </c>
      <c r="G162" s="123">
        <f t="shared" si="57"/>
        <v>40.970736500736763</v>
      </c>
      <c r="H162" s="123">
        <f t="shared" si="57"/>
        <v>43.858870231117862</v>
      </c>
      <c r="I162" s="123">
        <f t="shared" si="57"/>
        <v>36.658498614073764</v>
      </c>
      <c r="J162" s="123">
        <f t="shared" si="57"/>
        <v>42.853608626062858</v>
      </c>
      <c r="K162" s="123">
        <f t="shared" si="57"/>
        <v>43.129516733766735</v>
      </c>
      <c r="L162" s="123">
        <f t="shared" si="57"/>
        <v>47.090757629243662</v>
      </c>
      <c r="M162" s="123">
        <f t="shared" si="57"/>
        <v>53.050711281753948</v>
      </c>
      <c r="N162" s="123">
        <f t="shared" si="57"/>
        <v>49.640829893918571</v>
      </c>
      <c r="O162" s="123">
        <f t="shared" si="57"/>
        <v>45.910703321307039</v>
      </c>
      <c r="P162" s="123">
        <f t="shared" si="57"/>
        <v>47.921452486322906</v>
      </c>
      <c r="Q162" s="123">
        <f t="shared" si="57"/>
        <v>40.114868366546446</v>
      </c>
      <c r="R162" s="123">
        <f t="shared" si="57"/>
        <v>42.401357011526322</v>
      </c>
      <c r="S162" s="123">
        <f t="shared" si="57"/>
        <v>45.307859957626555</v>
      </c>
      <c r="T162" s="123">
        <f t="shared" si="57"/>
        <v>43.224230415042655</v>
      </c>
      <c r="U162" s="123">
        <f t="shared" si="57"/>
        <v>44.281384836001159</v>
      </c>
      <c r="V162" s="123">
        <f t="shared" si="57"/>
        <v>45.500263408188808</v>
      </c>
      <c r="W162" s="123">
        <f t="shared" si="57"/>
        <v>43.896484731316249</v>
      </c>
      <c r="X162" s="123">
        <f t="shared" si="57"/>
        <v>41.019532905283931</v>
      </c>
      <c r="Y162" s="123">
        <f t="shared" si="57"/>
        <v>42.903604576045488</v>
      </c>
      <c r="DA162" s="130" t="s">
        <v>3067</v>
      </c>
    </row>
    <row r="163" spans="1:105" ht="12" customHeight="1" x14ac:dyDescent="0.25">
      <c r="A163" s="97" t="s">
        <v>53</v>
      </c>
      <c r="B163" s="110">
        <v>43.93559277049178</v>
      </c>
      <c r="C163" s="110">
        <v>45.968036587782379</v>
      </c>
      <c r="D163" s="110">
        <v>38.741315569470153</v>
      </c>
      <c r="E163" s="110">
        <v>45.819397171448948</v>
      </c>
      <c r="F163" s="110">
        <v>37.585262386200235</v>
      </c>
      <c r="G163" s="110">
        <v>40.970736500736763</v>
      </c>
      <c r="H163" s="110">
        <v>43.858870231117862</v>
      </c>
      <c r="I163" s="110">
        <v>36.658498614073764</v>
      </c>
      <c r="J163" s="110">
        <v>42.853608626062858</v>
      </c>
      <c r="K163" s="110">
        <v>43.129516733766735</v>
      </c>
      <c r="L163" s="110">
        <v>47.090757629243662</v>
      </c>
      <c r="M163" s="110">
        <v>53.050711281753948</v>
      </c>
      <c r="N163" s="110">
        <v>49.640829893918571</v>
      </c>
      <c r="O163" s="110">
        <v>45.910703321307039</v>
      </c>
      <c r="P163" s="110">
        <v>47.921452486322906</v>
      </c>
      <c r="Q163" s="110">
        <v>40.114868366546446</v>
      </c>
      <c r="R163" s="110">
        <v>42.401357011526322</v>
      </c>
      <c r="S163" s="110">
        <v>45.307859957626555</v>
      </c>
      <c r="T163" s="110">
        <v>43.224230415042655</v>
      </c>
      <c r="U163" s="110">
        <v>44.281384836001159</v>
      </c>
      <c r="V163" s="110">
        <v>45.500263408188808</v>
      </c>
      <c r="W163" s="110">
        <v>43.896484731316249</v>
      </c>
      <c r="X163" s="110">
        <v>41.019532905283931</v>
      </c>
      <c r="Y163" s="110">
        <v>42.903604576045488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0.52088252519704326</v>
      </c>
      <c r="C164" s="123">
        <f t="shared" si="58"/>
        <v>0.59818391166396379</v>
      </c>
      <c r="D164" s="123">
        <f t="shared" si="58"/>
        <v>0.41858761123547156</v>
      </c>
      <c r="E164" s="123">
        <f t="shared" si="58"/>
        <v>0.53917340759146726</v>
      </c>
      <c r="F164" s="123">
        <f t="shared" si="58"/>
        <v>0.29323683226105901</v>
      </c>
      <c r="G164" s="123">
        <f t="shared" si="58"/>
        <v>0.25686975683226732</v>
      </c>
      <c r="H164" s="123">
        <f t="shared" si="58"/>
        <v>0.30949360357063194</v>
      </c>
      <c r="I164" s="123">
        <f t="shared" si="58"/>
        <v>0.78894495554903221</v>
      </c>
      <c r="J164" s="123">
        <f t="shared" si="58"/>
        <v>0.72815270949779964</v>
      </c>
      <c r="K164" s="123">
        <f t="shared" si="58"/>
        <v>0.79782418047198767</v>
      </c>
      <c r="L164" s="123">
        <f t="shared" si="58"/>
        <v>1.4870300092584463</v>
      </c>
      <c r="M164" s="123">
        <f t="shared" si="58"/>
        <v>1.3511868456705303</v>
      </c>
      <c r="N164" s="123">
        <f t="shared" si="58"/>
        <v>4.3207804076486438</v>
      </c>
      <c r="O164" s="123">
        <f t="shared" si="58"/>
        <v>1.8543998962056969</v>
      </c>
      <c r="P164" s="123">
        <f t="shared" si="58"/>
        <v>1.7845096681107331</v>
      </c>
      <c r="Q164" s="123">
        <f t="shared" si="58"/>
        <v>2.9778390073631327</v>
      </c>
      <c r="R164" s="123">
        <f t="shared" si="58"/>
        <v>2.733297057650633</v>
      </c>
      <c r="S164" s="123">
        <f t="shared" si="58"/>
        <v>2.9601949776047416</v>
      </c>
      <c r="T164" s="123">
        <f t="shared" si="58"/>
        <v>2.713359589953396</v>
      </c>
      <c r="U164" s="123">
        <f t="shared" si="58"/>
        <v>3.3123660099223349</v>
      </c>
      <c r="V164" s="123">
        <f t="shared" si="58"/>
        <v>3.848053983790066</v>
      </c>
      <c r="W164" s="123">
        <f t="shared" si="58"/>
        <v>4.0311553771361179</v>
      </c>
      <c r="X164" s="123">
        <f t="shared" si="58"/>
        <v>4.133885958940148</v>
      </c>
      <c r="Y164" s="123">
        <f t="shared" si="58"/>
        <v>3.7583365822338077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0.52088252519704326</v>
      </c>
      <c r="C165" s="99">
        <f>RES_hhdet_tesh!C165/RES_summary!C$19</f>
        <v>0.59818391166396379</v>
      </c>
      <c r="D165" s="99">
        <f>RES_hhdet_tesh!D165/RES_summary!D$19</f>
        <v>0.41858761123547156</v>
      </c>
      <c r="E165" s="99">
        <f>RES_hhdet_tesh!E165/RES_summary!E$19</f>
        <v>0.53917340759146726</v>
      </c>
      <c r="F165" s="99">
        <f>RES_hhdet_tesh!F165/RES_summary!F$19</f>
        <v>0.29323683226105901</v>
      </c>
      <c r="G165" s="99">
        <f>RES_hhdet_tesh!G165/RES_summary!G$19</f>
        <v>0.25686975683226732</v>
      </c>
      <c r="H165" s="99">
        <f>RES_hhdet_tesh!H165/RES_summary!H$19</f>
        <v>0.30949360357063194</v>
      </c>
      <c r="I165" s="99">
        <f>RES_hhdet_tesh!I165/RES_summary!I$19</f>
        <v>0.78894495554903221</v>
      </c>
      <c r="J165" s="99">
        <f>RES_hhdet_tesh!J165/RES_summary!J$19</f>
        <v>0.72815270949779964</v>
      </c>
      <c r="K165" s="99">
        <f>RES_hhdet_tesh!K165/RES_summary!K$19</f>
        <v>0.79782418047198767</v>
      </c>
      <c r="L165" s="99">
        <f>RES_hhdet_tesh!L165/RES_summary!L$19</f>
        <v>1.4870300092584463</v>
      </c>
      <c r="M165" s="99">
        <f>RES_hhdet_tesh!M165/RES_summary!M$19</f>
        <v>1.3511868456705303</v>
      </c>
      <c r="N165" s="99">
        <f>RES_hhdet_tesh!N165/RES_summary!N$19</f>
        <v>4.3207804076486438</v>
      </c>
      <c r="O165" s="99">
        <f>RES_hhdet_tesh!O165/RES_summary!O$19</f>
        <v>1.8543998962056969</v>
      </c>
      <c r="P165" s="99">
        <f>RES_hhdet_tesh!P165/RES_summary!P$19</f>
        <v>1.7845096681107331</v>
      </c>
      <c r="Q165" s="99">
        <f>RES_hhdet_tesh!Q165/RES_summary!Q$19</f>
        <v>2.9778390073631327</v>
      </c>
      <c r="R165" s="99">
        <f>RES_hhdet_tesh!R165/RES_summary!R$19</f>
        <v>2.733297057650633</v>
      </c>
      <c r="S165" s="99">
        <f>RES_hhdet_tesh!S165/RES_summary!S$19</f>
        <v>2.9601949776047416</v>
      </c>
      <c r="T165" s="99">
        <f>RES_hhdet_tesh!T165/RES_summary!T$19</f>
        <v>2.713359589953396</v>
      </c>
      <c r="U165" s="99">
        <f>RES_hhdet_tesh!U165/RES_summary!U$19</f>
        <v>3.3123660099223349</v>
      </c>
      <c r="V165" s="99">
        <f>RES_hhdet_tesh!V165/RES_summary!V$19</f>
        <v>3.848053983790066</v>
      </c>
      <c r="W165" s="99">
        <f>RES_hhdet_tesh!W165/RES_summary!W$19</f>
        <v>4.0311553771361179</v>
      </c>
      <c r="X165" s="99">
        <f>RES_hhdet_tesh!X165/RES_summary!X$19</f>
        <v>4.133885958940148</v>
      </c>
      <c r="Y165" s="99">
        <f>RES_hhdet_tesh!Y165/RES_summary!Y$19</f>
        <v>3.7583365822338077</v>
      </c>
      <c r="DA165" s="63" t="s">
        <v>3070</v>
      </c>
    </row>
    <row r="166" spans="1:105" ht="12" customHeight="1" x14ac:dyDescent="0.25">
      <c r="A166" s="121" t="s">
        <v>55</v>
      </c>
      <c r="B166" s="123">
        <v>9.4325311487995087</v>
      </c>
      <c r="C166" s="123">
        <v>8.8556431369122368</v>
      </c>
      <c r="D166" s="123">
        <v>10.022807261448914</v>
      </c>
      <c r="E166" s="123">
        <v>9.7715477937259596</v>
      </c>
      <c r="F166" s="123">
        <v>9.5448329820723785</v>
      </c>
      <c r="G166" s="123">
        <v>10.125275750593342</v>
      </c>
      <c r="H166" s="123">
        <v>10.432511483543593</v>
      </c>
      <c r="I166" s="123">
        <v>10.290950096086297</v>
      </c>
      <c r="J166" s="123">
        <v>11.522976408811026</v>
      </c>
      <c r="K166" s="123">
        <v>11.989153869731872</v>
      </c>
      <c r="L166" s="123">
        <v>12.540875728084549</v>
      </c>
      <c r="M166" s="123">
        <v>13.168193506156955</v>
      </c>
      <c r="N166" s="123">
        <v>12.150592868993126</v>
      </c>
      <c r="O166" s="123">
        <v>11.920451600926699</v>
      </c>
      <c r="P166" s="123">
        <v>12.074172683338347</v>
      </c>
      <c r="Q166" s="123">
        <v>11.932772988422025</v>
      </c>
      <c r="R166" s="123">
        <v>12.277668415059129</v>
      </c>
      <c r="S166" s="123">
        <v>13.036623207213747</v>
      </c>
      <c r="T166" s="123">
        <v>13.269251610760019</v>
      </c>
      <c r="U166" s="123">
        <v>13.253753993524201</v>
      </c>
      <c r="V166" s="123">
        <v>14.064604888519961</v>
      </c>
      <c r="W166" s="123">
        <v>14.941691493789246</v>
      </c>
      <c r="X166" s="123">
        <v>15.104029708115917</v>
      </c>
      <c r="Y166" s="123">
        <v>15.177856018856843</v>
      </c>
      <c r="DA166" s="130" t="s">
        <v>3071</v>
      </c>
    </row>
    <row r="167" spans="1:105" ht="12" customHeight="1" x14ac:dyDescent="0.25">
      <c r="A167" s="97" t="s">
        <v>124</v>
      </c>
      <c r="B167" s="99">
        <v>9.2381991136268127</v>
      </c>
      <c r="C167" s="99">
        <v>9.6351895401964232</v>
      </c>
      <c r="D167" s="99">
        <v>9.2093681324649559</v>
      </c>
      <c r="E167" s="99">
        <v>9.5609723548829137</v>
      </c>
      <c r="F167" s="99">
        <v>9.7572025060888254</v>
      </c>
      <c r="G167" s="99">
        <v>10.063337390108297</v>
      </c>
      <c r="H167" s="99">
        <v>10.429712564577807</v>
      </c>
      <c r="I167" s="99">
        <v>10.733472106485737</v>
      </c>
      <c r="J167" s="99">
        <v>11.288083785587277</v>
      </c>
      <c r="K167" s="99">
        <v>11.911897331847518</v>
      </c>
      <c r="L167" s="99">
        <v>12.365470181759845</v>
      </c>
      <c r="M167" s="99">
        <v>12.958565717101903</v>
      </c>
      <c r="N167" s="99">
        <v>12.511213263605837</v>
      </c>
      <c r="O167" s="99">
        <v>12.05748859224361</v>
      </c>
      <c r="P167" s="99">
        <v>12.358896439617499</v>
      </c>
      <c r="Q167" s="99">
        <v>12.531433838651047</v>
      </c>
      <c r="R167" s="99">
        <v>11.802786437970578</v>
      </c>
      <c r="S167" s="99">
        <v>12.390050129491428</v>
      </c>
      <c r="T167" s="99">
        <v>12.992039619403831</v>
      </c>
      <c r="U167" s="99">
        <v>12.845921331272068</v>
      </c>
      <c r="V167" s="99">
        <v>14.283189512759627</v>
      </c>
      <c r="W167" s="99">
        <v>16.08459667974299</v>
      </c>
      <c r="X167" s="99">
        <v>15.317288980893368</v>
      </c>
      <c r="Y167" s="99">
        <v>13.7438777273208</v>
      </c>
      <c r="DA167" s="63" t="s">
        <v>3072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12.453250693060381</v>
      </c>
      <c r="M168" s="99">
        <v>13.045736197248621</v>
      </c>
      <c r="N168" s="99">
        <v>12.592323984824121</v>
      </c>
      <c r="O168" s="99">
        <v>12.139745091060282</v>
      </c>
      <c r="P168" s="99">
        <v>12.43456030244317</v>
      </c>
      <c r="Q168" s="99">
        <v>12.5993781330374</v>
      </c>
      <c r="R168" s="99">
        <v>11.864319892623001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3073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4.2568938329006079</v>
      </c>
      <c r="M169" s="102">
        <v>4.3540435307945078</v>
      </c>
      <c r="N169" s="102">
        <v>3.9407075594681618</v>
      </c>
      <c r="O169" s="102">
        <v>4.0639156370763754</v>
      </c>
      <c r="P169" s="102">
        <v>4.3281693227664357</v>
      </c>
      <c r="Q169" s="102">
        <v>4.0919939711346744</v>
      </c>
      <c r="R169" s="102">
        <v>4.1352755621920734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3074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8.1963568601597743</v>
      </c>
      <c r="M170" s="105">
        <v>8.691692666454113</v>
      </c>
      <c r="N170" s="105">
        <v>8.6516164253559591</v>
      </c>
      <c r="O170" s="105">
        <v>8.0758294539839088</v>
      </c>
      <c r="P170" s="105">
        <v>8.1063909796767355</v>
      </c>
      <c r="Q170" s="105">
        <v>8.5073841619027242</v>
      </c>
      <c r="R170" s="105">
        <v>7.7290443304309289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3075</v>
      </c>
    </row>
    <row r="171" spans="1:105" ht="12" customHeight="1" x14ac:dyDescent="0.25">
      <c r="A171" s="106" t="s">
        <v>122</v>
      </c>
      <c r="B171" s="102">
        <v>9.4339467173167826</v>
      </c>
      <c r="C171" s="102">
        <v>8.8501243016584308</v>
      </c>
      <c r="D171" s="102">
        <v>10.028291818378287</v>
      </c>
      <c r="E171" s="102">
        <v>9.7729308101043788</v>
      </c>
      <c r="F171" s="102">
        <v>9.5434821826847038</v>
      </c>
      <c r="G171" s="102">
        <v>10.125656917055759</v>
      </c>
      <c r="H171" s="102">
        <v>10.432528034878343</v>
      </c>
      <c r="I171" s="102">
        <v>10.288519273190547</v>
      </c>
      <c r="J171" s="102">
        <v>11.524155393555006</v>
      </c>
      <c r="K171" s="102">
        <v>11.989520324423186</v>
      </c>
      <c r="L171" s="102">
        <v>12.543095825364954</v>
      </c>
      <c r="M171" s="102">
        <v>13.17042754625742</v>
      </c>
      <c r="N171" s="102">
        <v>12.150180340841652</v>
      </c>
      <c r="O171" s="102">
        <v>11.920544384299143</v>
      </c>
      <c r="P171" s="102">
        <v>12.074008393206578</v>
      </c>
      <c r="Q171" s="102">
        <v>11.933562740299953</v>
      </c>
      <c r="R171" s="102">
        <v>12.28170341636535</v>
      </c>
      <c r="S171" s="102">
        <v>13.039741724501052</v>
      </c>
      <c r="T171" s="102">
        <v>13.269397900001564</v>
      </c>
      <c r="U171" s="102">
        <v>13.254567674381406</v>
      </c>
      <c r="V171" s="102">
        <v>14.063463491569197</v>
      </c>
      <c r="W171" s="102">
        <v>14.93783561585097</v>
      </c>
      <c r="X171" s="102">
        <v>15.103413522142997</v>
      </c>
      <c r="Y171" s="102">
        <v>15.177903686479191</v>
      </c>
      <c r="DA171" s="131" t="s">
        <v>3076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12.518499688999441</v>
      </c>
      <c r="M172" s="105">
        <v>13.151027579927533</v>
      </c>
      <c r="N172" s="105">
        <v>12.13533358975384</v>
      </c>
      <c r="O172" s="105">
        <v>11.913252840000819</v>
      </c>
      <c r="P172" s="105">
        <v>12.064255990761895</v>
      </c>
      <c r="Q172" s="105">
        <v>11.90401615979793</v>
      </c>
      <c r="R172" s="105">
        <v>12.256327843637701</v>
      </c>
      <c r="S172" s="105">
        <v>13.026046978781187</v>
      </c>
      <c r="T172" s="105">
        <v>13.274209390509103</v>
      </c>
      <c r="U172" s="105">
        <v>13.255361618304953</v>
      </c>
      <c r="V172" s="105">
        <v>14.069904197636388</v>
      </c>
      <c r="W172" s="105">
        <v>14.953785306059212</v>
      </c>
      <c r="X172" s="105">
        <v>15.105931373882099</v>
      </c>
      <c r="Y172" s="105">
        <v>15.193643912287376</v>
      </c>
      <c r="DA172" s="132" t="s">
        <v>3077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4.3354293788961735</v>
      </c>
      <c r="M173" s="99">
        <v>4.4087571726215611</v>
      </c>
      <c r="N173" s="99">
        <v>3.792101867959027</v>
      </c>
      <c r="O173" s="99">
        <v>3.9811527753829079</v>
      </c>
      <c r="P173" s="99">
        <v>4.1907646102471734</v>
      </c>
      <c r="Q173" s="99">
        <v>3.8787847088430034</v>
      </c>
      <c r="R173" s="99">
        <v>4.3074722600307602</v>
      </c>
      <c r="S173" s="99">
        <v>4.8791480293100706</v>
      </c>
      <c r="T173" s="99">
        <v>4.714714194903463</v>
      </c>
      <c r="U173" s="99">
        <v>4.7068542247103382</v>
      </c>
      <c r="V173" s="99">
        <v>5.1220310854025648</v>
      </c>
      <c r="W173" s="99">
        <v>5.4859663267195513</v>
      </c>
      <c r="X173" s="99">
        <v>5.5417909986704865</v>
      </c>
      <c r="Y173" s="99">
        <v>5.5234017254735921</v>
      </c>
      <c r="DA173" s="63" t="s">
        <v>3078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8.1830703101032682</v>
      </c>
      <c r="M174" s="110">
        <v>8.7422704073059698</v>
      </c>
      <c r="N174" s="110">
        <v>8.3432317217948153</v>
      </c>
      <c r="O174" s="110">
        <v>7.9321000646179121</v>
      </c>
      <c r="P174" s="110">
        <v>7.8734913805147224</v>
      </c>
      <c r="Q174" s="110">
        <v>8.0252314509549265</v>
      </c>
      <c r="R174" s="110">
        <v>7.9488555836069414</v>
      </c>
      <c r="S174" s="110">
        <v>8.1468989494711153</v>
      </c>
      <c r="T174" s="110">
        <v>8.5594951956056402</v>
      </c>
      <c r="U174" s="110">
        <v>8.5485073935946154</v>
      </c>
      <c r="V174" s="110">
        <v>8.9478731122338271</v>
      </c>
      <c r="W174" s="110">
        <v>9.4678189793396594</v>
      </c>
      <c r="X174" s="110">
        <v>9.564140375211613</v>
      </c>
      <c r="Y174" s="110">
        <v>9.6702421868137858</v>
      </c>
      <c r="DA174" s="60" t="s">
        <v>3079</v>
      </c>
    </row>
    <row r="175" spans="1:105" ht="12" customHeight="1" x14ac:dyDescent="0.25">
      <c r="A175" s="121" t="s">
        <v>54</v>
      </c>
      <c r="B175" s="123">
        <v>6.0070203423889925</v>
      </c>
      <c r="C175" s="123">
        <v>6.1388287311011469</v>
      </c>
      <c r="D175" s="123">
        <v>6.0468792255409003</v>
      </c>
      <c r="E175" s="123">
        <v>6.2356195020256919</v>
      </c>
      <c r="F175" s="123">
        <v>6.5768365186609854</v>
      </c>
      <c r="G175" s="123">
        <v>6.636925851894965</v>
      </c>
      <c r="H175" s="123">
        <v>6.7878774028962106</v>
      </c>
      <c r="I175" s="123">
        <v>6.9549465763469973</v>
      </c>
      <c r="J175" s="123">
        <v>7.079192556301237</v>
      </c>
      <c r="K175" s="123">
        <v>7.2327782150726829</v>
      </c>
      <c r="L175" s="123">
        <v>7.1167874120483257</v>
      </c>
      <c r="M175" s="123">
        <v>7.68059926916556</v>
      </c>
      <c r="N175" s="123">
        <v>7.1228378466440292</v>
      </c>
      <c r="O175" s="123">
        <v>6.9270027753092567</v>
      </c>
      <c r="P175" s="123">
        <v>6.8524528635521893</v>
      </c>
      <c r="Q175" s="123">
        <v>7.7188450559017463</v>
      </c>
      <c r="R175" s="123">
        <v>7.6524680854708969</v>
      </c>
      <c r="S175" s="123">
        <v>7.9293386427963082</v>
      </c>
      <c r="T175" s="123">
        <v>7.8779736818376058</v>
      </c>
      <c r="U175" s="123">
        <v>7.8550488074849607</v>
      </c>
      <c r="V175" s="123">
        <v>8.3231199078782883</v>
      </c>
      <c r="W175" s="123">
        <v>8.8223828152477992</v>
      </c>
      <c r="X175" s="123">
        <v>8.6806152367459379</v>
      </c>
      <c r="Y175" s="123">
        <v>8.5624343005161165</v>
      </c>
      <c r="DA175" s="130" t="s">
        <v>3080</v>
      </c>
    </row>
    <row r="176" spans="1:105" ht="12" customHeight="1" x14ac:dyDescent="0.25">
      <c r="A176" s="97" t="s">
        <v>50</v>
      </c>
      <c r="B176" s="99">
        <v>5.6451068136664126</v>
      </c>
      <c r="C176" s="99">
        <v>6.0554938526036333</v>
      </c>
      <c r="D176" s="99">
        <v>5.8493425108089712</v>
      </c>
      <c r="E176" s="99">
        <v>6.7566747851900235</v>
      </c>
      <c r="F176" s="99">
        <v>6.9891858967841216</v>
      </c>
      <c r="G176" s="99">
        <v>6.8983098990334861</v>
      </c>
      <c r="H176" s="99">
        <v>7.3113223560047063</v>
      </c>
      <c r="I176" s="99">
        <v>6.9280352851428733</v>
      </c>
      <c r="J176" s="99">
        <v>6.4441363785552355</v>
      </c>
      <c r="K176" s="99">
        <v>7.225374772151282</v>
      </c>
      <c r="L176" s="99">
        <v>6.3244326158334712</v>
      </c>
      <c r="M176" s="99">
        <v>7.9443889160211816</v>
      </c>
      <c r="N176" s="99">
        <v>7.1822843382347425</v>
      </c>
      <c r="O176" s="99">
        <v>6.8457632526017074</v>
      </c>
      <c r="P176" s="99">
        <v>6.3625879034056476</v>
      </c>
      <c r="Q176" s="99">
        <v>9.1826990818510126</v>
      </c>
      <c r="R176" s="99">
        <v>7.7297461686403128</v>
      </c>
      <c r="S176" s="99">
        <v>7.620099625973066</v>
      </c>
      <c r="T176" s="99">
        <v>7.8096209430533809</v>
      </c>
      <c r="U176" s="99">
        <v>7.5916527687273581</v>
      </c>
      <c r="V176" s="99">
        <v>8.3798925272902878</v>
      </c>
      <c r="W176" s="99">
        <v>9.378999097848272</v>
      </c>
      <c r="X176" s="99">
        <v>8.8427538299483039</v>
      </c>
      <c r="Y176" s="99">
        <v>7.7894747502777841</v>
      </c>
      <c r="DA176" s="63" t="s">
        <v>3081</v>
      </c>
    </row>
    <row r="177" spans="1:105" ht="12" customHeight="1" x14ac:dyDescent="0.25">
      <c r="A177" s="109" t="s">
        <v>120</v>
      </c>
      <c r="B177" s="110">
        <v>6.032726278897762</v>
      </c>
      <c r="C177" s="110">
        <v>6.1453598835686414</v>
      </c>
      <c r="D177" s="110">
        <v>6.0664271028142345</v>
      </c>
      <c r="E177" s="110">
        <v>6.1779022765019977</v>
      </c>
      <c r="F177" s="110">
        <v>6.5258062117173363</v>
      </c>
      <c r="G177" s="110">
        <v>6.6022595626272453</v>
      </c>
      <c r="H177" s="110">
        <v>6.7159481635007356</v>
      </c>
      <c r="I177" s="110">
        <v>6.9585219921469612</v>
      </c>
      <c r="J177" s="110">
        <v>7.1648774805453304</v>
      </c>
      <c r="K177" s="110">
        <v>7.2338069455959415</v>
      </c>
      <c r="L177" s="110">
        <v>7.2280587414885256</v>
      </c>
      <c r="M177" s="110">
        <v>7.6418283701380494</v>
      </c>
      <c r="N177" s="110">
        <v>7.1141138208460397</v>
      </c>
      <c r="O177" s="110">
        <v>6.9393986443149522</v>
      </c>
      <c r="P177" s="110">
        <v>6.928008252877996</v>
      </c>
      <c r="Q177" s="110">
        <v>7.4964719414175383</v>
      </c>
      <c r="R177" s="110">
        <v>7.6412652851246818</v>
      </c>
      <c r="S177" s="110">
        <v>7.9692193097839557</v>
      </c>
      <c r="T177" s="110">
        <v>7.8856668126119738</v>
      </c>
      <c r="U177" s="110">
        <v>7.8821208616807841</v>
      </c>
      <c r="V177" s="110">
        <v>8.317679490425423</v>
      </c>
      <c r="W177" s="110">
        <v>8.7736735058090645</v>
      </c>
      <c r="X177" s="110">
        <v>8.6685957217921068</v>
      </c>
      <c r="Y177" s="110">
        <v>8.6074456998809463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27.915988030046364</v>
      </c>
      <c r="C3" s="118">
        <f t="shared" si="0"/>
        <v>18.457763752636588</v>
      </c>
      <c r="D3" s="118">
        <f t="shared" si="0"/>
        <v>33.615080065589829</v>
      </c>
      <c r="E3" s="118">
        <f t="shared" si="0"/>
        <v>39.454881846435711</v>
      </c>
      <c r="F3" s="118">
        <f t="shared" si="0"/>
        <v>29.742800955305537</v>
      </c>
      <c r="G3" s="118">
        <f t="shared" si="0"/>
        <v>27.17923640539621</v>
      </c>
      <c r="H3" s="118">
        <f t="shared" si="0"/>
        <v>30.793928233663244</v>
      </c>
      <c r="I3" s="118">
        <f t="shared" si="0"/>
        <v>28.775033997982003</v>
      </c>
      <c r="J3" s="118">
        <f t="shared" si="0"/>
        <v>29.449263198937373</v>
      </c>
      <c r="K3" s="118">
        <f t="shared" si="0"/>
        <v>22.270254216985467</v>
      </c>
      <c r="L3" s="118">
        <f t="shared" si="0"/>
        <v>30.216545278687246</v>
      </c>
      <c r="M3" s="118">
        <f t="shared" si="0"/>
        <v>36.777040093670891</v>
      </c>
      <c r="N3" s="118">
        <f t="shared" si="0"/>
        <v>35.77623164329227</v>
      </c>
      <c r="O3" s="118">
        <f t="shared" si="0"/>
        <v>30.47822775075711</v>
      </c>
      <c r="P3" s="118">
        <f t="shared" si="0"/>
        <v>23.697363981205019</v>
      </c>
      <c r="Q3" s="118">
        <f t="shared" si="0"/>
        <v>24.496293012478716</v>
      </c>
      <c r="R3" s="118">
        <f t="shared" ref="R3:V3" si="1">R4+R7+R9+R19</f>
        <v>27.51950341664751</v>
      </c>
      <c r="S3" s="118">
        <f t="shared" si="1"/>
        <v>28.987532362093809</v>
      </c>
      <c r="T3" s="118">
        <f t="shared" si="1"/>
        <v>23.500301390823033</v>
      </c>
      <c r="U3" s="118">
        <f t="shared" si="1"/>
        <v>22.772643558891229</v>
      </c>
      <c r="V3" s="118">
        <f t="shared" si="1"/>
        <v>22.963756307682086</v>
      </c>
      <c r="W3" s="118">
        <f t="shared" ref="W3:Y3" si="2">W4+W7+W9+W19</f>
        <v>37.579957046708316</v>
      </c>
      <c r="X3" s="118">
        <f t="shared" si="2"/>
        <v>18.272307376100027</v>
      </c>
      <c r="Y3" s="118">
        <f t="shared" si="2"/>
        <v>12.775610665071563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26.523264632403784</v>
      </c>
      <c r="C4" s="123">
        <f t="shared" si="3"/>
        <v>17.350691567250294</v>
      </c>
      <c r="D4" s="123">
        <f t="shared" si="3"/>
        <v>31.84050834147433</v>
      </c>
      <c r="E4" s="123">
        <f t="shared" si="3"/>
        <v>37.434045662220797</v>
      </c>
      <c r="F4" s="123">
        <f t="shared" si="3"/>
        <v>27.906515607770263</v>
      </c>
      <c r="G4" s="123">
        <f t="shared" si="3"/>
        <v>25.44363720534151</v>
      </c>
      <c r="H4" s="123">
        <f t="shared" si="3"/>
        <v>28.866536337075821</v>
      </c>
      <c r="I4" s="123">
        <f t="shared" si="3"/>
        <v>26.764925977204697</v>
      </c>
      <c r="J4" s="123">
        <f t="shared" si="3"/>
        <v>27.39980644620233</v>
      </c>
      <c r="K4" s="123">
        <f t="shared" si="3"/>
        <v>20.574988128234367</v>
      </c>
      <c r="L4" s="123">
        <f t="shared" si="3"/>
        <v>28.178234699826774</v>
      </c>
      <c r="M4" s="123">
        <f t="shared" si="3"/>
        <v>34.558934831871746</v>
      </c>
      <c r="N4" s="123">
        <f t="shared" si="3"/>
        <v>33.643426216395838</v>
      </c>
      <c r="O4" s="123">
        <f t="shared" si="3"/>
        <v>28.61522695203556</v>
      </c>
      <c r="P4" s="123">
        <f t="shared" si="3"/>
        <v>22.190418321995139</v>
      </c>
      <c r="Q4" s="123">
        <f t="shared" si="3"/>
        <v>23.33570584537507</v>
      </c>
      <c r="R4" s="123">
        <f t="shared" ref="R4:V4" si="4">SUM(R5:R6)</f>
        <v>26.330213564983644</v>
      </c>
      <c r="S4" s="123">
        <f t="shared" si="4"/>
        <v>27.789199669610124</v>
      </c>
      <c r="T4" s="123">
        <f t="shared" si="4"/>
        <v>22.492595089741577</v>
      </c>
      <c r="U4" s="123">
        <f t="shared" si="4"/>
        <v>21.821865325857654</v>
      </c>
      <c r="V4" s="123">
        <f t="shared" si="4"/>
        <v>21.997897830649627</v>
      </c>
      <c r="W4" s="123">
        <f t="shared" ref="W4:Y4" si="5">SUM(W5:W6)</f>
        <v>36.156115890038265</v>
      </c>
      <c r="X4" s="123">
        <f t="shared" si="5"/>
        <v>17.466794980688451</v>
      </c>
      <c r="Y4" s="123">
        <f t="shared" si="5"/>
        <v>12.204683650190267</v>
      </c>
      <c r="DA4" s="130" t="s">
        <v>3085</v>
      </c>
    </row>
    <row r="5" spans="1:105" ht="12" customHeight="1" x14ac:dyDescent="0.25">
      <c r="A5" s="97" t="s">
        <v>51</v>
      </c>
      <c r="B5" s="99">
        <v>26.523264632403784</v>
      </c>
      <c r="C5" s="99">
        <v>17.350691567250294</v>
      </c>
      <c r="D5" s="99">
        <v>31.84050834147433</v>
      </c>
      <c r="E5" s="99">
        <v>37.434045662220797</v>
      </c>
      <c r="F5" s="99">
        <v>27.906515607770263</v>
      </c>
      <c r="G5" s="99">
        <v>25.44363720534151</v>
      </c>
      <c r="H5" s="99">
        <v>28.866536337075821</v>
      </c>
      <c r="I5" s="99">
        <v>26.764925977204697</v>
      </c>
      <c r="J5" s="99">
        <v>27.39980644620233</v>
      </c>
      <c r="K5" s="99">
        <v>20.574988128234367</v>
      </c>
      <c r="L5" s="99">
        <v>28.178234699826774</v>
      </c>
      <c r="M5" s="99">
        <v>34.558934831871746</v>
      </c>
      <c r="N5" s="99">
        <v>33.643426216395838</v>
      </c>
      <c r="O5" s="99">
        <v>28.61522695203556</v>
      </c>
      <c r="P5" s="99">
        <v>22.190418321995139</v>
      </c>
      <c r="Q5" s="99">
        <v>23.33570584537507</v>
      </c>
      <c r="R5" s="99">
        <v>26.330213564983644</v>
      </c>
      <c r="S5" s="99">
        <v>27.789199669610124</v>
      </c>
      <c r="T5" s="99">
        <v>22.492595089741577</v>
      </c>
      <c r="U5" s="99">
        <v>21.821865325857654</v>
      </c>
      <c r="V5" s="99">
        <v>21.997897830649627</v>
      </c>
      <c r="W5" s="99">
        <v>36.156115890038265</v>
      </c>
      <c r="X5" s="99">
        <v>17.466794980688451</v>
      </c>
      <c r="Y5" s="99">
        <v>12.204683650190267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0.15902600333434233</v>
      </c>
      <c r="C9" s="123">
        <v>0.13876297533176341</v>
      </c>
      <c r="D9" s="123">
        <v>0.20144248904963585</v>
      </c>
      <c r="E9" s="123">
        <v>0.23360339570665756</v>
      </c>
      <c r="F9" s="123">
        <v>0.21750726778446991</v>
      </c>
      <c r="G9" s="123">
        <v>0.23378624404161133</v>
      </c>
      <c r="H9" s="123">
        <v>0.27500587412760569</v>
      </c>
      <c r="I9" s="123">
        <v>0.30663605684347867</v>
      </c>
      <c r="J9" s="123">
        <v>0.36265867520193656</v>
      </c>
      <c r="K9" s="123">
        <v>0.32460477321207226</v>
      </c>
      <c r="L9" s="123">
        <v>0.44534540198961375</v>
      </c>
      <c r="M9" s="123">
        <v>0.53642804159719826</v>
      </c>
      <c r="N9" s="123">
        <v>0.51958440484353963</v>
      </c>
      <c r="O9" s="123">
        <v>0.44296007510784374</v>
      </c>
      <c r="P9" s="123">
        <v>0.34790954950806263</v>
      </c>
      <c r="Q9" s="123">
        <v>0.4376524497299808</v>
      </c>
      <c r="R9" s="123">
        <v>0.48877970516117714</v>
      </c>
      <c r="S9" s="123">
        <v>0.51318774333580808</v>
      </c>
      <c r="T9" s="123">
        <v>0.41628990544711925</v>
      </c>
      <c r="U9" s="123">
        <v>0.40190755306648357</v>
      </c>
      <c r="V9" s="123">
        <v>0.40468183053314222</v>
      </c>
      <c r="W9" s="123">
        <v>0.65985931491256777</v>
      </c>
      <c r="X9" s="123">
        <v>0.32405293789929834</v>
      </c>
      <c r="Y9" s="123">
        <v>0.22795238668059709</v>
      </c>
      <c r="DA9" s="130" t="s">
        <v>3090</v>
      </c>
    </row>
    <row r="10" spans="1:105" ht="12" customHeight="1" x14ac:dyDescent="0.25">
      <c r="A10" s="97" t="s">
        <v>143</v>
      </c>
      <c r="B10" s="99">
        <v>6.4056854161043209</v>
      </c>
      <c r="C10" s="99">
        <v>5.078971197636883</v>
      </c>
      <c r="D10" s="99">
        <v>6.4157451471393161</v>
      </c>
      <c r="E10" s="99">
        <v>6.7544004957270891</v>
      </c>
      <c r="F10" s="99">
        <v>5.9564852114990066</v>
      </c>
      <c r="G10" s="99">
        <v>6.171349669061148</v>
      </c>
      <c r="H10" s="99">
        <v>6.6419012060712266</v>
      </c>
      <c r="I10" s="99">
        <v>6.7869714073649536</v>
      </c>
      <c r="J10" s="99">
        <v>7.3255150214252707</v>
      </c>
      <c r="K10" s="99">
        <v>5.6749915372432183</v>
      </c>
      <c r="L10" s="99">
        <v>7.4742972898178399</v>
      </c>
      <c r="M10" s="99">
        <v>9.2552503428512551</v>
      </c>
      <c r="N10" s="99">
        <v>9.0007680476423886</v>
      </c>
      <c r="O10" s="99">
        <v>7.447928374348046</v>
      </c>
      <c r="P10" s="99">
        <v>5.2215435883123611</v>
      </c>
      <c r="Q10" s="99">
        <v>6.7565115244022094</v>
      </c>
      <c r="R10" s="99">
        <v>7.4473263430374068</v>
      </c>
      <c r="S10" s="99">
        <v>7.8628697881807188</v>
      </c>
      <c r="T10" s="99">
        <v>6.4610520249731325</v>
      </c>
      <c r="U10" s="99">
        <v>6.1028645032626727</v>
      </c>
      <c r="V10" s="99">
        <v>6.1333379387043578</v>
      </c>
      <c r="W10" s="99">
        <v>10.491353499731966</v>
      </c>
      <c r="X10" s="99">
        <v>5.4175370345921134</v>
      </c>
      <c r="Y10" s="99">
        <v>4.2912060758840198</v>
      </c>
      <c r="DA10" s="63" t="s">
        <v>3091</v>
      </c>
    </row>
    <row r="11" spans="1:105" ht="12" customHeight="1" x14ac:dyDescent="0.25">
      <c r="A11" s="97" t="s">
        <v>124</v>
      </c>
      <c r="B11" s="99">
        <v>4.2346567514424036</v>
      </c>
      <c r="C11" s="99">
        <v>4.3976093396445455</v>
      </c>
      <c r="D11" s="99">
        <v>4.1855855414093996</v>
      </c>
      <c r="E11" s="99">
        <v>4.3142143277552654</v>
      </c>
      <c r="F11" s="99">
        <v>4.3630696677164229</v>
      </c>
      <c r="G11" s="99">
        <v>4.4534419743138685</v>
      </c>
      <c r="H11" s="99">
        <v>4.5654087378660106</v>
      </c>
      <c r="I11" s="99">
        <v>4.6763693678586513</v>
      </c>
      <c r="J11" s="99">
        <v>4.9147548638224281</v>
      </c>
      <c r="K11" s="99">
        <v>5.1712158734968785</v>
      </c>
      <c r="L11" s="99">
        <v>5.3327868495051076</v>
      </c>
      <c r="M11" s="99">
        <v>5.5158604999424465</v>
      </c>
      <c r="N11" s="99">
        <v>5.2427503521308667</v>
      </c>
      <c r="O11" s="99">
        <v>4.9732310641918351</v>
      </c>
      <c r="P11" s="99">
        <v>5.0777561581994473</v>
      </c>
      <c r="Q11" s="99">
        <v>5.1280489097246873</v>
      </c>
      <c r="R11" s="99">
        <v>4.7888455352994255</v>
      </c>
      <c r="S11" s="99">
        <v>4.9017922291099332</v>
      </c>
      <c r="T11" s="99">
        <v>4.946908590316494</v>
      </c>
      <c r="U11" s="99">
        <v>4.5881023423195675</v>
      </c>
      <c r="V11" s="99">
        <v>4.8521651624624624</v>
      </c>
      <c r="W11" s="99">
        <v>5.3699160722321508</v>
      </c>
      <c r="X11" s="99">
        <v>5.1149246956118217</v>
      </c>
      <c r="Y11" s="99">
        <v>4.6108649247635407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1.7893514076296682</v>
      </c>
      <c r="M12" s="99">
        <v>1.8301875091395796</v>
      </c>
      <c r="N12" s="99">
        <v>1.6564450266748916</v>
      </c>
      <c r="O12" s="99">
        <v>1.7082345604884188</v>
      </c>
      <c r="P12" s="99">
        <v>1.8193114919369646</v>
      </c>
      <c r="Q12" s="99">
        <v>1.7200370645073833</v>
      </c>
      <c r="R12" s="99">
        <v>1.7382301364802959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1.7893514076296682</v>
      </c>
      <c r="M13" s="102">
        <v>1.8301875091395796</v>
      </c>
      <c r="N13" s="102">
        <v>1.6564450266748916</v>
      </c>
      <c r="O13" s="102">
        <v>1.7082345604884188</v>
      </c>
      <c r="P13" s="102">
        <v>1.8193114919369646</v>
      </c>
      <c r="Q13" s="102">
        <v>1.7200370645073833</v>
      </c>
      <c r="R13" s="102">
        <v>1.7382301364802959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1.2336973943082388</v>
      </c>
      <c r="C19" s="123">
        <v>0.96830921005453119</v>
      </c>
      <c r="D19" s="123">
        <v>1.5731292350658663</v>
      </c>
      <c r="E19" s="123">
        <v>1.7872327885082524</v>
      </c>
      <c r="F19" s="123">
        <v>1.6187780797508027</v>
      </c>
      <c r="G19" s="123">
        <v>1.5018129560130893</v>
      </c>
      <c r="H19" s="123">
        <v>1.6523860224598192</v>
      </c>
      <c r="I19" s="123">
        <v>1.7034719639338245</v>
      </c>
      <c r="J19" s="123">
        <v>1.6867980775331086</v>
      </c>
      <c r="K19" s="123">
        <v>1.3706613155390275</v>
      </c>
      <c r="L19" s="123">
        <v>1.5929651768708573</v>
      </c>
      <c r="M19" s="123">
        <v>1.6816772202019485</v>
      </c>
      <c r="N19" s="123">
        <v>1.6132210220528878</v>
      </c>
      <c r="O19" s="123">
        <v>1.4200407236137069</v>
      </c>
      <c r="P19" s="123">
        <v>1.1590361097018163</v>
      </c>
      <c r="Q19" s="123">
        <v>0.7229347173736651</v>
      </c>
      <c r="R19" s="123">
        <v>0.70051014650268784</v>
      </c>
      <c r="S19" s="123">
        <v>0.6851449491478766</v>
      </c>
      <c r="T19" s="123">
        <v>0.59141639563433723</v>
      </c>
      <c r="U19" s="123">
        <v>0.54887067996709027</v>
      </c>
      <c r="V19" s="123">
        <v>0.56117664649931653</v>
      </c>
      <c r="W19" s="123">
        <v>0.76398184175748263</v>
      </c>
      <c r="X19" s="123">
        <v>0.48145945751227653</v>
      </c>
      <c r="Y19" s="123">
        <v>0.34297462820069768</v>
      </c>
      <c r="DA19" s="130" t="s">
        <v>3100</v>
      </c>
    </row>
    <row r="20" spans="1:105" ht="12" customHeight="1" x14ac:dyDescent="0.25">
      <c r="A20" s="97" t="s">
        <v>51</v>
      </c>
      <c r="B20" s="99">
        <v>4.1685111532225418</v>
      </c>
      <c r="C20" s="99">
        <v>3.0239576133022008</v>
      </c>
      <c r="D20" s="99">
        <v>4.496959562905789</v>
      </c>
      <c r="E20" s="99">
        <v>4.891894961784808</v>
      </c>
      <c r="F20" s="99">
        <v>4.3103077595034103</v>
      </c>
      <c r="G20" s="99">
        <v>3.9296229760422556</v>
      </c>
      <c r="H20" s="99">
        <v>4.3399080789948474</v>
      </c>
      <c r="I20" s="99">
        <v>4.5452331832042612</v>
      </c>
      <c r="J20" s="99">
        <v>4.5666150526426206</v>
      </c>
      <c r="K20" s="99">
        <v>3.654898433536383</v>
      </c>
      <c r="L20" s="99">
        <v>4.5390369222389371</v>
      </c>
      <c r="M20" s="99">
        <v>4.807276480416018</v>
      </c>
      <c r="N20" s="99">
        <v>4.8408593492762799</v>
      </c>
      <c r="O20" s="99">
        <v>4.6651505952160699</v>
      </c>
      <c r="P20" s="99">
        <v>4.399475951562871</v>
      </c>
      <c r="Q20" s="99">
        <v>2.5075667964378874</v>
      </c>
      <c r="R20" s="99">
        <v>4.0484280244565598</v>
      </c>
      <c r="S20" s="99">
        <v>5.2271171963332863</v>
      </c>
      <c r="T20" s="99">
        <v>4.2652200187672733</v>
      </c>
      <c r="U20" s="99">
        <v>4.1733228336254351</v>
      </c>
      <c r="V20" s="99">
        <v>4.4016025004930928</v>
      </c>
      <c r="W20" s="99">
        <v>7.069092920590422</v>
      </c>
      <c r="X20" s="99">
        <v>3.6766738716562251</v>
      </c>
      <c r="Y20" s="99">
        <v>2.9223591855199178</v>
      </c>
      <c r="DA20" s="63" t="s">
        <v>3101</v>
      </c>
    </row>
    <row r="21" spans="1:105" ht="12" customHeight="1" x14ac:dyDescent="0.25">
      <c r="A21" s="97" t="s">
        <v>50</v>
      </c>
      <c r="B21" s="99">
        <v>2.2868213559683253</v>
      </c>
      <c r="C21" s="99">
        <v>2.446593205065589</v>
      </c>
      <c r="D21" s="99">
        <v>2.3561222729607501</v>
      </c>
      <c r="E21" s="99">
        <v>2.7145169260726538</v>
      </c>
      <c r="F21" s="99">
        <v>2.8027475407012861</v>
      </c>
      <c r="G21" s="99">
        <v>2.762273352600499</v>
      </c>
      <c r="H21" s="99">
        <v>2.9233889447804171</v>
      </c>
      <c r="I21" s="99">
        <v>2.7681587479936445</v>
      </c>
      <c r="J21" s="99">
        <v>2.5737531156145268</v>
      </c>
      <c r="K21" s="99">
        <v>2.8822962527619689</v>
      </c>
      <c r="L21" s="99">
        <v>2.5184532179027412</v>
      </c>
      <c r="M21" s="99">
        <v>3.1579095717042476</v>
      </c>
      <c r="N21" s="99">
        <v>2.8520115929328869</v>
      </c>
      <c r="O21" s="99">
        <v>2.7165773481744857</v>
      </c>
      <c r="P21" s="99">
        <v>2.5243726342529618</v>
      </c>
      <c r="Q21" s="99">
        <v>3.6405343413382512</v>
      </c>
      <c r="R21" s="99">
        <v>3.0585164894966308</v>
      </c>
      <c r="S21" s="99">
        <v>3.006547228576876</v>
      </c>
      <c r="T21" s="99">
        <v>3.071389151487018</v>
      </c>
      <c r="U21" s="99">
        <v>2.9665174181740728</v>
      </c>
      <c r="V21" s="99">
        <v>3.2505427426705711</v>
      </c>
      <c r="W21" s="99">
        <v>3.6189796677549571</v>
      </c>
      <c r="X21" s="99">
        <v>3.3951985851258879</v>
      </c>
      <c r="Y21" s="99">
        <v>2.9665083834808161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20.133510748890586</v>
      </c>
      <c r="C24" s="118">
        <f t="shared" si="7"/>
        <v>21.01653245122705</v>
      </c>
      <c r="D24" s="118">
        <f t="shared" si="7"/>
        <v>22.650028210328259</v>
      </c>
      <c r="E24" s="118">
        <f t="shared" si="7"/>
        <v>22.656583466014631</v>
      </c>
      <c r="F24" s="118">
        <f t="shared" si="7"/>
        <v>22.356606227831097</v>
      </c>
      <c r="G24" s="118">
        <f t="shared" si="7"/>
        <v>22.200973703691954</v>
      </c>
      <c r="H24" s="118">
        <f t="shared" si="7"/>
        <v>21.267386611073483</v>
      </c>
      <c r="I24" s="118">
        <f t="shared" si="7"/>
        <v>20.790957633328045</v>
      </c>
      <c r="J24" s="118">
        <f t="shared" si="7"/>
        <v>19.388154886311291</v>
      </c>
      <c r="K24" s="118">
        <f t="shared" si="7"/>
        <v>11.552605899453976</v>
      </c>
      <c r="L24" s="118">
        <f t="shared" si="7"/>
        <v>7.2524193814370292</v>
      </c>
      <c r="M24" s="118">
        <f t="shared" si="7"/>
        <v>31.177965090039915</v>
      </c>
      <c r="N24" s="118">
        <f t="shared" si="7"/>
        <v>20.213009606185018</v>
      </c>
      <c r="O24" s="118">
        <f t="shared" si="7"/>
        <v>16.061703045464821</v>
      </c>
      <c r="P24" s="118">
        <f t="shared" si="7"/>
        <v>10.471962904780009</v>
      </c>
      <c r="Q24" s="118">
        <f t="shared" si="7"/>
        <v>31.35150006036255</v>
      </c>
      <c r="R24" s="118">
        <f t="shared" ref="R24:V24" si="8">R25+R28+R30+R39</f>
        <v>25.53303421453246</v>
      </c>
      <c r="S24" s="118">
        <f t="shared" si="8"/>
        <v>17.270043518502405</v>
      </c>
      <c r="T24" s="118">
        <f t="shared" si="8"/>
        <v>16.762679981089335</v>
      </c>
      <c r="U24" s="118">
        <f t="shared" si="8"/>
        <v>17.058481131002427</v>
      </c>
      <c r="V24" s="118">
        <f t="shared" si="8"/>
        <v>18.566149713862295</v>
      </c>
      <c r="W24" s="118">
        <f t="shared" ref="W24:Y24" si="9">W25+W28+W30+W39</f>
        <v>19.707534574679087</v>
      </c>
      <c r="X24" s="118">
        <f t="shared" si="9"/>
        <v>16.584070131714213</v>
      </c>
      <c r="Y24" s="118">
        <f t="shared" si="9"/>
        <v>13.321965688892764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20.00157874758472</v>
      </c>
      <c r="C25" s="123">
        <f t="shared" si="10"/>
        <v>20.798474014499309</v>
      </c>
      <c r="D25" s="123">
        <f t="shared" si="10"/>
        <v>22.428008816901325</v>
      </c>
      <c r="E25" s="123">
        <f t="shared" si="10"/>
        <v>22.343243595881578</v>
      </c>
      <c r="F25" s="123">
        <f t="shared" si="10"/>
        <v>21.986681667244806</v>
      </c>
      <c r="G25" s="123">
        <f t="shared" si="10"/>
        <v>21.835859039999551</v>
      </c>
      <c r="H25" s="123">
        <f t="shared" si="10"/>
        <v>20.881311323585322</v>
      </c>
      <c r="I25" s="123">
        <f t="shared" si="10"/>
        <v>20.43842498611043</v>
      </c>
      <c r="J25" s="123">
        <f t="shared" si="10"/>
        <v>19.1173692502257</v>
      </c>
      <c r="K25" s="123">
        <f t="shared" si="10"/>
        <v>11.203236275397254</v>
      </c>
      <c r="L25" s="123">
        <f t="shared" si="10"/>
        <v>6.9190552654142161</v>
      </c>
      <c r="M25" s="123">
        <f t="shared" si="10"/>
        <v>30.736798109643331</v>
      </c>
      <c r="N25" s="123">
        <f t="shared" si="10"/>
        <v>19.84498007104045</v>
      </c>
      <c r="O25" s="123">
        <f t="shared" si="10"/>
        <v>15.711456936596415</v>
      </c>
      <c r="P25" s="123">
        <f t="shared" si="10"/>
        <v>10.13916002801084</v>
      </c>
      <c r="Q25" s="123">
        <f t="shared" si="10"/>
        <v>30.904159482651828</v>
      </c>
      <c r="R25" s="123">
        <f t="shared" ref="R25:V25" si="11">SUM(R26:R27)</f>
        <v>25.164857894245305</v>
      </c>
      <c r="S25" s="123">
        <f t="shared" si="11"/>
        <v>16.915282674543771</v>
      </c>
      <c r="T25" s="123">
        <f t="shared" si="11"/>
        <v>16.42192054875424</v>
      </c>
      <c r="U25" s="123">
        <f t="shared" si="11"/>
        <v>16.73730072389796</v>
      </c>
      <c r="V25" s="123">
        <f t="shared" si="11"/>
        <v>18.251007824025038</v>
      </c>
      <c r="W25" s="123">
        <f t="shared" ref="W25:Y25" si="12">SUM(W26:W27)</f>
        <v>19.418603683671861</v>
      </c>
      <c r="X25" s="123">
        <f t="shared" si="12"/>
        <v>16.389444790565253</v>
      </c>
      <c r="Y25" s="123">
        <f t="shared" si="12"/>
        <v>13.176399961749137</v>
      </c>
      <c r="DA25" s="130" t="s">
        <v>3105</v>
      </c>
    </row>
    <row r="26" spans="1:105" ht="12" customHeight="1" x14ac:dyDescent="0.25">
      <c r="A26" s="97" t="s">
        <v>74</v>
      </c>
      <c r="B26" s="99">
        <v>20.00157874758472</v>
      </c>
      <c r="C26" s="99">
        <v>20.798474014499309</v>
      </c>
      <c r="D26" s="99">
        <v>22.428008816901325</v>
      </c>
      <c r="E26" s="99">
        <v>22.343243595881578</v>
      </c>
      <c r="F26" s="99">
        <v>21.986681667244806</v>
      </c>
      <c r="G26" s="99">
        <v>21.835859039999551</v>
      </c>
      <c r="H26" s="99">
        <v>20.881311323585322</v>
      </c>
      <c r="I26" s="99">
        <v>20.43842498611043</v>
      </c>
      <c r="J26" s="99">
        <v>19.1173692502257</v>
      </c>
      <c r="K26" s="99">
        <v>11.203236275397254</v>
      </c>
      <c r="L26" s="99">
        <v>6.9190552654142161</v>
      </c>
      <c r="M26" s="99">
        <v>30.736798109643331</v>
      </c>
      <c r="N26" s="99">
        <v>19.84498007104045</v>
      </c>
      <c r="O26" s="99">
        <v>15.711456936596415</v>
      </c>
      <c r="P26" s="99">
        <v>10.13916002801084</v>
      </c>
      <c r="Q26" s="99">
        <v>30.904159482651828</v>
      </c>
      <c r="R26" s="99">
        <v>25.164857894245305</v>
      </c>
      <c r="S26" s="99">
        <v>16.915282674543771</v>
      </c>
      <c r="T26" s="99">
        <v>16.42192054875424</v>
      </c>
      <c r="U26" s="99">
        <v>16.73730072389796</v>
      </c>
      <c r="V26" s="99">
        <v>18.251007824025038</v>
      </c>
      <c r="W26" s="99">
        <v>19.418603683671861</v>
      </c>
      <c r="X26" s="99">
        <v>16.389444790565253</v>
      </c>
      <c r="Y26" s="99">
        <v>13.176399961749137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1.3774121625980016E-2</v>
      </c>
      <c r="N30" s="123">
        <v>1.0379996112229527E-2</v>
      </c>
      <c r="O30" s="123">
        <v>1.1675771792556163E-2</v>
      </c>
      <c r="P30" s="123">
        <v>1.1635442041777203E-2</v>
      </c>
      <c r="Q30" s="123">
        <v>9.8322601163572526E-3</v>
      </c>
      <c r="R30" s="123">
        <v>9.3455299504526437E-3</v>
      </c>
      <c r="S30" s="123">
        <v>1.0341888435783498E-2</v>
      </c>
      <c r="T30" s="123">
        <v>7.4159936829194069E-3</v>
      </c>
      <c r="U30" s="123">
        <v>8.3785234531076839E-3</v>
      </c>
      <c r="V30" s="123">
        <v>4.7230558704939966E-3</v>
      </c>
      <c r="W30" s="123">
        <v>0</v>
      </c>
      <c r="X30" s="123">
        <v>0</v>
      </c>
      <c r="Y30" s="123">
        <v>0</v>
      </c>
      <c r="DA30" s="130" t="s">
        <v>3110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5.3856815557581861</v>
      </c>
      <c r="N31" s="99">
        <v>5.2107580483392226</v>
      </c>
      <c r="O31" s="99">
        <v>4.8687968374959203</v>
      </c>
      <c r="P31" s="99">
        <v>4.7821666791704303</v>
      </c>
      <c r="Q31" s="99">
        <v>4.8505816574029117</v>
      </c>
      <c r="R31" s="99">
        <v>4.5699641457713431</v>
      </c>
      <c r="S31" s="99">
        <v>4.7986362342035438</v>
      </c>
      <c r="T31" s="99">
        <v>4.8389358781049134</v>
      </c>
      <c r="U31" s="99">
        <v>4.8050832003572568</v>
      </c>
      <c r="V31" s="99">
        <v>5.0961772842630229</v>
      </c>
      <c r="W31" s="99">
        <v>0</v>
      </c>
      <c r="X31" s="99">
        <v>0</v>
      </c>
      <c r="Y31" s="99">
        <v>0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0.13193200130586491</v>
      </c>
      <c r="C39" s="123">
        <v>0.21805843672774286</v>
      </c>
      <c r="D39" s="123">
        <v>0.22201939342693336</v>
      </c>
      <c r="E39" s="123">
        <v>0.31333987013305376</v>
      </c>
      <c r="F39" s="123">
        <v>0.36992456058629192</v>
      </c>
      <c r="G39" s="123">
        <v>0.36511466369240425</v>
      </c>
      <c r="H39" s="123">
        <v>0.38607528748816061</v>
      </c>
      <c r="I39" s="123">
        <v>0.35253264721761496</v>
      </c>
      <c r="J39" s="123">
        <v>0.27078563608559225</v>
      </c>
      <c r="K39" s="123">
        <v>0.34936962405672184</v>
      </c>
      <c r="L39" s="123">
        <v>0.33336411602281335</v>
      </c>
      <c r="M39" s="123">
        <v>0.42739285877060629</v>
      </c>
      <c r="N39" s="123">
        <v>0.35764953903233843</v>
      </c>
      <c r="O39" s="123">
        <v>0.33857033707584888</v>
      </c>
      <c r="P39" s="123">
        <v>0.32116743472739151</v>
      </c>
      <c r="Q39" s="123">
        <v>0.43750831759436309</v>
      </c>
      <c r="R39" s="123">
        <v>0.35883079033670418</v>
      </c>
      <c r="S39" s="123">
        <v>0.34441895552285018</v>
      </c>
      <c r="T39" s="123">
        <v>0.33334343865217686</v>
      </c>
      <c r="U39" s="123">
        <v>0.31280188365136191</v>
      </c>
      <c r="V39" s="123">
        <v>0.31041883396676451</v>
      </c>
      <c r="W39" s="123">
        <v>0.28893089100722547</v>
      </c>
      <c r="X39" s="123">
        <v>0.19462534114895891</v>
      </c>
      <c r="Y39" s="123">
        <v>0.14556572714362653</v>
      </c>
      <c r="DA39" s="130" t="s">
        <v>3119</v>
      </c>
    </row>
    <row r="40" spans="1:105" ht="12" customHeight="1" x14ac:dyDescent="0.25">
      <c r="A40" s="97" t="s">
        <v>50</v>
      </c>
      <c r="B40" s="99">
        <v>2.2868213559683253</v>
      </c>
      <c r="C40" s="99">
        <v>2.4422544913507198</v>
      </c>
      <c r="D40" s="99">
        <v>2.3534055703254939</v>
      </c>
      <c r="E40" s="99">
        <v>2.7156122078197993</v>
      </c>
      <c r="F40" s="99">
        <v>2.8008573872962104</v>
      </c>
      <c r="G40" s="99">
        <v>2.764439596528204</v>
      </c>
      <c r="H40" s="99">
        <v>2.9231414624103591</v>
      </c>
      <c r="I40" s="99">
        <v>2.769899370995546</v>
      </c>
      <c r="J40" s="99">
        <v>2.5724635428131268</v>
      </c>
      <c r="K40" s="99">
        <v>2.87558075185148</v>
      </c>
      <c r="L40" s="99">
        <v>2.5130525669412083</v>
      </c>
      <c r="M40" s="99">
        <v>3.1530303354586238</v>
      </c>
      <c r="N40" s="99">
        <v>2.8498423586386332</v>
      </c>
      <c r="O40" s="99">
        <v>2.7150736646274805</v>
      </c>
      <c r="P40" s="99">
        <v>2.5222894714577948</v>
      </c>
      <c r="Q40" s="99">
        <v>3.6377096069643673</v>
      </c>
      <c r="R40" s="99">
        <v>3.0604928454880529</v>
      </c>
      <c r="S40" s="99">
        <v>3.0152904785396695</v>
      </c>
      <c r="T40" s="99">
        <v>3.0851999109297221</v>
      </c>
      <c r="U40" s="99">
        <v>2.9898646712342671</v>
      </c>
      <c r="V40" s="99">
        <v>3.2837443318641064</v>
      </c>
      <c r="W40" s="99">
        <v>3.6307821604883874</v>
      </c>
      <c r="X40" s="99">
        <v>3.3746054914472028</v>
      </c>
      <c r="Y40" s="99">
        <v>2.9453831173104006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28.601353591533726</v>
      </c>
      <c r="C43" s="118">
        <f t="shared" si="14"/>
        <v>24.043178686579086</v>
      </c>
      <c r="D43" s="118">
        <f t="shared" si="14"/>
        <v>26.739520874038917</v>
      </c>
      <c r="E43" s="118">
        <f t="shared" si="14"/>
        <v>30.751012539236928</v>
      </c>
      <c r="F43" s="118">
        <f t="shared" si="14"/>
        <v>34.405229072963706</v>
      </c>
      <c r="G43" s="118">
        <f t="shared" si="14"/>
        <v>16.154307324272875</v>
      </c>
      <c r="H43" s="118">
        <f t="shared" si="14"/>
        <v>35.199215483299028</v>
      </c>
      <c r="I43" s="118">
        <f t="shared" si="14"/>
        <v>18.789629078420006</v>
      </c>
      <c r="J43" s="118">
        <f t="shared" si="14"/>
        <v>19.911146870267693</v>
      </c>
      <c r="K43" s="118">
        <f t="shared" si="14"/>
        <v>37.37155531137541</v>
      </c>
      <c r="L43" s="118">
        <f t="shared" si="14"/>
        <v>38.447253637209421</v>
      </c>
      <c r="M43" s="118">
        <f t="shared" si="14"/>
        <v>22.113423701844688</v>
      </c>
      <c r="N43" s="118">
        <f t="shared" si="14"/>
        <v>24.965825959267956</v>
      </c>
      <c r="O43" s="118">
        <f t="shared" si="14"/>
        <v>28.096068075608624</v>
      </c>
      <c r="P43" s="118">
        <f t="shared" si="14"/>
        <v>34.312914597232066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28.449872822493457</v>
      </c>
      <c r="C44" s="123">
        <f t="shared" si="17"/>
        <v>23.872205129836999</v>
      </c>
      <c r="D44" s="123">
        <f t="shared" si="17"/>
        <v>26.53733091156527</v>
      </c>
      <c r="E44" s="123">
        <f t="shared" si="17"/>
        <v>30.485282974638384</v>
      </c>
      <c r="F44" s="123">
        <f t="shared" si="17"/>
        <v>34.096345937159604</v>
      </c>
      <c r="G44" s="123">
        <f t="shared" si="17"/>
        <v>15.812520586054326</v>
      </c>
      <c r="H44" s="123">
        <f t="shared" si="17"/>
        <v>34.806659479890875</v>
      </c>
      <c r="I44" s="123">
        <f t="shared" si="17"/>
        <v>18.420858361933238</v>
      </c>
      <c r="J44" s="123">
        <f t="shared" si="17"/>
        <v>19.577378704049018</v>
      </c>
      <c r="K44" s="123">
        <f t="shared" si="17"/>
        <v>37.000780824604369</v>
      </c>
      <c r="L44" s="123">
        <f t="shared" si="17"/>
        <v>38.127735241626326</v>
      </c>
      <c r="M44" s="123">
        <f t="shared" si="17"/>
        <v>21.706052385589466</v>
      </c>
      <c r="N44" s="123">
        <f t="shared" si="17"/>
        <v>24.596131931752801</v>
      </c>
      <c r="O44" s="123">
        <f t="shared" si="17"/>
        <v>27.721584891256263</v>
      </c>
      <c r="P44" s="123">
        <f t="shared" si="17"/>
        <v>33.962722597990826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3123</v>
      </c>
    </row>
    <row r="45" spans="1:105" ht="12" customHeight="1" x14ac:dyDescent="0.25">
      <c r="A45" s="97" t="s">
        <v>211</v>
      </c>
      <c r="B45" s="99">
        <v>28.449872822493457</v>
      </c>
      <c r="C45" s="99">
        <v>23.872205129836999</v>
      </c>
      <c r="D45" s="99">
        <v>26.53733091156527</v>
      </c>
      <c r="E45" s="99">
        <v>30.485282974638384</v>
      </c>
      <c r="F45" s="99">
        <v>34.096345937159604</v>
      </c>
      <c r="G45" s="99">
        <v>15.812520586054326</v>
      </c>
      <c r="H45" s="99">
        <v>34.806659479890875</v>
      </c>
      <c r="I45" s="99">
        <v>18.420858361933238</v>
      </c>
      <c r="J45" s="99">
        <v>19.577378704049018</v>
      </c>
      <c r="K45" s="99">
        <v>37.000780824604369</v>
      </c>
      <c r="L45" s="99">
        <v>38.127735241626326</v>
      </c>
      <c r="M45" s="99">
        <v>21.706052385589466</v>
      </c>
      <c r="N45" s="99">
        <v>24.596131931752801</v>
      </c>
      <c r="O45" s="99">
        <v>27.721584891256263</v>
      </c>
      <c r="P45" s="99">
        <v>33.962722597990826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3128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3129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3130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0.15148076904026903</v>
      </c>
      <c r="C58" s="123">
        <v>0.17097355674208584</v>
      </c>
      <c r="D58" s="123">
        <v>0.2021899624736459</v>
      </c>
      <c r="E58" s="123">
        <v>0.26572956459854419</v>
      </c>
      <c r="F58" s="123">
        <v>0.30888313580410531</v>
      </c>
      <c r="G58" s="123">
        <v>0.3417867382185496</v>
      </c>
      <c r="H58" s="123">
        <v>0.39255600340815511</v>
      </c>
      <c r="I58" s="123">
        <v>0.36877071648676685</v>
      </c>
      <c r="J58" s="123">
        <v>0.33376816621867367</v>
      </c>
      <c r="K58" s="123">
        <v>0.37077448677104191</v>
      </c>
      <c r="L58" s="123">
        <v>0.31951839558309697</v>
      </c>
      <c r="M58" s="123">
        <v>0.40737131625522272</v>
      </c>
      <c r="N58" s="123">
        <v>0.3696940275151539</v>
      </c>
      <c r="O58" s="123">
        <v>0.37448318435235933</v>
      </c>
      <c r="P58" s="123">
        <v>0.35019199924124111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3137</v>
      </c>
    </row>
    <row r="59" spans="1:105" ht="12" customHeight="1" x14ac:dyDescent="0.25">
      <c r="A59" s="97" t="s">
        <v>50</v>
      </c>
      <c r="B59" s="99">
        <v>2.2868213559683253</v>
      </c>
      <c r="C59" s="99">
        <v>2.4501613736345687</v>
      </c>
      <c r="D59" s="99">
        <v>2.3600279843101046</v>
      </c>
      <c r="E59" s="99">
        <v>2.7208114931333864</v>
      </c>
      <c r="F59" s="99">
        <v>2.8082998144122042</v>
      </c>
      <c r="G59" s="99">
        <v>2.767962450110224</v>
      </c>
      <c r="H59" s="99">
        <v>2.9253321987722272</v>
      </c>
      <c r="I59" s="99">
        <v>2.7675821849690907</v>
      </c>
      <c r="J59" s="99">
        <v>2.5730921750333211</v>
      </c>
      <c r="K59" s="99">
        <v>2.8800563669386992</v>
      </c>
      <c r="L59" s="99">
        <v>2.5169080634528163</v>
      </c>
      <c r="M59" s="99">
        <v>3.1583258519081383</v>
      </c>
      <c r="N59" s="99">
        <v>2.8528601061346386</v>
      </c>
      <c r="O59" s="99">
        <v>2.7172215888315745</v>
      </c>
      <c r="P59" s="99">
        <v>2.5253845888139788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9.8101439185336705</v>
      </c>
      <c r="C62" s="118">
        <f t="shared" si="21"/>
        <v>20.882989740660918</v>
      </c>
      <c r="D62" s="118">
        <f t="shared" si="21"/>
        <v>14.078197998928911</v>
      </c>
      <c r="E62" s="118">
        <f t="shared" si="21"/>
        <v>15.51006844934815</v>
      </c>
      <c r="F62" s="118">
        <f t="shared" si="21"/>
        <v>14.193312673061548</v>
      </c>
      <c r="G62" s="118">
        <f t="shared" si="21"/>
        <v>18.657241307771248</v>
      </c>
      <c r="H62" s="118">
        <f t="shared" si="21"/>
        <v>20.942872382786515</v>
      </c>
      <c r="I62" s="118">
        <f t="shared" si="21"/>
        <v>20.233547403108606</v>
      </c>
      <c r="J62" s="118">
        <f t="shared" si="21"/>
        <v>19.899590925612657</v>
      </c>
      <c r="K62" s="118">
        <f t="shared" si="21"/>
        <v>22.71259669419284</v>
      </c>
      <c r="L62" s="118">
        <f t="shared" si="21"/>
        <v>21.726392096765863</v>
      </c>
      <c r="M62" s="118">
        <f t="shared" si="21"/>
        <v>24.681281301292437</v>
      </c>
      <c r="N62" s="118">
        <f t="shared" si="21"/>
        <v>24.129238646939022</v>
      </c>
      <c r="O62" s="118">
        <f t="shared" si="21"/>
        <v>20.381284369674358</v>
      </c>
      <c r="P62" s="118">
        <f t="shared" si="21"/>
        <v>19.205065388590267</v>
      </c>
      <c r="Q62" s="118">
        <f t="shared" si="21"/>
        <v>19.41244797403548</v>
      </c>
      <c r="R62" s="118">
        <f t="shared" ref="R62:V62" si="22">R63+R66+R68+R77</f>
        <v>18.981100341419602</v>
      </c>
      <c r="S62" s="118">
        <f t="shared" si="22"/>
        <v>18.711621911816582</v>
      </c>
      <c r="T62" s="118">
        <f t="shared" si="22"/>
        <v>18.260998428949286</v>
      </c>
      <c r="U62" s="118">
        <f t="shared" si="22"/>
        <v>16.335089757312826</v>
      </c>
      <c r="V62" s="118">
        <f t="shared" si="22"/>
        <v>17.813460542266199</v>
      </c>
      <c r="W62" s="118">
        <f t="shared" ref="W62:Y62" si="23">W63+W66+W68+W77</f>
        <v>19.273756650432883</v>
      </c>
      <c r="X62" s="118">
        <f t="shared" si="23"/>
        <v>14.88353688186351</v>
      </c>
      <c r="Y62" s="118">
        <f t="shared" si="23"/>
        <v>12.702485911990856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8.3504409945739688</v>
      </c>
      <c r="C63" s="123">
        <f t="shared" si="24"/>
        <v>17.255689667208195</v>
      </c>
      <c r="D63" s="123">
        <f t="shared" si="24"/>
        <v>11.885794055415744</v>
      </c>
      <c r="E63" s="123">
        <f t="shared" si="24"/>
        <v>13.216380037700427</v>
      </c>
      <c r="F63" s="123">
        <f t="shared" si="24"/>
        <v>11.831930670231509</v>
      </c>
      <c r="G63" s="123">
        <f t="shared" si="24"/>
        <v>15.428161353910161</v>
      </c>
      <c r="H63" s="123">
        <f t="shared" si="24"/>
        <v>17.425187405394187</v>
      </c>
      <c r="I63" s="123">
        <f t="shared" si="24"/>
        <v>16.521378632220223</v>
      </c>
      <c r="J63" s="123">
        <f t="shared" si="24"/>
        <v>16.167737501500646</v>
      </c>
      <c r="K63" s="123">
        <f t="shared" si="24"/>
        <v>18.297888638662382</v>
      </c>
      <c r="L63" s="123">
        <f t="shared" si="24"/>
        <v>17.824109019400595</v>
      </c>
      <c r="M63" s="123">
        <f t="shared" si="24"/>
        <v>20.435544242086195</v>
      </c>
      <c r="N63" s="123">
        <f t="shared" si="24"/>
        <v>19.979764926307904</v>
      </c>
      <c r="O63" s="123">
        <f t="shared" si="24"/>
        <v>16.875557417180126</v>
      </c>
      <c r="P63" s="123">
        <f t="shared" si="24"/>
        <v>15.901495214049847</v>
      </c>
      <c r="Q63" s="123">
        <f t="shared" si="24"/>
        <v>15.340221197623418</v>
      </c>
      <c r="R63" s="123">
        <f t="shared" ref="R63:V63" si="25">SUM(R64:R65)</f>
        <v>15.038608069310856</v>
      </c>
      <c r="S63" s="123">
        <f t="shared" si="25"/>
        <v>15.24113999578509</v>
      </c>
      <c r="T63" s="123">
        <f t="shared" si="25"/>
        <v>14.722206290722559</v>
      </c>
      <c r="U63" s="123">
        <f t="shared" si="25"/>
        <v>13.061660710495476</v>
      </c>
      <c r="V63" s="123">
        <f t="shared" si="25"/>
        <v>14.563112078155996</v>
      </c>
      <c r="W63" s="123">
        <f t="shared" ref="W63:Y63" si="26">SUM(W64:W65)</f>
        <v>16.00022453748452</v>
      </c>
      <c r="X63" s="123">
        <f t="shared" si="26"/>
        <v>11.945848300562751</v>
      </c>
      <c r="Y63" s="123">
        <f t="shared" si="26"/>
        <v>9.8864102427400233</v>
      </c>
      <c r="DA63" s="130" t="s">
        <v>3141</v>
      </c>
    </row>
    <row r="64" spans="1:105" ht="12" customHeight="1" x14ac:dyDescent="0.25">
      <c r="A64" s="97" t="s">
        <v>212</v>
      </c>
      <c r="B64" s="99">
        <v>8.3504409945739688</v>
      </c>
      <c r="C64" s="99">
        <v>17.255689667208195</v>
      </c>
      <c r="D64" s="99">
        <v>11.885794055415744</v>
      </c>
      <c r="E64" s="99">
        <v>13.216380037700427</v>
      </c>
      <c r="F64" s="99">
        <v>11.831930670231509</v>
      </c>
      <c r="G64" s="99">
        <v>15.428161353910161</v>
      </c>
      <c r="H64" s="99">
        <v>17.425187405394187</v>
      </c>
      <c r="I64" s="99">
        <v>16.521378632220223</v>
      </c>
      <c r="J64" s="99">
        <v>16.167737501500646</v>
      </c>
      <c r="K64" s="99">
        <v>18.297888638662382</v>
      </c>
      <c r="L64" s="99">
        <v>17.824109019400595</v>
      </c>
      <c r="M64" s="99">
        <v>20.435544242086195</v>
      </c>
      <c r="N64" s="99">
        <v>19.979764926307904</v>
      </c>
      <c r="O64" s="99">
        <v>16.875557417180126</v>
      </c>
      <c r="P64" s="99">
        <v>15.901495214049847</v>
      </c>
      <c r="Q64" s="99">
        <v>15.340221197623418</v>
      </c>
      <c r="R64" s="99">
        <v>15.038608069310856</v>
      </c>
      <c r="S64" s="99">
        <v>15.24113999578509</v>
      </c>
      <c r="T64" s="99">
        <v>14.722206290722559</v>
      </c>
      <c r="U64" s="99">
        <v>13.061660710495476</v>
      </c>
      <c r="V64" s="99">
        <v>14.563112078155996</v>
      </c>
      <c r="W64" s="99">
        <v>16.00022453748452</v>
      </c>
      <c r="X64" s="99">
        <v>11.945848300562751</v>
      </c>
      <c r="Y64" s="99">
        <v>9.8864102427400233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0.97942523766223233</v>
      </c>
      <c r="C68" s="123">
        <v>2.4020427360240797</v>
      </c>
      <c r="D68" s="123">
        <v>1.3683398990575526</v>
      </c>
      <c r="E68" s="123">
        <v>1.4067875585131817</v>
      </c>
      <c r="F68" s="123">
        <v>1.4161986303125562</v>
      </c>
      <c r="G68" s="123">
        <v>1.982186258507513</v>
      </c>
      <c r="H68" s="123">
        <v>2.1356653763444773</v>
      </c>
      <c r="I68" s="123">
        <v>2.2216982481450529</v>
      </c>
      <c r="J68" s="123">
        <v>2.2967568269995104</v>
      </c>
      <c r="K68" s="123">
        <v>2.7663927610761929</v>
      </c>
      <c r="L68" s="123">
        <v>2.4768679109671559</v>
      </c>
      <c r="M68" s="123">
        <v>2.6659279208969422</v>
      </c>
      <c r="N68" s="123">
        <v>2.6054834990009366</v>
      </c>
      <c r="O68" s="123">
        <v>2.2012704120312607</v>
      </c>
      <c r="P68" s="123">
        <v>2.0743347607579383</v>
      </c>
      <c r="Q68" s="123">
        <v>2.9245250479951461</v>
      </c>
      <c r="R68" s="123">
        <v>2.8313095514664282</v>
      </c>
      <c r="S68" s="123">
        <v>2.4923331475988668</v>
      </c>
      <c r="T68" s="123">
        <v>2.541382833880848</v>
      </c>
      <c r="U68" s="123">
        <v>2.3508176044870255</v>
      </c>
      <c r="V68" s="123">
        <v>2.3334491730183662</v>
      </c>
      <c r="W68" s="123">
        <v>2.3508915126681416</v>
      </c>
      <c r="X68" s="123">
        <v>2.1097032473137149</v>
      </c>
      <c r="Y68" s="123">
        <v>2.0223675607091693</v>
      </c>
      <c r="DA68" s="130" t="s">
        <v>3146</v>
      </c>
    </row>
    <row r="69" spans="1:105" ht="12" customHeight="1" x14ac:dyDescent="0.25">
      <c r="A69" s="97" t="s">
        <v>134</v>
      </c>
      <c r="B69" s="99">
        <v>2.6770956496101017</v>
      </c>
      <c r="C69" s="99">
        <v>4.3020043588040275</v>
      </c>
      <c r="D69" s="99">
        <v>2.541459707322542</v>
      </c>
      <c r="E69" s="99">
        <v>2.5929511651185697</v>
      </c>
      <c r="F69" s="99">
        <v>2.6022599006604539</v>
      </c>
      <c r="G69" s="99">
        <v>3.6281047047733956</v>
      </c>
      <c r="H69" s="99">
        <v>3.898373322228482</v>
      </c>
      <c r="I69" s="99">
        <v>4.0475545582869739</v>
      </c>
      <c r="J69" s="99">
        <v>4.1819510329030152</v>
      </c>
      <c r="K69" s="99">
        <v>5.037597062590617</v>
      </c>
      <c r="L69" s="99">
        <v>4.4985669624896696</v>
      </c>
      <c r="M69" s="99">
        <v>4.8279511766900347</v>
      </c>
      <c r="N69" s="99">
        <v>4.7125882519784392</v>
      </c>
      <c r="O69" s="99">
        <v>3.8752439673623447</v>
      </c>
      <c r="P69" s="99">
        <v>3.4322680557618463</v>
      </c>
      <c r="Q69" s="99">
        <v>4.3764293358958382</v>
      </c>
      <c r="R69" s="99">
        <v>4.1666590297765467</v>
      </c>
      <c r="S69" s="99">
        <v>3.8351467876533665</v>
      </c>
      <c r="T69" s="99">
        <v>4.0650971165226766</v>
      </c>
      <c r="U69" s="99">
        <v>3.9167530071174688</v>
      </c>
      <c r="V69" s="99">
        <v>4.1032249129769252</v>
      </c>
      <c r="W69" s="99">
        <v>4.4513977091017312</v>
      </c>
      <c r="X69" s="99">
        <v>4.1250544751248865</v>
      </c>
      <c r="Y69" s="99">
        <v>4.0387709647399808</v>
      </c>
      <c r="DA69" s="63" t="s">
        <v>3147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1.477675819598633</v>
      </c>
      <c r="M70" s="99">
        <v>1.5327934344990186</v>
      </c>
      <c r="N70" s="99">
        <v>1.3924333364868398</v>
      </c>
      <c r="O70" s="99">
        <v>1.2359641025071946</v>
      </c>
      <c r="P70" s="99">
        <v>1.1629537967501216</v>
      </c>
      <c r="Q70" s="99">
        <v>1.3674849453861295</v>
      </c>
      <c r="R70" s="99">
        <v>1.4306183423419463</v>
      </c>
      <c r="S70" s="99">
        <v>1.4441852216657312</v>
      </c>
      <c r="T70" s="99">
        <v>1.4566115215694984</v>
      </c>
      <c r="U70" s="99">
        <v>1.3992319459398852</v>
      </c>
      <c r="V70" s="99">
        <v>1.5172701626522067</v>
      </c>
      <c r="W70" s="99">
        <v>1.6512366075795921</v>
      </c>
      <c r="X70" s="99">
        <v>1.5243745659539696</v>
      </c>
      <c r="Y70" s="99">
        <v>1.4681185510384738</v>
      </c>
      <c r="DA70" s="63" t="s">
        <v>3148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1.477675819598633</v>
      </c>
      <c r="M71" s="102">
        <v>1.5327934344990186</v>
      </c>
      <c r="N71" s="102">
        <v>1.3924333364868398</v>
      </c>
      <c r="O71" s="102">
        <v>1.2359641025071946</v>
      </c>
      <c r="P71" s="102">
        <v>1.1629537967501216</v>
      </c>
      <c r="Q71" s="102">
        <v>1.3674849453861295</v>
      </c>
      <c r="R71" s="102">
        <v>1.4306183423419463</v>
      </c>
      <c r="S71" s="102">
        <v>1.4441852216657312</v>
      </c>
      <c r="T71" s="102">
        <v>1.4566115215694984</v>
      </c>
      <c r="U71" s="102">
        <v>1.3992319459398852</v>
      </c>
      <c r="V71" s="102">
        <v>1.5172701626522067</v>
      </c>
      <c r="W71" s="102">
        <v>1.6512366075795921</v>
      </c>
      <c r="X71" s="102">
        <v>1.5243745659539696</v>
      </c>
      <c r="Y71" s="102">
        <v>1.4681185510384738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0.48027768629746975</v>
      </c>
      <c r="C77" s="123">
        <v>1.2252573374286424</v>
      </c>
      <c r="D77" s="123">
        <v>0.82406404445561332</v>
      </c>
      <c r="E77" s="123">
        <v>0.88690085313454126</v>
      </c>
      <c r="F77" s="123">
        <v>0.94518337251748441</v>
      </c>
      <c r="G77" s="123">
        <v>1.2468936953535743</v>
      </c>
      <c r="H77" s="123">
        <v>1.3820196010478507</v>
      </c>
      <c r="I77" s="123">
        <v>1.4904705227433288</v>
      </c>
      <c r="J77" s="123">
        <v>1.4350965971125014</v>
      </c>
      <c r="K77" s="123">
        <v>1.6483152944542647</v>
      </c>
      <c r="L77" s="123">
        <v>1.4254151663981123</v>
      </c>
      <c r="M77" s="123">
        <v>1.5798091383093009</v>
      </c>
      <c r="N77" s="123">
        <v>1.543990221630182</v>
      </c>
      <c r="O77" s="123">
        <v>1.3044565404629715</v>
      </c>
      <c r="P77" s="123">
        <v>1.2292354137824837</v>
      </c>
      <c r="Q77" s="123">
        <v>1.1477017284169142</v>
      </c>
      <c r="R77" s="123">
        <v>1.111182720642317</v>
      </c>
      <c r="S77" s="123">
        <v>0.97814876843262422</v>
      </c>
      <c r="T77" s="123">
        <v>0.99740930434587782</v>
      </c>
      <c r="U77" s="123">
        <v>0.92261144233032633</v>
      </c>
      <c r="V77" s="123">
        <v>0.9168992910918361</v>
      </c>
      <c r="W77" s="123">
        <v>0.92264060028022099</v>
      </c>
      <c r="X77" s="123">
        <v>0.82798533398704333</v>
      </c>
      <c r="Y77" s="123">
        <v>0.7937081085416634</v>
      </c>
      <c r="DA77" s="130" t="s">
        <v>3155</v>
      </c>
    </row>
    <row r="78" spans="1:105" ht="12" customHeight="1" x14ac:dyDescent="0.25">
      <c r="A78" s="97" t="s">
        <v>189</v>
      </c>
      <c r="B78" s="99">
        <v>0.94067126456351569</v>
      </c>
      <c r="C78" s="99">
        <v>2.2944677498074109</v>
      </c>
      <c r="D78" s="99">
        <v>1.4715429365278807</v>
      </c>
      <c r="E78" s="99">
        <v>1.5635364478293206</v>
      </c>
      <c r="F78" s="99">
        <v>1.6561734658759479</v>
      </c>
      <c r="G78" s="99">
        <v>2.1767511471954069</v>
      </c>
      <c r="H78" s="99">
        <v>2.4060313046910697</v>
      </c>
      <c r="I78" s="99">
        <v>2.5901150478585642</v>
      </c>
      <c r="J78" s="99">
        <v>2.4929296534441603</v>
      </c>
      <c r="K78" s="99">
        <v>2.8645475500857716</v>
      </c>
      <c r="L78" s="99">
        <v>2.468419234722282</v>
      </c>
      <c r="M78" s="99">
        <v>2.7260756911812312</v>
      </c>
      <c r="N78" s="99">
        <v>2.658973919344251</v>
      </c>
      <c r="O78" s="99">
        <v>2.3496265640630374</v>
      </c>
      <c r="P78" s="99">
        <v>2.402608052177873</v>
      </c>
      <c r="Q78" s="99">
        <v>2.5683314286424626</v>
      </c>
      <c r="R78" s="99">
        <v>2.7246524295655239</v>
      </c>
      <c r="S78" s="99">
        <v>2.6324256973990168</v>
      </c>
      <c r="T78" s="99">
        <v>2.8166847059551108</v>
      </c>
      <c r="U78" s="99">
        <v>2.7534151771766093</v>
      </c>
      <c r="V78" s="99">
        <v>2.9254519205459513</v>
      </c>
      <c r="W78" s="99">
        <v>3.1749239259866981</v>
      </c>
      <c r="X78" s="99">
        <v>2.9146639685162938</v>
      </c>
      <c r="Y78" s="99">
        <v>2.8121434749861276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0.15884761571959055</v>
      </c>
      <c r="C81" s="118">
        <f t="shared" si="28"/>
        <v>0.19233791481658091</v>
      </c>
      <c r="D81" s="118">
        <f t="shared" si="28"/>
        <v>0.2650941983185609</v>
      </c>
      <c r="E81" s="118">
        <f t="shared" si="28"/>
        <v>0.34878323751915374</v>
      </c>
      <c r="F81" s="118">
        <f t="shared" si="28"/>
        <v>0.37528152850238283</v>
      </c>
      <c r="G81" s="118">
        <f t="shared" si="28"/>
        <v>0.37127694156718349</v>
      </c>
      <c r="H81" s="118">
        <f t="shared" si="28"/>
        <v>0.38324017536226251</v>
      </c>
      <c r="I81" s="118">
        <f t="shared" si="28"/>
        <v>0.34167397446758047</v>
      </c>
      <c r="J81" s="118">
        <f t="shared" si="28"/>
        <v>0.31226424013862447</v>
      </c>
      <c r="K81" s="118">
        <f t="shared" si="28"/>
        <v>0.34211438278924322</v>
      </c>
      <c r="L81" s="118">
        <f t="shared" si="28"/>
        <v>0.2943970523563415</v>
      </c>
      <c r="M81" s="118">
        <f t="shared" si="28"/>
        <v>0.36871820589627835</v>
      </c>
      <c r="N81" s="118">
        <f t="shared" si="28"/>
        <v>0.32408476567494809</v>
      </c>
      <c r="O81" s="118">
        <f t="shared" si="28"/>
        <v>0.3148341106003093</v>
      </c>
      <c r="P81" s="118">
        <f t="shared" si="28"/>
        <v>0.29441341639144736</v>
      </c>
      <c r="Q81" s="118">
        <f t="shared" si="28"/>
        <v>0.39946068523304362</v>
      </c>
      <c r="R81" s="118">
        <f t="shared" ref="R81:V81" si="29">R82+R85+R87+R100</f>
        <v>0.32160588823058284</v>
      </c>
      <c r="S81" s="118">
        <f t="shared" si="29"/>
        <v>0.28949049276608102</v>
      </c>
      <c r="T81" s="118">
        <f t="shared" si="29"/>
        <v>0.2642287989226012</v>
      </c>
      <c r="U81" s="118">
        <f t="shared" si="29"/>
        <v>0.23923251400195078</v>
      </c>
      <c r="V81" s="118">
        <f t="shared" si="29"/>
        <v>0.24849893796721914</v>
      </c>
      <c r="W81" s="118">
        <f t="shared" ref="W81:Y81" si="30">W82+W85+W87+W100</f>
        <v>0.2581155423504416</v>
      </c>
      <c r="X81" s="118">
        <f t="shared" si="30"/>
        <v>0.21441734052283196</v>
      </c>
      <c r="Y81" s="118">
        <f t="shared" si="30"/>
        <v>0.15596379282578596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2.8161315505127658E-2</v>
      </c>
      <c r="C87" s="123">
        <v>2.758993002375194E-2</v>
      </c>
      <c r="D87" s="123">
        <v>2.3403956342227812E-2</v>
      </c>
      <c r="E87" s="123">
        <v>2.3016640639754088E-2</v>
      </c>
      <c r="F87" s="123">
        <v>2.259061003442887E-2</v>
      </c>
      <c r="G87" s="123">
        <v>2.2634760861159436E-2</v>
      </c>
      <c r="H87" s="123">
        <v>2.2885637009499596E-2</v>
      </c>
      <c r="I87" s="123">
        <v>2.2191508710292459E-2</v>
      </c>
      <c r="J87" s="123">
        <v>2.1808932830380805E-2</v>
      </c>
      <c r="K87" s="123">
        <v>2.1690765976567408E-2</v>
      </c>
      <c r="L87" s="123">
        <v>2.1209873440944504E-2</v>
      </c>
      <c r="M87" s="123">
        <v>2.1516155328591552E-2</v>
      </c>
      <c r="N87" s="123">
        <v>1.9329338945634416E-2</v>
      </c>
      <c r="O87" s="123">
        <v>1.7800585955836595E-2</v>
      </c>
      <c r="P87" s="123">
        <v>1.6620031735202125E-2</v>
      </c>
      <c r="Q87" s="123">
        <v>1.3957274974319096E-2</v>
      </c>
      <c r="R87" s="123">
        <v>1.1398681955398426E-2</v>
      </c>
      <c r="S87" s="123">
        <v>1.0395810663981767E-2</v>
      </c>
      <c r="T87" s="123">
        <v>9.6364242346565643E-3</v>
      </c>
      <c r="U87" s="123">
        <v>8.8628771846409812E-3</v>
      </c>
      <c r="V87" s="123">
        <v>9.2188553562011569E-3</v>
      </c>
      <c r="W87" s="123">
        <v>9.5359592667287919E-3</v>
      </c>
      <c r="X87" s="123">
        <v>7.9552497835620409E-3</v>
      </c>
      <c r="Y87" s="123">
        <v>5.8228292965262374E-3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4.2346567514424027</v>
      </c>
      <c r="C92" s="102">
        <v>4.3900697871208276</v>
      </c>
      <c r="D92" s="102">
        <v>4.1698770336717255</v>
      </c>
      <c r="E92" s="102">
        <v>4.2939580780764732</v>
      </c>
      <c r="F92" s="102">
        <v>4.3446792761979118</v>
      </c>
      <c r="G92" s="102">
        <v>4.4420975759538459</v>
      </c>
      <c r="H92" s="102">
        <v>4.55687234886922</v>
      </c>
      <c r="I92" s="102">
        <v>4.6643840895757158</v>
      </c>
      <c r="J92" s="102">
        <v>4.8949248737705329</v>
      </c>
      <c r="K92" s="102">
        <v>5.1443029291717712</v>
      </c>
      <c r="L92" s="102">
        <v>5.310601065995046</v>
      </c>
      <c r="M92" s="102">
        <v>5.518494461904436</v>
      </c>
      <c r="N92" s="102">
        <v>5.2454899694222776</v>
      </c>
      <c r="O92" s="102">
        <v>4.9677847552266101</v>
      </c>
      <c r="P92" s="102">
        <v>5.0004961593266755</v>
      </c>
      <c r="Q92" s="102">
        <v>4.9997355094476816</v>
      </c>
      <c r="R92" s="102">
        <v>4.6509776399485716</v>
      </c>
      <c r="S92" s="102">
        <v>4.7627102873920197</v>
      </c>
      <c r="T92" s="102">
        <v>4.7877969585502607</v>
      </c>
      <c r="U92" s="102">
        <v>4.5202902107354248</v>
      </c>
      <c r="V92" s="102">
        <v>4.8204741799875297</v>
      </c>
      <c r="W92" s="102">
        <v>5.3115117564146477</v>
      </c>
      <c r="X92" s="102">
        <v>5.0152632785212345</v>
      </c>
      <c r="Y92" s="102">
        <v>4.4869348495905728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1.7607373428520392</v>
      </c>
      <c r="M93" s="105">
        <v>1.8002973299592122</v>
      </c>
      <c r="N93" s="105">
        <v>1.6180062520205047</v>
      </c>
      <c r="O93" s="105">
        <v>1.6490207383204687</v>
      </c>
      <c r="P93" s="105">
        <v>1.7562473263689407</v>
      </c>
      <c r="Q93" s="105">
        <v>1.6604141232463769</v>
      </c>
      <c r="R93" s="105">
        <v>1.6779765550522945</v>
      </c>
      <c r="S93" s="105">
        <v>1.7154232955437625</v>
      </c>
      <c r="T93" s="105">
        <v>0.28593087577570403</v>
      </c>
      <c r="U93" s="105">
        <v>5.0467579225828681E-2</v>
      </c>
      <c r="V93" s="105">
        <v>0</v>
      </c>
      <c r="W93" s="105">
        <v>0</v>
      </c>
      <c r="X93" s="105">
        <v>0.98873364795001428</v>
      </c>
      <c r="Y93" s="105">
        <v>1.4118344750741143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1.7607373428520392</v>
      </c>
      <c r="M94" s="99">
        <v>1.8002973299592122</v>
      </c>
      <c r="N94" s="99">
        <v>1.6180062520205047</v>
      </c>
      <c r="O94" s="99">
        <v>1.6490207383204687</v>
      </c>
      <c r="P94" s="99">
        <v>1.7562473263689407</v>
      </c>
      <c r="Q94" s="99">
        <v>1.6604141232463769</v>
      </c>
      <c r="R94" s="99">
        <v>1.6779765550522945</v>
      </c>
      <c r="S94" s="99">
        <v>1.7154232955437625</v>
      </c>
      <c r="T94" s="99">
        <v>0.28593087577570403</v>
      </c>
      <c r="U94" s="99">
        <v>5.0467579225828681E-2</v>
      </c>
      <c r="V94" s="99">
        <v>0</v>
      </c>
      <c r="W94" s="99">
        <v>0</v>
      </c>
      <c r="X94" s="99">
        <v>0.98873364795001428</v>
      </c>
      <c r="Y94" s="99">
        <v>1.4118344750741143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0.1306863002144629</v>
      </c>
      <c r="C100" s="123">
        <v>0.16474798479282898</v>
      </c>
      <c r="D100" s="123">
        <v>0.2416902419763331</v>
      </c>
      <c r="E100" s="123">
        <v>0.32576659687939963</v>
      </c>
      <c r="F100" s="123">
        <v>0.35269091846795397</v>
      </c>
      <c r="G100" s="123">
        <v>0.34864218070602404</v>
      </c>
      <c r="H100" s="123">
        <v>0.36035453835276293</v>
      </c>
      <c r="I100" s="123">
        <v>0.319482465757288</v>
      </c>
      <c r="J100" s="123">
        <v>0.29045530730824365</v>
      </c>
      <c r="K100" s="123">
        <v>0.32042361681267584</v>
      </c>
      <c r="L100" s="123">
        <v>0.27318717891539701</v>
      </c>
      <c r="M100" s="123">
        <v>0.34720205056768677</v>
      </c>
      <c r="N100" s="123">
        <v>0.30475542672931366</v>
      </c>
      <c r="O100" s="123">
        <v>0.29703352464447269</v>
      </c>
      <c r="P100" s="123">
        <v>0.27779338465624526</v>
      </c>
      <c r="Q100" s="123">
        <v>0.38550341025872453</v>
      </c>
      <c r="R100" s="123">
        <v>0.31020720627518439</v>
      </c>
      <c r="S100" s="123">
        <v>0.27909468210209926</v>
      </c>
      <c r="T100" s="123">
        <v>0.25459237468794466</v>
      </c>
      <c r="U100" s="123">
        <v>0.23036963681730979</v>
      </c>
      <c r="V100" s="123">
        <v>0.23928008261101799</v>
      </c>
      <c r="W100" s="123">
        <v>0.24857958308371281</v>
      </c>
      <c r="X100" s="123">
        <v>0.20646209073926991</v>
      </c>
      <c r="Y100" s="123">
        <v>0.15014096352925971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2.2868213559683253</v>
      </c>
      <c r="C102" s="99">
        <v>2.4442550007447452</v>
      </c>
      <c r="D102" s="99">
        <v>2.3507803339524926</v>
      </c>
      <c r="E102" s="99">
        <v>2.710455580147471</v>
      </c>
      <c r="F102" s="99">
        <v>2.8003656642309833</v>
      </c>
      <c r="G102" s="99">
        <v>2.7613390758547478</v>
      </c>
      <c r="H102" s="99">
        <v>2.9234132603359773</v>
      </c>
      <c r="I102" s="99">
        <v>2.7678846827631016</v>
      </c>
      <c r="J102" s="99">
        <v>2.5722138220887252</v>
      </c>
      <c r="K102" s="99">
        <v>2.8802096263309092</v>
      </c>
      <c r="L102" s="99">
        <v>2.517092223499747</v>
      </c>
      <c r="M102" s="99">
        <v>3.1583014139597521</v>
      </c>
      <c r="N102" s="99">
        <v>2.8528844739356058</v>
      </c>
      <c r="O102" s="99">
        <v>2.7175651461516277</v>
      </c>
      <c r="P102" s="99">
        <v>2.5243763252696385</v>
      </c>
      <c r="Q102" s="99">
        <v>3.6396388236121711</v>
      </c>
      <c r="R102" s="99">
        <v>3.0590104959292717</v>
      </c>
      <c r="S102" s="99">
        <v>3.0089010575962676</v>
      </c>
      <c r="T102" s="99">
        <v>3.071595770443396</v>
      </c>
      <c r="U102" s="99">
        <v>2.9680149936926532</v>
      </c>
      <c r="V102" s="99">
        <v>3.2489051564312961</v>
      </c>
      <c r="W102" s="99">
        <v>3.6066688407162673</v>
      </c>
      <c r="X102" s="99">
        <v>3.375079402597192</v>
      </c>
      <c r="Y102" s="99">
        <v>2.9530716090331794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0.15165752833780352</v>
      </c>
      <c r="C124" s="118">
        <f t="shared" si="42"/>
        <v>0.18278871484540371</v>
      </c>
      <c r="D124" s="118">
        <f t="shared" si="42"/>
        <v>0.1968538150279267</v>
      </c>
      <c r="E124" s="118">
        <f t="shared" si="42"/>
        <v>0.27946882647949012</v>
      </c>
      <c r="F124" s="118">
        <f t="shared" si="42"/>
        <v>0.32212595970574825</v>
      </c>
      <c r="G124" s="118">
        <f t="shared" si="42"/>
        <v>0.33072737054970985</v>
      </c>
      <c r="H124" s="118">
        <f t="shared" si="42"/>
        <v>0.36124910373481384</v>
      </c>
      <c r="I124" s="118">
        <f t="shared" si="42"/>
        <v>0.33997339870016768</v>
      </c>
      <c r="J124" s="118">
        <f t="shared" si="42"/>
        <v>0.31262674237743066</v>
      </c>
      <c r="K124" s="118">
        <f t="shared" si="42"/>
        <v>0.35256231328275051</v>
      </c>
      <c r="L124" s="118">
        <f t="shared" si="42"/>
        <v>0.30598443551900373</v>
      </c>
      <c r="M124" s="118">
        <f t="shared" si="42"/>
        <v>0.38871338225160562</v>
      </c>
      <c r="N124" s="118">
        <f t="shared" si="42"/>
        <v>0.34620725835599503</v>
      </c>
      <c r="O124" s="118">
        <f t="shared" si="42"/>
        <v>0.34826782301475878</v>
      </c>
      <c r="P124" s="118">
        <f t="shared" si="42"/>
        <v>0.32739868439185377</v>
      </c>
      <c r="Q124" s="118">
        <f t="shared" si="42"/>
        <v>0.46157412775917922</v>
      </c>
      <c r="R124" s="118">
        <f t="shared" ref="R124:V124" si="43">R125+R128+R130+R139</f>
        <v>0.37750020761370073</v>
      </c>
      <c r="S124" s="118">
        <f t="shared" si="43"/>
        <v>0.34053156028973164</v>
      </c>
      <c r="T124" s="118">
        <f t="shared" si="43"/>
        <v>0.31713533613605754</v>
      </c>
      <c r="U124" s="118">
        <f t="shared" si="43"/>
        <v>0.28407713691629022</v>
      </c>
      <c r="V124" s="118">
        <f t="shared" si="43"/>
        <v>0.29109283817701875</v>
      </c>
      <c r="W124" s="118">
        <f t="shared" ref="W124:Y124" si="44">W125+W128+W130+W139</f>
        <v>0.29639089515134576</v>
      </c>
      <c r="X124" s="118">
        <f t="shared" si="44"/>
        <v>0.24068789304590801</v>
      </c>
      <c r="Y124" s="118">
        <f t="shared" si="44"/>
        <v>0.17902587872627324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0.15165752833780352</v>
      </c>
      <c r="C139" s="123">
        <v>0.18278871484540371</v>
      </c>
      <c r="D139" s="123">
        <v>0.1968538150279267</v>
      </c>
      <c r="E139" s="123">
        <v>0.27946882647949012</v>
      </c>
      <c r="F139" s="123">
        <v>0.32212595970574825</v>
      </c>
      <c r="G139" s="123">
        <v>0.33072737054970985</v>
      </c>
      <c r="H139" s="123">
        <v>0.36124910373481384</v>
      </c>
      <c r="I139" s="123">
        <v>0.33997339870016768</v>
      </c>
      <c r="J139" s="123">
        <v>0.31262674237743066</v>
      </c>
      <c r="K139" s="123">
        <v>0.35256231328275051</v>
      </c>
      <c r="L139" s="123">
        <v>0.30598443551900373</v>
      </c>
      <c r="M139" s="123">
        <v>0.38871338225160562</v>
      </c>
      <c r="N139" s="123">
        <v>0.34620725835599503</v>
      </c>
      <c r="O139" s="123">
        <v>0.34826782301475878</v>
      </c>
      <c r="P139" s="123">
        <v>0.32739868439185377</v>
      </c>
      <c r="Q139" s="123">
        <v>0.46157412775917922</v>
      </c>
      <c r="R139" s="123">
        <v>0.37750020761370073</v>
      </c>
      <c r="S139" s="123">
        <v>0.34053156028973164</v>
      </c>
      <c r="T139" s="123">
        <v>0.31713533613605754</v>
      </c>
      <c r="U139" s="123">
        <v>0.28407713691629022</v>
      </c>
      <c r="V139" s="123">
        <v>0.29109283817701875</v>
      </c>
      <c r="W139" s="123">
        <v>0.29639089515134576</v>
      </c>
      <c r="X139" s="123">
        <v>0.24068789304590801</v>
      </c>
      <c r="Y139" s="123">
        <v>0.17902587872627324</v>
      </c>
      <c r="DA139" s="130" t="s">
        <v>3214</v>
      </c>
    </row>
    <row r="140" spans="1:105" ht="12" customHeight="1" x14ac:dyDescent="0.25">
      <c r="A140" s="97" t="s">
        <v>50</v>
      </c>
      <c r="B140" s="99">
        <v>2.2868213559683253</v>
      </c>
      <c r="C140" s="99">
        <v>2.4466817727708272</v>
      </c>
      <c r="D140" s="99">
        <v>2.3597778798729867</v>
      </c>
      <c r="E140" s="99">
        <v>2.7175214118522222</v>
      </c>
      <c r="F140" s="99">
        <v>2.8050006893538484</v>
      </c>
      <c r="G140" s="99">
        <v>2.7633102857741254</v>
      </c>
      <c r="H140" s="99">
        <v>2.9231811844502031</v>
      </c>
      <c r="I140" s="99">
        <v>2.767236532566554</v>
      </c>
      <c r="J140" s="99">
        <v>2.5723616124708277</v>
      </c>
      <c r="K140" s="99">
        <v>2.8809368521953047</v>
      </c>
      <c r="L140" s="99">
        <v>2.5191073088148546</v>
      </c>
      <c r="M140" s="99">
        <v>3.1599421409096387</v>
      </c>
      <c r="N140" s="99">
        <v>2.8534511180516131</v>
      </c>
      <c r="O140" s="99">
        <v>2.7170321706510809</v>
      </c>
      <c r="P140" s="99">
        <v>2.5240900004730147</v>
      </c>
      <c r="Q140" s="99">
        <v>3.6400413967592922</v>
      </c>
      <c r="R140" s="99">
        <v>3.0592697570804281</v>
      </c>
      <c r="S140" s="99">
        <v>3.0088422736193841</v>
      </c>
      <c r="T140" s="99">
        <v>3.0741378589782125</v>
      </c>
      <c r="U140" s="99">
        <v>2.9698378704184023</v>
      </c>
      <c r="V140" s="99">
        <v>3.2507823867737029</v>
      </c>
      <c r="W140" s="99">
        <v>3.60403352306</v>
      </c>
      <c r="X140" s="99">
        <v>3.373475604506571</v>
      </c>
      <c r="Y140" s="99">
        <v>2.9539536027895408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:Y143" si="51">W144+W146+W148+W157</f>
        <v>0</v>
      </c>
      <c r="X143" s="118">
        <f t="shared" si="51"/>
        <v>0</v>
      </c>
      <c r="Y143" s="118">
        <f t="shared" si="51"/>
        <v>0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3222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3231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0.18227951968928585</v>
      </c>
      <c r="C161" s="118">
        <f t="shared" si="54"/>
        <v>0.20887342931565939</v>
      </c>
      <c r="D161" s="118">
        <f t="shared" si="54"/>
        <v>0.24045201589043863</v>
      </c>
      <c r="E161" s="118">
        <f t="shared" si="54"/>
        <v>0.2996009143695047</v>
      </c>
      <c r="F161" s="118">
        <f t="shared" si="54"/>
        <v>0.33722892539360588</v>
      </c>
      <c r="G161" s="118">
        <f t="shared" si="54"/>
        <v>0.35135082688302027</v>
      </c>
      <c r="H161" s="118">
        <f t="shared" si="54"/>
        <v>0.38010219019571601</v>
      </c>
      <c r="I161" s="118">
        <f t="shared" si="54"/>
        <v>0.34992305866776863</v>
      </c>
      <c r="J161" s="118">
        <f t="shared" si="54"/>
        <v>0.32996489685822744</v>
      </c>
      <c r="K161" s="118">
        <f t="shared" si="54"/>
        <v>0.37535843833662974</v>
      </c>
      <c r="L161" s="118">
        <f t="shared" si="54"/>
        <v>0.33379882413181244</v>
      </c>
      <c r="M161" s="118">
        <f t="shared" si="54"/>
        <v>0.42904962442533362</v>
      </c>
      <c r="N161" s="118">
        <f t="shared" si="54"/>
        <v>0.38709093987587528</v>
      </c>
      <c r="O161" s="118">
        <f t="shared" si="54"/>
        <v>0.37961359354599272</v>
      </c>
      <c r="P161" s="118">
        <f t="shared" si="54"/>
        <v>0.35655764898023018</v>
      </c>
      <c r="Q161" s="118">
        <f t="shared" si="54"/>
        <v>0.49780214035810444</v>
      </c>
      <c r="R161" s="118">
        <f t="shared" ref="R161:V161" si="55">R162+R164+R166+R175</f>
        <v>0.40142124155646758</v>
      </c>
      <c r="S161" s="118">
        <f t="shared" si="55"/>
        <v>0.3560490604027638</v>
      </c>
      <c r="T161" s="118">
        <f t="shared" si="55"/>
        <v>0.32174027845855663</v>
      </c>
      <c r="U161" s="118">
        <f t="shared" si="55"/>
        <v>0.286244767232191</v>
      </c>
      <c r="V161" s="118">
        <f t="shared" si="55"/>
        <v>0.294060242935333</v>
      </c>
      <c r="W161" s="118">
        <f t="shared" ref="W161:Y161" si="56">W162+W164+W166+W175</f>
        <v>0.29936927009440401</v>
      </c>
      <c r="X161" s="118">
        <f t="shared" si="56"/>
        <v>0.24002774426442652</v>
      </c>
      <c r="Y161" s="118">
        <f t="shared" si="56"/>
        <v>0.16765158852023698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3.062334693146327E-2</v>
      </c>
      <c r="C166" s="123">
        <v>3.0954549646817455E-2</v>
      </c>
      <c r="D166" s="123">
        <v>2.8114109844199053E-2</v>
      </c>
      <c r="E166" s="123">
        <v>2.8355602265926171E-2</v>
      </c>
      <c r="F166" s="123">
        <v>2.7884641598000356E-2</v>
      </c>
      <c r="G166" s="123">
        <v>2.7470279213142212E-2</v>
      </c>
      <c r="H166" s="123">
        <v>2.6872768693292734E-2</v>
      </c>
      <c r="I166" s="123">
        <v>2.5464328959498073E-2</v>
      </c>
      <c r="J166" s="123">
        <v>2.4406447247767599E-2</v>
      </c>
      <c r="K166" s="123">
        <v>2.4237164682944311E-2</v>
      </c>
      <c r="L166" s="123">
        <v>2.393523272959646E-2</v>
      </c>
      <c r="M166" s="123">
        <v>2.4313159892807138E-2</v>
      </c>
      <c r="N166" s="123">
        <v>2.18890920520666E-2</v>
      </c>
      <c r="O166" s="123">
        <v>1.9760044362508406E-2</v>
      </c>
      <c r="P166" s="123">
        <v>1.9118553084815623E-2</v>
      </c>
      <c r="Q166" s="123">
        <v>1.7534342825835797E-2</v>
      </c>
      <c r="R166" s="123">
        <v>1.406260236708777E-2</v>
      </c>
      <c r="S166" s="123">
        <v>1.2438661631125251E-2</v>
      </c>
      <c r="T166" s="123">
        <v>1.1106446740964507E-2</v>
      </c>
      <c r="U166" s="123">
        <v>9.990441775213011E-3</v>
      </c>
      <c r="V166" s="123">
        <v>1.032876665398E-2</v>
      </c>
      <c r="W166" s="123">
        <v>1.0277967787039164E-2</v>
      </c>
      <c r="X166" s="123">
        <v>7.856595567124364E-3</v>
      </c>
      <c r="Y166" s="123">
        <v>5.4514251140593255E-3</v>
      </c>
      <c r="DA166" s="130" t="s">
        <v>3239</v>
      </c>
    </row>
    <row r="167" spans="1:105" ht="12" customHeight="1" x14ac:dyDescent="0.25">
      <c r="A167" s="97" t="s">
        <v>124</v>
      </c>
      <c r="B167" s="99">
        <v>4.2346567514424036</v>
      </c>
      <c r="C167" s="99">
        <v>4.4033459570224229</v>
      </c>
      <c r="D167" s="99">
        <v>4.1978432818310045</v>
      </c>
      <c r="E167" s="99">
        <v>4.3457255799322505</v>
      </c>
      <c r="F167" s="99">
        <v>4.4118428500284645</v>
      </c>
      <c r="G167" s="99">
        <v>4.4913049138980243</v>
      </c>
      <c r="H167" s="99">
        <v>4.571201252574002</v>
      </c>
      <c r="I167" s="99">
        <v>4.6611480162940655</v>
      </c>
      <c r="J167" s="99">
        <v>4.8869752352475402</v>
      </c>
      <c r="K167" s="99">
        <v>5.133953252142863</v>
      </c>
      <c r="L167" s="99">
        <v>5.3062636929317506</v>
      </c>
      <c r="M167" s="99">
        <v>5.520967686619275</v>
      </c>
      <c r="N167" s="99">
        <v>5.2745286527603259</v>
      </c>
      <c r="O167" s="99">
        <v>4.992776389497565</v>
      </c>
      <c r="P167" s="99">
        <v>5.0549249101604694</v>
      </c>
      <c r="Q167" s="99">
        <v>5.0736786331438468</v>
      </c>
      <c r="R167" s="99">
        <v>4.7127394303595684</v>
      </c>
      <c r="S167" s="99">
        <v>4.8207986659182076</v>
      </c>
      <c r="T167" s="99">
        <v>4.8540604759138191</v>
      </c>
      <c r="U167" s="99">
        <v>4.5459285199934536</v>
      </c>
      <c r="V167" s="99">
        <v>4.8498637591017379</v>
      </c>
      <c r="W167" s="99">
        <v>5.3059548218161954</v>
      </c>
      <c r="X167" s="99">
        <v>5.0084722596492632</v>
      </c>
      <c r="Y167" s="99">
        <v>4.4695218142778259</v>
      </c>
      <c r="DA167" s="63" t="s">
        <v>3240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1.7893514076296682</v>
      </c>
      <c r="M168" s="99">
        <v>1.8301875091395796</v>
      </c>
      <c r="N168" s="99">
        <v>1.6564450266748916</v>
      </c>
      <c r="O168" s="99">
        <v>1.7082345604884188</v>
      </c>
      <c r="P168" s="99">
        <v>1.8193114919369646</v>
      </c>
      <c r="Q168" s="99">
        <v>1.7200370645073833</v>
      </c>
      <c r="R168" s="99">
        <v>1.7382301364802959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3241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1.7893514076296682</v>
      </c>
      <c r="M169" s="102">
        <v>1.8301875091395796</v>
      </c>
      <c r="N169" s="102">
        <v>1.6564450266748916</v>
      </c>
      <c r="O169" s="102">
        <v>1.7082345604884188</v>
      </c>
      <c r="P169" s="102">
        <v>1.8193114919369646</v>
      </c>
      <c r="Q169" s="102">
        <v>1.7200370645073833</v>
      </c>
      <c r="R169" s="102">
        <v>1.7382301364802959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0.15165617275782259</v>
      </c>
      <c r="C175" s="123">
        <v>0.17791887966884193</v>
      </c>
      <c r="D175" s="123">
        <v>0.21233790604623959</v>
      </c>
      <c r="E175" s="123">
        <v>0.27124531210357855</v>
      </c>
      <c r="F175" s="123">
        <v>0.30934428379560552</v>
      </c>
      <c r="G175" s="123">
        <v>0.32388054766987806</v>
      </c>
      <c r="H175" s="123">
        <v>0.35322942150242326</v>
      </c>
      <c r="I175" s="123">
        <v>0.32445872970827055</v>
      </c>
      <c r="J175" s="123">
        <v>0.30555844961045986</v>
      </c>
      <c r="K175" s="123">
        <v>0.35112127365368545</v>
      </c>
      <c r="L175" s="123">
        <v>0.30986359140221598</v>
      </c>
      <c r="M175" s="123">
        <v>0.40473646453252649</v>
      </c>
      <c r="N175" s="123">
        <v>0.36520184782380871</v>
      </c>
      <c r="O175" s="123">
        <v>0.35985354918348433</v>
      </c>
      <c r="P175" s="123">
        <v>0.33743909589541454</v>
      </c>
      <c r="Q175" s="123">
        <v>0.48026779753226867</v>
      </c>
      <c r="R175" s="123">
        <v>0.38735863918937979</v>
      </c>
      <c r="S175" s="123">
        <v>0.34361039877163857</v>
      </c>
      <c r="T175" s="123">
        <v>0.31063383171759212</v>
      </c>
      <c r="U175" s="123">
        <v>0.27625432545697798</v>
      </c>
      <c r="V175" s="123">
        <v>0.28373147628135298</v>
      </c>
      <c r="W175" s="123">
        <v>0.28909130230736485</v>
      </c>
      <c r="X175" s="123">
        <v>0.23217114869730215</v>
      </c>
      <c r="Y175" s="123">
        <v>0.16220016340617766</v>
      </c>
      <c r="DA175" s="130" t="s">
        <v>3248</v>
      </c>
    </row>
    <row r="176" spans="1:105" ht="12" customHeight="1" x14ac:dyDescent="0.25">
      <c r="A176" s="97" t="s">
        <v>50</v>
      </c>
      <c r="B176" s="99">
        <v>2.2868213559683253</v>
      </c>
      <c r="C176" s="99">
        <v>2.4480922209606621</v>
      </c>
      <c r="D176" s="99">
        <v>2.3580712655781433</v>
      </c>
      <c r="E176" s="99">
        <v>2.7199736011496829</v>
      </c>
      <c r="F176" s="99">
        <v>2.808994603162084</v>
      </c>
      <c r="G176" s="99">
        <v>2.7659419891356309</v>
      </c>
      <c r="H176" s="99">
        <v>2.9237578954419434</v>
      </c>
      <c r="I176" s="99">
        <v>2.7665812260591562</v>
      </c>
      <c r="J176" s="99">
        <v>2.5702133209251197</v>
      </c>
      <c r="K176" s="99">
        <v>2.8780282227626932</v>
      </c>
      <c r="L176" s="99">
        <v>2.5163789988761303</v>
      </c>
      <c r="M176" s="99">
        <v>3.1584845520573088</v>
      </c>
      <c r="N176" s="99">
        <v>2.8537282550448384</v>
      </c>
      <c r="O176" s="99">
        <v>2.7182465401749587</v>
      </c>
      <c r="P176" s="99">
        <v>2.525232590677013</v>
      </c>
      <c r="Q176" s="99">
        <v>3.6418098327827906</v>
      </c>
      <c r="R176" s="99">
        <v>3.0593988622197914</v>
      </c>
      <c r="S176" s="99">
        <v>3.0080026949008847</v>
      </c>
      <c r="T176" s="99">
        <v>3.0705860253913304</v>
      </c>
      <c r="U176" s="99">
        <v>2.964055350406591</v>
      </c>
      <c r="V176" s="99">
        <v>3.2445666066157051</v>
      </c>
      <c r="W176" s="99">
        <v>3.5926266608788202</v>
      </c>
      <c r="X176" s="99">
        <v>3.3640698631252128</v>
      </c>
      <c r="Y176" s="99">
        <v>2.9475871348004814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4.8572418020202477</v>
      </c>
      <c r="D3" s="117">
        <f t="shared" si="0"/>
        <v>9.8769187971450769</v>
      </c>
      <c r="E3" s="117">
        <f t="shared" si="0"/>
        <v>12.477951614598553</v>
      </c>
      <c r="F3" s="117">
        <f t="shared" si="0"/>
        <v>8.1442212192305838</v>
      </c>
      <c r="G3" s="117">
        <f t="shared" si="0"/>
        <v>6.9740926973997777</v>
      </c>
      <c r="H3" s="117">
        <f t="shared" si="0"/>
        <v>2.9010385438057291</v>
      </c>
      <c r="I3" s="117">
        <f t="shared" si="0"/>
        <v>0.53480119037083829</v>
      </c>
      <c r="J3" s="117">
        <f t="shared" si="0"/>
        <v>0.15250092421523107</v>
      </c>
      <c r="K3" s="117">
        <f t="shared" si="0"/>
        <v>1.6962012066599703</v>
      </c>
      <c r="L3" s="117">
        <f t="shared" si="0"/>
        <v>7.0889728675014778</v>
      </c>
      <c r="M3" s="117">
        <f t="shared" si="0"/>
        <v>10.361950374155334</v>
      </c>
      <c r="N3" s="117">
        <f t="shared" si="0"/>
        <v>14.121946014215801</v>
      </c>
      <c r="O3" s="117">
        <f t="shared" si="0"/>
        <v>4.7295959390776314</v>
      </c>
      <c r="P3" s="117">
        <f t="shared" si="0"/>
        <v>0</v>
      </c>
      <c r="Q3" s="117">
        <f t="shared" si="0"/>
        <v>1.2553744362155435</v>
      </c>
      <c r="R3" s="117">
        <f t="shared" ref="R3:V3" si="1">R4+R7+R9+R19</f>
        <v>5.0481528335325345</v>
      </c>
      <c r="S3" s="117">
        <f t="shared" si="1"/>
        <v>4.2168686406387144</v>
      </c>
      <c r="T3" s="117">
        <f t="shared" si="1"/>
        <v>0</v>
      </c>
      <c r="U3" s="117">
        <f t="shared" si="1"/>
        <v>0.17225517299058413</v>
      </c>
      <c r="V3" s="117">
        <f t="shared" si="1"/>
        <v>1.0055494119612727</v>
      </c>
      <c r="W3" s="117">
        <f t="shared" ref="W3:Y3" si="2">W4+W7+W9+W19</f>
        <v>0</v>
      </c>
      <c r="X3" s="117">
        <f t="shared" si="2"/>
        <v>2.6606418163290402E-4</v>
      </c>
      <c r="Y3" s="117">
        <f t="shared" si="2"/>
        <v>2.0342758516473611E-4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3.0700163631459518</v>
      </c>
      <c r="D4" s="122">
        <f t="shared" si="3"/>
        <v>7.3136427465236293</v>
      </c>
      <c r="E4" s="122">
        <f t="shared" si="3"/>
        <v>9.593029346297774</v>
      </c>
      <c r="F4" s="122">
        <f t="shared" si="3"/>
        <v>5.8248999289624335</v>
      </c>
      <c r="G4" s="122">
        <f t="shared" si="3"/>
        <v>4.792002742829041</v>
      </c>
      <c r="H4" s="122">
        <f t="shared" si="3"/>
        <v>2.0449238845898341</v>
      </c>
      <c r="I4" s="122">
        <f t="shared" si="3"/>
        <v>0.36695135647780092</v>
      </c>
      <c r="J4" s="122">
        <f t="shared" si="3"/>
        <v>0.10095456421616486</v>
      </c>
      <c r="K4" s="122">
        <f t="shared" si="3"/>
        <v>0.99566031993310911</v>
      </c>
      <c r="L4" s="122">
        <f t="shared" si="3"/>
        <v>4.7506533055283526</v>
      </c>
      <c r="M4" s="122">
        <f t="shared" si="3"/>
        <v>7.1606629279119325</v>
      </c>
      <c r="N4" s="122">
        <f t="shared" si="3"/>
        <v>9.9403896770118614</v>
      </c>
      <c r="O4" s="122">
        <f t="shared" si="3"/>
        <v>3.2755632595392852</v>
      </c>
      <c r="P4" s="122">
        <f t="shared" si="3"/>
        <v>0</v>
      </c>
      <c r="Q4" s="122">
        <f t="shared" si="3"/>
        <v>0.78990323867533629</v>
      </c>
      <c r="R4" s="122">
        <f t="shared" ref="R4:V4" si="4">SUM(R5:R6)</f>
        <v>3.2857395029285654</v>
      </c>
      <c r="S4" s="122">
        <f t="shared" si="4"/>
        <v>2.7393808504270765</v>
      </c>
      <c r="T4" s="122">
        <f t="shared" si="4"/>
        <v>0</v>
      </c>
      <c r="U4" s="122">
        <f t="shared" si="4"/>
        <v>9.7510914199311058E-2</v>
      </c>
      <c r="V4" s="122">
        <f t="shared" si="4"/>
        <v>0.54792961748169566</v>
      </c>
      <c r="W4" s="122">
        <f t="shared" ref="W4:Y4" si="5">SUM(W5:W6)</f>
        <v>0</v>
      </c>
      <c r="X4" s="122">
        <f t="shared" si="5"/>
        <v>1.150591651857322E-4</v>
      </c>
      <c r="Y4" s="122">
        <f t="shared" si="5"/>
        <v>6.7621553894703753E-5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3.0543573651409948</v>
      </c>
      <c r="D5" s="98">
        <v>7.2762633907758492</v>
      </c>
      <c r="E5" s="98">
        <v>9.5442681148214792</v>
      </c>
      <c r="F5" s="98">
        <v>5.7954347141128828</v>
      </c>
      <c r="G5" s="98">
        <v>4.7680013975973088</v>
      </c>
      <c r="H5" s="98">
        <v>2.0346908930353487</v>
      </c>
      <c r="I5" s="98">
        <v>0.36513534802136954</v>
      </c>
      <c r="J5" s="98">
        <v>0.10045270957697944</v>
      </c>
      <c r="K5" s="98">
        <v>0.99072502123793238</v>
      </c>
      <c r="L5" s="98">
        <v>4.7269278038770457</v>
      </c>
      <c r="M5" s="98">
        <v>7.1247094328825549</v>
      </c>
      <c r="N5" s="98">
        <v>9.891501465859756</v>
      </c>
      <c r="O5" s="98">
        <v>3.259299110461598</v>
      </c>
      <c r="P5" s="98">
        <v>0</v>
      </c>
      <c r="Q5" s="98">
        <v>0.78596984305248341</v>
      </c>
      <c r="R5" s="98">
        <v>3.2691183772585943</v>
      </c>
      <c r="S5" s="98">
        <v>2.7250982510404036</v>
      </c>
      <c r="T5" s="98">
        <v>0</v>
      </c>
      <c r="U5" s="98">
        <v>9.6978543688001365E-2</v>
      </c>
      <c r="V5" s="98">
        <v>0.54486364843216573</v>
      </c>
      <c r="W5" s="98">
        <v>0</v>
      </c>
      <c r="X5" s="98">
        <v>1.1440039325882044E-4</v>
      </c>
      <c r="Y5" s="98">
        <v>6.7230114486373064E-5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1.5658998004956903E-2</v>
      </c>
      <c r="D6" s="98">
        <v>3.7379355747780209E-2</v>
      </c>
      <c r="E6" s="98">
        <v>4.8761231476294527E-2</v>
      </c>
      <c r="F6" s="98">
        <v>2.9465214849550895E-2</v>
      </c>
      <c r="G6" s="98">
        <v>2.400134523173262E-2</v>
      </c>
      <c r="H6" s="98">
        <v>1.023299155448563E-2</v>
      </c>
      <c r="I6" s="98">
        <v>1.8160084564313734E-3</v>
      </c>
      <c r="J6" s="98">
        <v>5.018546391854185E-4</v>
      </c>
      <c r="K6" s="98">
        <v>4.9352986951767602E-3</v>
      </c>
      <c r="L6" s="98">
        <v>2.372550165130698E-2</v>
      </c>
      <c r="M6" s="98">
        <v>3.5953495029377565E-2</v>
      </c>
      <c r="N6" s="98">
        <v>4.8888211152105558E-2</v>
      </c>
      <c r="O6" s="98">
        <v>1.626414907768723E-2</v>
      </c>
      <c r="P6" s="98">
        <v>0</v>
      </c>
      <c r="Q6" s="98">
        <v>3.9333956228528415E-3</v>
      </c>
      <c r="R6" s="98">
        <v>1.6621125669970958E-2</v>
      </c>
      <c r="S6" s="98">
        <v>1.4282599386672893E-2</v>
      </c>
      <c r="T6" s="98">
        <v>0</v>
      </c>
      <c r="U6" s="98">
        <v>5.3237051130969315E-4</v>
      </c>
      <c r="V6" s="98">
        <v>3.0659690495299136E-3</v>
      </c>
      <c r="W6" s="98">
        <v>0</v>
      </c>
      <c r="X6" s="98">
        <v>6.5877192691175628E-7</v>
      </c>
      <c r="Y6" s="98">
        <v>3.9143940833068514E-7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3.5759309838781811E-2</v>
      </c>
      <c r="D7" s="122">
        <f t="shared" si="6"/>
        <v>3.4633009105784859E-2</v>
      </c>
      <c r="E7" s="122">
        <f t="shared" si="6"/>
        <v>5.4374086919137012E-2</v>
      </c>
      <c r="F7" s="122">
        <f t="shared" si="6"/>
        <v>2.3479535283676155E-2</v>
      </c>
      <c r="G7" s="122">
        <f t="shared" si="6"/>
        <v>2.1522424525077709E-2</v>
      </c>
      <c r="H7" s="122">
        <f t="shared" si="6"/>
        <v>8.3662623004554584E-3</v>
      </c>
      <c r="I7" s="122">
        <f t="shared" si="6"/>
        <v>2.5879959079789802E-3</v>
      </c>
      <c r="J7" s="122">
        <f t="shared" si="6"/>
        <v>5.0147362580851341E-4</v>
      </c>
      <c r="K7" s="122">
        <f t="shared" si="6"/>
        <v>1.7578741998155043E-2</v>
      </c>
      <c r="L7" s="122">
        <f t="shared" si="6"/>
        <v>2.1489987912771888E-2</v>
      </c>
      <c r="M7" s="122">
        <f t="shared" si="6"/>
        <v>3.2300538940130373E-2</v>
      </c>
      <c r="N7" s="122">
        <f t="shared" si="6"/>
        <v>0.2061226987488152</v>
      </c>
      <c r="O7" s="122">
        <f t="shared" si="6"/>
        <v>1.4323999048068392E-2</v>
      </c>
      <c r="P7" s="122">
        <f t="shared" si="6"/>
        <v>0</v>
      </c>
      <c r="Q7" s="122">
        <f t="shared" si="6"/>
        <v>5.4315263686269223E-3</v>
      </c>
      <c r="R7" s="122">
        <f t="shared" si="6"/>
        <v>4.2170902409277372E-2</v>
      </c>
      <c r="S7" s="122">
        <f t="shared" si="6"/>
        <v>4.0698960720775265E-2</v>
      </c>
      <c r="T7" s="122">
        <f t="shared" si="6"/>
        <v>0</v>
      </c>
      <c r="U7" s="122">
        <f t="shared" si="6"/>
        <v>1.3361139874225531E-3</v>
      </c>
      <c r="V7" s="122">
        <f t="shared" si="6"/>
        <v>8.3969225222424535E-3</v>
      </c>
      <c r="W7" s="122">
        <f t="shared" si="6"/>
        <v>0</v>
      </c>
      <c r="X7" s="122">
        <f t="shared" si="6"/>
        <v>4.5968376333940103E-6</v>
      </c>
      <c r="Y7" s="122">
        <f t="shared" si="6"/>
        <v>3.6979083304071083E-6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3.5759309838781811E-2</v>
      </c>
      <c r="D8" s="98">
        <v>3.4633009105784859E-2</v>
      </c>
      <c r="E8" s="98">
        <v>5.4374086919137012E-2</v>
      </c>
      <c r="F8" s="98">
        <v>2.3479535283676155E-2</v>
      </c>
      <c r="G8" s="98">
        <v>2.1522424525077709E-2</v>
      </c>
      <c r="H8" s="98">
        <v>8.3662623004554584E-3</v>
      </c>
      <c r="I8" s="98">
        <v>2.5879959079789802E-3</v>
      </c>
      <c r="J8" s="98">
        <v>5.0147362580851341E-4</v>
      </c>
      <c r="K8" s="98">
        <v>1.7578741998155043E-2</v>
      </c>
      <c r="L8" s="98">
        <v>2.1489987912771888E-2</v>
      </c>
      <c r="M8" s="98">
        <v>3.2300538940130373E-2</v>
      </c>
      <c r="N8" s="98">
        <v>0.2061226987488152</v>
      </c>
      <c r="O8" s="98">
        <v>1.4323999048068392E-2</v>
      </c>
      <c r="P8" s="98">
        <v>0</v>
      </c>
      <c r="Q8" s="98">
        <v>5.4315263686269223E-3</v>
      </c>
      <c r="R8" s="98">
        <v>4.2170902409277372E-2</v>
      </c>
      <c r="S8" s="98">
        <v>4.0698960720775265E-2</v>
      </c>
      <c r="T8" s="98">
        <v>0</v>
      </c>
      <c r="U8" s="98">
        <v>1.3361139874225531E-3</v>
      </c>
      <c r="V8" s="98">
        <v>8.3969225222424535E-3</v>
      </c>
      <c r="W8" s="98">
        <v>0</v>
      </c>
      <c r="X8" s="98">
        <v>4.5968376333940103E-6</v>
      </c>
      <c r="Y8" s="98">
        <v>3.6979083304071083E-6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1.1216584424371565</v>
      </c>
      <c r="D9" s="122">
        <v>1.6452148055826261</v>
      </c>
      <c r="E9" s="122">
        <v>1.8076559784599335</v>
      </c>
      <c r="F9" s="122">
        <v>1.4483359884037177</v>
      </c>
      <c r="G9" s="122">
        <v>1.3975901872093004</v>
      </c>
      <c r="H9" s="122">
        <v>0.54825288768474689</v>
      </c>
      <c r="I9" s="122">
        <v>0.1058486674495718</v>
      </c>
      <c r="J9" s="122">
        <v>3.2706127427020913E-2</v>
      </c>
      <c r="K9" s="122">
        <v>0.45127481527264113</v>
      </c>
      <c r="L9" s="122">
        <v>1.4747972446815201</v>
      </c>
      <c r="M9" s="122">
        <v>2.0684283909302197</v>
      </c>
      <c r="N9" s="122">
        <v>2.5828549056896453</v>
      </c>
      <c r="O9" s="122">
        <v>0.94008503082076</v>
      </c>
      <c r="P9" s="122">
        <v>0</v>
      </c>
      <c r="Q9" s="122">
        <v>0.28768287423257011</v>
      </c>
      <c r="R9" s="122">
        <v>1.08228800147058</v>
      </c>
      <c r="S9" s="122">
        <v>0.91356865619899352</v>
      </c>
      <c r="T9" s="122">
        <v>0</v>
      </c>
      <c r="U9" s="122">
        <v>4.681483767667742E-2</v>
      </c>
      <c r="V9" s="122">
        <v>0.28598265942926959</v>
      </c>
      <c r="W9" s="122">
        <v>0</v>
      </c>
      <c r="X9" s="122">
        <v>8.4013199262238027E-5</v>
      </c>
      <c r="Y9" s="122">
        <v>7.0551079369558312E-5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2.7042489789217577E-3</v>
      </c>
      <c r="D10" s="98">
        <v>1.6767503085656912E-2</v>
      </c>
      <c r="E10" s="98">
        <v>1.4007714544554869E-2</v>
      </c>
      <c r="F10" s="98">
        <v>6.3359758890324637E-3</v>
      </c>
      <c r="G10" s="98">
        <v>4.9404852520223974E-3</v>
      </c>
      <c r="H10" s="98">
        <v>2.6937277735229271E-3</v>
      </c>
      <c r="I10" s="98">
        <v>4.5089529801535397E-4</v>
      </c>
      <c r="J10" s="98">
        <v>1.4575682120262791E-3</v>
      </c>
      <c r="K10" s="98">
        <v>9.9834674848595616E-3</v>
      </c>
      <c r="L10" s="98">
        <v>4.0455099310332941E-2</v>
      </c>
      <c r="M10" s="98">
        <v>4.948444696667003E-2</v>
      </c>
      <c r="N10" s="98">
        <v>9.6932913137245322E-2</v>
      </c>
      <c r="O10" s="98">
        <v>5.4044760439154876E-2</v>
      </c>
      <c r="P10" s="98">
        <v>0</v>
      </c>
      <c r="Q10" s="98">
        <v>6.6855696575837209E-4</v>
      </c>
      <c r="R10" s="98">
        <v>9.7459755316264794E-3</v>
      </c>
      <c r="S10" s="98">
        <v>9.3896586945116812E-3</v>
      </c>
      <c r="T10" s="98">
        <v>0</v>
      </c>
      <c r="U10" s="98">
        <v>9.6958398897262232E-4</v>
      </c>
      <c r="V10" s="98">
        <v>1.2075140744407874E-2</v>
      </c>
      <c r="W10" s="98">
        <v>0</v>
      </c>
      <c r="X10" s="98">
        <v>8.4013199262238027E-5</v>
      </c>
      <c r="Y10" s="98">
        <v>7.0551079369558312E-5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7.2371213217822146E-3</v>
      </c>
      <c r="D11" s="98">
        <v>6.4009805129952172E-3</v>
      </c>
      <c r="E11" s="98">
        <v>1.0698361857100226E-2</v>
      </c>
      <c r="F11" s="98">
        <v>9.743525487950341E-3</v>
      </c>
      <c r="G11" s="98">
        <v>9.8241918682613269E-3</v>
      </c>
      <c r="H11" s="98">
        <v>3.7311402291550335E-3</v>
      </c>
      <c r="I11" s="98">
        <v>5.0639101649373988E-4</v>
      </c>
      <c r="J11" s="98">
        <v>1.3154748054456611E-4</v>
      </c>
      <c r="K11" s="98">
        <v>1.7807813211631906E-3</v>
      </c>
      <c r="L11" s="98">
        <v>6.4445081257195214E-3</v>
      </c>
      <c r="M11" s="98">
        <v>1.0756065379801005E-2</v>
      </c>
      <c r="N11" s="98">
        <v>1.0743317491290066E-2</v>
      </c>
      <c r="O11" s="98">
        <v>3.96825415055893E-3</v>
      </c>
      <c r="P11" s="98">
        <v>0</v>
      </c>
      <c r="Q11" s="98">
        <v>2.3410237163485142E-4</v>
      </c>
      <c r="R11" s="98">
        <v>6.4106707697739868E-4</v>
      </c>
      <c r="S11" s="98">
        <v>1.4154789471661124E-3</v>
      </c>
      <c r="T11" s="98">
        <v>0</v>
      </c>
      <c r="U11" s="98">
        <v>1.0768402060631965E-4</v>
      </c>
      <c r="V11" s="98">
        <v>7.0609887134762421E-4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1.1117170721364524</v>
      </c>
      <c r="D15" s="101">
        <v>1.622046321983974</v>
      </c>
      <c r="E15" s="101">
        <v>1.7829499020582784</v>
      </c>
      <c r="F15" s="101">
        <v>1.4322564870267349</v>
      </c>
      <c r="G15" s="101">
        <v>1.3828255100890168</v>
      </c>
      <c r="H15" s="101">
        <v>0.54182801968206895</v>
      </c>
      <c r="I15" s="101">
        <v>0.10489138113506272</v>
      </c>
      <c r="J15" s="101">
        <v>3.1117011734450067E-2</v>
      </c>
      <c r="K15" s="101">
        <v>0.4395105664666184</v>
      </c>
      <c r="L15" s="101">
        <v>0.96806323529394489</v>
      </c>
      <c r="M15" s="101">
        <v>1.9026928560396508</v>
      </c>
      <c r="N15" s="101">
        <v>2.404713616423944</v>
      </c>
      <c r="O15" s="101">
        <v>0.81788267172667284</v>
      </c>
      <c r="P15" s="101">
        <v>0</v>
      </c>
      <c r="Q15" s="101">
        <v>0.27644771984997213</v>
      </c>
      <c r="R15" s="101">
        <v>0.980912136348007</v>
      </c>
      <c r="S15" s="101">
        <v>0.79877583764400728</v>
      </c>
      <c r="T15" s="101">
        <v>0</v>
      </c>
      <c r="U15" s="101">
        <v>4.200055588791711E-2</v>
      </c>
      <c r="V15" s="101">
        <v>0.25748779171328123</v>
      </c>
      <c r="W15" s="101">
        <v>0</v>
      </c>
      <c r="X15" s="101">
        <v>0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0.45983440195152281</v>
      </c>
      <c r="M16" s="104">
        <v>0.10549502254409773</v>
      </c>
      <c r="N16" s="104">
        <v>7.0465058637165623E-2</v>
      </c>
      <c r="O16" s="104">
        <v>6.4189344504373247E-2</v>
      </c>
      <c r="P16" s="104">
        <v>0</v>
      </c>
      <c r="Q16" s="104">
        <v>1.0332495045204802E-2</v>
      </c>
      <c r="R16" s="104">
        <v>9.0988822513969059E-2</v>
      </c>
      <c r="S16" s="104">
        <v>0.1039876809133084</v>
      </c>
      <c r="T16" s="104">
        <v>0</v>
      </c>
      <c r="U16" s="104">
        <v>3.7370137791813713E-3</v>
      </c>
      <c r="V16" s="104">
        <v>1.5713628100232829E-2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0.21692962358884518</v>
      </c>
      <c r="M17" s="98">
        <v>4.8243106757161487E-2</v>
      </c>
      <c r="N17" s="98">
        <v>3.0168383251010549E-2</v>
      </c>
      <c r="O17" s="98">
        <v>2.870961163790435E-2</v>
      </c>
      <c r="P17" s="98">
        <v>0</v>
      </c>
      <c r="Q17" s="98">
        <v>4.391803471230373E-3</v>
      </c>
      <c r="R17" s="98">
        <v>4.0856763769252423E-2</v>
      </c>
      <c r="S17" s="98">
        <v>4.8860372496808802E-2</v>
      </c>
      <c r="T17" s="98">
        <v>0</v>
      </c>
      <c r="U17" s="98">
        <v>1.6490539254016235E-3</v>
      </c>
      <c r="V17" s="98">
        <v>7.0266175192131939E-3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0.24290477836267763</v>
      </c>
      <c r="M18" s="98">
        <v>5.7251915786936246E-2</v>
      </c>
      <c r="N18" s="98">
        <v>4.0296675386155077E-2</v>
      </c>
      <c r="O18" s="98">
        <v>3.547973286646889E-2</v>
      </c>
      <c r="P18" s="98">
        <v>0</v>
      </c>
      <c r="Q18" s="98">
        <v>5.9406915739744293E-3</v>
      </c>
      <c r="R18" s="98">
        <v>5.0132058744716629E-2</v>
      </c>
      <c r="S18" s="98">
        <v>5.5127308416499606E-2</v>
      </c>
      <c r="T18" s="98">
        <v>0</v>
      </c>
      <c r="U18" s="98">
        <v>2.0879598537797478E-3</v>
      </c>
      <c r="V18" s="98">
        <v>8.6870105810196354E-3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0.62980768659835717</v>
      </c>
      <c r="D19" s="122">
        <v>0.88342823593303699</v>
      </c>
      <c r="E19" s="122">
        <v>1.0228922029217076</v>
      </c>
      <c r="F19" s="122">
        <v>0.84750576658075638</v>
      </c>
      <c r="G19" s="122">
        <v>0.7629773428363591</v>
      </c>
      <c r="H19" s="122">
        <v>0.29949550923069235</v>
      </c>
      <c r="I19" s="122">
        <v>5.9413170535486517E-2</v>
      </c>
      <c r="J19" s="122">
        <v>1.833875894623677E-2</v>
      </c>
      <c r="K19" s="122">
        <v>0.23168732945606518</v>
      </c>
      <c r="L19" s="122">
        <v>0.84203232937883288</v>
      </c>
      <c r="M19" s="122">
        <v>1.1005585163730516</v>
      </c>
      <c r="N19" s="122">
        <v>1.3925787327654779</v>
      </c>
      <c r="O19" s="122">
        <v>0.49962364966951794</v>
      </c>
      <c r="P19" s="122">
        <v>0</v>
      </c>
      <c r="Q19" s="122">
        <v>0.17235679693901007</v>
      </c>
      <c r="R19" s="122">
        <v>0.63795442672411173</v>
      </c>
      <c r="S19" s="122">
        <v>0.52322017329186887</v>
      </c>
      <c r="T19" s="122">
        <v>0</v>
      </c>
      <c r="U19" s="122">
        <v>2.6593307127173102E-2</v>
      </c>
      <c r="V19" s="122">
        <v>0.16324021252806498</v>
      </c>
      <c r="W19" s="122">
        <v>0</v>
      </c>
      <c r="X19" s="122">
        <v>6.2394979551539761E-5</v>
      </c>
      <c r="Y19" s="122">
        <v>6.1557043570066927E-5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2.9141842632277436E-2</v>
      </c>
      <c r="D20" s="98">
        <v>0.17387615676079243</v>
      </c>
      <c r="E20" s="98">
        <v>0.15427743722999371</v>
      </c>
      <c r="F20" s="98">
        <v>0.10635271483897611</v>
      </c>
      <c r="G20" s="98">
        <v>9.8686459869737092E-2</v>
      </c>
      <c r="H20" s="98">
        <v>3.6436318512194706E-2</v>
      </c>
      <c r="I20" s="98">
        <v>3.4449462124967194E-3</v>
      </c>
      <c r="J20" s="98">
        <v>7.0944884213578249E-3</v>
      </c>
      <c r="K20" s="98">
        <v>3.3496712865291739E-2</v>
      </c>
      <c r="L20" s="98">
        <v>0.24879822955790612</v>
      </c>
      <c r="M20" s="98">
        <v>0.23814751130655326</v>
      </c>
      <c r="N20" s="98">
        <v>0.34142914973055943</v>
      </c>
      <c r="O20" s="98">
        <v>3.7526381573973276E-2</v>
      </c>
      <c r="P20" s="98">
        <v>0</v>
      </c>
      <c r="Q20" s="98">
        <v>0</v>
      </c>
      <c r="R20" s="98">
        <v>4.3601204710377097E-4</v>
      </c>
      <c r="S20" s="98">
        <v>2.5746004172678455E-3</v>
      </c>
      <c r="T20" s="98">
        <v>0</v>
      </c>
      <c r="U20" s="98">
        <v>2.0857712006646786E-3</v>
      </c>
      <c r="V20" s="98">
        <v>1.3657981271800115E-2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9.4081079716429677E-2</v>
      </c>
      <c r="D21" s="98">
        <v>0.20814363161772365</v>
      </c>
      <c r="E21" s="98">
        <v>0.21537454908371612</v>
      </c>
      <c r="F21" s="98">
        <v>0.13103328721628171</v>
      </c>
      <c r="G21" s="98">
        <v>8.2406231843108246E-2</v>
      </c>
      <c r="H21" s="98">
        <v>3.186066602378243E-2</v>
      </c>
      <c r="I21" s="98">
        <v>6.0148923426497801E-3</v>
      </c>
      <c r="J21" s="98">
        <v>1.8577808302168268E-3</v>
      </c>
      <c r="K21" s="98">
        <v>3.8548266291801546E-2</v>
      </c>
      <c r="L21" s="98">
        <v>0.10202572740829219</v>
      </c>
      <c r="M21" s="98">
        <v>0.1662247715808105</v>
      </c>
      <c r="N21" s="98">
        <v>0.13263173711149184</v>
      </c>
      <c r="O21" s="98">
        <v>7.5078231000680257E-2</v>
      </c>
      <c r="P21" s="98">
        <v>0</v>
      </c>
      <c r="Q21" s="98">
        <v>2.902679014707531E-2</v>
      </c>
      <c r="R21" s="98">
        <v>9.7444774177762025E-2</v>
      </c>
      <c r="S21" s="98">
        <v>4.7088852502149815E-2</v>
      </c>
      <c r="T21" s="98">
        <v>0</v>
      </c>
      <c r="U21" s="98">
        <v>2.5571723699168358E-3</v>
      </c>
      <c r="V21" s="98">
        <v>1.5953129126146125E-2</v>
      </c>
      <c r="W21" s="98">
        <v>0</v>
      </c>
      <c r="X21" s="98">
        <v>0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0.50658476424965004</v>
      </c>
      <c r="D22" s="33">
        <v>0.50140844755452085</v>
      </c>
      <c r="E22" s="33">
        <v>0.6532402166079978</v>
      </c>
      <c r="F22" s="33">
        <v>0.61011976452549854</v>
      </c>
      <c r="G22" s="33">
        <v>0.58188465112351373</v>
      </c>
      <c r="H22" s="33">
        <v>0.23119852469471522</v>
      </c>
      <c r="I22" s="33">
        <v>4.9953331980340014E-2</v>
      </c>
      <c r="J22" s="33">
        <v>9.3864896946621174E-3</v>
      </c>
      <c r="K22" s="33">
        <v>0.15964235029897189</v>
      </c>
      <c r="L22" s="33">
        <v>0.4912083724126346</v>
      </c>
      <c r="M22" s="33">
        <v>0.69618623348568787</v>
      </c>
      <c r="N22" s="33">
        <v>0.91851784592342656</v>
      </c>
      <c r="O22" s="33">
        <v>0.3870190370948644</v>
      </c>
      <c r="P22" s="33">
        <v>0</v>
      </c>
      <c r="Q22" s="33">
        <v>0.14333000679193475</v>
      </c>
      <c r="R22" s="33">
        <v>0.54007364049924589</v>
      </c>
      <c r="S22" s="33">
        <v>0.47355672037245117</v>
      </c>
      <c r="T22" s="33">
        <v>0</v>
      </c>
      <c r="U22" s="33">
        <v>2.1950363556591586E-2</v>
      </c>
      <c r="V22" s="33">
        <v>0.13362910213011872</v>
      </c>
      <c r="W22" s="33">
        <v>0</v>
      </c>
      <c r="X22" s="33">
        <v>6.2394979551539761E-5</v>
      </c>
      <c r="Y22" s="33">
        <v>6.1557043570066927E-5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1.2932242941949678E-3</v>
      </c>
      <c r="D24" s="117">
        <f t="shared" si="7"/>
        <v>0</v>
      </c>
      <c r="E24" s="117">
        <f t="shared" si="7"/>
        <v>6.7258299601734436E-4</v>
      </c>
      <c r="F24" s="117">
        <f t="shared" si="7"/>
        <v>6.5755709890479594E-4</v>
      </c>
      <c r="G24" s="117">
        <f t="shared" si="7"/>
        <v>6.5245378952648737E-4</v>
      </c>
      <c r="H24" s="117">
        <f t="shared" si="7"/>
        <v>6.2794753449808502E-4</v>
      </c>
      <c r="I24" s="117">
        <f t="shared" si="7"/>
        <v>1.2373588537786149E-3</v>
      </c>
      <c r="J24" s="117">
        <f t="shared" si="7"/>
        <v>1.1852807191828662E-3</v>
      </c>
      <c r="K24" s="117">
        <f t="shared" si="7"/>
        <v>7.0846406547006077E-3</v>
      </c>
      <c r="L24" s="117">
        <f t="shared" si="7"/>
        <v>8.3201596702269995E-3</v>
      </c>
      <c r="M24" s="117">
        <f t="shared" si="7"/>
        <v>4.7362707640215274E-2</v>
      </c>
      <c r="N24" s="117">
        <f t="shared" si="7"/>
        <v>3.1238339166042347E-2</v>
      </c>
      <c r="O24" s="117">
        <f t="shared" si="7"/>
        <v>5.6522432130871325E-2</v>
      </c>
      <c r="P24" s="117">
        <f t="shared" si="7"/>
        <v>9.8746127539997425E-2</v>
      </c>
      <c r="Q24" s="117">
        <f t="shared" si="7"/>
        <v>0.15001485054476418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3.6553160687633363E-4</v>
      </c>
      <c r="Y24" s="117">
        <f t="shared" si="9"/>
        <v>0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9.8789937720480578E-4</v>
      </c>
      <c r="D25" s="122">
        <f t="shared" si="10"/>
        <v>0</v>
      </c>
      <c r="E25" s="122">
        <f t="shared" si="10"/>
        <v>5.1147044922239613E-4</v>
      </c>
      <c r="F25" s="122">
        <f t="shared" si="10"/>
        <v>4.9707658501163044E-4</v>
      </c>
      <c r="G25" s="122">
        <f t="shared" si="10"/>
        <v>4.8617989105603342E-4</v>
      </c>
      <c r="H25" s="122">
        <f t="shared" si="10"/>
        <v>4.5863555808599727E-4</v>
      </c>
      <c r="I25" s="122">
        <f t="shared" si="10"/>
        <v>9.0014619650126491E-4</v>
      </c>
      <c r="J25" s="122">
        <f t="shared" si="10"/>
        <v>8.2106306894731858E-4</v>
      </c>
      <c r="K25" s="122">
        <f t="shared" si="10"/>
        <v>3.9915972039796972E-3</v>
      </c>
      <c r="L25" s="122">
        <f t="shared" si="10"/>
        <v>3.8337436039955525E-3</v>
      </c>
      <c r="M25" s="122">
        <f t="shared" si="10"/>
        <v>3.6538070158494376E-2</v>
      </c>
      <c r="N25" s="122">
        <f t="shared" si="10"/>
        <v>2.1895938691038723E-2</v>
      </c>
      <c r="O25" s="122">
        <f t="shared" si="10"/>
        <v>3.7508893405717815E-2</v>
      </c>
      <c r="P25" s="122">
        <f t="shared" si="10"/>
        <v>5.5000353517160205E-2</v>
      </c>
      <c r="Q25" s="122">
        <f t="shared" si="10"/>
        <v>0.11758689498782592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1.8002356684977772E-4</v>
      </c>
      <c r="Y25" s="122">
        <f t="shared" si="12"/>
        <v>0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9.7766713403921873E-4</v>
      </c>
      <c r="D26" s="98">
        <v>0</v>
      </c>
      <c r="E26" s="98">
        <v>5.0617181095065377E-4</v>
      </c>
      <c r="F26" s="98">
        <v>4.9194387199158062E-4</v>
      </c>
      <c r="G26" s="98">
        <v>4.8120081657412666E-4</v>
      </c>
      <c r="H26" s="98">
        <v>4.5393488996620335E-4</v>
      </c>
      <c r="I26" s="98">
        <v>8.9100466478237708E-4</v>
      </c>
      <c r="J26" s="98">
        <v>8.1266683745709334E-4</v>
      </c>
      <c r="K26" s="98">
        <v>3.950755266806793E-3</v>
      </c>
      <c r="L26" s="98">
        <v>3.7940440020895793E-3</v>
      </c>
      <c r="M26" s="98">
        <v>3.6151854516009004E-2</v>
      </c>
      <c r="N26" s="98">
        <v>2.1662667020647161E-2</v>
      </c>
      <c r="O26" s="98">
        <v>3.7088223939631237E-2</v>
      </c>
      <c r="P26" s="98">
        <v>5.4358203660561745E-2</v>
      </c>
      <c r="Q26" s="98">
        <v>0.1161602984746776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1.7779262329169971E-4</v>
      </c>
      <c r="Y26" s="98">
        <v>0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1.0232243165587094E-5</v>
      </c>
      <c r="D27" s="98">
        <v>0</v>
      </c>
      <c r="E27" s="98">
        <v>5.2986382717423464E-6</v>
      </c>
      <c r="F27" s="98">
        <v>5.1327130200498168E-6</v>
      </c>
      <c r="G27" s="98">
        <v>4.9790744819067644E-6</v>
      </c>
      <c r="H27" s="98">
        <v>4.700668119793906E-6</v>
      </c>
      <c r="I27" s="98">
        <v>9.1415317188877927E-6</v>
      </c>
      <c r="J27" s="98">
        <v>8.3962314902252708E-6</v>
      </c>
      <c r="K27" s="98">
        <v>4.0841937172904477E-5</v>
      </c>
      <c r="L27" s="98">
        <v>3.969960190597317E-5</v>
      </c>
      <c r="M27" s="98">
        <v>3.8621564248537564E-4</v>
      </c>
      <c r="N27" s="98">
        <v>2.3327167039156204E-4</v>
      </c>
      <c r="O27" s="98">
        <v>4.2066946608657936E-4</v>
      </c>
      <c r="P27" s="98">
        <v>6.4214985659845868E-4</v>
      </c>
      <c r="Q27" s="98">
        <v>1.426596513148311E-3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2.2309435580779985E-6</v>
      </c>
      <c r="Y27" s="98">
        <v>0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7.8530462534713257E-5</v>
      </c>
      <c r="L28" s="122">
        <f t="shared" si="13"/>
        <v>4.3169923488894913E-5</v>
      </c>
      <c r="M28" s="122">
        <f t="shared" si="13"/>
        <v>1.1685267324114187E-4</v>
      </c>
      <c r="N28" s="122">
        <f t="shared" si="13"/>
        <v>4.7596302876821392E-4</v>
      </c>
      <c r="O28" s="122">
        <f t="shared" si="13"/>
        <v>1.8431616422146825E-4</v>
      </c>
      <c r="P28" s="122">
        <f t="shared" si="13"/>
        <v>9.7750227286283009E-4</v>
      </c>
      <c r="Q28" s="122">
        <f t="shared" si="13"/>
        <v>3.7341743784310083E-4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4.5968376333940103E-6</v>
      </c>
      <c r="Y28" s="122">
        <f t="shared" si="13"/>
        <v>0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7.8530462534713257E-5</v>
      </c>
      <c r="L29" s="98">
        <v>4.3169923488894913E-5</v>
      </c>
      <c r="M29" s="98">
        <v>1.1685267324114187E-4</v>
      </c>
      <c r="N29" s="98">
        <v>4.7596302876821392E-4</v>
      </c>
      <c r="O29" s="98">
        <v>1.8431616422146825E-4</v>
      </c>
      <c r="P29" s="98">
        <v>9.7750227286283009E-4</v>
      </c>
      <c r="Q29" s="98">
        <v>3.7341743784310083E-4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4.5968376333940103E-6</v>
      </c>
      <c r="Y29" s="98">
        <v>0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1.9784963020759078E-4</v>
      </c>
      <c r="D30" s="122">
        <v>0</v>
      </c>
      <c r="E30" s="122">
        <v>1.0759458705318199E-4</v>
      </c>
      <c r="F30" s="122">
        <v>1.0421716415824311E-4</v>
      </c>
      <c r="G30" s="122">
        <v>1.0962624941247953E-4</v>
      </c>
      <c r="H30" s="122">
        <v>1.1197107246994606E-4</v>
      </c>
      <c r="I30" s="122">
        <v>2.1897991886234388E-4</v>
      </c>
      <c r="J30" s="122">
        <v>2.4310165417539115E-4</v>
      </c>
      <c r="K30" s="122">
        <v>2.003466969648403E-3</v>
      </c>
      <c r="L30" s="122">
        <v>2.8957515035425889E-3</v>
      </c>
      <c r="M30" s="122">
        <v>7.0910073326018392E-3</v>
      </c>
      <c r="N30" s="122">
        <v>5.8854291722071307E-3</v>
      </c>
      <c r="O30" s="122">
        <v>1.2367265145316615E-2</v>
      </c>
      <c r="P30" s="122">
        <v>2.8127538866664092E-2</v>
      </c>
      <c r="Q30" s="122">
        <v>2.0044594682313219E-2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1.1851622284162215E-4</v>
      </c>
      <c r="Y30" s="122">
        <v>0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1.2077416880939204E-4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1.9784963020759078E-4</v>
      </c>
      <c r="D35" s="101">
        <v>0</v>
      </c>
      <c r="E35" s="101">
        <v>1.0759458705318199E-4</v>
      </c>
      <c r="F35" s="101">
        <v>1.0421716415824311E-4</v>
      </c>
      <c r="G35" s="101">
        <v>1.0962624941247953E-4</v>
      </c>
      <c r="H35" s="101">
        <v>1.1197107246994606E-4</v>
      </c>
      <c r="I35" s="101">
        <v>2.1897991886234388E-4</v>
      </c>
      <c r="J35" s="101">
        <v>2.4310165417539115E-4</v>
      </c>
      <c r="K35" s="101">
        <v>2.003466969648403E-3</v>
      </c>
      <c r="L35" s="101">
        <v>1.9431217087393514E-3</v>
      </c>
      <c r="M35" s="101">
        <v>6.6977360463237488E-3</v>
      </c>
      <c r="N35" s="101">
        <v>5.708158584440676E-3</v>
      </c>
      <c r="O35" s="101">
        <v>1.1499841570933193E-2</v>
      </c>
      <c r="P35" s="101">
        <v>2.6183805367761829E-2</v>
      </c>
      <c r="Q35" s="101">
        <v>1.9294655525806417E-2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1.1851622284162215E-4</v>
      </c>
      <c r="Y35" s="101">
        <v>0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9.5262979480323752E-4</v>
      </c>
      <c r="M36" s="104">
        <v>3.9327128627809037E-4</v>
      </c>
      <c r="N36" s="104">
        <v>1.7727058776645442E-4</v>
      </c>
      <c r="O36" s="104">
        <v>8.674235743834221E-4</v>
      </c>
      <c r="P36" s="104">
        <v>1.8229593300928722E-3</v>
      </c>
      <c r="Q36" s="104">
        <v>7.4993915650680039E-4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4.4940879135870138E-4</v>
      </c>
      <c r="M37" s="98">
        <v>1.7984382761290394E-4</v>
      </c>
      <c r="N37" s="98">
        <v>7.5895303776127155E-5</v>
      </c>
      <c r="O37" s="98">
        <v>3.8796772483654524E-4</v>
      </c>
      <c r="P37" s="98">
        <v>8.2960570512692036E-4</v>
      </c>
      <c r="Q37" s="98">
        <v>3.1875992936349491E-4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5.032210034445362E-4</v>
      </c>
      <c r="M38" s="98">
        <v>2.134274586651864E-4</v>
      </c>
      <c r="N38" s="98">
        <v>1.0137528399032728E-4</v>
      </c>
      <c r="O38" s="98">
        <v>4.7945584954687685E-4</v>
      </c>
      <c r="P38" s="98">
        <v>9.9335362496595181E-4</v>
      </c>
      <c r="Q38" s="98">
        <v>4.3117922714330543E-4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1.0747528678257133E-4</v>
      </c>
      <c r="D39" s="122">
        <v>0</v>
      </c>
      <c r="E39" s="122">
        <v>5.3517959741766159E-5</v>
      </c>
      <c r="F39" s="122">
        <v>5.6263349734922398E-5</v>
      </c>
      <c r="G39" s="122">
        <v>5.6647649057974462E-5</v>
      </c>
      <c r="H39" s="122">
        <v>5.7340903942141662E-5</v>
      </c>
      <c r="I39" s="122">
        <v>1.1823273841500597E-4</v>
      </c>
      <c r="J39" s="122">
        <v>1.2111599606015633E-4</v>
      </c>
      <c r="K39" s="122">
        <v>1.0110460185377944E-3</v>
      </c>
      <c r="L39" s="122">
        <v>1.5474946391999635E-3</v>
      </c>
      <c r="M39" s="122">
        <v>3.616777475877915E-3</v>
      </c>
      <c r="N39" s="122">
        <v>2.9810082740282808E-3</v>
      </c>
      <c r="O39" s="122">
        <v>6.4619574156154283E-3</v>
      </c>
      <c r="P39" s="122">
        <v>1.4640732883310309E-2</v>
      </c>
      <c r="Q39" s="122">
        <v>1.2009943436781936E-2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6.2394979551539761E-5</v>
      </c>
      <c r="Y39" s="122">
        <v>0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1.5962015027661095E-4</v>
      </c>
      <c r="L40" s="98">
        <v>2.7837851953149299E-4</v>
      </c>
      <c r="M40" s="98">
        <v>6.9695920998243403E-4</v>
      </c>
      <c r="N40" s="98">
        <v>3.9379969451155543E-4</v>
      </c>
      <c r="O40" s="98">
        <v>1.0510952340095237E-3</v>
      </c>
      <c r="P40" s="98">
        <v>2.3020546590532625E-3</v>
      </c>
      <c r="Q40" s="98">
        <v>2.0087744046418899E-3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1.0747528678257133E-4</v>
      </c>
      <c r="D41" s="33">
        <v>0</v>
      </c>
      <c r="E41" s="33">
        <v>5.3517959741766159E-5</v>
      </c>
      <c r="F41" s="33">
        <v>5.6263349734922398E-5</v>
      </c>
      <c r="G41" s="33">
        <v>5.6647649057974462E-5</v>
      </c>
      <c r="H41" s="33">
        <v>5.7340903942141662E-5</v>
      </c>
      <c r="I41" s="33">
        <v>1.1823273841500597E-4</v>
      </c>
      <c r="J41" s="33">
        <v>1.2111599606015633E-4</v>
      </c>
      <c r="K41" s="33">
        <v>8.5142586826118349E-4</v>
      </c>
      <c r="L41" s="33">
        <v>1.2691161196684705E-3</v>
      </c>
      <c r="M41" s="33">
        <v>2.9198182658954812E-3</v>
      </c>
      <c r="N41" s="33">
        <v>2.5872085795167255E-3</v>
      </c>
      <c r="O41" s="33">
        <v>5.4108621816059046E-3</v>
      </c>
      <c r="P41" s="33">
        <v>1.2338678224257046E-2</v>
      </c>
      <c r="Q41" s="33">
        <v>1.0001169032140045E-2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6.2394979551539761E-5</v>
      </c>
      <c r="Y41" s="33">
        <v>0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0.13021759015450005</v>
      </c>
      <c r="L43" s="117">
        <f t="shared" si="14"/>
        <v>8.6390721322404745E-2</v>
      </c>
      <c r="M43" s="117">
        <f t="shared" si="14"/>
        <v>2.9849943308204261E-2</v>
      </c>
      <c r="N43" s="117">
        <f t="shared" si="14"/>
        <v>6.0613098051846011E-2</v>
      </c>
      <c r="O43" s="117">
        <f t="shared" si="14"/>
        <v>3.5642727578798723E-2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9.8442013857824168E-2</v>
      </c>
      <c r="L44" s="122">
        <f t="shared" si="17"/>
        <v>6.6976015093885746E-2</v>
      </c>
      <c r="M44" s="122">
        <f t="shared" si="17"/>
        <v>1.9025305826483367E-2</v>
      </c>
      <c r="N44" s="122">
        <f t="shared" si="17"/>
        <v>4.1928297101838763E-2</v>
      </c>
      <c r="O44" s="122">
        <f t="shared" si="17"/>
        <v>2.622251644616443E-2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9.7460383764509786E-2</v>
      </c>
      <c r="L45" s="98">
        <v>6.6297822280047089E-2</v>
      </c>
      <c r="M45" s="98">
        <v>1.8827507988736513E-2</v>
      </c>
      <c r="N45" s="98">
        <v>4.1485187974191422E-2</v>
      </c>
      <c r="O45" s="98">
        <v>2.5927610960335572E-2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9.8163009331437754E-4</v>
      </c>
      <c r="L46" s="98">
        <v>6.7819281383865065E-4</v>
      </c>
      <c r="M46" s="98">
        <v>1.9779783774685414E-4</v>
      </c>
      <c r="N46" s="98">
        <v>4.4310912764734296E-4</v>
      </c>
      <c r="O46" s="98">
        <v>2.9490548582885673E-4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7.9134543015749507E-4</v>
      </c>
      <c r="L47" s="122">
        <f t="shared" si="20"/>
        <v>1.8131367865335864E-4</v>
      </c>
      <c r="M47" s="122">
        <f t="shared" si="20"/>
        <v>1.1685267324114187E-4</v>
      </c>
      <c r="N47" s="122">
        <f t="shared" si="20"/>
        <v>9.5192605753642784E-4</v>
      </c>
      <c r="O47" s="122">
        <f t="shared" si="20"/>
        <v>9.2158082110734127E-5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7.9134543015749507E-4</v>
      </c>
      <c r="L48" s="98">
        <v>1.8131367865335864E-4</v>
      </c>
      <c r="M48" s="98">
        <v>1.1685267324114187E-4</v>
      </c>
      <c r="N48" s="98">
        <v>9.5192605753642784E-4</v>
      </c>
      <c r="O48" s="98">
        <v>9.2158082110734127E-5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2.0535536438896131E-2</v>
      </c>
      <c r="L49" s="122">
        <v>1.2550780656626745E-2</v>
      </c>
      <c r="M49" s="122">
        <v>7.0910073326018392E-3</v>
      </c>
      <c r="N49" s="122">
        <v>1.1770858344414261E-2</v>
      </c>
      <c r="O49" s="122">
        <v>6.1255525647243014E-3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2.0535536438896131E-2</v>
      </c>
      <c r="L54" s="101">
        <v>8.549735518453146E-3</v>
      </c>
      <c r="M54" s="101">
        <v>6.6977360463237488E-3</v>
      </c>
      <c r="N54" s="101">
        <v>1.1416317168881352E-2</v>
      </c>
      <c r="O54" s="101">
        <v>5.6918407775325905E-3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4.0010451381735992E-3</v>
      </c>
      <c r="M55" s="104">
        <v>3.9327128627809037E-4</v>
      </c>
      <c r="N55" s="104">
        <v>3.5454117553290884E-4</v>
      </c>
      <c r="O55" s="104">
        <v>4.3371178719171105E-4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1.887516923706546E-3</v>
      </c>
      <c r="M56" s="98">
        <v>1.7984382761290394E-4</v>
      </c>
      <c r="N56" s="98">
        <v>1.5179060755225431E-4</v>
      </c>
      <c r="O56" s="98">
        <v>1.9398386241827262E-4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2.113528214467053E-3</v>
      </c>
      <c r="M57" s="98">
        <v>2.134274586651864E-4</v>
      </c>
      <c r="N57" s="98">
        <v>2.0275056798065456E-4</v>
      </c>
      <c r="O57" s="98">
        <v>2.3972792477343843E-4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1.0448694427622243E-2</v>
      </c>
      <c r="L58" s="122">
        <v>6.6826118932388837E-3</v>
      </c>
      <c r="M58" s="122">
        <v>3.616777475877915E-3</v>
      </c>
      <c r="N58" s="122">
        <v>5.9620165480565616E-3</v>
      </c>
      <c r="O58" s="122">
        <v>3.202500485799262E-3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1.9952518784576369E-3</v>
      </c>
      <c r="L59" s="98">
        <v>1.1831087080088451E-3</v>
      </c>
      <c r="M59" s="98">
        <v>6.9695920998243403E-4</v>
      </c>
      <c r="N59" s="98">
        <v>7.8759938902311086E-4</v>
      </c>
      <c r="O59" s="98">
        <v>5.2554761700476186E-4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8.4534425491646064E-3</v>
      </c>
      <c r="L60" s="33">
        <v>5.4995031852300381E-3</v>
      </c>
      <c r="M60" s="33">
        <v>2.9198182658954812E-3</v>
      </c>
      <c r="N60" s="33">
        <v>5.1744171590334511E-3</v>
      </c>
      <c r="O60" s="33">
        <v>2.6769528687945001E-3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0.1410160826590694</v>
      </c>
      <c r="D62" s="117">
        <f t="shared" si="21"/>
        <v>0.32620232192320836</v>
      </c>
      <c r="E62" s="117">
        <f t="shared" si="21"/>
        <v>0.72420052925618972</v>
      </c>
      <c r="F62" s="117">
        <f t="shared" si="21"/>
        <v>0.99410163273921603</v>
      </c>
      <c r="G62" s="117">
        <f t="shared" si="21"/>
        <v>2.438439014176156</v>
      </c>
      <c r="H62" s="117">
        <f t="shared" si="21"/>
        <v>3.2268530935105626</v>
      </c>
      <c r="I62" s="117">
        <f t="shared" si="21"/>
        <v>3.4154036621907964</v>
      </c>
      <c r="J62" s="117">
        <f t="shared" si="21"/>
        <v>2.2377322553675207</v>
      </c>
      <c r="K62" s="117">
        <f t="shared" si="21"/>
        <v>2.0140338103841979</v>
      </c>
      <c r="L62" s="117">
        <f t="shared" si="21"/>
        <v>0.348806063855157</v>
      </c>
      <c r="M62" s="117">
        <f t="shared" si="21"/>
        <v>0.2344837767763521</v>
      </c>
      <c r="N62" s="117">
        <f t="shared" si="21"/>
        <v>0</v>
      </c>
      <c r="O62" s="117">
        <f t="shared" si="21"/>
        <v>0.33489879753855251</v>
      </c>
      <c r="P62" s="117">
        <f t="shared" si="21"/>
        <v>2.3460512787441412</v>
      </c>
      <c r="Q62" s="117">
        <f t="shared" si="21"/>
        <v>4.7870303906501395</v>
      </c>
      <c r="R62" s="117">
        <f t="shared" ref="R62:V62" si="22">R63+R66+R68+R77</f>
        <v>4.0192922416795174</v>
      </c>
      <c r="S62" s="117">
        <f t="shared" si="22"/>
        <v>4.3741621325396292</v>
      </c>
      <c r="T62" s="117">
        <f t="shared" si="22"/>
        <v>4.2773318323719502</v>
      </c>
      <c r="U62" s="117">
        <f t="shared" si="22"/>
        <v>4.4930847335049968</v>
      </c>
      <c r="V62" s="117">
        <f t="shared" si="22"/>
        <v>4.0399967462520685</v>
      </c>
      <c r="W62" s="117">
        <f t="shared" ref="W62:Y62" si="23">W63+W66+W68+W77</f>
        <v>3.6668337279322198</v>
      </c>
      <c r="X62" s="117">
        <f t="shared" si="23"/>
        <v>0.8206072430673661</v>
      </c>
      <c r="Y62" s="117">
        <f t="shared" si="23"/>
        <v>9.6836955689649354E-2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0.10167894746120294</v>
      </c>
      <c r="D63" s="122">
        <f t="shared" si="24"/>
        <v>0.22915505101256781</v>
      </c>
      <c r="E63" s="122">
        <f t="shared" si="24"/>
        <v>0.52310474120533745</v>
      </c>
      <c r="F63" s="122">
        <f t="shared" si="24"/>
        <v>0.69335368285687893</v>
      </c>
      <c r="G63" s="122">
        <f t="shared" si="24"/>
        <v>1.7385994772628299</v>
      </c>
      <c r="H63" s="122">
        <f t="shared" si="24"/>
        <v>2.3366694430674184</v>
      </c>
      <c r="I63" s="122">
        <f t="shared" si="24"/>
        <v>2.4112578369679563</v>
      </c>
      <c r="J63" s="122">
        <f t="shared" si="24"/>
        <v>1.5398643390394606</v>
      </c>
      <c r="K63" s="122">
        <f t="shared" si="24"/>
        <v>1.385230433155803</v>
      </c>
      <c r="L63" s="122">
        <f t="shared" si="24"/>
        <v>0.24493209792820414</v>
      </c>
      <c r="M63" s="122">
        <f t="shared" si="24"/>
        <v>0.16457300202301722</v>
      </c>
      <c r="N63" s="122">
        <f t="shared" si="24"/>
        <v>0</v>
      </c>
      <c r="O63" s="122">
        <f t="shared" si="24"/>
        <v>0.22716358955583682</v>
      </c>
      <c r="P63" s="122">
        <f t="shared" si="24"/>
        <v>1.5483500262369654</v>
      </c>
      <c r="Q63" s="122">
        <f t="shared" si="24"/>
        <v>3.0126701538021896</v>
      </c>
      <c r="R63" s="122">
        <f t="shared" ref="R63:V63" si="25">SUM(R64:R65)</f>
        <v>2.512786744124833</v>
      </c>
      <c r="S63" s="122">
        <f t="shared" si="25"/>
        <v>2.7500697021339153</v>
      </c>
      <c r="T63" s="122">
        <f t="shared" si="25"/>
        <v>2.6254487492585246</v>
      </c>
      <c r="U63" s="122">
        <f t="shared" si="25"/>
        <v>2.6488245437223621</v>
      </c>
      <c r="V63" s="122">
        <f t="shared" si="25"/>
        <v>2.4053793882759007</v>
      </c>
      <c r="W63" s="122">
        <f t="shared" ref="W63:Y63" si="26">SUM(W64:W65)</f>
        <v>2.1608973504340923</v>
      </c>
      <c r="X63" s="122">
        <f t="shared" si="26"/>
        <v>0.39379667783453931</v>
      </c>
      <c r="Y63" s="122">
        <f t="shared" si="26"/>
        <v>3.7958036319127371E-2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0.10058657008044149</v>
      </c>
      <c r="D64" s="98">
        <v>0.22668393233615963</v>
      </c>
      <c r="E64" s="98">
        <v>0.51748354789079665</v>
      </c>
      <c r="F64" s="98">
        <v>0.68592677641289801</v>
      </c>
      <c r="G64" s="98">
        <v>1.720125891263802</v>
      </c>
      <c r="H64" s="98">
        <v>2.3118157256985179</v>
      </c>
      <c r="I64" s="98">
        <v>2.3858366281559462</v>
      </c>
      <c r="J64" s="98">
        <v>1.5235093975786818</v>
      </c>
      <c r="K64" s="98">
        <v>1.3704988754867924</v>
      </c>
      <c r="L64" s="98">
        <v>0.24229344035556932</v>
      </c>
      <c r="M64" s="98">
        <v>0.16275925713872585</v>
      </c>
      <c r="N64" s="98">
        <v>0</v>
      </c>
      <c r="O64" s="98">
        <v>0.22448245915043533</v>
      </c>
      <c r="P64" s="98">
        <v>1.5291913000415542</v>
      </c>
      <c r="Q64" s="98">
        <v>2.973638315906256</v>
      </c>
      <c r="R64" s="98">
        <v>2.4796806330626304</v>
      </c>
      <c r="S64" s="98">
        <v>2.7131364570082823</v>
      </c>
      <c r="T64" s="98">
        <v>2.589882329401159</v>
      </c>
      <c r="U64" s="98">
        <v>2.6126589757468315</v>
      </c>
      <c r="V64" s="98">
        <v>2.372037082658248</v>
      </c>
      <c r="W64" s="98">
        <v>2.1306007594377032</v>
      </c>
      <c r="X64" s="98">
        <v>0.38826971725048698</v>
      </c>
      <c r="Y64" s="98">
        <v>3.742179403134694E-2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1.0923773807614624E-3</v>
      </c>
      <c r="D65" s="98">
        <v>2.4711186764081691E-3</v>
      </c>
      <c r="E65" s="98">
        <v>5.6211933145408413E-3</v>
      </c>
      <c r="F65" s="98">
        <v>7.4269064439808664E-3</v>
      </c>
      <c r="G65" s="98">
        <v>1.8473585999027899E-2</v>
      </c>
      <c r="H65" s="98">
        <v>2.4853717368900609E-2</v>
      </c>
      <c r="I65" s="98">
        <v>2.542120881200988E-2</v>
      </c>
      <c r="J65" s="98">
        <v>1.6354941460778798E-2</v>
      </c>
      <c r="K65" s="98">
        <v>1.4731557669010556E-2</v>
      </c>
      <c r="L65" s="98">
        <v>2.6386575726348211E-3</v>
      </c>
      <c r="M65" s="98">
        <v>1.8137448842913734E-3</v>
      </c>
      <c r="N65" s="98">
        <v>0</v>
      </c>
      <c r="O65" s="98">
        <v>2.6811304054015065E-3</v>
      </c>
      <c r="P65" s="98">
        <v>1.915872619541115E-2</v>
      </c>
      <c r="Q65" s="98">
        <v>3.9031837895933778E-2</v>
      </c>
      <c r="R65" s="98">
        <v>3.3106111062202487E-2</v>
      </c>
      <c r="S65" s="98">
        <v>3.6933245125632848E-2</v>
      </c>
      <c r="T65" s="98">
        <v>3.5566419857365479E-2</v>
      </c>
      <c r="U65" s="98">
        <v>3.6165567975530596E-2</v>
      </c>
      <c r="V65" s="98">
        <v>3.334230561765255E-2</v>
      </c>
      <c r="W65" s="98">
        <v>3.0296590996388883E-2</v>
      </c>
      <c r="X65" s="98">
        <v>5.5269605840523456E-3</v>
      </c>
      <c r="Y65" s="98">
        <v>5.3624228778043385E-4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6.6061375605781661E-4</v>
      </c>
      <c r="D66" s="122">
        <f t="shared" si="27"/>
        <v>1.5484951186721116E-3</v>
      </c>
      <c r="E66" s="122">
        <f t="shared" si="27"/>
        <v>4.3998238570527003E-3</v>
      </c>
      <c r="F66" s="122">
        <f t="shared" si="27"/>
        <v>3.4490558845706254E-3</v>
      </c>
      <c r="G66" s="122">
        <f t="shared" si="27"/>
        <v>6.7077816866380341E-3</v>
      </c>
      <c r="H66" s="122">
        <f t="shared" si="27"/>
        <v>8.2109563820450659E-3</v>
      </c>
      <c r="I66" s="122">
        <f t="shared" si="27"/>
        <v>1.4108751885433793E-2</v>
      </c>
      <c r="J66" s="122">
        <f t="shared" si="27"/>
        <v>6.6559226698220874E-3</v>
      </c>
      <c r="K66" s="122">
        <f t="shared" si="27"/>
        <v>1.4244217742834908E-2</v>
      </c>
      <c r="L66" s="122">
        <f t="shared" si="27"/>
        <v>9.4110433205790917E-4</v>
      </c>
      <c r="M66" s="122">
        <f t="shared" si="27"/>
        <v>7.0726618014375334E-4</v>
      </c>
      <c r="N66" s="122">
        <f t="shared" si="27"/>
        <v>0</v>
      </c>
      <c r="O66" s="122">
        <f t="shared" si="27"/>
        <v>1.0795661047257427E-3</v>
      </c>
      <c r="P66" s="122">
        <f t="shared" si="27"/>
        <v>1.8657543382034018E-2</v>
      </c>
      <c r="Q66" s="122">
        <f t="shared" si="27"/>
        <v>2.0461578241811728E-2</v>
      </c>
      <c r="R66" s="122">
        <f t="shared" si="27"/>
        <v>3.5245328804271392E-2</v>
      </c>
      <c r="S66" s="122">
        <f t="shared" si="27"/>
        <v>4.5175764855358638E-2</v>
      </c>
      <c r="T66" s="122">
        <f t="shared" si="27"/>
        <v>3.5555811541462902E-2</v>
      </c>
      <c r="U66" s="122">
        <f t="shared" si="27"/>
        <v>3.2898398486230829E-2</v>
      </c>
      <c r="V66" s="122">
        <f t="shared" si="27"/>
        <v>2.9948377248305839E-2</v>
      </c>
      <c r="W66" s="122">
        <f t="shared" si="27"/>
        <v>1.3672035169640285E-2</v>
      </c>
      <c r="X66" s="122">
        <f t="shared" si="27"/>
        <v>9.5706159527263277E-3</v>
      </c>
      <c r="Y66" s="122">
        <f t="shared" si="27"/>
        <v>7.8765447437671395E-4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6.6061375605781661E-4</v>
      </c>
      <c r="D67" s="98">
        <v>1.5484951186721116E-3</v>
      </c>
      <c r="E67" s="98">
        <v>4.3998238570527003E-3</v>
      </c>
      <c r="F67" s="98">
        <v>3.4490558845706254E-3</v>
      </c>
      <c r="G67" s="98">
        <v>6.7077816866380341E-3</v>
      </c>
      <c r="H67" s="98">
        <v>8.2109563820450659E-3</v>
      </c>
      <c r="I67" s="98">
        <v>1.4108751885433793E-2</v>
      </c>
      <c r="J67" s="98">
        <v>6.6559226698220874E-3</v>
      </c>
      <c r="K67" s="98">
        <v>1.4244217742834908E-2</v>
      </c>
      <c r="L67" s="98">
        <v>9.4110433205790917E-4</v>
      </c>
      <c r="M67" s="98">
        <v>7.0726618014375334E-4</v>
      </c>
      <c r="N67" s="98">
        <v>0</v>
      </c>
      <c r="O67" s="98">
        <v>1.0795661047257427E-3</v>
      </c>
      <c r="P67" s="98">
        <v>1.8657543382034018E-2</v>
      </c>
      <c r="Q67" s="98">
        <v>2.0461578241811728E-2</v>
      </c>
      <c r="R67" s="98">
        <v>3.5245328804271392E-2</v>
      </c>
      <c r="S67" s="98">
        <v>4.5175764855358638E-2</v>
      </c>
      <c r="T67" s="98">
        <v>3.5555811541462902E-2</v>
      </c>
      <c r="U67" s="98">
        <v>3.2898398486230829E-2</v>
      </c>
      <c r="V67" s="98">
        <v>2.9948377248305839E-2</v>
      </c>
      <c r="W67" s="98">
        <v>1.3672035169640285E-2</v>
      </c>
      <c r="X67" s="98">
        <v>9.5706159527263277E-3</v>
      </c>
      <c r="Y67" s="98">
        <v>7.8765447437671395E-4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2.541513143319224E-2</v>
      </c>
      <c r="D68" s="122">
        <v>6.2862549082339347E-2</v>
      </c>
      <c r="E68" s="122">
        <v>0.12691728647452352</v>
      </c>
      <c r="F68" s="122">
        <v>0.18696609239249645</v>
      </c>
      <c r="G68" s="122">
        <v>0.44084588550786957</v>
      </c>
      <c r="H68" s="122">
        <v>0.55683926609311518</v>
      </c>
      <c r="I68" s="122">
        <v>0.61378160109204416</v>
      </c>
      <c r="J68" s="122">
        <v>0.44172497332781963</v>
      </c>
      <c r="K68" s="122">
        <v>0.39606155142527999</v>
      </c>
      <c r="L68" s="122">
        <v>6.5725789873898932E-2</v>
      </c>
      <c r="M68" s="122">
        <v>4.5138470637047047E-2</v>
      </c>
      <c r="N68" s="122">
        <v>0</v>
      </c>
      <c r="O68" s="122">
        <v>6.9453796430479914E-2</v>
      </c>
      <c r="P68" s="122">
        <v>0.48877116300270035</v>
      </c>
      <c r="Q68" s="122">
        <v>1.1054802935617232</v>
      </c>
      <c r="R68" s="122">
        <v>0.90245819548022321</v>
      </c>
      <c r="S68" s="122">
        <v>0.96561184544383571</v>
      </c>
      <c r="T68" s="122">
        <v>0.99392230311663077</v>
      </c>
      <c r="U68" s="122">
        <v>1.1263833068500739</v>
      </c>
      <c r="V68" s="122">
        <v>1.0099645245799167</v>
      </c>
      <c r="W68" s="122">
        <v>0.94783531737246918</v>
      </c>
      <c r="X68" s="122">
        <v>0.26480921454198564</v>
      </c>
      <c r="Y68" s="122">
        <v>3.7111218601718135E-2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1.8886093636341746E-2</v>
      </c>
      <c r="D69" s="98">
        <v>2.6253285178056741E-2</v>
      </c>
      <c r="E69" s="98">
        <v>5.8702318282806164E-2</v>
      </c>
      <c r="F69" s="98">
        <v>8.868930659127322E-2</v>
      </c>
      <c r="G69" s="98">
        <v>0.24022984908303199</v>
      </c>
      <c r="H69" s="98">
        <v>0.30658391912278571</v>
      </c>
      <c r="I69" s="98">
        <v>0.33939976275752731</v>
      </c>
      <c r="J69" s="98">
        <v>0.21588353659888126</v>
      </c>
      <c r="K69" s="98">
        <v>0.17843495184722219</v>
      </c>
      <c r="L69" s="98">
        <v>8.1590046937013508E-3</v>
      </c>
      <c r="M69" s="98">
        <v>1.7530614165201996E-3</v>
      </c>
      <c r="N69" s="98">
        <v>0</v>
      </c>
      <c r="O69" s="98">
        <v>6.1956434729016864E-3</v>
      </c>
      <c r="P69" s="98">
        <v>0.16039601042155291</v>
      </c>
      <c r="Q69" s="98">
        <v>0.77140083894985034</v>
      </c>
      <c r="R69" s="98">
        <v>0.50258943989359883</v>
      </c>
      <c r="S69" s="98">
        <v>0.40518250547316303</v>
      </c>
      <c r="T69" s="98">
        <v>0.47009316899470516</v>
      </c>
      <c r="U69" s="98">
        <v>0.48058299605803734</v>
      </c>
      <c r="V69" s="98">
        <v>0.3511918674719931</v>
      </c>
      <c r="W69" s="98">
        <v>0.20957180266251846</v>
      </c>
      <c r="X69" s="98">
        <v>4.0934107942653564E-2</v>
      </c>
      <c r="Y69" s="98">
        <v>5.291365920949212E-3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9.3791538978460303E-5</v>
      </c>
      <c r="M70" s="98">
        <v>0</v>
      </c>
      <c r="N70" s="98">
        <v>0</v>
      </c>
      <c r="O70" s="98">
        <v>0</v>
      </c>
      <c r="P70" s="98">
        <v>6.8012682560242578E-5</v>
      </c>
      <c r="Q70" s="98">
        <v>1.1568921305094495E-3</v>
      </c>
      <c r="R70" s="98">
        <v>3.5009346324320248E-4</v>
      </c>
      <c r="S70" s="98">
        <v>8.2489521510725232E-5</v>
      </c>
      <c r="T70" s="98">
        <v>5.3130325816177072E-4</v>
      </c>
      <c r="U70" s="98">
        <v>6.0834171380163508E-4</v>
      </c>
      <c r="V70" s="98">
        <v>3.705748936708394E-4</v>
      </c>
      <c r="W70" s="98">
        <v>4.0696853182637857E-4</v>
      </c>
      <c r="X70" s="98">
        <v>9.4847258816647674E-5</v>
      </c>
      <c r="Y70" s="98">
        <v>0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4.4831221271168771E-5</v>
      </c>
      <c r="M71" s="101">
        <v>0</v>
      </c>
      <c r="N71" s="101">
        <v>0</v>
      </c>
      <c r="O71" s="101">
        <v>0</v>
      </c>
      <c r="P71" s="101">
        <v>3.0054832244026743E-5</v>
      </c>
      <c r="Q71" s="101">
        <v>4.7148745181099062E-4</v>
      </c>
      <c r="R71" s="101">
        <v>1.5022148964798348E-4</v>
      </c>
      <c r="S71" s="101">
        <v>3.7010270235928612E-5</v>
      </c>
      <c r="T71" s="101">
        <v>2.25154351931093E-4</v>
      </c>
      <c r="U71" s="101">
        <v>2.5561482658550201E-4</v>
      </c>
      <c r="V71" s="101">
        <v>1.5824489512534663E-4</v>
      </c>
      <c r="W71" s="101">
        <v>1.7428864468077419E-4</v>
      </c>
      <c r="X71" s="101">
        <v>4.0502110872036147E-5</v>
      </c>
      <c r="Y71" s="101">
        <v>0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4.8960317707291524E-5</v>
      </c>
      <c r="M72" s="104">
        <v>0</v>
      </c>
      <c r="N72" s="104">
        <v>0</v>
      </c>
      <c r="O72" s="104">
        <v>0</v>
      </c>
      <c r="P72" s="104">
        <v>3.7957850316215832E-5</v>
      </c>
      <c r="Q72" s="104">
        <v>6.8540467869845879E-4</v>
      </c>
      <c r="R72" s="104">
        <v>1.9987197359521897E-4</v>
      </c>
      <c r="S72" s="104">
        <v>4.547925127479662E-5</v>
      </c>
      <c r="T72" s="104">
        <v>3.0614890623067775E-4</v>
      </c>
      <c r="U72" s="104">
        <v>3.5272688721613306E-4</v>
      </c>
      <c r="V72" s="104">
        <v>2.1232999854549277E-4</v>
      </c>
      <c r="W72" s="104">
        <v>2.3267988714560439E-4</v>
      </c>
      <c r="X72" s="104">
        <v>5.4345147944611533E-5</v>
      </c>
      <c r="Y72" s="104">
        <v>0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6.529037796850495E-3</v>
      </c>
      <c r="D73" s="101">
        <v>3.6609263904282603E-2</v>
      </c>
      <c r="E73" s="101">
        <v>6.8214968191717365E-2</v>
      </c>
      <c r="F73" s="101">
        <v>9.8276785801223232E-2</v>
      </c>
      <c r="G73" s="101">
        <v>0.20061603642483758</v>
      </c>
      <c r="H73" s="101">
        <v>0.25025534697032947</v>
      </c>
      <c r="I73" s="101">
        <v>0.27438183833451685</v>
      </c>
      <c r="J73" s="101">
        <v>0.22584143672893836</v>
      </c>
      <c r="K73" s="101">
        <v>0.2176265995780578</v>
      </c>
      <c r="L73" s="101">
        <v>3.8991975622036316E-2</v>
      </c>
      <c r="M73" s="101">
        <v>4.1124099324427829E-2</v>
      </c>
      <c r="N73" s="101">
        <v>0</v>
      </c>
      <c r="O73" s="101">
        <v>5.8660808013346083E-2</v>
      </c>
      <c r="P73" s="101">
        <v>0.30669205069891459</v>
      </c>
      <c r="Q73" s="101">
        <v>0.3209235359772547</v>
      </c>
      <c r="R73" s="101">
        <v>0.36556888530190973</v>
      </c>
      <c r="S73" s="101">
        <v>0.49578406421255128</v>
      </c>
      <c r="T73" s="101">
        <v>0.45220028077743013</v>
      </c>
      <c r="U73" s="101">
        <v>0.59242889357693607</v>
      </c>
      <c r="V73" s="101">
        <v>0.62061454797321669</v>
      </c>
      <c r="W73" s="101">
        <v>0.68191252266573177</v>
      </c>
      <c r="X73" s="101">
        <v>0.19768505969982575</v>
      </c>
      <c r="Y73" s="101">
        <v>2.9283538297363867E-2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1.848101801918281E-2</v>
      </c>
      <c r="M74" s="104">
        <v>2.2613098960990196E-3</v>
      </c>
      <c r="N74" s="104">
        <v>0</v>
      </c>
      <c r="O74" s="104">
        <v>4.5973449442321375E-3</v>
      </c>
      <c r="P74" s="104">
        <v>2.1615089199672623E-2</v>
      </c>
      <c r="Q74" s="104">
        <v>1.1999026504108806E-2</v>
      </c>
      <c r="R74" s="104">
        <v>3.3949776821471538E-2</v>
      </c>
      <c r="S74" s="104">
        <v>6.4562786236610603E-2</v>
      </c>
      <c r="T74" s="104">
        <v>7.1097550086333644E-2</v>
      </c>
      <c r="U74" s="104">
        <v>5.2763075501298884E-2</v>
      </c>
      <c r="V74" s="104">
        <v>3.7787534241036085E-2</v>
      </c>
      <c r="W74" s="104">
        <v>5.5944023512392624E-2</v>
      </c>
      <c r="X74" s="104">
        <v>2.6095199640689667E-2</v>
      </c>
      <c r="Y74" s="104">
        <v>2.536314383405056E-3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8.7185305523588084E-3</v>
      </c>
      <c r="M75" s="98">
        <v>1.0341020087741978E-3</v>
      </c>
      <c r="N75" s="98">
        <v>0</v>
      </c>
      <c r="O75" s="98">
        <v>2.0562289416336901E-3</v>
      </c>
      <c r="P75" s="98">
        <v>9.8367533607906267E-3</v>
      </c>
      <c r="Q75" s="98">
        <v>5.1001588698159185E-3</v>
      </c>
      <c r="R75" s="98">
        <v>1.5244487985331966E-2</v>
      </c>
      <c r="S75" s="98">
        <v>3.0335918228453461E-2</v>
      </c>
      <c r="T75" s="98">
        <v>3.1652564391745526E-2</v>
      </c>
      <c r="U75" s="98">
        <v>2.3283070899122918E-2</v>
      </c>
      <c r="V75" s="98">
        <v>1.6897342129536488E-2</v>
      </c>
      <c r="W75" s="98">
        <v>2.4997583767913212E-2</v>
      </c>
      <c r="X75" s="98">
        <v>1.1562647915682542E-2</v>
      </c>
      <c r="Y75" s="98">
        <v>1.10616252006153E-3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9.7624874668240033E-3</v>
      </c>
      <c r="M76" s="98">
        <v>1.2272078873248218E-3</v>
      </c>
      <c r="N76" s="98">
        <v>0</v>
      </c>
      <c r="O76" s="98">
        <v>2.5411160025984474E-3</v>
      </c>
      <c r="P76" s="98">
        <v>1.1778335838881998E-2</v>
      </c>
      <c r="Q76" s="98">
        <v>6.8988676342928868E-3</v>
      </c>
      <c r="R76" s="98">
        <v>1.8705288836139571E-2</v>
      </c>
      <c r="S76" s="98">
        <v>3.4226868008157135E-2</v>
      </c>
      <c r="T76" s="98">
        <v>3.9444985694588111E-2</v>
      </c>
      <c r="U76" s="98">
        <v>2.9480004602175966E-2</v>
      </c>
      <c r="V76" s="98">
        <v>2.0890192111499596E-2</v>
      </c>
      <c r="W76" s="98">
        <v>3.0946439744479411E-2</v>
      </c>
      <c r="X76" s="98">
        <v>1.4532551725007123E-2</v>
      </c>
      <c r="Y76" s="98">
        <v>1.430151863343526E-3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1.3261390008616383E-2</v>
      </c>
      <c r="D77" s="122">
        <v>3.2636226709629103E-2</v>
      </c>
      <c r="E77" s="122">
        <v>6.9778677719276011E-2</v>
      </c>
      <c r="F77" s="122">
        <v>0.11033280160527001</v>
      </c>
      <c r="G77" s="122">
        <v>0.25228586971881839</v>
      </c>
      <c r="H77" s="122">
        <v>0.325133427967984</v>
      </c>
      <c r="I77" s="122">
        <v>0.37625547224536232</v>
      </c>
      <c r="J77" s="122">
        <v>0.24948702033041825</v>
      </c>
      <c r="K77" s="122">
        <v>0.21849760806028018</v>
      </c>
      <c r="L77" s="122">
        <v>3.7207071720996049E-2</v>
      </c>
      <c r="M77" s="122">
        <v>2.406503793614409E-2</v>
      </c>
      <c r="N77" s="122">
        <v>0</v>
      </c>
      <c r="O77" s="122">
        <v>3.7201845447510047E-2</v>
      </c>
      <c r="P77" s="122">
        <v>0.2902725461224413</v>
      </c>
      <c r="Q77" s="122">
        <v>0.64841836504441497</v>
      </c>
      <c r="R77" s="122">
        <v>0.56880197327018944</v>
      </c>
      <c r="S77" s="122">
        <v>0.61330482010651899</v>
      </c>
      <c r="T77" s="122">
        <v>0.622404968455332</v>
      </c>
      <c r="U77" s="122">
        <v>0.68497848444632981</v>
      </c>
      <c r="V77" s="122">
        <v>0.59470445614794554</v>
      </c>
      <c r="W77" s="122">
        <v>0.54442902495601819</v>
      </c>
      <c r="X77" s="122">
        <v>0.15243073473811491</v>
      </c>
      <c r="Y77" s="122">
        <v>2.0980046294427134E-2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7.8876256694878147E-3</v>
      </c>
      <c r="D78" s="98">
        <v>1.7376428758570074E-2</v>
      </c>
      <c r="E78" s="98">
        <v>3.8042527592408677E-2</v>
      </c>
      <c r="F78" s="98">
        <v>6.0652263789333541E-2</v>
      </c>
      <c r="G78" s="98">
        <v>0.15485191333910228</v>
      </c>
      <c r="H78" s="98">
        <v>0.20466018878554434</v>
      </c>
      <c r="I78" s="98">
        <v>0.23662260817724029</v>
      </c>
      <c r="J78" s="98">
        <v>0.1447822417364131</v>
      </c>
      <c r="K78" s="98">
        <v>0.1239285205498416</v>
      </c>
      <c r="L78" s="98">
        <v>1.6115570494124799E-2</v>
      </c>
      <c r="M78" s="98">
        <v>9.2120493661540324E-3</v>
      </c>
      <c r="N78" s="98">
        <v>0</v>
      </c>
      <c r="O78" s="98">
        <v>8.6097105510241131E-3</v>
      </c>
      <c r="P78" s="98">
        <v>8.0853062288818264E-2</v>
      </c>
      <c r="Q78" s="98">
        <v>0.17529077221672962</v>
      </c>
      <c r="R78" s="98">
        <v>0.20740340045457184</v>
      </c>
      <c r="S78" s="98">
        <v>0.19688871626739904</v>
      </c>
      <c r="T78" s="98">
        <v>0.22750291732995087</v>
      </c>
      <c r="U78" s="98">
        <v>0.2033029932459364</v>
      </c>
      <c r="V78" s="98">
        <v>0.13795030468630279</v>
      </c>
      <c r="W78" s="98">
        <v>9.6735027523513234E-2</v>
      </c>
      <c r="X78" s="98">
        <v>2.8015145512344606E-2</v>
      </c>
      <c r="Y78" s="98">
        <v>3.3131747898179254E-3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5.3737643391285677E-3</v>
      </c>
      <c r="D79" s="33">
        <v>1.5259797951059027E-2</v>
      </c>
      <c r="E79" s="33">
        <v>3.1736150126867334E-2</v>
      </c>
      <c r="F79" s="33">
        <v>4.9680537815936475E-2</v>
      </c>
      <c r="G79" s="33">
        <v>9.7433956379716094E-2</v>
      </c>
      <c r="H79" s="33">
        <v>0.12047323918243964</v>
      </c>
      <c r="I79" s="33">
        <v>0.13963286406812203</v>
      </c>
      <c r="J79" s="33">
        <v>0.10470477859400516</v>
      </c>
      <c r="K79" s="33">
        <v>9.456908751043859E-2</v>
      </c>
      <c r="L79" s="33">
        <v>2.1091501226871246E-2</v>
      </c>
      <c r="M79" s="33">
        <v>1.4852988569990058E-2</v>
      </c>
      <c r="N79" s="33">
        <v>0</v>
      </c>
      <c r="O79" s="33">
        <v>2.8592134896485936E-2</v>
      </c>
      <c r="P79" s="33">
        <v>0.20941948383362302</v>
      </c>
      <c r="Q79" s="33">
        <v>0.47312759282768535</v>
      </c>
      <c r="R79" s="33">
        <v>0.36139857281561755</v>
      </c>
      <c r="S79" s="33">
        <v>0.41641610383911992</v>
      </c>
      <c r="T79" s="33">
        <v>0.39490205112538113</v>
      </c>
      <c r="U79" s="33">
        <v>0.48167549120039338</v>
      </c>
      <c r="V79" s="33">
        <v>0.45675415146164272</v>
      </c>
      <c r="W79" s="33">
        <v>0.44769399743250499</v>
      </c>
      <c r="X79" s="33">
        <v>0.1244155892257703</v>
      </c>
      <c r="Y79" s="33">
        <v>1.7666871504609209E-2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20.300350701784286</v>
      </c>
      <c r="D81" s="117">
        <f t="shared" si="28"/>
        <v>35.865979084346137</v>
      </c>
      <c r="E81" s="117">
        <f t="shared" si="28"/>
        <v>29.566090678717003</v>
      </c>
      <c r="F81" s="117">
        <f t="shared" si="28"/>
        <v>20.845768510651109</v>
      </c>
      <c r="G81" s="117">
        <f t="shared" si="28"/>
        <v>15.062074490259516</v>
      </c>
      <c r="H81" s="117">
        <f t="shared" si="28"/>
        <v>21.395699846893816</v>
      </c>
      <c r="I81" s="117">
        <f t="shared" si="28"/>
        <v>28.154883215344739</v>
      </c>
      <c r="J81" s="117">
        <f t="shared" si="28"/>
        <v>19.30042846671838</v>
      </c>
      <c r="K81" s="117">
        <f t="shared" si="28"/>
        <v>15.897409690286814</v>
      </c>
      <c r="L81" s="117">
        <f t="shared" si="28"/>
        <v>17.039519254840748</v>
      </c>
      <c r="M81" s="117">
        <f t="shared" si="28"/>
        <v>15.088941547007391</v>
      </c>
      <c r="N81" s="117">
        <f t="shared" si="28"/>
        <v>53.372407384239068</v>
      </c>
      <c r="O81" s="117">
        <f t="shared" si="28"/>
        <v>26.315116809570686</v>
      </c>
      <c r="P81" s="117">
        <f t="shared" si="28"/>
        <v>40.037428503818134</v>
      </c>
      <c r="Q81" s="117">
        <f t="shared" si="28"/>
        <v>68.653068120754881</v>
      </c>
      <c r="R81" s="117">
        <f t="shared" ref="R81:V81" si="29">R82+R85+R87+R100</f>
        <v>20.095856576038525</v>
      </c>
      <c r="S81" s="117">
        <f t="shared" si="29"/>
        <v>19.937524209013084</v>
      </c>
      <c r="T81" s="117">
        <f t="shared" si="29"/>
        <v>23.792505008129865</v>
      </c>
      <c r="U81" s="117">
        <f t="shared" si="29"/>
        <v>17.438124303760883</v>
      </c>
      <c r="V81" s="117">
        <f t="shared" si="29"/>
        <v>17.099043408230806</v>
      </c>
      <c r="W81" s="117">
        <f t="shared" ref="W81:Y81" si="30">W82+W85+W87+W100</f>
        <v>12.621076584016496</v>
      </c>
      <c r="X81" s="117">
        <f t="shared" si="30"/>
        <v>13.088288217814572</v>
      </c>
      <c r="Y81" s="117">
        <f t="shared" si="30"/>
        <v>24.781818835971844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14.83009376872657</v>
      </c>
      <c r="D82" s="122">
        <f t="shared" si="31"/>
        <v>26.422471031538663</v>
      </c>
      <c r="E82" s="122">
        <f t="shared" si="31"/>
        <v>21.593366393997435</v>
      </c>
      <c r="F82" s="122">
        <f t="shared" si="31"/>
        <v>15.218324195063602</v>
      </c>
      <c r="G82" s="122">
        <f t="shared" si="31"/>
        <v>10.772364310293726</v>
      </c>
      <c r="H82" s="122">
        <f t="shared" si="31"/>
        <v>15.30451630792804</v>
      </c>
      <c r="I82" s="122">
        <f t="shared" si="31"/>
        <v>19.519425978434857</v>
      </c>
      <c r="J82" s="122">
        <f t="shared" si="31"/>
        <v>13.049650650523912</v>
      </c>
      <c r="K82" s="122">
        <f t="shared" si="31"/>
        <v>10.560486652031255</v>
      </c>
      <c r="L82" s="122">
        <f t="shared" si="31"/>
        <v>11.767252312536604</v>
      </c>
      <c r="M82" s="122">
        <f t="shared" si="31"/>
        <v>10.217719983779636</v>
      </c>
      <c r="N82" s="122">
        <f t="shared" si="31"/>
        <v>36.620855936562478</v>
      </c>
      <c r="O82" s="122">
        <f t="shared" si="31"/>
        <v>18.251925344522459</v>
      </c>
      <c r="P82" s="122">
        <f t="shared" si="31"/>
        <v>27.080069036842456</v>
      </c>
      <c r="Q82" s="122">
        <f t="shared" si="31"/>
        <v>44.159876021435629</v>
      </c>
      <c r="R82" s="122">
        <f t="shared" ref="R82:V82" si="32">SUM(R83:R84)</f>
        <v>13.070685584027935</v>
      </c>
      <c r="S82" s="122">
        <f t="shared" si="32"/>
        <v>12.727767606444928</v>
      </c>
      <c r="T82" s="122">
        <f t="shared" si="32"/>
        <v>14.789501306876089</v>
      </c>
      <c r="U82" s="122">
        <f t="shared" si="32"/>
        <v>10.560196525995112</v>
      </c>
      <c r="V82" s="122">
        <f t="shared" si="32"/>
        <v>10.580153047114766</v>
      </c>
      <c r="W82" s="122">
        <f t="shared" ref="W82:Y82" si="33">SUM(W83:W84)</f>
        <v>7.0441528203191357</v>
      </c>
      <c r="X82" s="122">
        <f t="shared" si="33"/>
        <v>6.2779572914619184</v>
      </c>
      <c r="Y82" s="122">
        <f t="shared" si="33"/>
        <v>10.097508515795635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14.763379846256557</v>
      </c>
      <c r="D83" s="98">
        <v>26.301972281076591</v>
      </c>
      <c r="E83" s="98">
        <v>21.494328326379058</v>
      </c>
      <c r="F83" s="98">
        <v>15.148109309731179</v>
      </c>
      <c r="G83" s="98">
        <v>10.722642029479523</v>
      </c>
      <c r="H83" s="98">
        <v>15.23323771683846</v>
      </c>
      <c r="I83" s="98">
        <v>19.428666859662314</v>
      </c>
      <c r="J83" s="98">
        <v>12.988153752916256</v>
      </c>
      <c r="K83" s="98">
        <v>10.510443337861078</v>
      </c>
      <c r="L83" s="98">
        <v>11.710624829670923</v>
      </c>
      <c r="M83" s="98">
        <v>10.167970152285875</v>
      </c>
      <c r="N83" s="98">
        <v>36.445365597602247</v>
      </c>
      <c r="O83" s="98">
        <v>18.163339586945639</v>
      </c>
      <c r="P83" s="98">
        <v>26.949249506389183</v>
      </c>
      <c r="Q83" s="98">
        <v>43.944808462447234</v>
      </c>
      <c r="R83" s="98">
        <v>13.006465957980687</v>
      </c>
      <c r="S83" s="98">
        <v>12.664039461797236</v>
      </c>
      <c r="T83" s="98">
        <v>14.714574828614865</v>
      </c>
      <c r="U83" s="98">
        <v>10.506087026193489</v>
      </c>
      <c r="V83" s="98">
        <v>10.525002779971899</v>
      </c>
      <c r="W83" s="98">
        <v>7.0069341598137029</v>
      </c>
      <c r="X83" s="98">
        <v>6.244599405158425</v>
      </c>
      <c r="Y83" s="98">
        <v>10.04320665832663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6.6713922470013218E-2</v>
      </c>
      <c r="D84" s="98">
        <v>0.12049875046207111</v>
      </c>
      <c r="E84" s="98">
        <v>9.9038067618375691E-2</v>
      </c>
      <c r="F84" s="98">
        <v>7.0214885332423066E-2</v>
      </c>
      <c r="G84" s="98">
        <v>4.9722280814202373E-2</v>
      </c>
      <c r="H84" s="98">
        <v>7.1278591089579776E-2</v>
      </c>
      <c r="I84" s="98">
        <v>9.075911877254339E-2</v>
      </c>
      <c r="J84" s="98">
        <v>6.149689760765558E-2</v>
      </c>
      <c r="K84" s="98">
        <v>5.0043314170175733E-2</v>
      </c>
      <c r="L84" s="98">
        <v>5.6627482865681388E-2</v>
      </c>
      <c r="M84" s="98">
        <v>4.9749831493760395E-2</v>
      </c>
      <c r="N84" s="98">
        <v>0.17549033896023133</v>
      </c>
      <c r="O84" s="98">
        <v>8.8585757576820814E-2</v>
      </c>
      <c r="P84" s="98">
        <v>0.13081953045327258</v>
      </c>
      <c r="Q84" s="98">
        <v>0.21506755898839544</v>
      </c>
      <c r="R84" s="98">
        <v>6.4219626047246653E-2</v>
      </c>
      <c r="S84" s="98">
        <v>6.3728144647691609E-2</v>
      </c>
      <c r="T84" s="98">
        <v>7.4926478261224116E-2</v>
      </c>
      <c r="U84" s="98">
        <v>5.4109499801623329E-2</v>
      </c>
      <c r="V84" s="98">
        <v>5.5150267142867783E-2</v>
      </c>
      <c r="W84" s="98">
        <v>3.7218660505432981E-2</v>
      </c>
      <c r="X84" s="98">
        <v>3.3357886303493678E-2</v>
      </c>
      <c r="Y84" s="98">
        <v>5.4301857469005628E-2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0.10894382507509993</v>
      </c>
      <c r="D85" s="122">
        <f t="shared" si="34"/>
        <v>0.12969062881007609</v>
      </c>
      <c r="E85" s="122">
        <f t="shared" si="34"/>
        <v>0.15272707252371509</v>
      </c>
      <c r="F85" s="122">
        <f t="shared" si="34"/>
        <v>5.7081625319753505E-2</v>
      </c>
      <c r="G85" s="122">
        <f t="shared" si="34"/>
        <v>4.238187062763886E-2</v>
      </c>
      <c r="H85" s="122">
        <f t="shared" si="34"/>
        <v>5.9867055331588453E-2</v>
      </c>
      <c r="I85" s="122">
        <f t="shared" si="34"/>
        <v>0.13315656365246684</v>
      </c>
      <c r="J85" s="122">
        <f t="shared" si="34"/>
        <v>6.2109787981956245E-2</v>
      </c>
      <c r="K85" s="122">
        <f t="shared" si="34"/>
        <v>0.13241444144314726</v>
      </c>
      <c r="L85" s="122">
        <f t="shared" si="34"/>
        <v>4.9334588563109114E-2</v>
      </c>
      <c r="M85" s="122">
        <f t="shared" si="34"/>
        <v>4.9828439926301642E-2</v>
      </c>
      <c r="N85" s="122">
        <f t="shared" si="34"/>
        <v>0.84219354893622056</v>
      </c>
      <c r="O85" s="122">
        <f t="shared" si="34"/>
        <v>7.9295446936135966E-2</v>
      </c>
      <c r="P85" s="122">
        <f t="shared" si="34"/>
        <v>0.28877754645803111</v>
      </c>
      <c r="Q85" s="122">
        <f t="shared" si="34"/>
        <v>0.28179437741232544</v>
      </c>
      <c r="R85" s="122">
        <f t="shared" si="34"/>
        <v>0.1650706296720883</v>
      </c>
      <c r="S85" s="122">
        <f t="shared" si="34"/>
        <v>0.1964248779487146</v>
      </c>
      <c r="T85" s="122">
        <f t="shared" si="34"/>
        <v>0.19706504579262341</v>
      </c>
      <c r="U85" s="122">
        <f t="shared" si="34"/>
        <v>0.12288158539428032</v>
      </c>
      <c r="V85" s="122">
        <f t="shared" si="34"/>
        <v>0.11870753287025436</v>
      </c>
      <c r="W85" s="122">
        <f t="shared" si="34"/>
        <v>5.0579192720601275E-2</v>
      </c>
      <c r="X85" s="122">
        <f t="shared" si="34"/>
        <v>0.153336712937124</v>
      </c>
      <c r="Y85" s="122">
        <f t="shared" si="34"/>
        <v>0.19699127466911703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0.10894382507509993</v>
      </c>
      <c r="D86" s="98">
        <v>0.12969062881007609</v>
      </c>
      <c r="E86" s="98">
        <v>0.15272707252371509</v>
      </c>
      <c r="F86" s="98">
        <v>5.7081625319753505E-2</v>
      </c>
      <c r="G86" s="98">
        <v>4.238187062763886E-2</v>
      </c>
      <c r="H86" s="98">
        <v>5.9867055331588453E-2</v>
      </c>
      <c r="I86" s="98">
        <v>0.13315656365246684</v>
      </c>
      <c r="J86" s="98">
        <v>6.2109787981956245E-2</v>
      </c>
      <c r="K86" s="98">
        <v>0.13241444144314726</v>
      </c>
      <c r="L86" s="98">
        <v>4.9334588563109114E-2</v>
      </c>
      <c r="M86" s="98">
        <v>4.9828439926301642E-2</v>
      </c>
      <c r="N86" s="98">
        <v>0.84219354893622056</v>
      </c>
      <c r="O86" s="98">
        <v>7.9295446936135966E-2</v>
      </c>
      <c r="P86" s="98">
        <v>0.28877754645803111</v>
      </c>
      <c r="Q86" s="98">
        <v>0.28179437741232544</v>
      </c>
      <c r="R86" s="98">
        <v>0.1650706296720883</v>
      </c>
      <c r="S86" s="98">
        <v>0.1964248779487146</v>
      </c>
      <c r="T86" s="98">
        <v>0.19706504579262341</v>
      </c>
      <c r="U86" s="98">
        <v>0.12288158539428032</v>
      </c>
      <c r="V86" s="98">
        <v>0.11870753287025436</v>
      </c>
      <c r="W86" s="98">
        <v>5.0579192720601275E-2</v>
      </c>
      <c r="X86" s="98">
        <v>0.153336712937124</v>
      </c>
      <c r="Y86" s="98">
        <v>0.19699127466911703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3.4273570768100283</v>
      </c>
      <c r="D87" s="122">
        <v>6.1650653146229795</v>
      </c>
      <c r="E87" s="122">
        <v>5.0718697184649031</v>
      </c>
      <c r="F87" s="122">
        <v>3.5311872901324151</v>
      </c>
      <c r="G87" s="122">
        <v>2.7556989414940825</v>
      </c>
      <c r="H87" s="122">
        <v>3.9230788622156845</v>
      </c>
      <c r="I87" s="122">
        <v>5.4529800803095361</v>
      </c>
      <c r="J87" s="122">
        <v>4.0578633039024314</v>
      </c>
      <c r="K87" s="122">
        <v>3.4234607496214333</v>
      </c>
      <c r="L87" s="122">
        <v>3.3892958677262266</v>
      </c>
      <c r="M87" s="122">
        <v>3.1724281574264714</v>
      </c>
      <c r="N87" s="122">
        <v>10.500270083162382</v>
      </c>
      <c r="O87" s="122">
        <v>5.206737366113396</v>
      </c>
      <c r="P87" s="122">
        <v>8.2962643194184285</v>
      </c>
      <c r="Q87" s="122">
        <v>14.905324773658124</v>
      </c>
      <c r="R87" s="122">
        <v>4.2302796185645715</v>
      </c>
      <c r="S87" s="122">
        <v>4.402271834887296</v>
      </c>
      <c r="T87" s="122">
        <v>5.5923251591245702</v>
      </c>
      <c r="U87" s="122">
        <v>4.2974592103115299</v>
      </c>
      <c r="V87" s="122">
        <v>4.0726259941345617</v>
      </c>
      <c r="W87" s="122">
        <v>3.4995903180497634</v>
      </c>
      <c r="X87" s="122">
        <v>4.2714572177681003</v>
      </c>
      <c r="Y87" s="122">
        <v>9.3394622149590649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5.0468296037172004E-2</v>
      </c>
      <c r="D88" s="98">
        <v>9.8199360831889002E-2</v>
      </c>
      <c r="E88" s="98">
        <v>9.6560666972252601E-2</v>
      </c>
      <c r="F88" s="98">
        <v>0.10013004957099557</v>
      </c>
      <c r="G88" s="98">
        <v>6.9133122470450503E-2</v>
      </c>
      <c r="H88" s="98">
        <v>7.9605877160691965E-2</v>
      </c>
      <c r="I88" s="98">
        <v>0.12358710137651013</v>
      </c>
      <c r="J88" s="98">
        <v>0.27532584699181778</v>
      </c>
      <c r="K88" s="98">
        <v>0.16843860772526564</v>
      </c>
      <c r="L88" s="98">
        <v>0.16878938163735493</v>
      </c>
      <c r="M88" s="98">
        <v>0.15215544193993388</v>
      </c>
      <c r="N88" s="98">
        <v>0.50350638018578631</v>
      </c>
      <c r="O88" s="98">
        <v>0.33313398813986711</v>
      </c>
      <c r="P88" s="98">
        <v>7.6459756787333147E-2</v>
      </c>
      <c r="Q88" s="98">
        <v>0.18437100683255658</v>
      </c>
      <c r="R88" s="98">
        <v>7.4485913418277427E-2</v>
      </c>
      <c r="S88" s="98">
        <v>0.11178749730412117</v>
      </c>
      <c r="T88" s="98">
        <v>0.12154648865182056</v>
      </c>
      <c r="U88" s="98">
        <v>9.6972865424088062E-2</v>
      </c>
      <c r="V88" s="98">
        <v>8.9996268325358744E-2</v>
      </c>
      <c r="W88" s="98">
        <v>7.0656593267785867E-2</v>
      </c>
      <c r="X88" s="98">
        <v>0.1049519686863061</v>
      </c>
      <c r="Y88" s="98">
        <v>0.14503420029742317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6.5098736723375253E-4</v>
      </c>
      <c r="M89" s="98">
        <v>9.521427104956425E-5</v>
      </c>
      <c r="N89" s="98">
        <v>3.79908415559522E-4</v>
      </c>
      <c r="O89" s="98">
        <v>2.8654528200145444E-4</v>
      </c>
      <c r="P89" s="98">
        <v>9.553801889650214E-5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3.122633863237375E-4</v>
      </c>
      <c r="W89" s="98">
        <v>0</v>
      </c>
      <c r="X89" s="98">
        <v>9.3911029291963904E-5</v>
      </c>
      <c r="Y89" s="98">
        <v>1.8595707860975759E-4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2.9849892113120231E-4</v>
      </c>
      <c r="M90" s="101">
        <v>4.2064872472808161E-5</v>
      </c>
      <c r="N90" s="101">
        <v>1.569873552725562E-4</v>
      </c>
      <c r="O90" s="101">
        <v>1.2442559586112043E-4</v>
      </c>
      <c r="P90" s="101">
        <v>4.2604799205340559E-5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1.3665714980556093E-4</v>
      </c>
      <c r="W90" s="101">
        <v>0</v>
      </c>
      <c r="X90" s="101">
        <v>4.0886606938150374E-5</v>
      </c>
      <c r="Y90" s="101">
        <v>7.9654663016727627E-5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3.5248844610255028E-4</v>
      </c>
      <c r="M91" s="104">
        <v>5.3149398576756088E-5</v>
      </c>
      <c r="N91" s="104">
        <v>2.2292106028696577E-4</v>
      </c>
      <c r="O91" s="104">
        <v>1.6211968614033399E-4</v>
      </c>
      <c r="P91" s="104">
        <v>5.293321969116158E-5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1.7560623651817657E-4</v>
      </c>
      <c r="W91" s="104">
        <v>0</v>
      </c>
      <c r="X91" s="104">
        <v>5.302442235381353E-5</v>
      </c>
      <c r="Y91" s="104">
        <v>1.0630241559302996E-4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2.1952601342739381E-2</v>
      </c>
      <c r="D92" s="101">
        <v>2.3889373700285717E-2</v>
      </c>
      <c r="E92" s="101">
        <v>2.9508668419034694E-2</v>
      </c>
      <c r="F92" s="101">
        <v>2.3051755422711782E-2</v>
      </c>
      <c r="G92" s="101">
        <v>1.8920665820355148E-2</v>
      </c>
      <c r="H92" s="101">
        <v>2.6491095627000742E-2</v>
      </c>
      <c r="I92" s="101">
        <v>2.5699344087057298E-2</v>
      </c>
      <c r="J92" s="101">
        <v>1.2760105612822911E-2</v>
      </c>
      <c r="K92" s="101">
        <v>1.3287368319448422E-2</v>
      </c>
      <c r="L92" s="101">
        <v>1.4430094281502407E-2</v>
      </c>
      <c r="M92" s="101">
        <v>1.6205805172233512E-2</v>
      </c>
      <c r="N92" s="101">
        <v>4.3241852902442528E-2</v>
      </c>
      <c r="O92" s="101">
        <v>2.1949405770279078E-2</v>
      </c>
      <c r="P92" s="101">
        <v>2.1377027879262388E-2</v>
      </c>
      <c r="Q92" s="101">
        <v>1.147101621010772E-2</v>
      </c>
      <c r="R92" s="101">
        <v>2.5642683079095947E-3</v>
      </c>
      <c r="S92" s="101">
        <v>6.8596287439588533E-3</v>
      </c>
      <c r="T92" s="101">
        <v>1.3451921402334307E-2</v>
      </c>
      <c r="U92" s="101">
        <v>1.3352818555183636E-2</v>
      </c>
      <c r="V92" s="101">
        <v>1.0709166215438968E-2</v>
      </c>
      <c r="W92" s="101">
        <v>5.7480443303759331E-3</v>
      </c>
      <c r="X92" s="101">
        <v>9.7957996459784491E-4</v>
      </c>
      <c r="Y92" s="101">
        <v>4.4547270533097484E-3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9.7981184505803305E-5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9.7052225472117951E-5</v>
      </c>
      <c r="Y93" s="104">
        <v>0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4.8017377809703381E-5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2.569551671603389E-5</v>
      </c>
      <c r="Y94" s="98">
        <v>0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4.9963806696099923E-5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7.1356708756084068E-5</v>
      </c>
      <c r="Y95" s="98">
        <v>0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3.3549361794301169</v>
      </c>
      <c r="D96" s="101">
        <v>6.0429765800908051</v>
      </c>
      <c r="E96" s="101">
        <v>4.9458003830736157</v>
      </c>
      <c r="F96" s="101">
        <v>3.4080054851387076</v>
      </c>
      <c r="G96" s="101">
        <v>2.667645153203277</v>
      </c>
      <c r="H96" s="101">
        <v>3.8169818894279919</v>
      </c>
      <c r="I96" s="101">
        <v>5.3036936348459687</v>
      </c>
      <c r="J96" s="101">
        <v>3.7697773512977903</v>
      </c>
      <c r="K96" s="101">
        <v>3.2417347735767192</v>
      </c>
      <c r="L96" s="101">
        <v>2.1730577776068412</v>
      </c>
      <c r="M96" s="101">
        <v>2.8462699102457405</v>
      </c>
      <c r="N96" s="101">
        <v>9.6698635424077999</v>
      </c>
      <c r="O96" s="101">
        <v>4.4984127745046338</v>
      </c>
      <c r="P96" s="101">
        <v>7.6586492274382998</v>
      </c>
      <c r="Q96" s="101">
        <v>14.178192521516866</v>
      </c>
      <c r="R96" s="101">
        <v>3.8007332654073882</v>
      </c>
      <c r="S96" s="101">
        <v>3.7901805568879778</v>
      </c>
      <c r="T96" s="101">
        <v>4.7161257668886503</v>
      </c>
      <c r="U96" s="101">
        <v>3.8449298359815067</v>
      </c>
      <c r="V96" s="101">
        <v>3.7435736217528706</v>
      </c>
      <c r="W96" s="101">
        <v>3.163522822637491</v>
      </c>
      <c r="X96" s="101">
        <v>3.6793361381181593</v>
      </c>
      <c r="Y96" s="101">
        <v>8.4559145187467895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1.0322696456487883</v>
      </c>
      <c r="M97" s="104">
        <v>0.1577017857975142</v>
      </c>
      <c r="N97" s="104">
        <v>0.28327839925079423</v>
      </c>
      <c r="O97" s="104">
        <v>0.35295465241661439</v>
      </c>
      <c r="P97" s="104">
        <v>0.53968276929463732</v>
      </c>
      <c r="Q97" s="104">
        <v>0.53129022909859525</v>
      </c>
      <c r="R97" s="104">
        <v>0.35249617143099665</v>
      </c>
      <c r="S97" s="104">
        <v>0.49344415195123814</v>
      </c>
      <c r="T97" s="104">
        <v>0.74120098218176511</v>
      </c>
      <c r="U97" s="104">
        <v>0.34220369035075127</v>
      </c>
      <c r="V97" s="104">
        <v>0.22803467445456926</v>
      </c>
      <c r="W97" s="104">
        <v>0.25966285781411058</v>
      </c>
      <c r="X97" s="104">
        <v>0.48599856774427308</v>
      </c>
      <c r="Y97" s="104">
        <v>0.73387281178293229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0.48697936631628891</v>
      </c>
      <c r="M98" s="98">
        <v>7.2117374872774476E-2</v>
      </c>
      <c r="N98" s="98">
        <v>0.12128069543425123</v>
      </c>
      <c r="O98" s="98">
        <v>0.15786406723599025</v>
      </c>
      <c r="P98" s="98">
        <v>0.24560279375114583</v>
      </c>
      <c r="Q98" s="98">
        <v>0.22582370106907146</v>
      </c>
      <c r="R98" s="98">
        <v>0.15828156039178426</v>
      </c>
      <c r="S98" s="98">
        <v>0.23185308931746576</v>
      </c>
      <c r="T98" s="98">
        <v>0.32998200060683947</v>
      </c>
      <c r="U98" s="98">
        <v>0.15100622374034864</v>
      </c>
      <c r="V98" s="98">
        <v>0.10196960423715336</v>
      </c>
      <c r="W98" s="98">
        <v>0.11602569197022636</v>
      </c>
      <c r="X98" s="98">
        <v>0.21534345027929067</v>
      </c>
      <c r="Y98" s="98">
        <v>0.32006387070857273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0.54529027933249941</v>
      </c>
      <c r="M99" s="98">
        <v>8.5584410924739743E-2</v>
      </c>
      <c r="N99" s="98">
        <v>0.16199770381654299</v>
      </c>
      <c r="O99" s="98">
        <v>0.19509058518062417</v>
      </c>
      <c r="P99" s="98">
        <v>0.29407997554349152</v>
      </c>
      <c r="Q99" s="98">
        <v>0.30546652802952384</v>
      </c>
      <c r="R99" s="98">
        <v>0.19421461103921239</v>
      </c>
      <c r="S99" s="98">
        <v>0.26159106263377241</v>
      </c>
      <c r="T99" s="98">
        <v>0.41121898157492559</v>
      </c>
      <c r="U99" s="98">
        <v>0.19119746661040266</v>
      </c>
      <c r="V99" s="98">
        <v>0.12606507021741589</v>
      </c>
      <c r="W99" s="98">
        <v>0.14363716584388422</v>
      </c>
      <c r="X99" s="98">
        <v>0.27065511746498239</v>
      </c>
      <c r="Y99" s="98">
        <v>0.4138089410743595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1.933956031172587</v>
      </c>
      <c r="D100" s="122">
        <v>3.148752109374422</v>
      </c>
      <c r="E100" s="122">
        <v>2.7481274937309532</v>
      </c>
      <c r="F100" s="122">
        <v>2.0391754001353388</v>
      </c>
      <c r="G100" s="122">
        <v>1.4916293678440702</v>
      </c>
      <c r="H100" s="122">
        <v>2.1082376214185046</v>
      </c>
      <c r="I100" s="122">
        <v>3.0493205929478773</v>
      </c>
      <c r="J100" s="122">
        <v>2.1308047243100816</v>
      </c>
      <c r="K100" s="122">
        <v>1.7810478471909774</v>
      </c>
      <c r="L100" s="122">
        <v>1.8336364860148089</v>
      </c>
      <c r="M100" s="122">
        <v>1.6489649658749803</v>
      </c>
      <c r="N100" s="122">
        <v>5.4090878155779816</v>
      </c>
      <c r="O100" s="122">
        <v>2.7771586519986928</v>
      </c>
      <c r="P100" s="122">
        <v>4.3723176010992191</v>
      </c>
      <c r="Q100" s="122">
        <v>9.3060729482488025</v>
      </c>
      <c r="R100" s="122">
        <v>2.6298207437739287</v>
      </c>
      <c r="S100" s="122">
        <v>2.6110598897321484</v>
      </c>
      <c r="T100" s="122">
        <v>3.2136134963365852</v>
      </c>
      <c r="U100" s="122">
        <v>2.4575869820599618</v>
      </c>
      <c r="V100" s="122">
        <v>2.3275568341112218</v>
      </c>
      <c r="W100" s="122">
        <v>2.0267542529269962</v>
      </c>
      <c r="X100" s="122">
        <v>2.3855369956474286</v>
      </c>
      <c r="Y100" s="122">
        <v>5.147856830548025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7.2954872079059957E-2</v>
      </c>
      <c r="D101" s="98">
        <v>0.18183920291541278</v>
      </c>
      <c r="E101" s="98">
        <v>0.1701052307304971</v>
      </c>
      <c r="F101" s="98">
        <v>0.16550678893867038</v>
      </c>
      <c r="G101" s="98">
        <v>0.10551253384588061</v>
      </c>
      <c r="H101" s="98">
        <v>0.12692502091682417</v>
      </c>
      <c r="I101" s="98">
        <v>0.14449137536812287</v>
      </c>
      <c r="J101" s="98">
        <v>0.25246398511904417</v>
      </c>
      <c r="K101" s="98">
        <v>0.18085142187104875</v>
      </c>
      <c r="L101" s="98">
        <v>0.16306455699166575</v>
      </c>
      <c r="M101" s="98">
        <v>0.17310568719528679</v>
      </c>
      <c r="N101" s="98">
        <v>0.48849887812705944</v>
      </c>
      <c r="O101" s="98">
        <v>0.35488769852506358</v>
      </c>
      <c r="P101" s="98">
        <v>0.47607464004231081</v>
      </c>
      <c r="Q101" s="98">
        <v>1.2692692535737835</v>
      </c>
      <c r="R101" s="98">
        <v>0.46728888807757268</v>
      </c>
      <c r="S101" s="98">
        <v>0.33617319599910611</v>
      </c>
      <c r="T101" s="98">
        <v>0.28714234533476068</v>
      </c>
      <c r="U101" s="98">
        <v>0.23635301524217259</v>
      </c>
      <c r="V101" s="98">
        <v>0.18221318811102777</v>
      </c>
      <c r="W101" s="98">
        <v>0.20424763469310947</v>
      </c>
      <c r="X101" s="98">
        <v>0.11350024482655631</v>
      </c>
      <c r="Y101" s="98">
        <v>0.39112477171106147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0.29148580856424616</v>
      </c>
      <c r="D102" s="98">
        <v>0.87040675543202417</v>
      </c>
      <c r="E102" s="98">
        <v>0.63917361747575185</v>
      </c>
      <c r="F102" s="98">
        <v>0.33132140491324086</v>
      </c>
      <c r="G102" s="98">
        <v>0.17193112408956479</v>
      </c>
      <c r="H102" s="98">
        <v>0.24009871139460656</v>
      </c>
      <c r="I102" s="98">
        <v>0.3119261477694662</v>
      </c>
      <c r="J102" s="98">
        <v>0.30867743025141126</v>
      </c>
      <c r="K102" s="98">
        <v>0.31125929303939137</v>
      </c>
      <c r="L102" s="98">
        <v>0.28735622678638362</v>
      </c>
      <c r="M102" s="98">
        <v>0.28444647757408087</v>
      </c>
      <c r="N102" s="98">
        <v>0.62070707848911366</v>
      </c>
      <c r="O102" s="98">
        <v>0.39371024336756721</v>
      </c>
      <c r="P102" s="98">
        <v>0.60739363382959866</v>
      </c>
      <c r="Q102" s="98">
        <v>1.3545165810500261</v>
      </c>
      <c r="R102" s="98">
        <v>0.33052327365376988</v>
      </c>
      <c r="S102" s="98">
        <v>0.20571686519200058</v>
      </c>
      <c r="T102" s="98">
        <v>0.23440884340585022</v>
      </c>
      <c r="U102" s="98">
        <v>0.2283874572881974</v>
      </c>
      <c r="V102" s="98">
        <v>0.22842777199305936</v>
      </c>
      <c r="W102" s="98">
        <v>0.19895544455038902</v>
      </c>
      <c r="X102" s="98">
        <v>0.13719252546493976</v>
      </c>
      <c r="Y102" s="98">
        <v>0.14900267648674465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1.5695153505292809</v>
      </c>
      <c r="D103" s="33">
        <v>2.0965061510269849</v>
      </c>
      <c r="E103" s="33">
        <v>1.9388486455247045</v>
      </c>
      <c r="F103" s="33">
        <v>1.5423472062834276</v>
      </c>
      <c r="G103" s="33">
        <v>1.2141857099086248</v>
      </c>
      <c r="H103" s="33">
        <v>1.7412138891070739</v>
      </c>
      <c r="I103" s="33">
        <v>2.5929030698102884</v>
      </c>
      <c r="J103" s="33">
        <v>1.5696633089396261</v>
      </c>
      <c r="K103" s="33">
        <v>1.2889371322805374</v>
      </c>
      <c r="L103" s="33">
        <v>1.3832157022367595</v>
      </c>
      <c r="M103" s="33">
        <v>1.1914128011056127</v>
      </c>
      <c r="N103" s="33">
        <v>4.2998818589618084</v>
      </c>
      <c r="O103" s="33">
        <v>2.0285607101060621</v>
      </c>
      <c r="P103" s="33">
        <v>3.2888493272273096</v>
      </c>
      <c r="Q103" s="33">
        <v>6.6822871136249926</v>
      </c>
      <c r="R103" s="33">
        <v>1.8320085820425862</v>
      </c>
      <c r="S103" s="33">
        <v>2.0691698285410416</v>
      </c>
      <c r="T103" s="33">
        <v>2.6920623075959744</v>
      </c>
      <c r="U103" s="33">
        <v>1.9928465095295917</v>
      </c>
      <c r="V103" s="33">
        <v>1.9169158740071346</v>
      </c>
      <c r="W103" s="33">
        <v>1.6235511736834978</v>
      </c>
      <c r="X103" s="33">
        <v>2.1348442253559328</v>
      </c>
      <c r="Y103" s="33">
        <v>4.607729382350219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10.384298099874902</v>
      </c>
      <c r="D124" s="117">
        <f t="shared" si="42"/>
        <v>0</v>
      </c>
      <c r="E124" s="117">
        <f t="shared" si="42"/>
        <v>1.875971801122718</v>
      </c>
      <c r="F124" s="117">
        <f t="shared" si="42"/>
        <v>8.9578430639178599</v>
      </c>
      <c r="G124" s="117">
        <f t="shared" si="42"/>
        <v>12.951857695205769</v>
      </c>
      <c r="H124" s="117">
        <f t="shared" si="42"/>
        <v>8.3219413269987008</v>
      </c>
      <c r="I124" s="117">
        <f t="shared" si="42"/>
        <v>8.5501862446757535</v>
      </c>
      <c r="J124" s="117">
        <f t="shared" si="42"/>
        <v>5.7431826808844519</v>
      </c>
      <c r="K124" s="117">
        <f t="shared" si="42"/>
        <v>8.6385034658023976</v>
      </c>
      <c r="L124" s="117">
        <f t="shared" si="42"/>
        <v>6.4387132706917267</v>
      </c>
      <c r="M124" s="117">
        <f t="shared" si="42"/>
        <v>9.1402048552297508</v>
      </c>
      <c r="N124" s="117">
        <f t="shared" si="42"/>
        <v>18.904696940130069</v>
      </c>
      <c r="O124" s="117">
        <f t="shared" si="42"/>
        <v>14.437036129552578</v>
      </c>
      <c r="P124" s="117">
        <f t="shared" si="42"/>
        <v>11.371140199669513</v>
      </c>
      <c r="Q124" s="117">
        <f t="shared" si="42"/>
        <v>17.326713072107253</v>
      </c>
      <c r="R124" s="117">
        <f t="shared" ref="R124:V124" si="43">R125+R128+R130+R139</f>
        <v>6.724176950950655</v>
      </c>
      <c r="S124" s="117">
        <f t="shared" si="43"/>
        <v>7.0773284942899268</v>
      </c>
      <c r="T124" s="117">
        <f t="shared" si="43"/>
        <v>3.9986394303273491</v>
      </c>
      <c r="U124" s="117">
        <f t="shared" si="43"/>
        <v>5.5751912468396423</v>
      </c>
      <c r="V124" s="117">
        <f t="shared" si="43"/>
        <v>6.2943792348953664</v>
      </c>
      <c r="W124" s="117">
        <f t="shared" ref="W124:Y124" si="44">W125+W128+W130+W139</f>
        <v>6.6371961886467448</v>
      </c>
      <c r="X124" s="117">
        <f t="shared" si="44"/>
        <v>7.9521497057349659</v>
      </c>
      <c r="Y124" s="117">
        <f t="shared" si="44"/>
        <v>7.829108738435318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7.1067597632675845</v>
      </c>
      <c r="D125" s="122">
        <f t="shared" si="45"/>
        <v>0</v>
      </c>
      <c r="E125" s="122">
        <f t="shared" si="45"/>
        <v>1.364731195452157</v>
      </c>
      <c r="F125" s="122">
        <f t="shared" si="45"/>
        <v>6.2607617095906676</v>
      </c>
      <c r="G125" s="122">
        <f t="shared" si="45"/>
        <v>8.9957582714599287</v>
      </c>
      <c r="H125" s="122">
        <f t="shared" si="45"/>
        <v>5.7919088318689589</v>
      </c>
      <c r="I125" s="122">
        <f t="shared" si="45"/>
        <v>5.7490966386675364</v>
      </c>
      <c r="J125" s="122">
        <f t="shared" si="45"/>
        <v>3.794921802510681</v>
      </c>
      <c r="K125" s="122">
        <f t="shared" si="45"/>
        <v>5.6021747291861512</v>
      </c>
      <c r="L125" s="122">
        <f t="shared" si="45"/>
        <v>4.3150075237474006</v>
      </c>
      <c r="M125" s="122">
        <f t="shared" si="45"/>
        <v>6.1777752348390047</v>
      </c>
      <c r="N125" s="122">
        <f t="shared" si="45"/>
        <v>12.959796540368844</v>
      </c>
      <c r="O125" s="122">
        <f t="shared" si="45"/>
        <v>9.8906108185303019</v>
      </c>
      <c r="P125" s="122">
        <f t="shared" si="45"/>
        <v>7.5071913431076949</v>
      </c>
      <c r="Q125" s="122">
        <f t="shared" si="45"/>
        <v>11.112067911930241</v>
      </c>
      <c r="R125" s="122">
        <f t="shared" ref="R125:V125" si="46">SUM(R126:R127)</f>
        <v>4.3176218088004319</v>
      </c>
      <c r="S125" s="122">
        <f t="shared" si="46"/>
        <v>4.4808174470446485</v>
      </c>
      <c r="T125" s="122">
        <f t="shared" si="46"/>
        <v>2.440736400962781</v>
      </c>
      <c r="U125" s="122">
        <f t="shared" si="46"/>
        <v>3.3423086729536422</v>
      </c>
      <c r="V125" s="122">
        <f t="shared" si="46"/>
        <v>3.7784754137227718</v>
      </c>
      <c r="W125" s="122">
        <f t="shared" ref="W125:Y125" si="47">SUM(W126:W127)</f>
        <v>3.7877887903147589</v>
      </c>
      <c r="X125" s="122">
        <f t="shared" si="47"/>
        <v>3.8181990980778271</v>
      </c>
      <c r="Y125" s="122">
        <f t="shared" si="47"/>
        <v>3.2129229203763772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7.0845290485549821</v>
      </c>
      <c r="D126" s="98">
        <v>0</v>
      </c>
      <c r="E126" s="98">
        <v>1.3605304256714752</v>
      </c>
      <c r="F126" s="98">
        <v>6.241710567390732</v>
      </c>
      <c r="G126" s="98">
        <v>8.9688401027745481</v>
      </c>
      <c r="H126" s="98">
        <v>5.7747145157854112</v>
      </c>
      <c r="I126" s="98">
        <v>5.7323387023018277</v>
      </c>
      <c r="J126" s="98">
        <v>3.7838911465511504</v>
      </c>
      <c r="K126" s="98">
        <v>5.5860570031889347</v>
      </c>
      <c r="L126" s="98">
        <v>4.3025911883183348</v>
      </c>
      <c r="M126" s="98">
        <v>6.1600200167489589</v>
      </c>
      <c r="N126" s="98">
        <v>12.923495517419791</v>
      </c>
      <c r="O126" s="98">
        <v>9.8627236306872472</v>
      </c>
      <c r="P126" s="98">
        <v>7.4862051848821105</v>
      </c>
      <c r="Q126" s="98">
        <v>11.080933953816274</v>
      </c>
      <c r="R126" s="98">
        <v>4.3055652354896639</v>
      </c>
      <c r="S126" s="98">
        <v>4.4682431077557805</v>
      </c>
      <c r="T126" s="98">
        <v>2.4339021260459583</v>
      </c>
      <c r="U126" s="98">
        <v>3.3329609988663944</v>
      </c>
      <c r="V126" s="98">
        <v>3.7678311717321571</v>
      </c>
      <c r="W126" s="98">
        <v>3.7770536742154661</v>
      </c>
      <c r="X126" s="98">
        <v>3.8073626192542247</v>
      </c>
      <c r="Y126" s="98">
        <v>3.2037292026682249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2.223071471260199E-2</v>
      </c>
      <c r="D127" s="98">
        <v>0</v>
      </c>
      <c r="E127" s="98">
        <v>4.2007697806817597E-3</v>
      </c>
      <c r="F127" s="98">
        <v>1.90511421999357E-2</v>
      </c>
      <c r="G127" s="98">
        <v>2.6918168685380182E-2</v>
      </c>
      <c r="H127" s="98">
        <v>1.7194316083548027E-2</v>
      </c>
      <c r="I127" s="98">
        <v>1.6757936365708818E-2</v>
      </c>
      <c r="J127" s="98">
        <v>1.1030655959530374E-2</v>
      </c>
      <c r="K127" s="98">
        <v>1.6117725997216097E-2</v>
      </c>
      <c r="L127" s="98">
        <v>1.2416335429066226E-2</v>
      </c>
      <c r="M127" s="98">
        <v>1.77552180900457E-2</v>
      </c>
      <c r="N127" s="98">
        <v>3.6301022949052811E-2</v>
      </c>
      <c r="O127" s="98">
        <v>2.7887187843054072E-2</v>
      </c>
      <c r="P127" s="98">
        <v>2.0986158225584493E-2</v>
      </c>
      <c r="Q127" s="98">
        <v>3.113395811396821E-2</v>
      </c>
      <c r="R127" s="98">
        <v>1.2056573310767666E-2</v>
      </c>
      <c r="S127" s="98">
        <v>1.2574339288867921E-2</v>
      </c>
      <c r="T127" s="98">
        <v>6.8342749168226729E-3</v>
      </c>
      <c r="U127" s="98">
        <v>9.3476740872477579E-3</v>
      </c>
      <c r="V127" s="98">
        <v>1.0644241990614632E-2</v>
      </c>
      <c r="W127" s="98">
        <v>1.0735116099292639E-2</v>
      </c>
      <c r="X127" s="98">
        <v>1.0836478823602497E-2</v>
      </c>
      <c r="Y127" s="98">
        <v>9.1937177081524313E-3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6.9493694903560332E-2</v>
      </c>
      <c r="D128" s="122">
        <f t="shared" si="48"/>
        <v>0</v>
      </c>
      <c r="E128" s="122">
        <f t="shared" si="48"/>
        <v>1.1826339730055943E-2</v>
      </c>
      <c r="F128" s="122">
        <f t="shared" si="48"/>
        <v>3.1979885748833564E-2</v>
      </c>
      <c r="G128" s="122">
        <f t="shared" si="48"/>
        <v>4.4765668043893224E-2</v>
      </c>
      <c r="H128" s="122">
        <f t="shared" si="48"/>
        <v>2.9096226192625158E-2</v>
      </c>
      <c r="I128" s="122">
        <f t="shared" si="48"/>
        <v>4.8851901252226874E-2</v>
      </c>
      <c r="J128" s="122">
        <f t="shared" si="48"/>
        <v>2.3377788664964153E-2</v>
      </c>
      <c r="K128" s="122">
        <f t="shared" si="48"/>
        <v>8.6015019694752448E-2</v>
      </c>
      <c r="L128" s="122">
        <f t="shared" si="48"/>
        <v>2.2241144581478661E-2</v>
      </c>
      <c r="M128" s="122">
        <f t="shared" si="48"/>
        <v>3.6119776312906637E-2</v>
      </c>
      <c r="N128" s="122">
        <f t="shared" si="48"/>
        <v>0.34191034476255988</v>
      </c>
      <c r="O128" s="122">
        <f t="shared" si="48"/>
        <v>5.1562446940955742E-2</v>
      </c>
      <c r="P128" s="122">
        <f t="shared" si="48"/>
        <v>9.6353036537571449E-2</v>
      </c>
      <c r="Q128" s="122">
        <f t="shared" si="48"/>
        <v>7.6856098116070928E-2</v>
      </c>
      <c r="R128" s="122">
        <f t="shared" si="48"/>
        <v>6.3214633290994332E-2</v>
      </c>
      <c r="S128" s="122">
        <f t="shared" si="48"/>
        <v>7.7230987174206067E-2</v>
      </c>
      <c r="T128" s="122">
        <f t="shared" si="48"/>
        <v>3.6207410581614405E-2</v>
      </c>
      <c r="U128" s="122">
        <f t="shared" si="48"/>
        <v>4.3144211359170105E-2</v>
      </c>
      <c r="V128" s="122">
        <f t="shared" si="48"/>
        <v>5.0497889718058533E-2</v>
      </c>
      <c r="W128" s="122">
        <f t="shared" si="48"/>
        <v>2.8328505787541793E-2</v>
      </c>
      <c r="X128" s="122">
        <f t="shared" si="48"/>
        <v>9.8946930058806087E-2</v>
      </c>
      <c r="Y128" s="122">
        <f t="shared" si="48"/>
        <v>6.5364227648276041E-2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6.9493694903560332E-2</v>
      </c>
      <c r="D129" s="98">
        <v>0</v>
      </c>
      <c r="E129" s="98">
        <v>1.1826339730055943E-2</v>
      </c>
      <c r="F129" s="98">
        <v>3.1979885748833564E-2</v>
      </c>
      <c r="G129" s="98">
        <v>4.4765668043893224E-2</v>
      </c>
      <c r="H129" s="98">
        <v>2.9096226192625158E-2</v>
      </c>
      <c r="I129" s="98">
        <v>4.8851901252226874E-2</v>
      </c>
      <c r="J129" s="98">
        <v>2.3377788664964153E-2</v>
      </c>
      <c r="K129" s="98">
        <v>8.6015019694752448E-2</v>
      </c>
      <c r="L129" s="98">
        <v>2.2241144581478661E-2</v>
      </c>
      <c r="M129" s="98">
        <v>3.6119776312906637E-2</v>
      </c>
      <c r="N129" s="98">
        <v>0.34191034476255988</v>
      </c>
      <c r="O129" s="98">
        <v>5.1562446940955742E-2</v>
      </c>
      <c r="P129" s="98">
        <v>9.6353036537571449E-2</v>
      </c>
      <c r="Q129" s="98">
        <v>7.6856098116070928E-2</v>
      </c>
      <c r="R129" s="98">
        <v>6.3214633290994332E-2</v>
      </c>
      <c r="S129" s="98">
        <v>7.7230987174206067E-2</v>
      </c>
      <c r="T129" s="98">
        <v>3.6207410581614405E-2</v>
      </c>
      <c r="U129" s="98">
        <v>4.3144211359170105E-2</v>
      </c>
      <c r="V129" s="98">
        <v>5.0497889718058533E-2</v>
      </c>
      <c r="W129" s="98">
        <v>2.8328505787541793E-2</v>
      </c>
      <c r="X129" s="98">
        <v>9.8946930058806087E-2</v>
      </c>
      <c r="Y129" s="98">
        <v>6.5364227648276041E-2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1.982767745575817</v>
      </c>
      <c r="D130" s="122">
        <v>0</v>
      </c>
      <c r="E130" s="122">
        <v>0.28841735710675487</v>
      </c>
      <c r="F130" s="122">
        <v>1.5443880693948993</v>
      </c>
      <c r="G130" s="122">
        <v>2.3583497489667122</v>
      </c>
      <c r="H130" s="122">
        <v>1.4882436876518494</v>
      </c>
      <c r="I130" s="122">
        <v>1.6453340290522567</v>
      </c>
      <c r="J130" s="122">
        <v>1.1427970321389695</v>
      </c>
      <c r="K130" s="122">
        <v>1.8175336493558798</v>
      </c>
      <c r="L130" s="122">
        <v>1.2903232057393197</v>
      </c>
      <c r="M130" s="122">
        <v>1.7523245360136959</v>
      </c>
      <c r="N130" s="122">
        <v>3.4537025169577475</v>
      </c>
      <c r="O130" s="122">
        <v>2.7346499981362284</v>
      </c>
      <c r="P130" s="122">
        <v>2.3278487357915099</v>
      </c>
      <c r="Q130" s="122">
        <v>3.6979220760679783</v>
      </c>
      <c r="R130" s="122">
        <v>1.3873465504821796</v>
      </c>
      <c r="S130" s="122">
        <v>1.5280820113784463</v>
      </c>
      <c r="T130" s="122">
        <v>0.9454764440594029</v>
      </c>
      <c r="U130" s="122">
        <v>1.3485688247791472</v>
      </c>
      <c r="V130" s="122">
        <v>1.5049836871285072</v>
      </c>
      <c r="W130" s="122">
        <v>1.7203182831102366</v>
      </c>
      <c r="X130" s="122">
        <v>2.5175388950298356</v>
      </c>
      <c r="Y130" s="122">
        <v>2.8819989991053938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1.5831114925564838</v>
      </c>
      <c r="D131" s="98">
        <v>0</v>
      </c>
      <c r="E131" s="98">
        <v>0.28841735710675487</v>
      </c>
      <c r="F131" s="98">
        <v>1.5443880693948993</v>
      </c>
      <c r="G131" s="98">
        <v>2.3583497489667122</v>
      </c>
      <c r="H131" s="98">
        <v>1.3264454879327774</v>
      </c>
      <c r="I131" s="98">
        <v>1.2982508576554417</v>
      </c>
      <c r="J131" s="98">
        <v>1.0729053065635445</v>
      </c>
      <c r="K131" s="98">
        <v>1.6761640113100644</v>
      </c>
      <c r="L131" s="98">
        <v>1.2795910246541005</v>
      </c>
      <c r="M131" s="98">
        <v>1.735454931011118</v>
      </c>
      <c r="N131" s="98">
        <v>3.2860477780874837</v>
      </c>
      <c r="O131" s="98">
        <v>2.4045623161005416</v>
      </c>
      <c r="P131" s="98">
        <v>1.649592218372361</v>
      </c>
      <c r="Q131" s="98">
        <v>3.5555952957186854</v>
      </c>
      <c r="R131" s="98">
        <v>1.248248082213562</v>
      </c>
      <c r="S131" s="98">
        <v>1.4161990503598727</v>
      </c>
      <c r="T131" s="98">
        <v>0.67454183047241933</v>
      </c>
      <c r="U131" s="98">
        <v>1.0792973109233492</v>
      </c>
      <c r="V131" s="98">
        <v>1.3040465394233389</v>
      </c>
      <c r="W131" s="98">
        <v>1.7186795951920153</v>
      </c>
      <c r="X131" s="98">
        <v>2.1748144220347529</v>
      </c>
      <c r="Y131" s="98">
        <v>2.8779100602990204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1.0732181085219339E-2</v>
      </c>
      <c r="M132" s="98">
        <v>8.4786114376052008E-4</v>
      </c>
      <c r="N132" s="98">
        <v>1.0639748251033802E-3</v>
      </c>
      <c r="O132" s="98">
        <v>1.2267497291727368E-3</v>
      </c>
      <c r="P132" s="98">
        <v>1.6699321612308963E-3</v>
      </c>
      <c r="Q132" s="98">
        <v>5.2911764027161389E-3</v>
      </c>
      <c r="R132" s="98">
        <v>0</v>
      </c>
      <c r="S132" s="98">
        <v>0</v>
      </c>
      <c r="T132" s="98">
        <v>0</v>
      </c>
      <c r="U132" s="98">
        <v>9.0634389713954158E-4</v>
      </c>
      <c r="V132" s="98">
        <v>3.3993009234279542E-4</v>
      </c>
      <c r="W132" s="98">
        <v>1.6386879182212839E-3</v>
      </c>
      <c r="X132" s="98">
        <v>4.054318064640303E-3</v>
      </c>
      <c r="Y132" s="98">
        <v>4.0889388063734666E-3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4.3800057936590397E-3</v>
      </c>
      <c r="M133" s="101">
        <v>3.3487764135819856E-4</v>
      </c>
      <c r="N133" s="101">
        <v>3.9357408035974257E-4</v>
      </c>
      <c r="O133" s="101">
        <v>4.802146713687281E-4</v>
      </c>
      <c r="P133" s="101">
        <v>6.7398952339124902E-4</v>
      </c>
      <c r="Q133" s="101">
        <v>2.0092149413971946E-3</v>
      </c>
      <c r="R133" s="101">
        <v>0</v>
      </c>
      <c r="S133" s="101">
        <v>0</v>
      </c>
      <c r="T133" s="101">
        <v>0</v>
      </c>
      <c r="U133" s="101">
        <v>3.6731153884474752E-4</v>
      </c>
      <c r="V133" s="101">
        <v>1.4066187033306976E-4</v>
      </c>
      <c r="W133" s="101">
        <v>6.8109064001229314E-4</v>
      </c>
      <c r="X133" s="101">
        <v>1.6791823855837839E-3</v>
      </c>
      <c r="Y133" s="101">
        <v>1.6743170943012485E-3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6.3521752915602992E-3</v>
      </c>
      <c r="M134" s="104">
        <v>5.1298350240232152E-4</v>
      </c>
      <c r="N134" s="104">
        <v>6.7040074474363756E-4</v>
      </c>
      <c r="O134" s="104">
        <v>7.4653505780400864E-4</v>
      </c>
      <c r="P134" s="104">
        <v>9.959426378396473E-4</v>
      </c>
      <c r="Q134" s="104">
        <v>3.2819614613189443E-3</v>
      </c>
      <c r="R134" s="104">
        <v>0</v>
      </c>
      <c r="S134" s="104">
        <v>0</v>
      </c>
      <c r="T134" s="104">
        <v>0</v>
      </c>
      <c r="U134" s="104">
        <v>5.3903235829479406E-4</v>
      </c>
      <c r="V134" s="104">
        <v>1.9926822200972568E-4</v>
      </c>
      <c r="W134" s="104">
        <v>9.5759727820899081E-4</v>
      </c>
      <c r="X134" s="104">
        <v>2.3751356790565189E-3</v>
      </c>
      <c r="Y134" s="104">
        <v>2.4146217120722185E-3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0.39965625301933339</v>
      </c>
      <c r="D135" s="101">
        <v>0</v>
      </c>
      <c r="E135" s="101">
        <v>0</v>
      </c>
      <c r="F135" s="101">
        <v>0</v>
      </c>
      <c r="G135" s="101">
        <v>0</v>
      </c>
      <c r="H135" s="101">
        <v>0.16179819971907206</v>
      </c>
      <c r="I135" s="101">
        <v>0.34708317139681505</v>
      </c>
      <c r="J135" s="101">
        <v>6.9891725575424946E-2</v>
      </c>
      <c r="K135" s="101">
        <v>0.14136963804581543</v>
      </c>
      <c r="L135" s="101">
        <v>0</v>
      </c>
      <c r="M135" s="101">
        <v>1.5136883464691676E-2</v>
      </c>
      <c r="N135" s="101">
        <v>0.16189309346934941</v>
      </c>
      <c r="O135" s="101">
        <v>0.30492004165353159</v>
      </c>
      <c r="P135" s="101">
        <v>0.63205429305136374</v>
      </c>
      <c r="Q135" s="101">
        <v>0.13211933614281005</v>
      </c>
      <c r="R135" s="101">
        <v>0.12729728640120438</v>
      </c>
      <c r="S135" s="101">
        <v>9.8952318957179694E-2</v>
      </c>
      <c r="T135" s="101">
        <v>0.23412268410065848</v>
      </c>
      <c r="U135" s="101">
        <v>0.24647694639488196</v>
      </c>
      <c r="V135" s="101">
        <v>0.18909259703944092</v>
      </c>
      <c r="W135" s="101">
        <v>0</v>
      </c>
      <c r="X135" s="101">
        <v>0.2991349464522543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8.8486039412570333E-4</v>
      </c>
      <c r="N136" s="104">
        <v>4.6976705758110422E-3</v>
      </c>
      <c r="O136" s="104">
        <v>2.3940890652982452E-2</v>
      </c>
      <c r="P136" s="104">
        <v>4.4532292206554441E-2</v>
      </c>
      <c r="Q136" s="104">
        <v>4.9162678037668016E-3</v>
      </c>
      <c r="R136" s="104">
        <v>1.1801181867413277E-2</v>
      </c>
      <c r="S136" s="104">
        <v>1.2930642061394E-2</v>
      </c>
      <c r="T136" s="104">
        <v>3.6811929486325022E-2</v>
      </c>
      <c r="U136" s="104">
        <v>2.1888223563776607E-2</v>
      </c>
      <c r="V136" s="104">
        <v>1.150462057338475E-2</v>
      </c>
      <c r="W136" s="104">
        <v>0</v>
      </c>
      <c r="X136" s="104">
        <v>3.9535208478187728E-2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4.046486121290339E-4</v>
      </c>
      <c r="N137" s="98">
        <v>2.0112255500673699E-3</v>
      </c>
      <c r="O137" s="98">
        <v>1.0707909205488648E-2</v>
      </c>
      <c r="P137" s="98">
        <v>2.0266082225243339E-2</v>
      </c>
      <c r="Q137" s="98">
        <v>2.0896484258273555E-3</v>
      </c>
      <c r="R137" s="98">
        <v>5.2990915415007831E-3</v>
      </c>
      <c r="S137" s="98">
        <v>6.075681101777094E-3</v>
      </c>
      <c r="T137" s="98">
        <v>1.638863740080225E-2</v>
      </c>
      <c r="U137" s="98">
        <v>9.6587444202095082E-3</v>
      </c>
      <c r="V137" s="98">
        <v>5.1444878265668025E-3</v>
      </c>
      <c r="W137" s="98">
        <v>0</v>
      </c>
      <c r="X137" s="98">
        <v>1.751784627827092E-2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4.8021178199666943E-4</v>
      </c>
      <c r="N138" s="98">
        <v>2.6864450257436728E-3</v>
      </c>
      <c r="O138" s="98">
        <v>1.3232981447493802E-2</v>
      </c>
      <c r="P138" s="98">
        <v>2.4266209981311102E-2</v>
      </c>
      <c r="Q138" s="98">
        <v>2.8266193779394461E-3</v>
      </c>
      <c r="R138" s="98">
        <v>6.5020903259124935E-3</v>
      </c>
      <c r="S138" s="98">
        <v>6.8549609596169061E-3</v>
      </c>
      <c r="T138" s="98">
        <v>2.0423292085522772E-2</v>
      </c>
      <c r="U138" s="98">
        <v>1.2229479143567101E-2</v>
      </c>
      <c r="V138" s="98">
        <v>6.3601327468179479E-3</v>
      </c>
      <c r="W138" s="98">
        <v>0</v>
      </c>
      <c r="X138" s="98">
        <v>2.2017362199916807E-2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1.2252768961279414</v>
      </c>
      <c r="D139" s="122">
        <v>0</v>
      </c>
      <c r="E139" s="122">
        <v>0.21099690883375</v>
      </c>
      <c r="F139" s="122">
        <v>1.1207133991834608</v>
      </c>
      <c r="G139" s="122">
        <v>1.5529840067352347</v>
      </c>
      <c r="H139" s="122">
        <v>1.0126925812852658</v>
      </c>
      <c r="I139" s="122">
        <v>1.1069036757037345</v>
      </c>
      <c r="J139" s="122">
        <v>0.78208605756983718</v>
      </c>
      <c r="K139" s="122">
        <v>1.1327800675656139</v>
      </c>
      <c r="L139" s="122">
        <v>0.81114139662352813</v>
      </c>
      <c r="M139" s="122">
        <v>1.173985308064144</v>
      </c>
      <c r="N139" s="122">
        <v>2.1492875380409195</v>
      </c>
      <c r="O139" s="122">
        <v>1.7602128659450915</v>
      </c>
      <c r="P139" s="122">
        <v>1.4397470842327369</v>
      </c>
      <c r="Q139" s="122">
        <v>2.4398669859929631</v>
      </c>
      <c r="R139" s="122">
        <v>0.9559939583770487</v>
      </c>
      <c r="S139" s="122">
        <v>0.99119804869262662</v>
      </c>
      <c r="T139" s="122">
        <v>0.57621917472355089</v>
      </c>
      <c r="U139" s="122">
        <v>0.84116953774768233</v>
      </c>
      <c r="V139" s="122">
        <v>0.96042224432602874</v>
      </c>
      <c r="W139" s="122">
        <v>1.1007606094342075</v>
      </c>
      <c r="X139" s="122">
        <v>1.517464782568497</v>
      </c>
      <c r="Y139" s="122">
        <v>1.6688225913052706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0.19195575135690893</v>
      </c>
      <c r="D140" s="98">
        <v>0</v>
      </c>
      <c r="E140" s="98">
        <v>5.2316158199413314E-2</v>
      </c>
      <c r="F140" s="98">
        <v>0.19816325357993836</v>
      </c>
      <c r="G140" s="98">
        <v>0.19259071460797786</v>
      </c>
      <c r="H140" s="98">
        <v>0.12270441119928516</v>
      </c>
      <c r="I140" s="98">
        <v>0.11883268076952964</v>
      </c>
      <c r="J140" s="98">
        <v>0.12854414282923352</v>
      </c>
      <c r="K140" s="98">
        <v>0.22035561745686141</v>
      </c>
      <c r="L140" s="98">
        <v>0.13953723291516085</v>
      </c>
      <c r="M140" s="98">
        <v>0.22625038354054761</v>
      </c>
      <c r="N140" s="98">
        <v>0.27109170970175478</v>
      </c>
      <c r="O140" s="98">
        <v>0.28612313834359243</v>
      </c>
      <c r="P140" s="98">
        <v>0.22441544964164681</v>
      </c>
      <c r="Q140" s="98">
        <v>0.41119612063019484</v>
      </c>
      <c r="R140" s="98">
        <v>0.14612519538629085</v>
      </c>
      <c r="S140" s="98">
        <v>8.9673553895398342E-2</v>
      </c>
      <c r="T140" s="98">
        <v>4.6151316194636222E-2</v>
      </c>
      <c r="U140" s="98">
        <v>8.6464390757812995E-2</v>
      </c>
      <c r="V140" s="98">
        <v>0.10229286642973918</v>
      </c>
      <c r="W140" s="98">
        <v>0.12013697365321227</v>
      </c>
      <c r="X140" s="98">
        <v>9.1677104836261902E-2</v>
      </c>
      <c r="Y140" s="98">
        <v>5.2273070111743203E-2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1.0333211447710324</v>
      </c>
      <c r="D141" s="33">
        <v>0</v>
      </c>
      <c r="E141" s="33">
        <v>0.15868075063433668</v>
      </c>
      <c r="F141" s="33">
        <v>0.92255014560352244</v>
      </c>
      <c r="G141" s="33">
        <v>1.3603932921272568</v>
      </c>
      <c r="H141" s="33">
        <v>0.88998817008598075</v>
      </c>
      <c r="I141" s="33">
        <v>0.9880709949342048</v>
      </c>
      <c r="J141" s="33">
        <v>0.65354191474060364</v>
      </c>
      <c r="K141" s="33">
        <v>0.9124244501087525</v>
      </c>
      <c r="L141" s="33">
        <v>0.67160416370836729</v>
      </c>
      <c r="M141" s="33">
        <v>0.94773492452359631</v>
      </c>
      <c r="N141" s="33">
        <v>1.8781958283391649</v>
      </c>
      <c r="O141" s="33">
        <v>1.474089727601499</v>
      </c>
      <c r="P141" s="33">
        <v>1.2153316345910901</v>
      </c>
      <c r="Q141" s="33">
        <v>2.0286708653627685</v>
      </c>
      <c r="R141" s="33">
        <v>0.80986876299075783</v>
      </c>
      <c r="S141" s="33">
        <v>0.90152449479722829</v>
      </c>
      <c r="T141" s="33">
        <v>0.53006785852891469</v>
      </c>
      <c r="U141" s="33">
        <v>0.75470514698986935</v>
      </c>
      <c r="V141" s="33">
        <v>0.85812937789628951</v>
      </c>
      <c r="W141" s="33">
        <v>0.98062363578099532</v>
      </c>
      <c r="X141" s="33">
        <v>1.4257876777322351</v>
      </c>
      <c r="Y141" s="33">
        <v>1.6165495211935275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1.84945635756422</v>
      </c>
      <c r="D161" s="117">
        <f t="shared" si="54"/>
        <v>0.16949683746624084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3.3699383848551028</v>
      </c>
      <c r="I161" s="117">
        <f t="shared" si="54"/>
        <v>7.1277372262952392</v>
      </c>
      <c r="J161" s="117">
        <f t="shared" si="54"/>
        <v>9.5943677563395333</v>
      </c>
      <c r="K161" s="117">
        <f t="shared" si="54"/>
        <v>8.2521070110397776</v>
      </c>
      <c r="L161" s="117">
        <f t="shared" si="54"/>
        <v>6.1521796538742217</v>
      </c>
      <c r="M161" s="117">
        <f t="shared" si="54"/>
        <v>5.4064271109485826</v>
      </c>
      <c r="N161" s="117">
        <f t="shared" si="54"/>
        <v>7.1367946568969778</v>
      </c>
      <c r="O161" s="117">
        <f t="shared" si="54"/>
        <v>3.6306006977048746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1.1270182603744434</v>
      </c>
      <c r="U161" s="117">
        <f t="shared" si="55"/>
        <v>3.0890634235077976</v>
      </c>
      <c r="V161" s="117">
        <f t="shared" si="55"/>
        <v>3.6154731091647552</v>
      </c>
      <c r="W161" s="117">
        <f t="shared" ref="W161:Y161" si="56">W162+W164+W166+W175</f>
        <v>7.1971850795787722</v>
      </c>
      <c r="X161" s="117">
        <f t="shared" si="56"/>
        <v>6.5654599469922683</v>
      </c>
      <c r="Y161" s="117">
        <f t="shared" si="56"/>
        <v>11.710615303131473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1.3463447149369439</v>
      </c>
      <c r="D162" s="122">
        <f t="shared" si="57"/>
        <v>0.11413977968933747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2.2648641096546807</v>
      </c>
      <c r="I162" s="122">
        <f t="shared" si="57"/>
        <v>4.4582967648252634</v>
      </c>
      <c r="J162" s="122">
        <f t="shared" si="57"/>
        <v>6.1404473975812239</v>
      </c>
      <c r="K162" s="122">
        <f t="shared" si="57"/>
        <v>5.2112652016929308</v>
      </c>
      <c r="L162" s="122">
        <f t="shared" si="57"/>
        <v>4.0311457450632835</v>
      </c>
      <c r="M162" s="122">
        <f t="shared" si="57"/>
        <v>3.5491349878063478</v>
      </c>
      <c r="N162" s="122">
        <f t="shared" si="57"/>
        <v>4.7247866858428287</v>
      </c>
      <c r="O162" s="122">
        <f t="shared" si="57"/>
        <v>2.3940210499209642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0.63439287702710367</v>
      </c>
      <c r="U162" s="122">
        <f t="shared" si="57"/>
        <v>1.7014478130201653</v>
      </c>
      <c r="V162" s="122">
        <f t="shared" si="57"/>
        <v>1.892678955976</v>
      </c>
      <c r="W162" s="122">
        <f t="shared" si="57"/>
        <v>3.441813407242341</v>
      </c>
      <c r="X162" s="122">
        <f t="shared" si="57"/>
        <v>2.8159720590967652</v>
      </c>
      <c r="Y162" s="122">
        <f t="shared" si="57"/>
        <v>4.7537152090917214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1.3463447149369439</v>
      </c>
      <c r="D163" s="33">
        <v>0.11413977968933747</v>
      </c>
      <c r="E163" s="33">
        <v>0</v>
      </c>
      <c r="F163" s="33">
        <v>0</v>
      </c>
      <c r="G163" s="33">
        <v>0</v>
      </c>
      <c r="H163" s="33">
        <v>2.2648641096546807</v>
      </c>
      <c r="I163" s="33">
        <v>4.4582967648252634</v>
      </c>
      <c r="J163" s="33">
        <v>6.1404473975812239</v>
      </c>
      <c r="K163" s="33">
        <v>5.2112652016929308</v>
      </c>
      <c r="L163" s="33">
        <v>4.0311457450632835</v>
      </c>
      <c r="M163" s="33">
        <v>3.5491349878063478</v>
      </c>
      <c r="N163" s="33">
        <v>4.7247866858428287</v>
      </c>
      <c r="O163" s="33">
        <v>2.3940210499209642</v>
      </c>
      <c r="P163" s="33">
        <v>0</v>
      </c>
      <c r="Q163" s="33">
        <v>0</v>
      </c>
      <c r="R163" s="33">
        <v>0</v>
      </c>
      <c r="S163" s="33">
        <v>0</v>
      </c>
      <c r="T163" s="33">
        <v>0.63439287702710367</v>
      </c>
      <c r="U163" s="33">
        <v>1.7014478130201653</v>
      </c>
      <c r="V163" s="33">
        <v>1.892678955976</v>
      </c>
      <c r="W163" s="33">
        <v>3.441813407242341</v>
      </c>
      <c r="X163" s="33">
        <v>2.8159720590967652</v>
      </c>
      <c r="Y163" s="33">
        <v>4.7537152090917214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1.0067179195576727E-2</v>
      </c>
      <c r="D164" s="122">
        <f t="shared" si="58"/>
        <v>7.6592231676254994E-4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2.2836722437562844E-2</v>
      </c>
      <c r="I164" s="122">
        <f t="shared" si="58"/>
        <v>0.12651960640458532</v>
      </c>
      <c r="J164" s="122">
        <f t="shared" si="58"/>
        <v>0.11413539723401764</v>
      </c>
      <c r="K164" s="122">
        <f t="shared" si="58"/>
        <v>7.7062546965795148E-2</v>
      </c>
      <c r="L164" s="122">
        <f t="shared" si="58"/>
        <v>8.0442835429206785E-2</v>
      </c>
      <c r="M164" s="122">
        <f t="shared" si="58"/>
        <v>4.6058403679100593E-2</v>
      </c>
      <c r="N164" s="122">
        <f t="shared" si="58"/>
        <v>0.16115186935326367</v>
      </c>
      <c r="O164" s="122">
        <f t="shared" si="58"/>
        <v>3.7758482784797931E-2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1.6464631416611669E-2</v>
      </c>
      <c r="U164" s="122">
        <f t="shared" si="58"/>
        <v>4.8509118033157599E-2</v>
      </c>
      <c r="V164" s="122">
        <f t="shared" si="58"/>
        <v>5.5746774312408716E-2</v>
      </c>
      <c r="W164" s="122">
        <f t="shared" si="58"/>
        <v>0.11039740384072243</v>
      </c>
      <c r="X164" s="122">
        <f t="shared" si="58"/>
        <v>9.1113918731502666E-2</v>
      </c>
      <c r="Y164" s="122">
        <f t="shared" si="58"/>
        <v>0.13938525869803514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1.0067179195576727E-2</v>
      </c>
      <c r="D165" s="98">
        <v>7.6592231676254994E-4</v>
      </c>
      <c r="E165" s="98">
        <v>0</v>
      </c>
      <c r="F165" s="98">
        <v>0</v>
      </c>
      <c r="G165" s="98">
        <v>0</v>
      </c>
      <c r="H165" s="98">
        <v>2.2836722437562844E-2</v>
      </c>
      <c r="I165" s="98">
        <v>0.12651960640458532</v>
      </c>
      <c r="J165" s="98">
        <v>0.11413539723401764</v>
      </c>
      <c r="K165" s="98">
        <v>7.7062546965795148E-2</v>
      </c>
      <c r="L165" s="98">
        <v>8.0442835429206785E-2</v>
      </c>
      <c r="M165" s="98">
        <v>4.6058403679100593E-2</v>
      </c>
      <c r="N165" s="98">
        <v>0.16115186935326367</v>
      </c>
      <c r="O165" s="98">
        <v>3.7758482784797931E-2</v>
      </c>
      <c r="P165" s="98">
        <v>0</v>
      </c>
      <c r="Q165" s="98">
        <v>0</v>
      </c>
      <c r="R165" s="98">
        <v>0</v>
      </c>
      <c r="S165" s="98">
        <v>0</v>
      </c>
      <c r="T165" s="98">
        <v>1.6464631416611669E-2</v>
      </c>
      <c r="U165" s="98">
        <v>4.8509118033157599E-2</v>
      </c>
      <c r="V165" s="98">
        <v>5.5746774312408716E-2</v>
      </c>
      <c r="W165" s="98">
        <v>0.11039740384072243</v>
      </c>
      <c r="X165" s="98">
        <v>9.1113918731502666E-2</v>
      </c>
      <c r="Y165" s="98">
        <v>0.13938525869803514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0.31564218158686963</v>
      </c>
      <c r="D166" s="122">
        <v>3.6278469694242213E-2</v>
      </c>
      <c r="E166" s="122">
        <v>0</v>
      </c>
      <c r="F166" s="122">
        <v>0</v>
      </c>
      <c r="G166" s="122">
        <v>0</v>
      </c>
      <c r="H166" s="122">
        <v>0.70690910668446338</v>
      </c>
      <c r="I166" s="122">
        <v>1.6369501671320601</v>
      </c>
      <c r="J166" s="122">
        <v>2.2104853965284348</v>
      </c>
      <c r="K166" s="122">
        <v>1.9639548701608154</v>
      </c>
      <c r="L166" s="122">
        <v>1.3317857276316751</v>
      </c>
      <c r="M166" s="122">
        <v>1.2000618003498948</v>
      </c>
      <c r="N166" s="122">
        <v>1.4954067864874012</v>
      </c>
      <c r="O166" s="122">
        <v>0.78728301843121817</v>
      </c>
      <c r="P166" s="122">
        <v>0</v>
      </c>
      <c r="Q166" s="122">
        <v>0</v>
      </c>
      <c r="R166" s="122">
        <v>0</v>
      </c>
      <c r="S166" s="122">
        <v>0</v>
      </c>
      <c r="T166" s="122">
        <v>0.30515044457682572</v>
      </c>
      <c r="U166" s="122">
        <v>0.86020549225387799</v>
      </c>
      <c r="V166" s="122">
        <v>1.0717183068620038</v>
      </c>
      <c r="W166" s="122">
        <v>2.3345351844210525</v>
      </c>
      <c r="X166" s="122">
        <v>2.3602319741264721</v>
      </c>
      <c r="Y166" s="122">
        <v>4.432491693371416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2.050517707838294E-3</v>
      </c>
      <c r="D167" s="98">
        <v>1.1430322344634317E-4</v>
      </c>
      <c r="E167" s="98">
        <v>0</v>
      </c>
      <c r="F167" s="98">
        <v>0</v>
      </c>
      <c r="G167" s="98">
        <v>0</v>
      </c>
      <c r="H167" s="98">
        <v>4.8504822979015443E-3</v>
      </c>
      <c r="I167" s="98">
        <v>7.849060755652967E-3</v>
      </c>
      <c r="J167" s="98">
        <v>7.4982063910402682E-3</v>
      </c>
      <c r="K167" s="98">
        <v>7.9450243559588494E-3</v>
      </c>
      <c r="L167" s="98">
        <v>6.0242141175204213E-3</v>
      </c>
      <c r="M167" s="98">
        <v>6.4536392278806021E-3</v>
      </c>
      <c r="N167" s="98">
        <v>6.4459904947740398E-3</v>
      </c>
      <c r="O167" s="98">
        <v>3.5962303239440298E-3</v>
      </c>
      <c r="P167" s="98">
        <v>0</v>
      </c>
      <c r="Q167" s="98">
        <v>0</v>
      </c>
      <c r="R167" s="98">
        <v>0</v>
      </c>
      <c r="S167" s="98">
        <v>0</v>
      </c>
      <c r="T167" s="98">
        <v>7.782103290606625E-4</v>
      </c>
      <c r="U167" s="98">
        <v>2.6921005151579907E-3</v>
      </c>
      <c r="V167" s="98">
        <v>2.8243954853904968E-3</v>
      </c>
      <c r="W167" s="98">
        <v>3.9191211343472272E-3</v>
      </c>
      <c r="X167" s="98">
        <v>6.1223747787365304E-4</v>
      </c>
      <c r="Y167" s="98">
        <v>2.173037586980365E-3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0.31359166387903131</v>
      </c>
      <c r="D171" s="101">
        <v>3.6164166470795872E-2</v>
      </c>
      <c r="E171" s="101">
        <v>0</v>
      </c>
      <c r="F171" s="101">
        <v>0</v>
      </c>
      <c r="G171" s="101">
        <v>0</v>
      </c>
      <c r="H171" s="101">
        <v>0.70205862438656186</v>
      </c>
      <c r="I171" s="101">
        <v>1.6291011063764071</v>
      </c>
      <c r="J171" s="101">
        <v>2.2029871901373945</v>
      </c>
      <c r="K171" s="101">
        <v>1.9560098458048565</v>
      </c>
      <c r="L171" s="101">
        <v>0.89888810246282391</v>
      </c>
      <c r="M171" s="101">
        <v>1.1309797087822282</v>
      </c>
      <c r="N171" s="101">
        <v>1.4465931255164446</v>
      </c>
      <c r="O171" s="101">
        <v>0.72669705927028327</v>
      </c>
      <c r="P171" s="101">
        <v>0</v>
      </c>
      <c r="Q171" s="101">
        <v>0</v>
      </c>
      <c r="R171" s="101">
        <v>0</v>
      </c>
      <c r="S171" s="101">
        <v>0</v>
      </c>
      <c r="T171" s="101">
        <v>0.26304903889301784</v>
      </c>
      <c r="U171" s="101">
        <v>0.78739989511979325</v>
      </c>
      <c r="V171" s="101">
        <v>1.0075359349852278</v>
      </c>
      <c r="W171" s="101">
        <v>2.1538368817835734</v>
      </c>
      <c r="X171" s="101">
        <v>2.0843448111156091</v>
      </c>
      <c r="Y171" s="101">
        <v>4.0765027992994298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0.42687341105133081</v>
      </c>
      <c r="M172" s="104">
        <v>6.2628452339785881E-2</v>
      </c>
      <c r="N172" s="104">
        <v>4.2367670476182617E-2</v>
      </c>
      <c r="O172" s="104">
        <v>5.6989728836990841E-2</v>
      </c>
      <c r="P172" s="104">
        <v>0</v>
      </c>
      <c r="Q172" s="104">
        <v>0</v>
      </c>
      <c r="R172" s="104">
        <v>0</v>
      </c>
      <c r="S172" s="104">
        <v>0</v>
      </c>
      <c r="T172" s="104">
        <v>4.1323195354747211E-2</v>
      </c>
      <c r="U172" s="104">
        <v>7.0113496618926685E-2</v>
      </c>
      <c r="V172" s="104">
        <v>6.1357976391385322E-2</v>
      </c>
      <c r="W172" s="104">
        <v>0.17677918150313171</v>
      </c>
      <c r="X172" s="104">
        <v>0.27527492553298949</v>
      </c>
      <c r="Y172" s="104">
        <v>0.35381585648500535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0.20138007940783409</v>
      </c>
      <c r="M173" s="98">
        <v>2.864012954735495E-2</v>
      </c>
      <c r="N173" s="98">
        <v>1.8138977602494395E-2</v>
      </c>
      <c r="O173" s="98">
        <v>2.5489479521761022E-2</v>
      </c>
      <c r="P173" s="98">
        <v>0</v>
      </c>
      <c r="Q173" s="98">
        <v>0</v>
      </c>
      <c r="R173" s="98">
        <v>0</v>
      </c>
      <c r="S173" s="98">
        <v>0</v>
      </c>
      <c r="T173" s="98">
        <v>1.8397048846979E-2</v>
      </c>
      <c r="U173" s="98">
        <v>3.0939392695630459E-2</v>
      </c>
      <c r="V173" s="98">
        <v>2.7437268408356277E-2</v>
      </c>
      <c r="W173" s="98">
        <v>7.899060740721961E-2</v>
      </c>
      <c r="X173" s="98">
        <v>0.12197289493009478</v>
      </c>
      <c r="Y173" s="98">
        <v>0.15430967154858347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0.22549333164349669</v>
      </c>
      <c r="M174" s="33">
        <v>3.3988322792430935E-2</v>
      </c>
      <c r="N174" s="33">
        <v>2.4228692873688219E-2</v>
      </c>
      <c r="O174" s="33">
        <v>3.1500249315229815E-2</v>
      </c>
      <c r="P174" s="33">
        <v>0</v>
      </c>
      <c r="Q174" s="33">
        <v>0</v>
      </c>
      <c r="R174" s="33">
        <v>0</v>
      </c>
      <c r="S174" s="33">
        <v>0</v>
      </c>
      <c r="T174" s="33">
        <v>2.2926146507768214E-2</v>
      </c>
      <c r="U174" s="33">
        <v>3.9174103923296226E-2</v>
      </c>
      <c r="V174" s="33">
        <v>3.3920707983029048E-2</v>
      </c>
      <c r="W174" s="33">
        <v>9.7788574095912101E-2</v>
      </c>
      <c r="X174" s="33">
        <v>0.15330203060289471</v>
      </c>
      <c r="Y174" s="33">
        <v>0.19950618493642189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0.1774022818448299</v>
      </c>
      <c r="D175" s="122">
        <v>1.8312665765898597E-2</v>
      </c>
      <c r="E175" s="122">
        <v>0</v>
      </c>
      <c r="F175" s="122">
        <v>0</v>
      </c>
      <c r="G175" s="122">
        <v>0</v>
      </c>
      <c r="H175" s="122">
        <v>0.37532844607839577</v>
      </c>
      <c r="I175" s="122">
        <v>0.90597068793333102</v>
      </c>
      <c r="J175" s="122">
        <v>1.1292995649958575</v>
      </c>
      <c r="K175" s="122">
        <v>0.99982439222023556</v>
      </c>
      <c r="L175" s="122">
        <v>0.7088053457500566</v>
      </c>
      <c r="M175" s="122">
        <v>0.61117191911323954</v>
      </c>
      <c r="N175" s="122">
        <v>0.75544931521348457</v>
      </c>
      <c r="O175" s="122">
        <v>0.41153814656789378</v>
      </c>
      <c r="P175" s="122">
        <v>0</v>
      </c>
      <c r="Q175" s="122">
        <v>0</v>
      </c>
      <c r="R175" s="122">
        <v>0</v>
      </c>
      <c r="S175" s="122">
        <v>0</v>
      </c>
      <c r="T175" s="122">
        <v>0.17101030735390224</v>
      </c>
      <c r="U175" s="122">
        <v>0.47890100020059695</v>
      </c>
      <c r="V175" s="122">
        <v>0.59532907201434238</v>
      </c>
      <c r="W175" s="122">
        <v>1.3104390840746565</v>
      </c>
      <c r="X175" s="122">
        <v>1.2981419950375286</v>
      </c>
      <c r="Y175" s="122">
        <v>2.3850231419703007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2.779668264349059E-2</v>
      </c>
      <c r="D176" s="98">
        <v>5.3761588523710503E-3</v>
      </c>
      <c r="E176" s="98">
        <v>0</v>
      </c>
      <c r="F176" s="98">
        <v>0</v>
      </c>
      <c r="G176" s="98">
        <v>0</v>
      </c>
      <c r="H176" s="98">
        <v>4.5503566603196953E-2</v>
      </c>
      <c r="I176" s="98">
        <v>9.7317873543897732E-2</v>
      </c>
      <c r="J176" s="98">
        <v>0.18556372369511923</v>
      </c>
      <c r="K176" s="98">
        <v>0.19449715311205049</v>
      </c>
      <c r="L176" s="98">
        <v>0.12192979155479393</v>
      </c>
      <c r="M176" s="98">
        <v>0.11778610648703133</v>
      </c>
      <c r="N176" s="98">
        <v>9.5299526071796398E-2</v>
      </c>
      <c r="O176" s="98">
        <v>6.6894703821606102E-2</v>
      </c>
      <c r="P176" s="98">
        <v>0</v>
      </c>
      <c r="Q176" s="98">
        <v>0</v>
      </c>
      <c r="R176" s="98">
        <v>0</v>
      </c>
      <c r="S176" s="98">
        <v>0</v>
      </c>
      <c r="T176" s="98">
        <v>1.3695984122508954E-2</v>
      </c>
      <c r="U176" s="98">
        <v>4.922556812089908E-2</v>
      </c>
      <c r="V176" s="98">
        <v>6.3374243726393678E-2</v>
      </c>
      <c r="W176" s="98">
        <v>0.14304818134257793</v>
      </c>
      <c r="X176" s="98">
        <v>7.8382539784477692E-2</v>
      </c>
      <c r="Y176" s="98">
        <v>7.4664182698549089E-2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0.14960559920133931</v>
      </c>
      <c r="D177" s="33">
        <v>1.2936506913527547E-2</v>
      </c>
      <c r="E177" s="33">
        <v>0</v>
      </c>
      <c r="F177" s="33">
        <v>0</v>
      </c>
      <c r="G177" s="33">
        <v>0</v>
      </c>
      <c r="H177" s="33">
        <v>0.32982487947519884</v>
      </c>
      <c r="I177" s="33">
        <v>0.80865281438943326</v>
      </c>
      <c r="J177" s="33">
        <v>0.94373584130073829</v>
      </c>
      <c r="K177" s="33">
        <v>0.80532723910818504</v>
      </c>
      <c r="L177" s="33">
        <v>0.58687555419526272</v>
      </c>
      <c r="M177" s="33">
        <v>0.49338581262620818</v>
      </c>
      <c r="N177" s="33">
        <v>0.6601497891416882</v>
      </c>
      <c r="O177" s="33">
        <v>0.34464344274628766</v>
      </c>
      <c r="P177" s="33">
        <v>0</v>
      </c>
      <c r="Q177" s="33">
        <v>0</v>
      </c>
      <c r="R177" s="33">
        <v>0</v>
      </c>
      <c r="S177" s="33">
        <v>0</v>
      </c>
      <c r="T177" s="33">
        <v>0.1573143232313933</v>
      </c>
      <c r="U177" s="33">
        <v>0.42967543207969788</v>
      </c>
      <c r="V177" s="33">
        <v>0.53195482828794871</v>
      </c>
      <c r="W177" s="33">
        <v>1.1673909027320786</v>
      </c>
      <c r="X177" s="33">
        <v>1.2197594552530509</v>
      </c>
      <c r="Y177" s="33">
        <v>2.3103589592717517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2.9102064465533011</v>
      </c>
      <c r="D3" s="117">
        <f t="shared" si="0"/>
        <v>5.8034378814211394</v>
      </c>
      <c r="E3" s="117">
        <f t="shared" si="0"/>
        <v>7.4023486976885415</v>
      </c>
      <c r="F3" s="117">
        <f t="shared" si="0"/>
        <v>4.874329558482664</v>
      </c>
      <c r="G3" s="117">
        <f t="shared" si="0"/>
        <v>4.2143492116098411</v>
      </c>
      <c r="H3" s="117">
        <f t="shared" si="0"/>
        <v>1.7628756904179643</v>
      </c>
      <c r="I3" s="117">
        <f t="shared" si="0"/>
        <v>0.3305333544368636</v>
      </c>
      <c r="J3" s="117">
        <f t="shared" si="0"/>
        <v>9.3579200095091991E-2</v>
      </c>
      <c r="K3" s="117">
        <f t="shared" si="0"/>
        <v>1.081601831699998</v>
      </c>
      <c r="L3" s="117">
        <f t="shared" si="0"/>
        <v>4.5217096378099209</v>
      </c>
      <c r="M3" s="117">
        <f t="shared" si="0"/>
        <v>6.5489645363809812</v>
      </c>
      <c r="N3" s="117">
        <f t="shared" si="0"/>
        <v>9.397019149516094</v>
      </c>
      <c r="O3" s="117">
        <f t="shared" si="0"/>
        <v>3.0641902657360158</v>
      </c>
      <c r="P3" s="117">
        <f t="shared" si="0"/>
        <v>0</v>
      </c>
      <c r="Q3" s="117">
        <f t="shared" si="0"/>
        <v>0.84435988818622398</v>
      </c>
      <c r="R3" s="117">
        <f t="shared" ref="R3:V3" si="1">R4+R7+R9+R19</f>
        <v>3.5256594927678773</v>
      </c>
      <c r="S3" s="117">
        <f t="shared" si="1"/>
        <v>3.0409248754226947</v>
      </c>
      <c r="T3" s="117">
        <f t="shared" si="1"/>
        <v>0</v>
      </c>
      <c r="U3" s="117">
        <f t="shared" si="1"/>
        <v>0.12896163460289997</v>
      </c>
      <c r="V3" s="117">
        <f t="shared" si="1"/>
        <v>0.76678349687644276</v>
      </c>
      <c r="W3" s="117">
        <f t="shared" ref="W3:Y3" si="2">W4+W7+W9+W19</f>
        <v>0</v>
      </c>
      <c r="X3" s="117">
        <f t="shared" si="2"/>
        <v>2.1832360918360667E-4</v>
      </c>
      <c r="Y3" s="117">
        <f t="shared" si="2"/>
        <v>1.7053982953670307E-4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1.745127534438303</v>
      </c>
      <c r="D4" s="122">
        <f t="shared" si="3"/>
        <v>4.1891565862108786</v>
      </c>
      <c r="E4" s="122">
        <f t="shared" si="3"/>
        <v>5.538197479901334</v>
      </c>
      <c r="F4" s="122">
        <f t="shared" si="3"/>
        <v>3.3900636977081642</v>
      </c>
      <c r="G4" s="122">
        <f t="shared" si="3"/>
        <v>2.8121514700407686</v>
      </c>
      <c r="H4" s="122">
        <f t="shared" si="3"/>
        <v>1.2103301525837227</v>
      </c>
      <c r="I4" s="122">
        <f t="shared" si="3"/>
        <v>0.2190820925229266</v>
      </c>
      <c r="J4" s="122">
        <f t="shared" si="3"/>
        <v>6.0813630086721589E-2</v>
      </c>
      <c r="K4" s="122">
        <f t="shared" si="3"/>
        <v>0.60523313434256631</v>
      </c>
      <c r="L4" s="122">
        <f t="shared" si="3"/>
        <v>2.9144867975566737</v>
      </c>
      <c r="M4" s="122">
        <f t="shared" si="3"/>
        <v>4.4331342115744894</v>
      </c>
      <c r="N4" s="122">
        <f t="shared" si="3"/>
        <v>6.2056009062564712</v>
      </c>
      <c r="O4" s="122">
        <f t="shared" si="3"/>
        <v>2.0602226065213403</v>
      </c>
      <c r="P4" s="122">
        <f t="shared" si="3"/>
        <v>0</v>
      </c>
      <c r="Q4" s="122">
        <f t="shared" si="3"/>
        <v>0.50648083984049008</v>
      </c>
      <c r="R4" s="122">
        <f t="shared" ref="R4:V4" si="4">SUM(R5:R6)</f>
        <v>2.1554029391229967</v>
      </c>
      <c r="S4" s="122">
        <f t="shared" si="4"/>
        <v>1.8497251114029076</v>
      </c>
      <c r="T4" s="122">
        <f t="shared" si="4"/>
        <v>0</v>
      </c>
      <c r="U4" s="122">
        <f t="shared" si="4"/>
        <v>6.9651201955532246E-2</v>
      </c>
      <c r="V4" s="122">
        <f t="shared" si="4"/>
        <v>0.39950118275894148</v>
      </c>
      <c r="W4" s="122">
        <f t="shared" ref="W4:Y4" si="5">SUM(W5:W6)</f>
        <v>0</v>
      </c>
      <c r="X4" s="122">
        <f t="shared" si="5"/>
        <v>8.5902905151473351E-5</v>
      </c>
      <c r="Y4" s="122">
        <f t="shared" si="5"/>
        <v>5.0883900724562658E-5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1.7294685364333462</v>
      </c>
      <c r="D5" s="98">
        <v>4.1517772304630984</v>
      </c>
      <c r="E5" s="98">
        <v>5.4894362484250392</v>
      </c>
      <c r="F5" s="98">
        <v>3.3605984828586131</v>
      </c>
      <c r="G5" s="98">
        <v>2.7881501248090359</v>
      </c>
      <c r="H5" s="98">
        <v>1.200097161029237</v>
      </c>
      <c r="I5" s="98">
        <v>0.21726608406649522</v>
      </c>
      <c r="J5" s="98">
        <v>6.0311775447536173E-2</v>
      </c>
      <c r="K5" s="98">
        <v>0.60029783564738959</v>
      </c>
      <c r="L5" s="98">
        <v>2.8907612959053668</v>
      </c>
      <c r="M5" s="98">
        <v>4.3971807165451118</v>
      </c>
      <c r="N5" s="98">
        <v>6.1567126951043658</v>
      </c>
      <c r="O5" s="98">
        <v>2.0439584574436531</v>
      </c>
      <c r="P5" s="98">
        <v>0</v>
      </c>
      <c r="Q5" s="98">
        <v>0.5025474442176372</v>
      </c>
      <c r="R5" s="98">
        <v>2.1387818134530256</v>
      </c>
      <c r="S5" s="98">
        <v>1.8354425120162348</v>
      </c>
      <c r="T5" s="98">
        <v>0</v>
      </c>
      <c r="U5" s="98">
        <v>6.9118831444222553E-2</v>
      </c>
      <c r="V5" s="98">
        <v>0.39643521370941154</v>
      </c>
      <c r="W5" s="98">
        <v>0</v>
      </c>
      <c r="X5" s="98">
        <v>8.524413322456159E-5</v>
      </c>
      <c r="Y5" s="98">
        <v>5.049246131623197E-5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1.5658998004956903E-2</v>
      </c>
      <c r="D6" s="98">
        <v>3.7379355747780209E-2</v>
      </c>
      <c r="E6" s="98">
        <v>4.8761231476294527E-2</v>
      </c>
      <c r="F6" s="98">
        <v>2.9465214849550895E-2</v>
      </c>
      <c r="G6" s="98">
        <v>2.400134523173262E-2</v>
      </c>
      <c r="H6" s="98">
        <v>1.023299155448563E-2</v>
      </c>
      <c r="I6" s="98">
        <v>1.8160084564313734E-3</v>
      </c>
      <c r="J6" s="98">
        <v>5.018546391854185E-4</v>
      </c>
      <c r="K6" s="98">
        <v>4.9352986951767602E-3</v>
      </c>
      <c r="L6" s="98">
        <v>2.372550165130698E-2</v>
      </c>
      <c r="M6" s="98">
        <v>3.5953495029377565E-2</v>
      </c>
      <c r="N6" s="98">
        <v>4.8888211152105558E-2</v>
      </c>
      <c r="O6" s="98">
        <v>1.626414907768723E-2</v>
      </c>
      <c r="P6" s="98">
        <v>0</v>
      </c>
      <c r="Q6" s="98">
        <v>3.9333956228528415E-3</v>
      </c>
      <c r="R6" s="98">
        <v>1.6621125669970958E-2</v>
      </c>
      <c r="S6" s="98">
        <v>1.4282599386672893E-2</v>
      </c>
      <c r="T6" s="98">
        <v>0</v>
      </c>
      <c r="U6" s="98">
        <v>5.3237051130969315E-4</v>
      </c>
      <c r="V6" s="98">
        <v>3.0659690495299136E-3</v>
      </c>
      <c r="W6" s="98">
        <v>0</v>
      </c>
      <c r="X6" s="98">
        <v>6.5877192691175628E-7</v>
      </c>
      <c r="Y6" s="98">
        <v>3.9143940833068514E-7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7.4562853682895003E-2</v>
      </c>
      <c r="D7" s="122">
        <f t="shared" si="6"/>
        <v>7.5017599351680425E-2</v>
      </c>
      <c r="E7" s="122">
        <f t="shared" si="6"/>
        <v>0.12224527383485261</v>
      </c>
      <c r="F7" s="122">
        <f t="shared" si="6"/>
        <v>5.4731759169199035E-2</v>
      </c>
      <c r="G7" s="122">
        <f t="shared" si="6"/>
        <v>5.1976545060436002E-2</v>
      </c>
      <c r="H7" s="122">
        <f t="shared" si="6"/>
        <v>2.091576425926428E-2</v>
      </c>
      <c r="I7" s="122">
        <f t="shared" si="6"/>
        <v>6.6930642102084993E-3</v>
      </c>
      <c r="J7" s="122">
        <f t="shared" si="6"/>
        <v>1.3409375603468741E-3</v>
      </c>
      <c r="K7" s="122">
        <f t="shared" si="6"/>
        <v>4.8583513350570998E-2</v>
      </c>
      <c r="L7" s="122">
        <f t="shared" si="6"/>
        <v>6.1365860911820669E-2</v>
      </c>
      <c r="M7" s="122">
        <f t="shared" si="6"/>
        <v>9.5633540405821421E-2</v>
      </c>
      <c r="N7" s="122">
        <f t="shared" si="6"/>
        <v>0.63541405851095745</v>
      </c>
      <c r="O7" s="122">
        <f t="shared" si="6"/>
        <v>4.6140590762497422E-2</v>
      </c>
      <c r="P7" s="122">
        <f t="shared" si="6"/>
        <v>0</v>
      </c>
      <c r="Q7" s="122">
        <f t="shared" si="6"/>
        <v>1.8855311410754607E-2</v>
      </c>
      <c r="R7" s="122">
        <f t="shared" si="6"/>
        <v>0.14738740169839015</v>
      </c>
      <c r="S7" s="122">
        <f t="shared" si="6"/>
        <v>0.14234943554785018</v>
      </c>
      <c r="T7" s="122">
        <f t="shared" si="6"/>
        <v>0</v>
      </c>
      <c r="U7" s="122">
        <f t="shared" si="6"/>
        <v>4.6814160967210746E-3</v>
      </c>
      <c r="V7" s="122">
        <f t="shared" si="6"/>
        <v>2.9498256492363796E-2</v>
      </c>
      <c r="W7" s="122">
        <f t="shared" si="6"/>
        <v>0</v>
      </c>
      <c r="X7" s="122">
        <f t="shared" si="6"/>
        <v>1.6464888988236392E-5</v>
      </c>
      <c r="Y7" s="122">
        <f t="shared" si="6"/>
        <v>1.3405632869652634E-5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7.4562853682895003E-2</v>
      </c>
      <c r="D8" s="98">
        <v>7.5017599351680425E-2</v>
      </c>
      <c r="E8" s="98">
        <v>0.12224527383485261</v>
      </c>
      <c r="F8" s="98">
        <v>5.4731759169199035E-2</v>
      </c>
      <c r="G8" s="98">
        <v>5.1976545060436002E-2</v>
      </c>
      <c r="H8" s="98">
        <v>2.091576425926428E-2</v>
      </c>
      <c r="I8" s="98">
        <v>6.6930642102084993E-3</v>
      </c>
      <c r="J8" s="98">
        <v>1.3409375603468741E-3</v>
      </c>
      <c r="K8" s="98">
        <v>4.8583513350570998E-2</v>
      </c>
      <c r="L8" s="98">
        <v>6.1365860911820669E-2</v>
      </c>
      <c r="M8" s="98">
        <v>9.5633540405821421E-2</v>
      </c>
      <c r="N8" s="98">
        <v>0.63541405851095745</v>
      </c>
      <c r="O8" s="98">
        <v>4.6140590762497422E-2</v>
      </c>
      <c r="P8" s="98">
        <v>0</v>
      </c>
      <c r="Q8" s="98">
        <v>1.8855311410754607E-2</v>
      </c>
      <c r="R8" s="98">
        <v>0.14738740169839015</v>
      </c>
      <c r="S8" s="98">
        <v>0.14234943554785018</v>
      </c>
      <c r="T8" s="98">
        <v>0</v>
      </c>
      <c r="U8" s="98">
        <v>4.6814160967210746E-3</v>
      </c>
      <c r="V8" s="98">
        <v>2.9498256492363796E-2</v>
      </c>
      <c r="W8" s="98">
        <v>0</v>
      </c>
      <c r="X8" s="98">
        <v>1.6464888988236392E-5</v>
      </c>
      <c r="Y8" s="98">
        <v>1.3405632869652634E-5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0.64634160893883152</v>
      </c>
      <c r="D9" s="122">
        <v>0.95051103476546961</v>
      </c>
      <c r="E9" s="122">
        <v>1.0468085649954586</v>
      </c>
      <c r="F9" s="122">
        <v>0.84080023854673391</v>
      </c>
      <c r="G9" s="122">
        <v>0.81355568899835284</v>
      </c>
      <c r="H9" s="122">
        <v>0.32010072282901814</v>
      </c>
      <c r="I9" s="122">
        <v>6.2007611894132689E-2</v>
      </c>
      <c r="J9" s="122">
        <v>1.9250331845779324E-2</v>
      </c>
      <c r="K9" s="122">
        <v>0.26655899159720581</v>
      </c>
      <c r="L9" s="122">
        <v>0.97419748755863589</v>
      </c>
      <c r="M9" s="122">
        <v>1.2613492043140073</v>
      </c>
      <c r="N9" s="122">
        <v>1.5849574985276746</v>
      </c>
      <c r="O9" s="122">
        <v>0.5967888972074652</v>
      </c>
      <c r="P9" s="122">
        <v>0</v>
      </c>
      <c r="Q9" s="122">
        <v>0.19012387686695942</v>
      </c>
      <c r="R9" s="122">
        <v>0.73627835403077702</v>
      </c>
      <c r="S9" s="122">
        <v>0.63508745754834917</v>
      </c>
      <c r="T9" s="122">
        <v>0</v>
      </c>
      <c r="U9" s="122">
        <v>3.3271080288678867E-2</v>
      </c>
      <c r="V9" s="122">
        <v>0.20497326874330812</v>
      </c>
      <c r="W9" s="122">
        <v>0</v>
      </c>
      <c r="X9" s="122">
        <v>6.1113703744995827E-5</v>
      </c>
      <c r="Y9" s="122">
        <v>5.1727376524981734E-5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1.5555023022481287E-3</v>
      </c>
      <c r="D10" s="98">
        <v>9.7066346067840835E-3</v>
      </c>
      <c r="E10" s="98">
        <v>8.163062904365562E-3</v>
      </c>
      <c r="F10" s="98">
        <v>3.717582693672704E-3</v>
      </c>
      <c r="G10" s="98">
        <v>2.919232810974292E-3</v>
      </c>
      <c r="H10" s="98">
        <v>1.6031849200082518E-3</v>
      </c>
      <c r="I10" s="98">
        <v>2.703395077980738E-4</v>
      </c>
      <c r="J10" s="98">
        <v>8.8052219644874574E-4</v>
      </c>
      <c r="K10" s="98">
        <v>6.0776364888038793E-3</v>
      </c>
      <c r="L10" s="98">
        <v>2.482061031137554E-2</v>
      </c>
      <c r="M10" s="98">
        <v>3.0595679743020181E-2</v>
      </c>
      <c r="N10" s="98">
        <v>6.0362995974488659E-2</v>
      </c>
      <c r="O10" s="98">
        <v>3.3869695549136693E-2</v>
      </c>
      <c r="P10" s="98">
        <v>0</v>
      </c>
      <c r="Q10" s="98">
        <v>4.2592677484072557E-4</v>
      </c>
      <c r="R10" s="98">
        <v>6.3313160607620178E-3</v>
      </c>
      <c r="S10" s="98">
        <v>6.2530521023817318E-3</v>
      </c>
      <c r="T10" s="98">
        <v>0</v>
      </c>
      <c r="U10" s="98">
        <v>6.7782995007054309E-4</v>
      </c>
      <c r="V10" s="98">
        <v>8.5934325195190907E-3</v>
      </c>
      <c r="W10" s="98">
        <v>0</v>
      </c>
      <c r="X10" s="98">
        <v>6.1113703744995827E-5</v>
      </c>
      <c r="Y10" s="98">
        <v>5.1727376524981734E-5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3.726233624443403E-3</v>
      </c>
      <c r="D11" s="98">
        <v>3.3074268881300431E-3</v>
      </c>
      <c r="E11" s="98">
        <v>5.5501910016342781E-3</v>
      </c>
      <c r="F11" s="98">
        <v>5.0754618432095108E-3</v>
      </c>
      <c r="G11" s="98">
        <v>5.1405810558297809E-3</v>
      </c>
      <c r="H11" s="98">
        <v>1.9619020137534946E-3</v>
      </c>
      <c r="I11" s="98">
        <v>2.6769758759917457E-4</v>
      </c>
      <c r="J11" s="98">
        <v>6.9972464153989847E-5</v>
      </c>
      <c r="K11" s="98">
        <v>9.5419424891280379E-4</v>
      </c>
      <c r="L11" s="98">
        <v>3.4827220482384377E-3</v>
      </c>
      <c r="M11" s="98">
        <v>5.9133631385800056E-3</v>
      </c>
      <c r="N11" s="98">
        <v>6.071989373999857E-3</v>
      </c>
      <c r="O11" s="98">
        <v>2.3322499903962765E-3</v>
      </c>
      <c r="P11" s="98">
        <v>0</v>
      </c>
      <c r="Q11" s="98">
        <v>1.4974747876581667E-4</v>
      </c>
      <c r="R11" s="98">
        <v>4.2030402957403423E-4</v>
      </c>
      <c r="S11" s="98">
        <v>9.4907450818913829E-4</v>
      </c>
      <c r="T11" s="98">
        <v>0</v>
      </c>
      <c r="U11" s="98">
        <v>7.4859126405815376E-5</v>
      </c>
      <c r="V11" s="98">
        <v>4.971705854012081E-4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0.64105987301213996</v>
      </c>
      <c r="D15" s="101">
        <v>0.93749697327055548</v>
      </c>
      <c r="E15" s="101">
        <v>1.0330953110894587</v>
      </c>
      <c r="F15" s="101">
        <v>0.83200719400985168</v>
      </c>
      <c r="G15" s="101">
        <v>0.80549587513154874</v>
      </c>
      <c r="H15" s="101">
        <v>0.31653563589525641</v>
      </c>
      <c r="I15" s="101">
        <v>6.1469574798735438E-2</v>
      </c>
      <c r="J15" s="101">
        <v>1.8299837185176589E-2</v>
      </c>
      <c r="K15" s="101">
        <v>0.25952716085948913</v>
      </c>
      <c r="L15" s="101">
        <v>0.57429727564694033</v>
      </c>
      <c r="M15" s="101">
        <v>1.1387159066977943</v>
      </c>
      <c r="N15" s="101">
        <v>1.4599105011105802</v>
      </c>
      <c r="O15" s="101">
        <v>0.50729979884703658</v>
      </c>
      <c r="P15" s="101">
        <v>0</v>
      </c>
      <c r="Q15" s="101">
        <v>0.18073623389579616</v>
      </c>
      <c r="R15" s="101">
        <v>0.65222819190642656</v>
      </c>
      <c r="S15" s="101">
        <v>0.53974247882916093</v>
      </c>
      <c r="T15" s="101">
        <v>0</v>
      </c>
      <c r="U15" s="101">
        <v>2.9280789414362129E-2</v>
      </c>
      <c r="V15" s="101">
        <v>0.18222294951303405</v>
      </c>
      <c r="W15" s="101">
        <v>0</v>
      </c>
      <c r="X15" s="101">
        <v>0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0.37159687955208148</v>
      </c>
      <c r="M16" s="104">
        <v>8.612425473461284E-2</v>
      </c>
      <c r="N16" s="104">
        <v>5.861201206860607E-2</v>
      </c>
      <c r="O16" s="104">
        <v>5.328715282089564E-2</v>
      </c>
      <c r="P16" s="104">
        <v>0</v>
      </c>
      <c r="Q16" s="104">
        <v>8.8119687175567084E-3</v>
      </c>
      <c r="R16" s="104">
        <v>7.72985420340144E-2</v>
      </c>
      <c r="S16" s="104">
        <v>8.8142852108617442E-2</v>
      </c>
      <c r="T16" s="104">
        <v>0</v>
      </c>
      <c r="U16" s="104">
        <v>3.2376017978403781E-3</v>
      </c>
      <c r="V16" s="104">
        <v>1.365971612535377E-2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0.12869210118940386</v>
      </c>
      <c r="M17" s="98">
        <v>2.8872338947676598E-2</v>
      </c>
      <c r="N17" s="98">
        <v>1.831533668245099E-2</v>
      </c>
      <c r="O17" s="98">
        <v>1.7807419954426751E-2</v>
      </c>
      <c r="P17" s="98">
        <v>0</v>
      </c>
      <c r="Q17" s="98">
        <v>2.8712771435822795E-3</v>
      </c>
      <c r="R17" s="98">
        <v>2.7166483289297768E-2</v>
      </c>
      <c r="S17" s="98">
        <v>3.3015543692117837E-2</v>
      </c>
      <c r="T17" s="98">
        <v>0</v>
      </c>
      <c r="U17" s="98">
        <v>1.1496419440606303E-3</v>
      </c>
      <c r="V17" s="98">
        <v>4.9727055443341342E-3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0.24290477836267763</v>
      </c>
      <c r="M18" s="98">
        <v>5.7251915786936246E-2</v>
      </c>
      <c r="N18" s="98">
        <v>4.0296675386155077E-2</v>
      </c>
      <c r="O18" s="98">
        <v>3.547973286646889E-2</v>
      </c>
      <c r="P18" s="98">
        <v>0</v>
      </c>
      <c r="Q18" s="98">
        <v>5.9406915739744293E-3</v>
      </c>
      <c r="R18" s="98">
        <v>5.0132058744716629E-2</v>
      </c>
      <c r="S18" s="98">
        <v>5.5127308416499606E-2</v>
      </c>
      <c r="T18" s="98">
        <v>0</v>
      </c>
      <c r="U18" s="98">
        <v>2.0879598537797478E-3</v>
      </c>
      <c r="V18" s="98">
        <v>8.6870105810196354E-3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0.44417444949327151</v>
      </c>
      <c r="D19" s="122">
        <v>0.58875266109311164</v>
      </c>
      <c r="E19" s="122">
        <v>0.6950973789568955</v>
      </c>
      <c r="F19" s="122">
        <v>0.58873386305856767</v>
      </c>
      <c r="G19" s="122">
        <v>0.53666550751028341</v>
      </c>
      <c r="H19" s="122">
        <v>0.21152905074595907</v>
      </c>
      <c r="I19" s="122">
        <v>4.2750585809595856E-2</v>
      </c>
      <c r="J19" s="122">
        <v>1.2174300602244198E-2</v>
      </c>
      <c r="K19" s="122">
        <v>0.16122619240965491</v>
      </c>
      <c r="L19" s="122">
        <v>0.57165949178279019</v>
      </c>
      <c r="M19" s="122">
        <v>0.75884758008666275</v>
      </c>
      <c r="N19" s="122">
        <v>0.97104668622099022</v>
      </c>
      <c r="O19" s="122">
        <v>0.36103817124471294</v>
      </c>
      <c r="P19" s="122">
        <v>0</v>
      </c>
      <c r="Q19" s="122">
        <v>0.12889986006801993</v>
      </c>
      <c r="R19" s="122">
        <v>0.48659079791571336</v>
      </c>
      <c r="S19" s="122">
        <v>0.4137628709235876</v>
      </c>
      <c r="T19" s="122">
        <v>0</v>
      </c>
      <c r="U19" s="122">
        <v>2.1357936261967792E-2</v>
      </c>
      <c r="V19" s="122">
        <v>0.13281078888182943</v>
      </c>
      <c r="W19" s="122">
        <v>0</v>
      </c>
      <c r="X19" s="122">
        <v>5.4842111298901093E-5</v>
      </c>
      <c r="Y19" s="122">
        <v>5.4522919417506048E-5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1.6681993489496904E-2</v>
      </c>
      <c r="D20" s="98">
        <v>9.9602939086382888E-2</v>
      </c>
      <c r="E20" s="98">
        <v>8.8437312955203073E-2</v>
      </c>
      <c r="F20" s="98">
        <v>6.10073975903766E-2</v>
      </c>
      <c r="G20" s="98">
        <v>5.6648981001039357E-2</v>
      </c>
      <c r="H20" s="98">
        <v>2.0930010659791304E-2</v>
      </c>
      <c r="I20" s="98">
        <v>1.980239195861854E-3</v>
      </c>
      <c r="J20" s="98">
        <v>4.0809040149011313E-3</v>
      </c>
      <c r="K20" s="98">
        <v>1.9281349856635623E-2</v>
      </c>
      <c r="L20" s="98">
        <v>0.1433119295741028</v>
      </c>
      <c r="M20" s="98">
        <v>0.13724883231325671</v>
      </c>
      <c r="N20" s="98">
        <v>0.19682957143268792</v>
      </c>
      <c r="O20" s="98">
        <v>2.1637267324099225E-2</v>
      </c>
      <c r="P20" s="98">
        <v>0</v>
      </c>
      <c r="Q20" s="98">
        <v>0</v>
      </c>
      <c r="R20" s="98">
        <v>2.5333333319740121E-4</v>
      </c>
      <c r="S20" s="98">
        <v>1.5068308176267343E-3</v>
      </c>
      <c r="T20" s="98">
        <v>0</v>
      </c>
      <c r="U20" s="98">
        <v>1.239304221804515E-3</v>
      </c>
      <c r="V20" s="98">
        <v>8.1563237163454413E-3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5.334416006902188E-2</v>
      </c>
      <c r="D21" s="98">
        <v>0.11813953386307718</v>
      </c>
      <c r="E21" s="98">
        <v>0.12236962321503267</v>
      </c>
      <c r="F21" s="98">
        <v>7.4525953274157591E-2</v>
      </c>
      <c r="G21" s="98">
        <v>4.6917212294838161E-2</v>
      </c>
      <c r="H21" s="98">
        <v>1.8158200576807428E-2</v>
      </c>
      <c r="I21" s="98">
        <v>3.4315569925557087E-3</v>
      </c>
      <c r="J21" s="98">
        <v>1.0609693792706654E-3</v>
      </c>
      <c r="K21" s="98">
        <v>2.2037274526245862E-2</v>
      </c>
      <c r="L21" s="98">
        <v>5.838577397494938E-2</v>
      </c>
      <c r="M21" s="98">
        <v>9.5198523285760742E-2</v>
      </c>
      <c r="N21" s="98">
        <v>7.5992415218265538E-2</v>
      </c>
      <c r="O21" s="98">
        <v>4.3027819475308988E-2</v>
      </c>
      <c r="P21" s="98">
        <v>0</v>
      </c>
      <c r="Q21" s="98">
        <v>1.6696408116937105E-2</v>
      </c>
      <c r="R21" s="98">
        <v>5.6482483967310419E-2</v>
      </c>
      <c r="S21" s="98">
        <v>2.7588580165438428E-2</v>
      </c>
      <c r="T21" s="98">
        <v>0</v>
      </c>
      <c r="U21" s="98">
        <v>1.5317183145155799E-3</v>
      </c>
      <c r="V21" s="98">
        <v>9.6265061330877161E-3</v>
      </c>
      <c r="W21" s="98">
        <v>0</v>
      </c>
      <c r="X21" s="98">
        <v>0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0.37414829593475274</v>
      </c>
      <c r="D22" s="33">
        <v>0.37101018814365155</v>
      </c>
      <c r="E22" s="33">
        <v>0.48429044278665978</v>
      </c>
      <c r="F22" s="33">
        <v>0.45320051219403346</v>
      </c>
      <c r="G22" s="33">
        <v>0.43309931421440589</v>
      </c>
      <c r="H22" s="33">
        <v>0.17244083950936034</v>
      </c>
      <c r="I22" s="33">
        <v>3.7338789621178294E-2</v>
      </c>
      <c r="J22" s="33">
        <v>7.0324272080724013E-3</v>
      </c>
      <c r="K22" s="33">
        <v>0.11990756802677342</v>
      </c>
      <c r="L22" s="33">
        <v>0.36996178823373804</v>
      </c>
      <c r="M22" s="33">
        <v>0.52640022448764534</v>
      </c>
      <c r="N22" s="33">
        <v>0.69822469957003674</v>
      </c>
      <c r="O22" s="33">
        <v>0.29637308444530475</v>
      </c>
      <c r="P22" s="33">
        <v>0</v>
      </c>
      <c r="Q22" s="33">
        <v>0.11220345195108282</v>
      </c>
      <c r="R22" s="33">
        <v>0.42985498061520555</v>
      </c>
      <c r="S22" s="33">
        <v>0.38466745994052243</v>
      </c>
      <c r="T22" s="33">
        <v>0</v>
      </c>
      <c r="U22" s="33">
        <v>1.8586913725647698E-2</v>
      </c>
      <c r="V22" s="33">
        <v>0.11502795903239628</v>
      </c>
      <c r="W22" s="33">
        <v>0</v>
      </c>
      <c r="X22" s="33">
        <v>5.4842111298901093E-5</v>
      </c>
      <c r="Y22" s="33">
        <v>5.4522919417506048E-5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6.5574093977072687E-4</v>
      </c>
      <c r="D24" s="117">
        <f t="shared" si="7"/>
        <v>0</v>
      </c>
      <c r="E24" s="117">
        <f t="shared" si="7"/>
        <v>3.4592242731698103E-4</v>
      </c>
      <c r="F24" s="117">
        <f t="shared" si="7"/>
        <v>3.4162658120281633E-4</v>
      </c>
      <c r="G24" s="117">
        <f t="shared" si="7"/>
        <v>3.4235994546664734E-4</v>
      </c>
      <c r="H24" s="117">
        <f t="shared" si="7"/>
        <v>3.3339475512038895E-4</v>
      </c>
      <c r="I24" s="117">
        <f t="shared" si="7"/>
        <v>6.6332112212123817E-4</v>
      </c>
      <c r="J24" s="117">
        <f t="shared" si="7"/>
        <v>6.4572088356923906E-4</v>
      </c>
      <c r="K24" s="117">
        <f t="shared" si="7"/>
        <v>4.1587698723229366E-3</v>
      </c>
      <c r="L24" s="117">
        <f t="shared" si="7"/>
        <v>5.1355410769062387E-3</v>
      </c>
      <c r="M24" s="117">
        <f t="shared" si="7"/>
        <v>2.6562530112508212E-2</v>
      </c>
      <c r="N24" s="117">
        <f t="shared" si="7"/>
        <v>1.9256533629654578E-2</v>
      </c>
      <c r="O24" s="117">
        <f t="shared" si="7"/>
        <v>3.4759975689626618E-2</v>
      </c>
      <c r="P24" s="117">
        <f t="shared" si="7"/>
        <v>6.580440215995749E-2</v>
      </c>
      <c r="Q24" s="117">
        <f t="shared" si="7"/>
        <v>9.7868888153605116E-2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2.7532137552725293E-4</v>
      </c>
      <c r="Y24" s="117">
        <f t="shared" si="9"/>
        <v>0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4.6227502665444607E-4</v>
      </c>
      <c r="D25" s="122">
        <f t="shared" si="10"/>
        <v>0</v>
      </c>
      <c r="E25" s="122">
        <f t="shared" si="10"/>
        <v>2.4390243161798039E-4</v>
      </c>
      <c r="F25" s="122">
        <f t="shared" si="10"/>
        <v>2.3929340285314593E-4</v>
      </c>
      <c r="G25" s="122">
        <f t="shared" si="10"/>
        <v>2.3633955872355908E-4</v>
      </c>
      <c r="H25" s="122">
        <f t="shared" si="10"/>
        <v>2.252132498205953E-4</v>
      </c>
      <c r="I25" s="122">
        <f t="shared" si="10"/>
        <v>4.4661632252143018E-4</v>
      </c>
      <c r="J25" s="122">
        <f t="shared" si="10"/>
        <v>4.1201240932685465E-4</v>
      </c>
      <c r="K25" s="122">
        <f t="shared" si="10"/>
        <v>2.0279416450387625E-3</v>
      </c>
      <c r="L25" s="122">
        <f t="shared" si="10"/>
        <v>1.974530305834481E-3</v>
      </c>
      <c r="M25" s="122">
        <f t="shared" si="10"/>
        <v>1.9280178236966143E-2</v>
      </c>
      <c r="N25" s="122">
        <f t="shared" si="10"/>
        <v>1.1984052651430393E-2</v>
      </c>
      <c r="O25" s="122">
        <f t="shared" si="10"/>
        <v>2.156732543656267E-2</v>
      </c>
      <c r="P25" s="122">
        <f t="shared" si="10"/>
        <v>3.337267922732938E-2</v>
      </c>
      <c r="Q25" s="122">
        <f t="shared" si="10"/>
        <v>7.4333824806903759E-2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1.1770328966899691E-4</v>
      </c>
      <c r="Y25" s="122">
        <f t="shared" si="12"/>
        <v>0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4.5204278348885896E-4</v>
      </c>
      <c r="D26" s="98">
        <v>0</v>
      </c>
      <c r="E26" s="98">
        <v>2.3860379334623803E-4</v>
      </c>
      <c r="F26" s="98">
        <v>2.341606898330961E-4</v>
      </c>
      <c r="G26" s="98">
        <v>2.3136048424165232E-4</v>
      </c>
      <c r="H26" s="98">
        <v>2.205125817008014E-4</v>
      </c>
      <c r="I26" s="98">
        <v>4.3747479080254241E-4</v>
      </c>
      <c r="J26" s="98">
        <v>4.0361617783662935E-4</v>
      </c>
      <c r="K26" s="98">
        <v>1.9870997078658579E-3</v>
      </c>
      <c r="L26" s="98">
        <v>1.9348307039285077E-3</v>
      </c>
      <c r="M26" s="98">
        <v>1.8893962594480767E-2</v>
      </c>
      <c r="N26" s="98">
        <v>1.1750780981038831E-2</v>
      </c>
      <c r="O26" s="98">
        <v>2.1146655970476089E-2</v>
      </c>
      <c r="P26" s="98">
        <v>3.2730529370730919E-2</v>
      </c>
      <c r="Q26" s="98">
        <v>7.2907228293755441E-2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1.1547234611091892E-4</v>
      </c>
      <c r="Y26" s="98">
        <v>0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1.0232243165587094E-5</v>
      </c>
      <c r="D27" s="98">
        <v>0</v>
      </c>
      <c r="E27" s="98">
        <v>5.2986382717423464E-6</v>
      </c>
      <c r="F27" s="98">
        <v>5.1327130200498168E-6</v>
      </c>
      <c r="G27" s="98">
        <v>4.9790744819067644E-6</v>
      </c>
      <c r="H27" s="98">
        <v>4.700668119793906E-6</v>
      </c>
      <c r="I27" s="98">
        <v>9.1415317188877927E-6</v>
      </c>
      <c r="J27" s="98">
        <v>8.3962314902252708E-6</v>
      </c>
      <c r="K27" s="98">
        <v>4.0841937172904477E-5</v>
      </c>
      <c r="L27" s="98">
        <v>3.969960190597317E-5</v>
      </c>
      <c r="M27" s="98">
        <v>3.8621564248537564E-4</v>
      </c>
      <c r="N27" s="98">
        <v>2.3327167039156204E-4</v>
      </c>
      <c r="O27" s="98">
        <v>4.2066946608657936E-4</v>
      </c>
      <c r="P27" s="98">
        <v>6.4214985659845868E-4</v>
      </c>
      <c r="Q27" s="98">
        <v>1.426596513148311E-3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2.2309435580779985E-6</v>
      </c>
      <c r="Y27" s="98">
        <v>0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2.1703975036337561E-4</v>
      </c>
      <c r="L28" s="122">
        <f t="shared" si="13"/>
        <v>1.2327412798678319E-4</v>
      </c>
      <c r="M28" s="122">
        <f t="shared" si="13"/>
        <v>3.4597053840643697E-4</v>
      </c>
      <c r="N28" s="122">
        <f t="shared" si="13"/>
        <v>1.4672503399508143E-3</v>
      </c>
      <c r="O28" s="122">
        <f t="shared" si="13"/>
        <v>5.9372083701743003E-4</v>
      </c>
      <c r="P28" s="122">
        <f t="shared" si="13"/>
        <v>3.2871380547076171E-3</v>
      </c>
      <c r="Q28" s="122">
        <f t="shared" si="13"/>
        <v>1.296302659489379E-3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1.6464888988236392E-5</v>
      </c>
      <c r="Y28" s="122">
        <f t="shared" si="13"/>
        <v>0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2.1703975036337561E-4</v>
      </c>
      <c r="L29" s="98">
        <v>1.2327412798678319E-4</v>
      </c>
      <c r="M29" s="98">
        <v>3.4597053840643697E-4</v>
      </c>
      <c r="N29" s="98">
        <v>1.4672503399508143E-3</v>
      </c>
      <c r="O29" s="98">
        <v>5.9372083701743003E-4</v>
      </c>
      <c r="P29" s="98">
        <v>3.2871380547076171E-3</v>
      </c>
      <c r="Q29" s="98">
        <v>1.296302659489379E-3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1.6464888988236392E-5</v>
      </c>
      <c r="Y29" s="98">
        <v>0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1.1408789339956221E-4</v>
      </c>
      <c r="D30" s="122">
        <v>0</v>
      </c>
      <c r="E30" s="122">
        <v>6.2343570761538776E-5</v>
      </c>
      <c r="F30" s="122">
        <v>6.0540434694742902E-5</v>
      </c>
      <c r="G30" s="122">
        <v>6.3857291511935056E-5</v>
      </c>
      <c r="H30" s="122">
        <v>6.5413439945289609E-5</v>
      </c>
      <c r="I30" s="122">
        <v>1.2832896617690073E-4</v>
      </c>
      <c r="J30" s="122">
        <v>1.429674780091921E-4</v>
      </c>
      <c r="K30" s="122">
        <v>1.1830297930916884E-3</v>
      </c>
      <c r="L30" s="122">
        <v>1.9225743039459357E-3</v>
      </c>
      <c r="M30" s="122">
        <v>4.3294935789413387E-3</v>
      </c>
      <c r="N30" s="122">
        <v>3.6128957214861591E-3</v>
      </c>
      <c r="O30" s="122">
        <v>7.852986886393817E-3</v>
      </c>
      <c r="P30" s="122">
        <v>1.8283844352458573E-2</v>
      </c>
      <c r="Q30" s="122">
        <v>1.3254055267230745E-2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8.6311085571118544E-5</v>
      </c>
      <c r="Y30" s="122">
        <v>0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7.4283171889515337E-5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1.1408789339956221E-4</v>
      </c>
      <c r="D35" s="101">
        <v>0</v>
      </c>
      <c r="E35" s="101">
        <v>6.2343570761538776E-5</v>
      </c>
      <c r="F35" s="101">
        <v>6.0540434694742902E-5</v>
      </c>
      <c r="G35" s="101">
        <v>6.3857291511935056E-5</v>
      </c>
      <c r="H35" s="101">
        <v>6.5413439945289609E-5</v>
      </c>
      <c r="I35" s="101">
        <v>1.2832896617690073E-4</v>
      </c>
      <c r="J35" s="101">
        <v>1.429674780091921E-4</v>
      </c>
      <c r="K35" s="101">
        <v>1.1830297930916884E-3</v>
      </c>
      <c r="L35" s="101">
        <v>1.1527444312463676E-3</v>
      </c>
      <c r="M35" s="101">
        <v>4.0084339154385883E-3</v>
      </c>
      <c r="N35" s="101">
        <v>3.465444118797842E-3</v>
      </c>
      <c r="O35" s="101">
        <v>7.1328902266519847E-3</v>
      </c>
      <c r="P35" s="101">
        <v>1.6687482620783161E-2</v>
      </c>
      <c r="Q35" s="101">
        <v>1.261447689256937E-2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8.6311085571118544E-5</v>
      </c>
      <c r="Y35" s="101">
        <v>0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7.6982987269956808E-4</v>
      </c>
      <c r="M36" s="104">
        <v>3.2105966350275063E-4</v>
      </c>
      <c r="N36" s="104">
        <v>1.4745160268831719E-4</v>
      </c>
      <c r="O36" s="104">
        <v>7.2009665974183293E-4</v>
      </c>
      <c r="P36" s="104">
        <v>1.5220785597858985E-3</v>
      </c>
      <c r="Q36" s="104">
        <v>6.3957837466137421E-4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2.6660886925503183E-4</v>
      </c>
      <c r="M37" s="98">
        <v>1.076322048375642E-4</v>
      </c>
      <c r="N37" s="98">
        <v>4.6076318697989905E-5</v>
      </c>
      <c r="O37" s="98">
        <v>2.4064081019495607E-4</v>
      </c>
      <c r="P37" s="98">
        <v>5.2872493481994666E-4</v>
      </c>
      <c r="Q37" s="98">
        <v>2.0839914751806873E-4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5.032210034445362E-4</v>
      </c>
      <c r="M38" s="98">
        <v>2.134274586651864E-4</v>
      </c>
      <c r="N38" s="98">
        <v>1.0137528399032728E-4</v>
      </c>
      <c r="O38" s="98">
        <v>4.7945584954687685E-4</v>
      </c>
      <c r="P38" s="98">
        <v>9.9335362496595181E-4</v>
      </c>
      <c r="Q38" s="98">
        <v>4.3117922714330543E-4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7.9378019716718504E-5</v>
      </c>
      <c r="D39" s="122">
        <v>0</v>
      </c>
      <c r="E39" s="122">
        <v>3.9676424937461884E-5</v>
      </c>
      <c r="F39" s="122">
        <v>4.1792743654927462E-5</v>
      </c>
      <c r="G39" s="122">
        <v>4.216309523115322E-5</v>
      </c>
      <c r="H39" s="122">
        <v>4.276806535450405E-5</v>
      </c>
      <c r="I39" s="122">
        <v>8.8375833422907218E-5</v>
      </c>
      <c r="J39" s="122">
        <v>9.0740996233192256E-5</v>
      </c>
      <c r="K39" s="122">
        <v>7.3075868382910995E-4</v>
      </c>
      <c r="L39" s="122">
        <v>1.1151623391390392E-3</v>
      </c>
      <c r="M39" s="122">
        <v>2.6068877581942899E-3</v>
      </c>
      <c r="N39" s="122">
        <v>2.1923349167872132E-3</v>
      </c>
      <c r="O39" s="122">
        <v>4.7459425296526997E-3</v>
      </c>
      <c r="P39" s="122">
        <v>1.0860740525461919E-2</v>
      </c>
      <c r="Q39" s="122">
        <v>8.9847054199812294E-3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5.4842111298901093E-5</v>
      </c>
      <c r="Y39" s="122">
        <v>0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9.1251654352984935E-5</v>
      </c>
      <c r="L40" s="98">
        <v>1.5930634099576909E-4</v>
      </c>
      <c r="M40" s="98">
        <v>3.9915523390256078E-4</v>
      </c>
      <c r="N40" s="98">
        <v>2.2563068651504023E-4</v>
      </c>
      <c r="O40" s="98">
        <v>6.0238947265432588E-4</v>
      </c>
      <c r="P40" s="98">
        <v>1.3202760438583764E-3</v>
      </c>
      <c r="Q40" s="98">
        <v>1.1554607693382078E-3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7.9378019716718504E-5</v>
      </c>
      <c r="D41" s="33">
        <v>0</v>
      </c>
      <c r="E41" s="33">
        <v>3.9676424937461884E-5</v>
      </c>
      <c r="F41" s="33">
        <v>4.1792743654927462E-5</v>
      </c>
      <c r="G41" s="33">
        <v>4.216309523115322E-5</v>
      </c>
      <c r="H41" s="33">
        <v>4.276806535450405E-5</v>
      </c>
      <c r="I41" s="33">
        <v>8.8375833422907218E-5</v>
      </c>
      <c r="J41" s="33">
        <v>9.0740996233192256E-5</v>
      </c>
      <c r="K41" s="33">
        <v>6.3950702947612498E-4</v>
      </c>
      <c r="L41" s="33">
        <v>9.5585599814327011E-4</v>
      </c>
      <c r="M41" s="33">
        <v>2.207732524291729E-3</v>
      </c>
      <c r="N41" s="33">
        <v>1.966704230272173E-3</v>
      </c>
      <c r="O41" s="33">
        <v>4.1435530569983742E-3</v>
      </c>
      <c r="P41" s="33">
        <v>9.5404644816035437E-3</v>
      </c>
      <c r="Q41" s="33">
        <v>7.8292446506430212E-3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5.4842111298901093E-5</v>
      </c>
      <c r="Y41" s="33">
        <v>0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7.0544471288852967E-2</v>
      </c>
      <c r="L43" s="117">
        <f t="shared" si="14"/>
        <v>4.7373332658427539E-2</v>
      </c>
      <c r="M43" s="117">
        <f t="shared" si="14"/>
        <v>1.7156570180385224E-2</v>
      </c>
      <c r="N43" s="117">
        <f t="shared" si="14"/>
        <v>3.7309162629172804E-2</v>
      </c>
      <c r="O43" s="117">
        <f t="shared" si="14"/>
        <v>2.1658017436680693E-2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4.8741286139977288E-2</v>
      </c>
      <c r="L44" s="122">
        <f t="shared" si="17"/>
        <v>3.3731125750207994E-2</v>
      </c>
      <c r="M44" s="122">
        <f t="shared" si="17"/>
        <v>9.8742183048431582E-3</v>
      </c>
      <c r="N44" s="122">
        <f t="shared" si="17"/>
        <v>2.276420067272443E-2</v>
      </c>
      <c r="O44" s="122">
        <f t="shared" si="17"/>
        <v>1.5119525182247325E-2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4.7759656046662914E-2</v>
      </c>
      <c r="L45" s="98">
        <v>3.3052932936369343E-2</v>
      </c>
      <c r="M45" s="98">
        <v>9.6764204670963042E-3</v>
      </c>
      <c r="N45" s="98">
        <v>2.2321091545077085E-2</v>
      </c>
      <c r="O45" s="98">
        <v>1.4824619696418469E-2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9.8163009331437754E-4</v>
      </c>
      <c r="L46" s="98">
        <v>6.7819281383865065E-4</v>
      </c>
      <c r="M46" s="98">
        <v>1.9779783774685414E-4</v>
      </c>
      <c r="N46" s="98">
        <v>4.4310912764734296E-4</v>
      </c>
      <c r="O46" s="98">
        <v>2.9490548582885673E-4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2.187092869046323E-3</v>
      </c>
      <c r="L47" s="122">
        <f t="shared" si="20"/>
        <v>5.1775133754448943E-4</v>
      </c>
      <c r="M47" s="122">
        <f t="shared" si="20"/>
        <v>3.4597053840643697E-4</v>
      </c>
      <c r="N47" s="122">
        <f t="shared" si="20"/>
        <v>2.9345006799016285E-3</v>
      </c>
      <c r="O47" s="122">
        <f t="shared" si="20"/>
        <v>2.9686041850871502E-4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2.187092869046323E-3</v>
      </c>
      <c r="L48" s="98">
        <v>5.1775133754448943E-4</v>
      </c>
      <c r="M48" s="98">
        <v>3.4597053840643697E-4</v>
      </c>
      <c r="N48" s="98">
        <v>2.9345006799016285E-3</v>
      </c>
      <c r="O48" s="98">
        <v>2.9686041850871502E-4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1.2126055379189806E-2</v>
      </c>
      <c r="L49" s="122">
        <v>8.3053609628222034E-3</v>
      </c>
      <c r="M49" s="122">
        <v>4.3294935789413387E-3</v>
      </c>
      <c r="N49" s="122">
        <v>7.2257914429723182E-3</v>
      </c>
      <c r="O49" s="122">
        <v>3.890468745082505E-3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1.2126055379189806E-2</v>
      </c>
      <c r="L54" s="101">
        <v>5.0720754974840172E-3</v>
      </c>
      <c r="M54" s="101">
        <v>4.0084339154385883E-3</v>
      </c>
      <c r="N54" s="101">
        <v>6.9308882375956841E-3</v>
      </c>
      <c r="O54" s="101">
        <v>3.5304204152115885E-3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3.2332854653381866E-3</v>
      </c>
      <c r="M55" s="104">
        <v>3.2105966350275063E-4</v>
      </c>
      <c r="N55" s="104">
        <v>2.9490320537663438E-4</v>
      </c>
      <c r="O55" s="104">
        <v>3.6004832987091646E-4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1.1197572508711336E-3</v>
      </c>
      <c r="M56" s="98">
        <v>1.076322048375642E-4</v>
      </c>
      <c r="N56" s="98">
        <v>9.2152637395979809E-5</v>
      </c>
      <c r="O56" s="98">
        <v>1.2032040509747804E-4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2.113528214467053E-3</v>
      </c>
      <c r="M57" s="98">
        <v>2.134274586651864E-4</v>
      </c>
      <c r="N57" s="98">
        <v>2.0275056798065456E-4</v>
      </c>
      <c r="O57" s="98">
        <v>2.3972792477343843E-4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7.490036900639551E-3</v>
      </c>
      <c r="L58" s="122">
        <v>4.8190946078528561E-3</v>
      </c>
      <c r="M58" s="122">
        <v>2.6068877581942899E-3</v>
      </c>
      <c r="N58" s="122">
        <v>4.3846698335744264E-3</v>
      </c>
      <c r="O58" s="122">
        <v>2.3511630908421479E-3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1.1406456794123116E-3</v>
      </c>
      <c r="L59" s="98">
        <v>6.7705194923201864E-4</v>
      </c>
      <c r="M59" s="98">
        <v>3.9915523390256078E-4</v>
      </c>
      <c r="N59" s="98">
        <v>4.5126137303008046E-4</v>
      </c>
      <c r="O59" s="98">
        <v>3.0119473632716294E-4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6.3493912212272399E-3</v>
      </c>
      <c r="L60" s="33">
        <v>4.142042658620837E-3</v>
      </c>
      <c r="M60" s="33">
        <v>2.207732524291729E-3</v>
      </c>
      <c r="N60" s="33">
        <v>3.9334084605443459E-3</v>
      </c>
      <c r="O60" s="33">
        <v>2.0499683545149852E-3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7.2580943200932987E-2</v>
      </c>
      <c r="D62" s="117">
        <f t="shared" si="21"/>
        <v>0.17149668886519834</v>
      </c>
      <c r="E62" s="117">
        <f t="shared" si="21"/>
        <v>0.38404523671676116</v>
      </c>
      <c r="F62" s="117">
        <f t="shared" si="21"/>
        <v>0.52980856820483069</v>
      </c>
      <c r="G62" s="117">
        <f t="shared" si="21"/>
        <v>1.2996880758993836</v>
      </c>
      <c r="H62" s="117">
        <f t="shared" si="21"/>
        <v>1.7309122233866139</v>
      </c>
      <c r="I62" s="117">
        <f t="shared" si="21"/>
        <v>1.8659538704128602</v>
      </c>
      <c r="J62" s="117">
        <f t="shared" si="21"/>
        <v>1.235186599627311</v>
      </c>
      <c r="K62" s="117">
        <f t="shared" si="21"/>
        <v>1.1426852714637037</v>
      </c>
      <c r="L62" s="117">
        <f t="shared" si="21"/>
        <v>0.20188306696901132</v>
      </c>
      <c r="M62" s="117">
        <f t="shared" si="21"/>
        <v>0.13663477812100439</v>
      </c>
      <c r="N62" s="117">
        <f t="shared" si="21"/>
        <v>0</v>
      </c>
      <c r="O62" s="117">
        <f t="shared" si="21"/>
        <v>0.21194009653982074</v>
      </c>
      <c r="P62" s="117">
        <f t="shared" si="21"/>
        <v>1.5885079343429385</v>
      </c>
      <c r="Q62" s="117">
        <f t="shared" si="21"/>
        <v>3.3399232985522018</v>
      </c>
      <c r="R62" s="117">
        <f t="shared" ref="R62:V62" si="22">R63+R66+R68+R77</f>
        <v>2.9028796708121654</v>
      </c>
      <c r="S62" s="117">
        <f t="shared" si="22"/>
        <v>3.2351785739617425</v>
      </c>
      <c r="T62" s="117">
        <f t="shared" si="22"/>
        <v>3.1854693821601532</v>
      </c>
      <c r="U62" s="117">
        <f t="shared" si="22"/>
        <v>3.3835452121327796</v>
      </c>
      <c r="V62" s="117">
        <f t="shared" si="22"/>
        <v>3.0815848220710542</v>
      </c>
      <c r="W62" s="117">
        <f t="shared" ref="W62:Y62" si="23">W63+W66+W68+W77</f>
        <v>2.7899739461114348</v>
      </c>
      <c r="X62" s="117">
        <f t="shared" si="23"/>
        <v>0.65099268515899023</v>
      </c>
      <c r="Y62" s="117">
        <f t="shared" si="23"/>
        <v>7.6703223152433692E-2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4.9351718351119241E-2</v>
      </c>
      <c r="D63" s="122">
        <f t="shared" si="24"/>
        <v>0.11225935926258054</v>
      </c>
      <c r="E63" s="122">
        <f t="shared" si="24"/>
        <v>0.25875001230465466</v>
      </c>
      <c r="F63" s="122">
        <f t="shared" si="24"/>
        <v>0.34625152598827552</v>
      </c>
      <c r="G63" s="122">
        <f t="shared" si="24"/>
        <v>0.8768776564635713</v>
      </c>
      <c r="H63" s="122">
        <f t="shared" si="24"/>
        <v>1.1907640182472805</v>
      </c>
      <c r="I63" s="122">
        <f t="shared" si="24"/>
        <v>1.2419720395665335</v>
      </c>
      <c r="J63" s="122">
        <f t="shared" si="24"/>
        <v>0.80255515149860979</v>
      </c>
      <c r="K63" s="122">
        <f t="shared" si="24"/>
        <v>0.73147214263617932</v>
      </c>
      <c r="L63" s="122">
        <f t="shared" si="24"/>
        <v>0.13123832718088776</v>
      </c>
      <c r="M63" s="122">
        <f t="shared" si="24"/>
        <v>9.0543522319522188E-2</v>
      </c>
      <c r="N63" s="122">
        <f t="shared" si="24"/>
        <v>0</v>
      </c>
      <c r="O63" s="122">
        <f t="shared" si="24"/>
        <v>0.13745901866634735</v>
      </c>
      <c r="P63" s="122">
        <f t="shared" si="24"/>
        <v>0.99568351087166374</v>
      </c>
      <c r="Q63" s="122">
        <f t="shared" si="24"/>
        <v>2.0337816427469262</v>
      </c>
      <c r="R63" s="122">
        <f t="shared" ref="R63:V63" si="25">SUM(R64:R65)</f>
        <v>1.7371242301699776</v>
      </c>
      <c r="S63" s="122">
        <f t="shared" si="25"/>
        <v>1.9354349498939316</v>
      </c>
      <c r="T63" s="122">
        <f t="shared" si="25"/>
        <v>1.8742824501151676</v>
      </c>
      <c r="U63" s="122">
        <f t="shared" si="25"/>
        <v>1.9143475813523914</v>
      </c>
      <c r="V63" s="122">
        <f t="shared" si="25"/>
        <v>1.7578299099690722</v>
      </c>
      <c r="W63" s="122">
        <f t="shared" ref="W63:Y63" si="26">SUM(W64:W65)</f>
        <v>1.5923217122570923</v>
      </c>
      <c r="X63" s="122">
        <f t="shared" si="26"/>
        <v>0.29159923847391989</v>
      </c>
      <c r="Y63" s="122">
        <f t="shared" si="26"/>
        <v>2.8204578582635555E-2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4.8259340970357778E-2</v>
      </c>
      <c r="D64" s="98">
        <v>0.10978824058617237</v>
      </c>
      <c r="E64" s="98">
        <v>0.2531288189901138</v>
      </c>
      <c r="F64" s="98">
        <v>0.33882461954429466</v>
      </c>
      <c r="G64" s="98">
        <v>0.85840407046454337</v>
      </c>
      <c r="H64" s="98">
        <v>1.16591030087838</v>
      </c>
      <c r="I64" s="98">
        <v>1.2165508307545236</v>
      </c>
      <c r="J64" s="98">
        <v>0.78620021003783103</v>
      </c>
      <c r="K64" s="98">
        <v>0.71674058496716875</v>
      </c>
      <c r="L64" s="98">
        <v>0.12859966960825295</v>
      </c>
      <c r="M64" s="98">
        <v>8.8729777435230819E-2</v>
      </c>
      <c r="N64" s="98">
        <v>0</v>
      </c>
      <c r="O64" s="98">
        <v>0.13477788826094586</v>
      </c>
      <c r="P64" s="98">
        <v>0.97652478467625259</v>
      </c>
      <c r="Q64" s="98">
        <v>1.9947498048509924</v>
      </c>
      <c r="R64" s="98">
        <v>1.7040181191077752</v>
      </c>
      <c r="S64" s="98">
        <v>1.8985017047682988</v>
      </c>
      <c r="T64" s="98">
        <v>1.8387160302578021</v>
      </c>
      <c r="U64" s="98">
        <v>1.8781820133768607</v>
      </c>
      <c r="V64" s="98">
        <v>1.7244876043514197</v>
      </c>
      <c r="W64" s="98">
        <v>1.5620251212607035</v>
      </c>
      <c r="X64" s="98">
        <v>0.28607227788986755</v>
      </c>
      <c r="Y64" s="98">
        <v>2.7668336294855121E-2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1.0923773807614624E-3</v>
      </c>
      <c r="D65" s="98">
        <v>2.4711186764081691E-3</v>
      </c>
      <c r="E65" s="98">
        <v>5.6211933145408413E-3</v>
      </c>
      <c r="F65" s="98">
        <v>7.4269064439808664E-3</v>
      </c>
      <c r="G65" s="98">
        <v>1.8473585999027899E-2</v>
      </c>
      <c r="H65" s="98">
        <v>2.4853717368900609E-2</v>
      </c>
      <c r="I65" s="98">
        <v>2.542120881200988E-2</v>
      </c>
      <c r="J65" s="98">
        <v>1.6354941460778798E-2</v>
      </c>
      <c r="K65" s="98">
        <v>1.4731557669010556E-2</v>
      </c>
      <c r="L65" s="98">
        <v>2.6386575726348211E-3</v>
      </c>
      <c r="M65" s="98">
        <v>1.8137448842913734E-3</v>
      </c>
      <c r="N65" s="98">
        <v>0</v>
      </c>
      <c r="O65" s="98">
        <v>2.6811304054015065E-3</v>
      </c>
      <c r="P65" s="98">
        <v>1.915872619541115E-2</v>
      </c>
      <c r="Q65" s="98">
        <v>3.9031837895933778E-2</v>
      </c>
      <c r="R65" s="98">
        <v>3.3106111062202487E-2</v>
      </c>
      <c r="S65" s="98">
        <v>3.6933245125632848E-2</v>
      </c>
      <c r="T65" s="98">
        <v>3.5566419857365479E-2</v>
      </c>
      <c r="U65" s="98">
        <v>3.6165567975530596E-2</v>
      </c>
      <c r="V65" s="98">
        <v>3.334230561765255E-2</v>
      </c>
      <c r="W65" s="98">
        <v>3.0296590996388883E-2</v>
      </c>
      <c r="X65" s="98">
        <v>5.5269605840523456E-3</v>
      </c>
      <c r="Y65" s="98">
        <v>5.3624228778043385E-4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1.3774663732583014E-3</v>
      </c>
      <c r="D66" s="122">
        <f t="shared" si="27"/>
        <v>3.3541522787049424E-3</v>
      </c>
      <c r="E66" s="122">
        <f t="shared" si="27"/>
        <v>9.8918014573818117E-3</v>
      </c>
      <c r="F66" s="122">
        <f t="shared" si="27"/>
        <v>8.0398906432645675E-3</v>
      </c>
      <c r="G66" s="122">
        <f t="shared" si="27"/>
        <v>1.6199258437861817E-2</v>
      </c>
      <c r="H66" s="122">
        <f t="shared" si="27"/>
        <v>2.0527497448963164E-2</v>
      </c>
      <c r="I66" s="122">
        <f t="shared" si="27"/>
        <v>3.6487995210491488E-2</v>
      </c>
      <c r="J66" s="122">
        <f t="shared" si="27"/>
        <v>1.7797898528240329E-2</v>
      </c>
      <c r="K66" s="122">
        <f t="shared" si="27"/>
        <v>3.9367671642833807E-2</v>
      </c>
      <c r="L66" s="122">
        <f t="shared" si="27"/>
        <v>2.6873759901118737E-3</v>
      </c>
      <c r="M66" s="122">
        <f t="shared" si="27"/>
        <v>2.0940322061442237E-3</v>
      </c>
      <c r="N66" s="122">
        <f t="shared" si="27"/>
        <v>0</v>
      </c>
      <c r="O66" s="122">
        <f t="shared" si="27"/>
        <v>3.4775077596735189E-3</v>
      </c>
      <c r="P66" s="122">
        <f t="shared" si="27"/>
        <v>6.274146113115843E-2</v>
      </c>
      <c r="Q66" s="122">
        <f t="shared" si="27"/>
        <v>7.1031493455202099E-2</v>
      </c>
      <c r="R66" s="122">
        <f t="shared" si="27"/>
        <v>0.12318250589117531</v>
      </c>
      <c r="S66" s="122">
        <f t="shared" si="27"/>
        <v>0.15800758824586053</v>
      </c>
      <c r="T66" s="122">
        <f t="shared" si="27"/>
        <v>0.12446401586192295</v>
      </c>
      <c r="U66" s="122">
        <f t="shared" si="27"/>
        <v>0.11526792899375464</v>
      </c>
      <c r="V66" s="122">
        <f t="shared" si="27"/>
        <v>0.10520817731264161</v>
      </c>
      <c r="W66" s="122">
        <f t="shared" si="27"/>
        <v>4.8443798444488755E-2</v>
      </c>
      <c r="X66" s="122">
        <f t="shared" si="27"/>
        <v>3.4279898873508165E-2</v>
      </c>
      <c r="Y66" s="122">
        <f t="shared" si="27"/>
        <v>2.8553998012360105E-3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1.3774663732583014E-3</v>
      </c>
      <c r="D67" s="98">
        <v>3.3541522787049424E-3</v>
      </c>
      <c r="E67" s="98">
        <v>9.8918014573818117E-3</v>
      </c>
      <c r="F67" s="98">
        <v>8.0398906432645675E-3</v>
      </c>
      <c r="G67" s="98">
        <v>1.6199258437861817E-2</v>
      </c>
      <c r="H67" s="98">
        <v>2.0527497448963164E-2</v>
      </c>
      <c r="I67" s="98">
        <v>3.6487995210491488E-2</v>
      </c>
      <c r="J67" s="98">
        <v>1.7797898528240329E-2</v>
      </c>
      <c r="K67" s="98">
        <v>3.9367671642833807E-2</v>
      </c>
      <c r="L67" s="98">
        <v>2.6873759901118737E-3</v>
      </c>
      <c r="M67" s="98">
        <v>2.0940322061442237E-3</v>
      </c>
      <c r="N67" s="98">
        <v>0</v>
      </c>
      <c r="O67" s="98">
        <v>3.4775077596735189E-3</v>
      </c>
      <c r="P67" s="98">
        <v>6.274146113115843E-2</v>
      </c>
      <c r="Q67" s="98">
        <v>7.1031493455202099E-2</v>
      </c>
      <c r="R67" s="98">
        <v>0.12318250589117531</v>
      </c>
      <c r="S67" s="98">
        <v>0.15800758824586053</v>
      </c>
      <c r="T67" s="98">
        <v>0.12446401586192295</v>
      </c>
      <c r="U67" s="98">
        <v>0.11526792899375464</v>
      </c>
      <c r="V67" s="98">
        <v>0.10520817731264161</v>
      </c>
      <c r="W67" s="98">
        <v>4.8443798444488755E-2</v>
      </c>
      <c r="X67" s="98">
        <v>3.4279898873508165E-2</v>
      </c>
      <c r="Y67" s="98">
        <v>2.8553998012360105E-3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1.3417391827393457E-2</v>
      </c>
      <c r="D68" s="122">
        <v>3.474406555653918E-2</v>
      </c>
      <c r="E68" s="122">
        <v>7.0292436728010235E-2</v>
      </c>
      <c r="F68" s="122">
        <v>0.10416761033694738</v>
      </c>
      <c r="G68" s="122">
        <v>0.24605190664080762</v>
      </c>
      <c r="H68" s="122">
        <v>0.31328573936731852</v>
      </c>
      <c r="I68" s="122">
        <v>0.3483098099230113</v>
      </c>
      <c r="J68" s="122">
        <v>0.25381357342067723</v>
      </c>
      <c r="K68" s="122">
        <v>0.23005933463066286</v>
      </c>
      <c r="L68" s="122">
        <v>4.2861324445387962E-2</v>
      </c>
      <c r="M68" s="122">
        <v>2.749736938419901E-2</v>
      </c>
      <c r="N68" s="122">
        <v>0</v>
      </c>
      <c r="O68" s="122">
        <v>4.4179975652979667E-2</v>
      </c>
      <c r="P68" s="122">
        <v>0.3218418902103764</v>
      </c>
      <c r="Q68" s="122">
        <v>0.7640163217640924</v>
      </c>
      <c r="R68" s="122">
        <v>0.63482199418757912</v>
      </c>
      <c r="S68" s="122">
        <v>0.68820366390117993</v>
      </c>
      <c r="T68" s="122">
        <v>0.72417974237949312</v>
      </c>
      <c r="U68" s="122">
        <v>0.82429204383071231</v>
      </c>
      <c r="V68" s="122">
        <v>0.74211898354467376</v>
      </c>
      <c r="W68" s="122">
        <v>0.70053833954277411</v>
      </c>
      <c r="X68" s="122">
        <v>0.19877861175528577</v>
      </c>
      <c r="Y68" s="122">
        <v>2.7986944233132725E-2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9.6524913452079048E-3</v>
      </c>
      <c r="D69" s="98">
        <v>1.3584944735656097E-2</v>
      </c>
      <c r="E69" s="98">
        <v>3.0766612865194661E-2</v>
      </c>
      <c r="F69" s="98">
        <v>4.7077980419804835E-2</v>
      </c>
      <c r="G69" s="98">
        <v>0.12919306317396645</v>
      </c>
      <c r="H69" s="98">
        <v>0.16708670108959625</v>
      </c>
      <c r="I69" s="98">
        <v>0.18751361530335472</v>
      </c>
      <c r="J69" s="98">
        <v>0.1209967863501378</v>
      </c>
      <c r="K69" s="98">
        <v>0.10155272335607821</v>
      </c>
      <c r="L69" s="98">
        <v>4.7199914424158251E-3</v>
      </c>
      <c r="M69" s="98">
        <v>1.0394920782652506E-3</v>
      </c>
      <c r="N69" s="98">
        <v>0</v>
      </c>
      <c r="O69" s="98">
        <v>3.9785182607999531E-3</v>
      </c>
      <c r="P69" s="98">
        <v>0.10827493151649679</v>
      </c>
      <c r="Q69" s="98">
        <v>0.5429521334809001</v>
      </c>
      <c r="R69" s="98">
        <v>0.36259798989881503</v>
      </c>
      <c r="S69" s="98">
        <v>0.29839843515590286</v>
      </c>
      <c r="T69" s="98">
        <v>0.35213353455182156</v>
      </c>
      <c r="U69" s="98">
        <v>0.36502007417142601</v>
      </c>
      <c r="V69" s="98">
        <v>0.26973063156964738</v>
      </c>
      <c r="W69" s="98">
        <v>0.162140219706087</v>
      </c>
      <c r="X69" s="98">
        <v>3.1772727775432559E-2</v>
      </c>
      <c r="Y69" s="98">
        <v>4.1149285897760313E-3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7.4895218923406984E-5</v>
      </c>
      <c r="M70" s="98">
        <v>0</v>
      </c>
      <c r="N70" s="98">
        <v>0</v>
      </c>
      <c r="O70" s="98">
        <v>0</v>
      </c>
      <c r="P70" s="98">
        <v>5.8246290748176353E-5</v>
      </c>
      <c r="Q70" s="98">
        <v>1.0172621319762521E-3</v>
      </c>
      <c r="R70" s="98">
        <v>3.0825071350168431E-4</v>
      </c>
      <c r="S70" s="98">
        <v>7.2735627287876144E-5</v>
      </c>
      <c r="T70" s="98">
        <v>4.748056810882455E-4</v>
      </c>
      <c r="U70" s="98">
        <v>5.4687554358742144E-4</v>
      </c>
      <c r="V70" s="98">
        <v>3.3386896188221154E-4</v>
      </c>
      <c r="W70" s="98">
        <v>3.6752245080061928E-4</v>
      </c>
      <c r="X70" s="98">
        <v>8.5782563042808272E-5</v>
      </c>
      <c r="Y70" s="98">
        <v>0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2.593490121611546E-5</v>
      </c>
      <c r="M71" s="101">
        <v>0</v>
      </c>
      <c r="N71" s="101">
        <v>0</v>
      </c>
      <c r="O71" s="101">
        <v>0</v>
      </c>
      <c r="P71" s="101">
        <v>2.0288440431960521E-5</v>
      </c>
      <c r="Q71" s="101">
        <v>3.3185745327779319E-4</v>
      </c>
      <c r="R71" s="101">
        <v>1.0837873990646537E-4</v>
      </c>
      <c r="S71" s="101">
        <v>2.725637601307953E-5</v>
      </c>
      <c r="T71" s="101">
        <v>1.6865677485756772E-4</v>
      </c>
      <c r="U71" s="101">
        <v>1.941486563712884E-4</v>
      </c>
      <c r="V71" s="101">
        <v>1.2153896333671876E-4</v>
      </c>
      <c r="W71" s="101">
        <v>1.3484256365501487E-4</v>
      </c>
      <c r="X71" s="101">
        <v>3.1437415098196732E-5</v>
      </c>
      <c r="Y71" s="101">
        <v>0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4.8960317707291524E-5</v>
      </c>
      <c r="M72" s="104">
        <v>0</v>
      </c>
      <c r="N72" s="104">
        <v>0</v>
      </c>
      <c r="O72" s="104">
        <v>0</v>
      </c>
      <c r="P72" s="104">
        <v>3.7957850316215832E-5</v>
      </c>
      <c r="Q72" s="104">
        <v>6.8540467869845879E-4</v>
      </c>
      <c r="R72" s="104">
        <v>1.9987197359521897E-4</v>
      </c>
      <c r="S72" s="104">
        <v>4.547925127479662E-5</v>
      </c>
      <c r="T72" s="104">
        <v>3.0614890623067775E-4</v>
      </c>
      <c r="U72" s="104">
        <v>3.5272688721613306E-4</v>
      </c>
      <c r="V72" s="104">
        <v>2.1232999854549277E-4</v>
      </c>
      <c r="W72" s="104">
        <v>2.3267988714560439E-4</v>
      </c>
      <c r="X72" s="104">
        <v>5.4345147944611533E-5</v>
      </c>
      <c r="Y72" s="104">
        <v>0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3.7649004821855526E-3</v>
      </c>
      <c r="D73" s="101">
        <v>2.1159120820883087E-2</v>
      </c>
      <c r="E73" s="101">
        <v>3.9525823862815571E-2</v>
      </c>
      <c r="F73" s="101">
        <v>5.7089629917142552E-2</v>
      </c>
      <c r="G73" s="101">
        <v>0.11685884346684118</v>
      </c>
      <c r="H73" s="101">
        <v>0.14619903827772229</v>
      </c>
      <c r="I73" s="101">
        <v>0.16079619461965658</v>
      </c>
      <c r="J73" s="101">
        <v>0.13281678707053945</v>
      </c>
      <c r="K73" s="101">
        <v>0.12850661127458465</v>
      </c>
      <c r="L73" s="101">
        <v>2.3131738253677109E-2</v>
      </c>
      <c r="M73" s="101">
        <v>2.4611784240792942E-2</v>
      </c>
      <c r="N73" s="101">
        <v>0</v>
      </c>
      <c r="O73" s="101">
        <v>3.6384945095548002E-2</v>
      </c>
      <c r="P73" s="101">
        <v>0.19546120947995577</v>
      </c>
      <c r="Q73" s="101">
        <v>0.20981367215663402</v>
      </c>
      <c r="R73" s="101">
        <v>0.24307409832384921</v>
      </c>
      <c r="S73" s="101">
        <v>0.33500727885229109</v>
      </c>
      <c r="T73" s="101">
        <v>0.31039945362041194</v>
      </c>
      <c r="U73" s="101">
        <v>0.41301324016047636</v>
      </c>
      <c r="V73" s="101">
        <v>0.43920611804503162</v>
      </c>
      <c r="W73" s="101">
        <v>0.48915277061969298</v>
      </c>
      <c r="X73" s="101">
        <v>0.14396689073262572</v>
      </c>
      <c r="Y73" s="101">
        <v>2.1624996620217284E-2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1.4934699530371621E-2</v>
      </c>
      <c r="M74" s="104">
        <v>1.846093065140816E-3</v>
      </c>
      <c r="N74" s="104">
        <v>0</v>
      </c>
      <c r="O74" s="104">
        <v>3.8165122966317151E-3</v>
      </c>
      <c r="P74" s="104">
        <v>1.804750292317565E-2</v>
      </c>
      <c r="Q74" s="104">
        <v>1.0233253994581987E-2</v>
      </c>
      <c r="R74" s="104">
        <v>2.8841655251413269E-2</v>
      </c>
      <c r="S74" s="104">
        <v>5.4725214265698117E-2</v>
      </c>
      <c r="T74" s="104">
        <v>6.1171948526171319E-2</v>
      </c>
      <c r="U74" s="104">
        <v>4.5711853955222481E-2</v>
      </c>
      <c r="V74" s="104">
        <v>3.2848364968112637E-2</v>
      </c>
      <c r="W74" s="104">
        <v>4.8877826766193497E-2</v>
      </c>
      <c r="X74" s="104">
        <v>2.2953210684184697E-2</v>
      </c>
      <c r="Y74" s="104">
        <v>2.2470190231394099E-3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5.1722120635476184E-3</v>
      </c>
      <c r="M75" s="98">
        <v>6.1888517781599425E-4</v>
      </c>
      <c r="N75" s="98">
        <v>0</v>
      </c>
      <c r="O75" s="98">
        <v>1.2753962940332674E-3</v>
      </c>
      <c r="P75" s="98">
        <v>6.2691670842936528E-3</v>
      </c>
      <c r="Q75" s="98">
        <v>3.3343863602890997E-3</v>
      </c>
      <c r="R75" s="98">
        <v>1.0136366415273698E-2</v>
      </c>
      <c r="S75" s="98">
        <v>2.0498346257540982E-2</v>
      </c>
      <c r="T75" s="98">
        <v>2.1726962831583211E-2</v>
      </c>
      <c r="U75" s="98">
        <v>1.6231849353046515E-2</v>
      </c>
      <c r="V75" s="98">
        <v>1.1958172856613037E-2</v>
      </c>
      <c r="W75" s="98">
        <v>1.7931387021714082E-2</v>
      </c>
      <c r="X75" s="98">
        <v>8.4206589591775734E-3</v>
      </c>
      <c r="Y75" s="98">
        <v>8.1686715979588408E-4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9.7624874668240033E-3</v>
      </c>
      <c r="M76" s="98">
        <v>1.2272078873248218E-3</v>
      </c>
      <c r="N76" s="98">
        <v>0</v>
      </c>
      <c r="O76" s="98">
        <v>2.5411160025984474E-3</v>
      </c>
      <c r="P76" s="98">
        <v>1.1778335838881998E-2</v>
      </c>
      <c r="Q76" s="98">
        <v>6.8988676342928868E-3</v>
      </c>
      <c r="R76" s="98">
        <v>1.8705288836139571E-2</v>
      </c>
      <c r="S76" s="98">
        <v>3.4226868008157135E-2</v>
      </c>
      <c r="T76" s="98">
        <v>3.9444985694588111E-2</v>
      </c>
      <c r="U76" s="98">
        <v>2.9480004602175966E-2</v>
      </c>
      <c r="V76" s="98">
        <v>2.0890192111499596E-2</v>
      </c>
      <c r="W76" s="98">
        <v>3.0946439744479411E-2</v>
      </c>
      <c r="X76" s="98">
        <v>1.4532551725007123E-2</v>
      </c>
      <c r="Y76" s="98">
        <v>1.430151863343526E-3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8.4343666491619815E-3</v>
      </c>
      <c r="D77" s="122">
        <v>2.113911176737367E-2</v>
      </c>
      <c r="E77" s="122">
        <v>4.5110986226714458E-2</v>
      </c>
      <c r="F77" s="122">
        <v>7.1349541236343267E-2</v>
      </c>
      <c r="G77" s="122">
        <v>0.1605592543571428</v>
      </c>
      <c r="H77" s="122">
        <v>0.20633496832305176</v>
      </c>
      <c r="I77" s="122">
        <v>0.23918402571282399</v>
      </c>
      <c r="J77" s="122">
        <v>0.16101997617978372</v>
      </c>
      <c r="K77" s="122">
        <v>0.14178612255402762</v>
      </c>
      <c r="L77" s="122">
        <v>2.5096039352623715E-2</v>
      </c>
      <c r="M77" s="122">
        <v>1.6499854211138948E-2</v>
      </c>
      <c r="N77" s="122">
        <v>0</v>
      </c>
      <c r="O77" s="122">
        <v>2.6823594460820201E-2</v>
      </c>
      <c r="P77" s="122">
        <v>0.20824107212973975</v>
      </c>
      <c r="Q77" s="122">
        <v>0.47109384058598108</v>
      </c>
      <c r="R77" s="122">
        <v>0.4077509405634332</v>
      </c>
      <c r="S77" s="122">
        <v>0.45353237192077028</v>
      </c>
      <c r="T77" s="122">
        <v>0.46254317380356952</v>
      </c>
      <c r="U77" s="122">
        <v>0.52963765795592166</v>
      </c>
      <c r="V77" s="122">
        <v>0.47642775124466652</v>
      </c>
      <c r="W77" s="122">
        <v>0.44867009586707945</v>
      </c>
      <c r="X77" s="122">
        <v>0.12633493605627649</v>
      </c>
      <c r="Y77" s="122">
        <v>1.7656300535429402E-2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4.4654656633260556E-3</v>
      </c>
      <c r="D78" s="98">
        <v>9.8478370860852014E-3</v>
      </c>
      <c r="E78" s="98">
        <v>2.1582866238799559E-2</v>
      </c>
      <c r="F78" s="98">
        <v>3.4446548589042308E-2</v>
      </c>
      <c r="G78" s="98">
        <v>8.8038730559559242E-2</v>
      </c>
      <c r="H78" s="98">
        <v>0.11647926301323873</v>
      </c>
      <c r="I78" s="98">
        <v>0.13481216644037058</v>
      </c>
      <c r="J78" s="98">
        <v>8.2574384936189002E-2</v>
      </c>
      <c r="K78" s="98">
        <v>7.0755163208643751E-2</v>
      </c>
      <c r="L78" s="98">
        <v>9.2106230025284178E-3</v>
      </c>
      <c r="M78" s="98">
        <v>5.2692148484375454E-3</v>
      </c>
      <c r="N78" s="98">
        <v>0</v>
      </c>
      <c r="O78" s="98">
        <v>4.9281877806814263E-3</v>
      </c>
      <c r="P78" s="98">
        <v>4.631455853101657E-2</v>
      </c>
      <c r="Q78" s="98">
        <v>0.10071397166128443</v>
      </c>
      <c r="R78" s="98">
        <v>0.12010687711976074</v>
      </c>
      <c r="S78" s="98">
        <v>0.11527991334275543</v>
      </c>
      <c r="T78" s="98">
        <v>0.13480482057258508</v>
      </c>
      <c r="U78" s="98">
        <v>0.12176920622760443</v>
      </c>
      <c r="V78" s="98">
        <v>8.325368223799566E-2</v>
      </c>
      <c r="W78" s="98">
        <v>5.8591624074474893E-2</v>
      </c>
      <c r="X78" s="98">
        <v>1.6979766126267698E-2</v>
      </c>
      <c r="Y78" s="98">
        <v>2.008222662605167E-3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3.9689009858359259E-3</v>
      </c>
      <c r="D79" s="33">
        <v>1.1291274681288469E-2</v>
      </c>
      <c r="E79" s="33">
        <v>2.3528119987914899E-2</v>
      </c>
      <c r="F79" s="33">
        <v>3.6902992647300951E-2</v>
      </c>
      <c r="G79" s="33">
        <v>7.2520523797583544E-2</v>
      </c>
      <c r="H79" s="33">
        <v>8.9855705309813017E-2</v>
      </c>
      <c r="I79" s="33">
        <v>0.10437185927245342</v>
      </c>
      <c r="J79" s="33">
        <v>7.8445591243594723E-2</v>
      </c>
      <c r="K79" s="33">
        <v>7.1030959345383879E-2</v>
      </c>
      <c r="L79" s="33">
        <v>1.5885416350095296E-2</v>
      </c>
      <c r="M79" s="33">
        <v>1.1230639362701404E-2</v>
      </c>
      <c r="N79" s="33">
        <v>0</v>
      </c>
      <c r="O79" s="33">
        <v>2.1895406680138774E-2</v>
      </c>
      <c r="P79" s="33">
        <v>0.16192651359872318</v>
      </c>
      <c r="Q79" s="33">
        <v>0.37037986892469665</v>
      </c>
      <c r="R79" s="33">
        <v>0.28764406344367244</v>
      </c>
      <c r="S79" s="33">
        <v>0.33825245857801484</v>
      </c>
      <c r="T79" s="33">
        <v>0.32773835323098444</v>
      </c>
      <c r="U79" s="33">
        <v>0.40786845172831726</v>
      </c>
      <c r="V79" s="33">
        <v>0.39317406900667085</v>
      </c>
      <c r="W79" s="33">
        <v>0.39007847179260458</v>
      </c>
      <c r="X79" s="33">
        <v>0.10935516993000879</v>
      </c>
      <c r="Y79" s="33">
        <v>1.5648077872824236E-2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11.000227470856279</v>
      </c>
      <c r="D81" s="117">
        <f t="shared" si="28"/>
        <v>19.491580242116672</v>
      </c>
      <c r="E81" s="117">
        <f t="shared" si="28"/>
        <v>16.423027490820427</v>
      </c>
      <c r="F81" s="117">
        <f t="shared" si="28"/>
        <v>11.687426022115471</v>
      </c>
      <c r="G81" s="117">
        <f t="shared" si="28"/>
        <v>8.5930333962599565</v>
      </c>
      <c r="H81" s="117">
        <f t="shared" si="28"/>
        <v>12.378350608269377</v>
      </c>
      <c r="I81" s="117">
        <f t="shared" si="28"/>
        <v>16.686982452365665</v>
      </c>
      <c r="J81" s="117">
        <f t="shared" si="28"/>
        <v>11.504705438930138</v>
      </c>
      <c r="K81" s="117">
        <f t="shared" si="28"/>
        <v>9.7776465834017152</v>
      </c>
      <c r="L81" s="117">
        <f t="shared" si="28"/>
        <v>10.634528134710997</v>
      </c>
      <c r="M81" s="117">
        <f t="shared" si="28"/>
        <v>9.3832750167618819</v>
      </c>
      <c r="N81" s="117">
        <f t="shared" si="28"/>
        <v>35.234293457397378</v>
      </c>
      <c r="O81" s="117">
        <f t="shared" si="28"/>
        <v>16.774828401526097</v>
      </c>
      <c r="P81" s="117">
        <f t="shared" si="28"/>
        <v>26.332755798571853</v>
      </c>
      <c r="Q81" s="117">
        <f t="shared" si="28"/>
        <v>45.267240039008037</v>
      </c>
      <c r="R81" s="117">
        <f t="shared" ref="R81:V81" si="29">R82+R85+R87+R100</f>
        <v>13.70433347223068</v>
      </c>
      <c r="S81" s="117">
        <f t="shared" si="29"/>
        <v>13.999227301985744</v>
      </c>
      <c r="T81" s="117">
        <f t="shared" si="29"/>
        <v>16.960521537313259</v>
      </c>
      <c r="U81" s="117">
        <f t="shared" si="29"/>
        <v>12.529691947227903</v>
      </c>
      <c r="V81" s="117">
        <f t="shared" si="29"/>
        <v>12.4202771775721</v>
      </c>
      <c r="W81" s="117">
        <f t="shared" ref="W81:Y81" si="30">W82+W85+W87+W100</f>
        <v>9.2224613594989453</v>
      </c>
      <c r="X81" s="117">
        <f t="shared" si="30"/>
        <v>10.112526771919757</v>
      </c>
      <c r="Y81" s="117">
        <f t="shared" si="30"/>
        <v>19.183926852450341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7.4349778316561368</v>
      </c>
      <c r="D82" s="122">
        <f t="shared" si="31"/>
        <v>13.50446319980631</v>
      </c>
      <c r="E82" s="122">
        <f t="shared" si="31"/>
        <v>11.2485341303375</v>
      </c>
      <c r="F82" s="122">
        <f t="shared" si="31"/>
        <v>8.0784387631172123</v>
      </c>
      <c r="G82" s="122">
        <f t="shared" si="31"/>
        <v>5.8257811691559604</v>
      </c>
      <c r="H82" s="122">
        <f t="shared" si="31"/>
        <v>8.4306361018725884</v>
      </c>
      <c r="I82" s="122">
        <f t="shared" si="31"/>
        <v>10.949121732229687</v>
      </c>
      <c r="J82" s="122">
        <f t="shared" si="31"/>
        <v>7.4520574098174492</v>
      </c>
      <c r="K82" s="122">
        <f t="shared" si="31"/>
        <v>6.1369886117947416</v>
      </c>
      <c r="L82" s="122">
        <f t="shared" si="31"/>
        <v>6.9562302039587642</v>
      </c>
      <c r="M82" s="122">
        <f t="shared" si="31"/>
        <v>6.1342486964020022</v>
      </c>
      <c r="N82" s="122">
        <f t="shared" si="31"/>
        <v>22.275779391939647</v>
      </c>
      <c r="O82" s="122">
        <f t="shared" si="31"/>
        <v>11.221391263928197</v>
      </c>
      <c r="P82" s="122">
        <f t="shared" si="31"/>
        <v>16.800575194836703</v>
      </c>
      <c r="Q82" s="122">
        <f t="shared" si="31"/>
        <v>27.693018537474966</v>
      </c>
      <c r="R82" s="122">
        <f t="shared" ref="R82:V82" si="32">SUM(R83:R84)</f>
        <v>8.3279059120342396</v>
      </c>
      <c r="S82" s="122">
        <f t="shared" si="32"/>
        <v>8.2533680506326803</v>
      </c>
      <c r="T82" s="122">
        <f t="shared" si="32"/>
        <v>9.7588163118583626</v>
      </c>
      <c r="U82" s="122">
        <f t="shared" si="32"/>
        <v>7.0792645691889167</v>
      </c>
      <c r="V82" s="122">
        <f t="shared" si="32"/>
        <v>7.1861772239434032</v>
      </c>
      <c r="W82" s="122">
        <f t="shared" ref="W82:Y82" si="33">SUM(W83:W84)</f>
        <v>4.8344978903773139</v>
      </c>
      <c r="X82" s="122">
        <f t="shared" si="33"/>
        <v>4.34982006081521</v>
      </c>
      <c r="Y82" s="122">
        <f t="shared" si="33"/>
        <v>7.0587944540269563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7.3682639091861235</v>
      </c>
      <c r="D83" s="98">
        <v>13.383964449344239</v>
      </c>
      <c r="E83" s="98">
        <v>11.149496062719125</v>
      </c>
      <c r="F83" s="98">
        <v>8.0082238777847898</v>
      </c>
      <c r="G83" s="98">
        <v>5.7760588883417583</v>
      </c>
      <c r="H83" s="98">
        <v>8.359357510783008</v>
      </c>
      <c r="I83" s="98">
        <v>10.858362613457142</v>
      </c>
      <c r="J83" s="98">
        <v>7.3905605122097935</v>
      </c>
      <c r="K83" s="98">
        <v>6.0869452976245659</v>
      </c>
      <c r="L83" s="98">
        <v>6.8996027210930828</v>
      </c>
      <c r="M83" s="98">
        <v>6.0844988649082419</v>
      </c>
      <c r="N83" s="98">
        <v>22.100289052979416</v>
      </c>
      <c r="O83" s="98">
        <v>11.132805506351376</v>
      </c>
      <c r="P83" s="98">
        <v>16.66975566438343</v>
      </c>
      <c r="Q83" s="98">
        <v>27.477950978486572</v>
      </c>
      <c r="R83" s="98">
        <v>8.2636862859869922</v>
      </c>
      <c r="S83" s="98">
        <v>8.189639905984988</v>
      </c>
      <c r="T83" s="98">
        <v>9.6838898335971386</v>
      </c>
      <c r="U83" s="98">
        <v>7.0251550693872931</v>
      </c>
      <c r="V83" s="98">
        <v>7.1310269568005351</v>
      </c>
      <c r="W83" s="98">
        <v>4.7972792298718812</v>
      </c>
      <c r="X83" s="98">
        <v>4.3164621745117167</v>
      </c>
      <c r="Y83" s="98">
        <v>7.0044925965579505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6.6713922470013218E-2</v>
      </c>
      <c r="D84" s="98">
        <v>0.12049875046207111</v>
      </c>
      <c r="E84" s="98">
        <v>9.9038067618375691E-2</v>
      </c>
      <c r="F84" s="98">
        <v>7.0214885332423066E-2</v>
      </c>
      <c r="G84" s="98">
        <v>4.9722280814202373E-2</v>
      </c>
      <c r="H84" s="98">
        <v>7.1278591089579776E-2</v>
      </c>
      <c r="I84" s="98">
        <v>9.075911877254339E-2</v>
      </c>
      <c r="J84" s="98">
        <v>6.149689760765558E-2</v>
      </c>
      <c r="K84" s="98">
        <v>5.0043314170175733E-2</v>
      </c>
      <c r="L84" s="98">
        <v>5.6627482865681388E-2</v>
      </c>
      <c r="M84" s="98">
        <v>4.9749831493760395E-2</v>
      </c>
      <c r="N84" s="98">
        <v>0.17549033896023133</v>
      </c>
      <c r="O84" s="98">
        <v>8.8585757576820814E-2</v>
      </c>
      <c r="P84" s="98">
        <v>0.13081953045327258</v>
      </c>
      <c r="Q84" s="98">
        <v>0.21506755898839544</v>
      </c>
      <c r="R84" s="98">
        <v>6.4219626047246653E-2</v>
      </c>
      <c r="S84" s="98">
        <v>6.3728144647691609E-2</v>
      </c>
      <c r="T84" s="98">
        <v>7.4926478261224116E-2</v>
      </c>
      <c r="U84" s="98">
        <v>5.4109499801623329E-2</v>
      </c>
      <c r="V84" s="98">
        <v>5.5150267142867783E-2</v>
      </c>
      <c r="W84" s="98">
        <v>3.7218660505432981E-2</v>
      </c>
      <c r="X84" s="98">
        <v>3.3357886303493678E-2</v>
      </c>
      <c r="Y84" s="98">
        <v>5.4301857469005628E-2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0.22716217190298857</v>
      </c>
      <c r="D85" s="122">
        <f t="shared" si="34"/>
        <v>0.2809192698799225</v>
      </c>
      <c r="E85" s="122">
        <f t="shared" si="34"/>
        <v>0.34336508179755681</v>
      </c>
      <c r="F85" s="122">
        <f t="shared" si="34"/>
        <v>0.13305960838838438</v>
      </c>
      <c r="G85" s="122">
        <f t="shared" si="34"/>
        <v>0.10235200062410657</v>
      </c>
      <c r="H85" s="122">
        <f t="shared" si="34"/>
        <v>0.14966841478824625</v>
      </c>
      <c r="I85" s="122">
        <f t="shared" si="34"/>
        <v>0.34436894888008235</v>
      </c>
      <c r="J85" s="122">
        <f t="shared" si="34"/>
        <v>0.16608121201968923</v>
      </c>
      <c r="K85" s="122">
        <f t="shared" si="34"/>
        <v>0.36596240984347633</v>
      </c>
      <c r="L85" s="122">
        <f t="shared" si="34"/>
        <v>0.14087767346329585</v>
      </c>
      <c r="M85" s="122">
        <f t="shared" si="34"/>
        <v>0.14752912116678693</v>
      </c>
      <c r="N85" s="122">
        <f t="shared" si="34"/>
        <v>2.5962284805587745</v>
      </c>
      <c r="O85" s="122">
        <f t="shared" si="34"/>
        <v>0.25542718581114154</v>
      </c>
      <c r="P85" s="122">
        <f t="shared" si="34"/>
        <v>0.9710991868358515</v>
      </c>
      <c r="Q85" s="122">
        <f t="shared" si="34"/>
        <v>0.97823712512921213</v>
      </c>
      <c r="R85" s="122">
        <f t="shared" si="34"/>
        <v>0.57692223343871241</v>
      </c>
      <c r="S85" s="122">
        <f t="shared" si="34"/>
        <v>0.68701927539102681</v>
      </c>
      <c r="T85" s="122">
        <f t="shared" si="34"/>
        <v>0.68983116745236572</v>
      </c>
      <c r="U85" s="122">
        <f t="shared" si="34"/>
        <v>0.43054697224231681</v>
      </c>
      <c r="V85" s="122">
        <f t="shared" si="34"/>
        <v>0.41701769224462565</v>
      </c>
      <c r="W85" s="122">
        <f t="shared" si="34"/>
        <v>0.17921605578390473</v>
      </c>
      <c r="X85" s="122">
        <f t="shared" si="34"/>
        <v>0.54921930198060132</v>
      </c>
      <c r="Y85" s="122">
        <f t="shared" si="34"/>
        <v>0.71413146859926535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0.22716217190298857</v>
      </c>
      <c r="D86" s="98">
        <v>0.2809192698799225</v>
      </c>
      <c r="E86" s="98">
        <v>0.34336508179755681</v>
      </c>
      <c r="F86" s="98">
        <v>0.13305960838838438</v>
      </c>
      <c r="G86" s="98">
        <v>0.10235200062410657</v>
      </c>
      <c r="H86" s="98">
        <v>0.14966841478824625</v>
      </c>
      <c r="I86" s="98">
        <v>0.34436894888008235</v>
      </c>
      <c r="J86" s="98">
        <v>0.16608121201968923</v>
      </c>
      <c r="K86" s="98">
        <v>0.36596240984347633</v>
      </c>
      <c r="L86" s="98">
        <v>0.14087767346329585</v>
      </c>
      <c r="M86" s="98">
        <v>0.14752912116678693</v>
      </c>
      <c r="N86" s="98">
        <v>2.5962284805587745</v>
      </c>
      <c r="O86" s="98">
        <v>0.25542718581114154</v>
      </c>
      <c r="P86" s="98">
        <v>0.9710991868358515</v>
      </c>
      <c r="Q86" s="98">
        <v>0.97823712512921213</v>
      </c>
      <c r="R86" s="98">
        <v>0.57692223343871241</v>
      </c>
      <c r="S86" s="98">
        <v>0.68701927539102681</v>
      </c>
      <c r="T86" s="98">
        <v>0.68983116745236572</v>
      </c>
      <c r="U86" s="98">
        <v>0.43054697224231681</v>
      </c>
      <c r="V86" s="98">
        <v>0.41701769224462565</v>
      </c>
      <c r="W86" s="98">
        <v>0.17921605578390473</v>
      </c>
      <c r="X86" s="98">
        <v>0.54921930198060132</v>
      </c>
      <c r="Y86" s="98">
        <v>0.71413146859926535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1.9718212914436464</v>
      </c>
      <c r="D87" s="122">
        <v>3.5566574055706814</v>
      </c>
      <c r="E87" s="122">
        <v>2.9330191403458983</v>
      </c>
      <c r="F87" s="122">
        <v>2.0468603474730473</v>
      </c>
      <c r="G87" s="122">
        <v>1.6027195890740638</v>
      </c>
      <c r="H87" s="122">
        <v>2.2896150173432042</v>
      </c>
      <c r="I87" s="122">
        <v>3.1943805001946197</v>
      </c>
      <c r="J87" s="122">
        <v>2.3891355233093901</v>
      </c>
      <c r="K87" s="122">
        <v>2.0246076271410551</v>
      </c>
      <c r="L87" s="122">
        <v>2.2373435683577156</v>
      </c>
      <c r="M87" s="122">
        <v>1.9380842453238576</v>
      </c>
      <c r="N87" s="122">
        <v>6.4567407750516779</v>
      </c>
      <c r="O87" s="122">
        <v>3.3145545781425758</v>
      </c>
      <c r="P87" s="122">
        <v>5.3954723751917051</v>
      </c>
      <c r="Q87" s="122">
        <v>9.8534731338410158</v>
      </c>
      <c r="R87" s="122">
        <v>2.8791888490220869</v>
      </c>
      <c r="S87" s="122">
        <v>3.0618359227317362</v>
      </c>
      <c r="T87" s="122">
        <v>3.970602823267682</v>
      </c>
      <c r="U87" s="122">
        <v>3.0564865977250695</v>
      </c>
      <c r="V87" s="122">
        <v>2.9215217918511613</v>
      </c>
      <c r="W87" s="122">
        <v>2.5527891477173292</v>
      </c>
      <c r="X87" s="122">
        <v>3.1867210398314412</v>
      </c>
      <c r="Y87" s="122">
        <v>7.0078763822684715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2.5929974406458209E-2</v>
      </c>
      <c r="D88" s="98">
        <v>5.1643784871714046E-2</v>
      </c>
      <c r="E88" s="98">
        <v>5.196345456332032E-2</v>
      </c>
      <c r="F88" s="98">
        <v>5.5119792549739713E-2</v>
      </c>
      <c r="G88" s="98">
        <v>3.8915879092889918E-2</v>
      </c>
      <c r="H88" s="98">
        <v>4.5806758750576299E-2</v>
      </c>
      <c r="I88" s="98">
        <v>7.2667286819426483E-2</v>
      </c>
      <c r="J88" s="98">
        <v>0.16535151279791138</v>
      </c>
      <c r="K88" s="98">
        <v>0.10327172546859352</v>
      </c>
      <c r="L88" s="98">
        <v>0.10558999271536255</v>
      </c>
      <c r="M88" s="98">
        <v>9.6925830925264717E-2</v>
      </c>
      <c r="N88" s="98">
        <v>0.3257390711110052</v>
      </c>
      <c r="O88" s="98">
        <v>0.21821844686778558</v>
      </c>
      <c r="P88" s="98">
        <v>5.0619268614347422E-2</v>
      </c>
      <c r="Q88" s="98">
        <v>0.1235985601893231</v>
      </c>
      <c r="R88" s="98">
        <v>5.0864503674008063E-2</v>
      </c>
      <c r="S88" s="98">
        <v>7.7908797644143366E-2</v>
      </c>
      <c r="T88" s="98">
        <v>8.6434275406577443E-2</v>
      </c>
      <c r="U88" s="98">
        <v>7.0230082810196506E-2</v>
      </c>
      <c r="V88" s="98">
        <v>6.6166616043759952E-2</v>
      </c>
      <c r="W88" s="98">
        <v>5.2571649478213731E-2</v>
      </c>
      <c r="X88" s="98">
        <v>7.8839869051027953E-2</v>
      </c>
      <c r="Y88" s="98">
        <v>0.10992757679362923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5.3922115761579541E-4</v>
      </c>
      <c r="M89" s="98">
        <v>7.9945500413204128E-5</v>
      </c>
      <c r="N89" s="98">
        <v>3.2448266366483572E-4</v>
      </c>
      <c r="O89" s="98">
        <v>2.4362430964339324E-4</v>
      </c>
      <c r="P89" s="98">
        <v>8.113921806013299E-5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2.7607863753073368E-4</v>
      </c>
      <c r="W89" s="98">
        <v>0</v>
      </c>
      <c r="X89" s="98">
        <v>8.3738422074766078E-5</v>
      </c>
      <c r="Y89" s="98">
        <v>1.6667606586162498E-4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1.8673271151324513E-4</v>
      </c>
      <c r="M90" s="101">
        <v>2.6796101836448043E-5</v>
      </c>
      <c r="N90" s="101">
        <v>1.0156160337786994E-4</v>
      </c>
      <c r="O90" s="101">
        <v>8.1504623503059239E-5</v>
      </c>
      <c r="P90" s="101">
        <v>2.8205998368971409E-5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1.004724010125571E-4</v>
      </c>
      <c r="W90" s="101">
        <v>0</v>
      </c>
      <c r="X90" s="101">
        <v>3.0713999720952549E-5</v>
      </c>
      <c r="Y90" s="101">
        <v>6.0373650268595012E-5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3.5248844610255028E-4</v>
      </c>
      <c r="M91" s="104">
        <v>5.3149398576756088E-5</v>
      </c>
      <c r="N91" s="104">
        <v>2.2292106028696577E-4</v>
      </c>
      <c r="O91" s="104">
        <v>1.6211968614033399E-4</v>
      </c>
      <c r="P91" s="104">
        <v>5.293321969116158E-5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1.7560623651817657E-4</v>
      </c>
      <c r="W91" s="104">
        <v>0</v>
      </c>
      <c r="X91" s="104">
        <v>5.302442235381353E-5</v>
      </c>
      <c r="Y91" s="104">
        <v>1.0630241559302996E-4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1.1302908660811654E-2</v>
      </c>
      <c r="D92" s="101">
        <v>1.2343789636056767E-2</v>
      </c>
      <c r="E92" s="101">
        <v>1.5308768586925318E-2</v>
      </c>
      <c r="F92" s="101">
        <v>1.2007799970520063E-2</v>
      </c>
      <c r="G92" s="101">
        <v>9.9003783297462455E-3</v>
      </c>
      <c r="H92" s="101">
        <v>1.3929504297649813E-2</v>
      </c>
      <c r="I92" s="101">
        <v>1.3585652570658109E-2</v>
      </c>
      <c r="J92" s="101">
        <v>6.7873290229370142E-3</v>
      </c>
      <c r="K92" s="101">
        <v>7.1197570880416894E-3</v>
      </c>
      <c r="L92" s="101">
        <v>7.7982689340991111E-3</v>
      </c>
      <c r="M92" s="101">
        <v>8.9094671287938739E-3</v>
      </c>
      <c r="N92" s="101">
        <v>2.443975723034943E-2</v>
      </c>
      <c r="O92" s="101">
        <v>1.2900257759379403E-2</v>
      </c>
      <c r="P92" s="101">
        <v>1.3148121424444215E-2</v>
      </c>
      <c r="Q92" s="101">
        <v>7.3376264595250177E-3</v>
      </c>
      <c r="R92" s="101">
        <v>1.6812161182961369E-3</v>
      </c>
      <c r="S92" s="101">
        <v>4.5993610781473633E-3</v>
      </c>
      <c r="T92" s="101">
        <v>9.1987449742316971E-3</v>
      </c>
      <c r="U92" s="101">
        <v>9.282531674321106E-3</v>
      </c>
      <c r="V92" s="101">
        <v>7.5404205452516563E-3</v>
      </c>
      <c r="W92" s="101">
        <v>4.0788179327523356E-3</v>
      </c>
      <c r="X92" s="101">
        <v>6.9813478395448921E-4</v>
      </c>
      <c r="Y92" s="101">
        <v>3.1817933905075855E-3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7.5913216198594417E-5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8.9669592501630968E-5</v>
      </c>
      <c r="Y93" s="104">
        <v>0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2.5949409502494487E-5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1.8312883745546903E-5</v>
      </c>
      <c r="Y94" s="98">
        <v>0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4.9963806696099923E-5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7.1356708756084068E-5</v>
      </c>
      <c r="Y95" s="98">
        <v>0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1.9345884083763765</v>
      </c>
      <c r="D96" s="101">
        <v>3.4926698310629107</v>
      </c>
      <c r="E96" s="101">
        <v>2.8657469171956524</v>
      </c>
      <c r="F96" s="101">
        <v>1.9797327549527877</v>
      </c>
      <c r="G96" s="101">
        <v>1.5539033316514277</v>
      </c>
      <c r="H96" s="101">
        <v>2.2298787542949778</v>
      </c>
      <c r="I96" s="101">
        <v>3.1081275608045353</v>
      </c>
      <c r="J96" s="101">
        <v>2.2169966814885416</v>
      </c>
      <c r="K96" s="101">
        <v>1.9142161445844201</v>
      </c>
      <c r="L96" s="101">
        <v>1.2891525222771878</v>
      </c>
      <c r="M96" s="101">
        <v>1.7034240767047828</v>
      </c>
      <c r="N96" s="101">
        <v>5.8706098029507272</v>
      </c>
      <c r="O96" s="101">
        <v>2.7901849183568155</v>
      </c>
      <c r="P96" s="101">
        <v>4.881016112306809</v>
      </c>
      <c r="Q96" s="101">
        <v>9.269431200876511</v>
      </c>
      <c r="R96" s="101">
        <v>2.5271839278536481</v>
      </c>
      <c r="S96" s="101">
        <v>2.5610707692644672</v>
      </c>
      <c r="T96" s="101">
        <v>3.2372444765639061</v>
      </c>
      <c r="U96" s="101">
        <v>2.6805021614668827</v>
      </c>
      <c r="V96" s="101">
        <v>2.6493101771388305</v>
      </c>
      <c r="W96" s="101">
        <v>2.2692734070383191</v>
      </c>
      <c r="X96" s="101">
        <v>2.6795276515553748</v>
      </c>
      <c r="Y96" s="101">
        <v>6.2444340240539429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0.83418765005725193</v>
      </c>
      <c r="M97" s="104">
        <v>0.128744925064603</v>
      </c>
      <c r="N97" s="104">
        <v>0.23562766109593086</v>
      </c>
      <c r="O97" s="104">
        <v>0.29300733084895181</v>
      </c>
      <c r="P97" s="104">
        <v>0.45060773362804429</v>
      </c>
      <c r="Q97" s="104">
        <v>0.45310574631565781</v>
      </c>
      <c r="R97" s="104">
        <v>0.29945920137613474</v>
      </c>
      <c r="S97" s="104">
        <v>0.41825699474497852</v>
      </c>
      <c r="T97" s="104">
        <v>0.6377253263229663</v>
      </c>
      <c r="U97" s="104">
        <v>0.29647182177366893</v>
      </c>
      <c r="V97" s="104">
        <v>0.19822849948578863</v>
      </c>
      <c r="W97" s="104">
        <v>0.22686527326804395</v>
      </c>
      <c r="X97" s="104">
        <v>0.42748197642650759</v>
      </c>
      <c r="Y97" s="104">
        <v>0.65016631196453012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0.28889737072475252</v>
      </c>
      <c r="M98" s="98">
        <v>4.3160514139863243E-2</v>
      </c>
      <c r="N98" s="98">
        <v>7.3629957279387884E-2</v>
      </c>
      <c r="O98" s="98">
        <v>9.7916745668327629E-2</v>
      </c>
      <c r="P98" s="98">
        <v>0.15652775808455274</v>
      </c>
      <c r="Q98" s="98">
        <v>0.14763921828613399</v>
      </c>
      <c r="R98" s="98">
        <v>0.10524459033692235</v>
      </c>
      <c r="S98" s="98">
        <v>0.15666593211120611</v>
      </c>
      <c r="T98" s="98">
        <v>0.22650634474804074</v>
      </c>
      <c r="U98" s="98">
        <v>0.10527435516326626</v>
      </c>
      <c r="V98" s="98">
        <v>7.2163429268372728E-2</v>
      </c>
      <c r="W98" s="98">
        <v>8.3228107424159745E-2</v>
      </c>
      <c r="X98" s="98">
        <v>0.15682685896152521</v>
      </c>
      <c r="Y98" s="98">
        <v>0.23635737089017061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0.54529027933249941</v>
      </c>
      <c r="M99" s="98">
        <v>8.5584410924739743E-2</v>
      </c>
      <c r="N99" s="98">
        <v>0.16199770381654299</v>
      </c>
      <c r="O99" s="98">
        <v>0.19509058518062417</v>
      </c>
      <c r="P99" s="98">
        <v>0.29407997554349152</v>
      </c>
      <c r="Q99" s="98">
        <v>0.30546652802952384</v>
      </c>
      <c r="R99" s="98">
        <v>0.19421461103921239</v>
      </c>
      <c r="S99" s="98">
        <v>0.26159106263377241</v>
      </c>
      <c r="T99" s="98">
        <v>0.41121898157492559</v>
      </c>
      <c r="U99" s="98">
        <v>0.19119746661040266</v>
      </c>
      <c r="V99" s="98">
        <v>0.12606507021741589</v>
      </c>
      <c r="W99" s="98">
        <v>0.14363716584388422</v>
      </c>
      <c r="X99" s="98">
        <v>0.27065511746498239</v>
      </c>
      <c r="Y99" s="98">
        <v>0.4138089410743595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1.3662661758535068</v>
      </c>
      <c r="D100" s="122">
        <v>2.1495403668597608</v>
      </c>
      <c r="E100" s="122">
        <v>1.8981091383394719</v>
      </c>
      <c r="F100" s="122">
        <v>1.4290673031368257</v>
      </c>
      <c r="G100" s="122">
        <v>1.062180637405826</v>
      </c>
      <c r="H100" s="122">
        <v>1.5084310742653391</v>
      </c>
      <c r="I100" s="122">
        <v>2.1991112710612755</v>
      </c>
      <c r="J100" s="122">
        <v>1.4974312937836094</v>
      </c>
      <c r="K100" s="122">
        <v>1.2500879346224427</v>
      </c>
      <c r="L100" s="122">
        <v>1.3000766889312216</v>
      </c>
      <c r="M100" s="122">
        <v>1.163412953869235</v>
      </c>
      <c r="N100" s="122">
        <v>3.9055448098472771</v>
      </c>
      <c r="O100" s="122">
        <v>1.9834553736441829</v>
      </c>
      <c r="P100" s="122">
        <v>3.1656090417075919</v>
      </c>
      <c r="Q100" s="122">
        <v>6.7425112425628413</v>
      </c>
      <c r="R100" s="122">
        <v>1.9203164777356405</v>
      </c>
      <c r="S100" s="122">
        <v>1.9970040532302997</v>
      </c>
      <c r="T100" s="122">
        <v>2.5412712347348472</v>
      </c>
      <c r="U100" s="122">
        <v>1.9633938080716</v>
      </c>
      <c r="V100" s="122">
        <v>1.8955604695329094</v>
      </c>
      <c r="W100" s="122">
        <v>1.6559582656203975</v>
      </c>
      <c r="X100" s="122">
        <v>2.0267663692925049</v>
      </c>
      <c r="Y100" s="122">
        <v>4.4031245475556471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4.1796229398643567E-2</v>
      </c>
      <c r="D101" s="98">
        <v>0.10422867696993812</v>
      </c>
      <c r="E101" s="98">
        <v>9.7551553050277101E-2</v>
      </c>
      <c r="F101" s="98">
        <v>9.4961822354807532E-2</v>
      </c>
      <c r="G101" s="98">
        <v>6.0569487348864838E-2</v>
      </c>
      <c r="H101" s="98">
        <v>7.2897664543194532E-2</v>
      </c>
      <c r="I101" s="98">
        <v>8.3028030091902752E-2</v>
      </c>
      <c r="J101" s="98">
        <v>0.14514383958415794</v>
      </c>
      <c r="K101" s="98">
        <v>0.10402492415433688</v>
      </c>
      <c r="L101" s="98">
        <v>9.3840714366759739E-2</v>
      </c>
      <c r="M101" s="98">
        <v>9.9656865751105633E-2</v>
      </c>
      <c r="N101" s="98">
        <v>0.2812879888733345</v>
      </c>
      <c r="O101" s="98">
        <v>0.20437763907298787</v>
      </c>
      <c r="P101" s="98">
        <v>0.27426500407652304</v>
      </c>
      <c r="Q101" s="98">
        <v>0.73226951605851298</v>
      </c>
      <c r="R101" s="98">
        <v>0.2706025334206969</v>
      </c>
      <c r="S101" s="98">
        <v>0.19570293151075732</v>
      </c>
      <c r="T101" s="98">
        <v>0.16812330375860601</v>
      </c>
      <c r="U101" s="98">
        <v>0.13910917986480267</v>
      </c>
      <c r="V101" s="98">
        <v>0.10764001115917189</v>
      </c>
      <c r="W101" s="98">
        <v>0.12086971577122803</v>
      </c>
      <c r="X101" s="98">
        <v>6.7210855082332377E-2</v>
      </c>
      <c r="Y101" s="98">
        <v>0.23162538313163264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0.16527303552176426</v>
      </c>
      <c r="D102" s="98">
        <v>0.4940312012373706</v>
      </c>
      <c r="E102" s="98">
        <v>0.36316006265482564</v>
      </c>
      <c r="F102" s="98">
        <v>0.18844099896949157</v>
      </c>
      <c r="G102" s="98">
        <v>9.7887366872422901E-2</v>
      </c>
      <c r="H102" s="98">
        <v>0.13683833716727442</v>
      </c>
      <c r="I102" s="98">
        <v>0.17795702608830569</v>
      </c>
      <c r="J102" s="98">
        <v>0.17628414301727979</v>
      </c>
      <c r="K102" s="98">
        <v>0.17794072598832064</v>
      </c>
      <c r="L102" s="98">
        <v>0.16444397049288265</v>
      </c>
      <c r="M102" s="98">
        <v>0.16290522983648259</v>
      </c>
      <c r="N102" s="98">
        <v>0.35563908808500644</v>
      </c>
      <c r="O102" s="98">
        <v>0.2256378853285203</v>
      </c>
      <c r="P102" s="98">
        <v>0.34835283375378434</v>
      </c>
      <c r="Q102" s="98">
        <v>0.77912719676475339</v>
      </c>
      <c r="R102" s="98">
        <v>0.19158313683313388</v>
      </c>
      <c r="S102" s="98">
        <v>0.12052611021840232</v>
      </c>
      <c r="T102" s="98">
        <v>0.13894310734370599</v>
      </c>
      <c r="U102" s="98">
        <v>0.13680159196517275</v>
      </c>
      <c r="V102" s="98">
        <v>0.13783887353201424</v>
      </c>
      <c r="W102" s="98">
        <v>0.12047865036525375</v>
      </c>
      <c r="X102" s="98">
        <v>8.3132676118271548E-2</v>
      </c>
      <c r="Y102" s="98">
        <v>9.0295077265435023E-2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1.1591969109330991</v>
      </c>
      <c r="D103" s="33">
        <v>1.551280488652452</v>
      </c>
      <c r="E103" s="33">
        <v>1.4373975226343692</v>
      </c>
      <c r="F103" s="33">
        <v>1.1456644818125266</v>
      </c>
      <c r="G103" s="33">
        <v>0.90372378318453828</v>
      </c>
      <c r="H103" s="33">
        <v>1.29869507255487</v>
      </c>
      <c r="I103" s="33">
        <v>1.938126214881067</v>
      </c>
      <c r="J103" s="33">
        <v>1.1760033111821717</v>
      </c>
      <c r="K103" s="33">
        <v>0.96812228447978532</v>
      </c>
      <c r="L103" s="33">
        <v>1.0417920040715793</v>
      </c>
      <c r="M103" s="33">
        <v>0.90085085828164679</v>
      </c>
      <c r="N103" s="33">
        <v>3.2686177328889361</v>
      </c>
      <c r="O103" s="33">
        <v>1.5534398492426746</v>
      </c>
      <c r="P103" s="33">
        <v>2.5429912038772846</v>
      </c>
      <c r="Q103" s="33">
        <v>5.2311145297395747</v>
      </c>
      <c r="R103" s="33">
        <v>1.4581308074818098</v>
      </c>
      <c r="S103" s="33">
        <v>1.6807750115011402</v>
      </c>
      <c r="T103" s="33">
        <v>2.2342048236325351</v>
      </c>
      <c r="U103" s="33">
        <v>1.6874830362416247</v>
      </c>
      <c r="V103" s="33">
        <v>1.6500815848417232</v>
      </c>
      <c r="W103" s="33">
        <v>1.4146098994839158</v>
      </c>
      <c r="X103" s="33">
        <v>1.8764228380919008</v>
      </c>
      <c r="Y103" s="33">
        <v>4.0812040871585795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7.3699268250621692</v>
      </c>
      <c r="D124" s="117">
        <f t="shared" si="42"/>
        <v>0</v>
      </c>
      <c r="E124" s="117">
        <f t="shared" si="42"/>
        <v>1.3416868957970338</v>
      </c>
      <c r="F124" s="117">
        <f t="shared" si="42"/>
        <v>6.4056031324093663</v>
      </c>
      <c r="G124" s="117">
        <f t="shared" si="42"/>
        <v>9.2993642746955913</v>
      </c>
      <c r="H124" s="117">
        <f t="shared" si="42"/>
        <v>5.9592763939281346</v>
      </c>
      <c r="I124" s="117">
        <f t="shared" si="42"/>
        <v>6.1516602240783627</v>
      </c>
      <c r="J124" s="117">
        <f t="shared" si="42"/>
        <v>4.1483188960944215</v>
      </c>
      <c r="K124" s="117">
        <f t="shared" si="42"/>
        <v>6.3528998753653907</v>
      </c>
      <c r="L124" s="117">
        <f t="shared" si="42"/>
        <v>4.6794142047762586</v>
      </c>
      <c r="M124" s="117">
        <f t="shared" si="42"/>
        <v>6.6619122336522478</v>
      </c>
      <c r="N124" s="117">
        <f t="shared" si="42"/>
        <v>14.465132321332725</v>
      </c>
      <c r="O124" s="117">
        <f t="shared" si="42"/>
        <v>10.581328891187672</v>
      </c>
      <c r="P124" s="117">
        <f t="shared" si="42"/>
        <v>8.4996077916291366</v>
      </c>
      <c r="Q124" s="117">
        <f t="shared" si="42"/>
        <v>12.987965208631355</v>
      </c>
      <c r="R124" s="117">
        <f t="shared" ref="R124:V124" si="43">R125+R128+R130+R139</f>
        <v>5.1532514617842944</v>
      </c>
      <c r="S124" s="117">
        <f t="shared" si="43"/>
        <v>5.5103270573293202</v>
      </c>
      <c r="T124" s="117">
        <f t="shared" si="43"/>
        <v>3.1023011614111788</v>
      </c>
      <c r="U124" s="117">
        <f t="shared" si="43"/>
        <v>4.3424720242637225</v>
      </c>
      <c r="V124" s="117">
        <f t="shared" si="43"/>
        <v>4.9439061421366723</v>
      </c>
      <c r="W124" s="117">
        <f t="shared" ref="W124:Y124" si="44">W125+W128+W130+W139</f>
        <v>5.2083773218099685</v>
      </c>
      <c r="X124" s="117">
        <f t="shared" si="44"/>
        <v>6.5173144317216209</v>
      </c>
      <c r="Y124" s="117">
        <f t="shared" si="44"/>
        <v>6.4560381906431212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4.9328031058324422</v>
      </c>
      <c r="D125" s="122">
        <f t="shared" si="45"/>
        <v>0</v>
      </c>
      <c r="E125" s="122">
        <f t="shared" si="45"/>
        <v>0.95002831380296926</v>
      </c>
      <c r="F125" s="122">
        <f t="shared" si="45"/>
        <v>4.3647340025306454</v>
      </c>
      <c r="G125" s="122">
        <f t="shared" si="45"/>
        <v>6.2808922401508385</v>
      </c>
      <c r="H125" s="122">
        <f t="shared" si="45"/>
        <v>4.0501987034779745</v>
      </c>
      <c r="I125" s="122">
        <f t="shared" si="45"/>
        <v>4.0265753998458518</v>
      </c>
      <c r="J125" s="122">
        <f t="shared" si="45"/>
        <v>2.6623101035305008</v>
      </c>
      <c r="K125" s="122">
        <f t="shared" si="45"/>
        <v>3.9370297636585785</v>
      </c>
      <c r="L125" s="122">
        <f t="shared" si="45"/>
        <v>3.0380772822732367</v>
      </c>
      <c r="M125" s="122">
        <f t="shared" si="45"/>
        <v>4.3607489960139221</v>
      </c>
      <c r="N125" s="122">
        <f t="shared" si="45"/>
        <v>9.1794037697585029</v>
      </c>
      <c r="O125" s="122">
        <f t="shared" si="45"/>
        <v>7.0371999005909682</v>
      </c>
      <c r="P125" s="122">
        <f t="shared" si="45"/>
        <v>5.3693332856377447</v>
      </c>
      <c r="Q125" s="122">
        <f t="shared" si="45"/>
        <v>7.9867491968402655</v>
      </c>
      <c r="R125" s="122">
        <f t="shared" ref="R125:V125" si="46">SUM(R126:R127)</f>
        <v>3.1149005372693259</v>
      </c>
      <c r="S125" s="122">
        <f t="shared" si="46"/>
        <v>3.2444057820778673</v>
      </c>
      <c r="T125" s="122">
        <f t="shared" si="46"/>
        <v>1.7734291269072877</v>
      </c>
      <c r="U125" s="122">
        <f t="shared" si="46"/>
        <v>2.4366057430682777</v>
      </c>
      <c r="V125" s="122">
        <f t="shared" si="46"/>
        <v>2.7632828238908416</v>
      </c>
      <c r="W125" s="122">
        <f t="shared" ref="W125:Y125" si="47">SUM(W126:W127)</f>
        <v>2.7781291487718134</v>
      </c>
      <c r="X125" s="122">
        <f t="shared" si="47"/>
        <v>2.8152858088207782</v>
      </c>
      <c r="Y125" s="122">
        <f t="shared" si="47"/>
        <v>2.3810215196706945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4.9105723911198398</v>
      </c>
      <c r="D126" s="98">
        <v>0</v>
      </c>
      <c r="E126" s="98">
        <v>0.94582754402228753</v>
      </c>
      <c r="F126" s="98">
        <v>4.3456828603307098</v>
      </c>
      <c r="G126" s="98">
        <v>6.2539740714654579</v>
      </c>
      <c r="H126" s="98">
        <v>4.0330043873944268</v>
      </c>
      <c r="I126" s="98">
        <v>4.0098174634801431</v>
      </c>
      <c r="J126" s="98">
        <v>2.6512794475709702</v>
      </c>
      <c r="K126" s="98">
        <v>3.9209120376613624</v>
      </c>
      <c r="L126" s="98">
        <v>3.0256609468441704</v>
      </c>
      <c r="M126" s="98">
        <v>4.3429937779238763</v>
      </c>
      <c r="N126" s="98">
        <v>9.1431027468094506</v>
      </c>
      <c r="O126" s="98">
        <v>7.0093127127479145</v>
      </c>
      <c r="P126" s="98">
        <v>5.3483471274121603</v>
      </c>
      <c r="Q126" s="98">
        <v>7.9556152387262973</v>
      </c>
      <c r="R126" s="98">
        <v>3.1028439639585583</v>
      </c>
      <c r="S126" s="98">
        <v>3.2318314427889994</v>
      </c>
      <c r="T126" s="98">
        <v>1.7665948519904651</v>
      </c>
      <c r="U126" s="98">
        <v>2.4272580689810299</v>
      </c>
      <c r="V126" s="98">
        <v>2.7526385819002268</v>
      </c>
      <c r="W126" s="98">
        <v>2.7673940326725206</v>
      </c>
      <c r="X126" s="98">
        <v>2.8044493299971758</v>
      </c>
      <c r="Y126" s="98">
        <v>2.3718278019625423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2.223071471260199E-2</v>
      </c>
      <c r="D127" s="98">
        <v>0</v>
      </c>
      <c r="E127" s="98">
        <v>4.2007697806817597E-3</v>
      </c>
      <c r="F127" s="98">
        <v>1.90511421999357E-2</v>
      </c>
      <c r="G127" s="98">
        <v>2.6918168685380182E-2</v>
      </c>
      <c r="H127" s="98">
        <v>1.7194316083548027E-2</v>
      </c>
      <c r="I127" s="98">
        <v>1.6757936365708818E-2</v>
      </c>
      <c r="J127" s="98">
        <v>1.1030655959530374E-2</v>
      </c>
      <c r="K127" s="98">
        <v>1.6117725997216097E-2</v>
      </c>
      <c r="L127" s="98">
        <v>1.2416335429066226E-2</v>
      </c>
      <c r="M127" s="98">
        <v>1.77552180900457E-2</v>
      </c>
      <c r="N127" s="98">
        <v>3.6301022949052811E-2</v>
      </c>
      <c r="O127" s="98">
        <v>2.7887187843054072E-2</v>
      </c>
      <c r="P127" s="98">
        <v>2.0986158225584493E-2</v>
      </c>
      <c r="Q127" s="98">
        <v>3.113395811396821E-2</v>
      </c>
      <c r="R127" s="98">
        <v>1.2056573310767666E-2</v>
      </c>
      <c r="S127" s="98">
        <v>1.2574339288867921E-2</v>
      </c>
      <c r="T127" s="98">
        <v>6.8342749168226729E-3</v>
      </c>
      <c r="U127" s="98">
        <v>9.3476740872477579E-3</v>
      </c>
      <c r="V127" s="98">
        <v>1.0644241990614632E-2</v>
      </c>
      <c r="W127" s="98">
        <v>1.0735116099292639E-2</v>
      </c>
      <c r="X127" s="98">
        <v>1.0836478823602497E-2</v>
      </c>
      <c r="Y127" s="98">
        <v>9.1937177081524313E-3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0.14490347348254179</v>
      </c>
      <c r="D128" s="122">
        <f t="shared" si="48"/>
        <v>0</v>
      </c>
      <c r="E128" s="122">
        <f t="shared" si="48"/>
        <v>2.6588292708522986E-2</v>
      </c>
      <c r="F128" s="122">
        <f t="shared" si="48"/>
        <v>7.4546424531687527E-2</v>
      </c>
      <c r="G128" s="122">
        <f t="shared" si="48"/>
        <v>0.10810885918232928</v>
      </c>
      <c r="H128" s="122">
        <f t="shared" si="48"/>
        <v>7.2740942851630172E-2</v>
      </c>
      <c r="I128" s="122">
        <f t="shared" si="48"/>
        <v>0.1263405830217314</v>
      </c>
      <c r="J128" s="122">
        <f t="shared" si="48"/>
        <v>6.251207099507973E-2</v>
      </c>
      <c r="K128" s="122">
        <f t="shared" si="48"/>
        <v>0.23772530810954651</v>
      </c>
      <c r="L128" s="122">
        <f t="shared" si="48"/>
        <v>6.35108307387907E-2</v>
      </c>
      <c r="M128" s="122">
        <f t="shared" si="48"/>
        <v>0.10694131431900021</v>
      </c>
      <c r="N128" s="122">
        <f t="shared" si="48"/>
        <v>1.0540063813020866</v>
      </c>
      <c r="O128" s="122">
        <f t="shared" si="48"/>
        <v>0.16609340415562604</v>
      </c>
      <c r="P128" s="122">
        <f t="shared" si="48"/>
        <v>0.32401534183821762</v>
      </c>
      <c r="Q128" s="122">
        <f t="shared" si="48"/>
        <v>0.2668026564621776</v>
      </c>
      <c r="R128" s="122">
        <f t="shared" si="48"/>
        <v>0.22093528992224057</v>
      </c>
      <c r="S128" s="122">
        <f t="shared" si="48"/>
        <v>0.27012452495966516</v>
      </c>
      <c r="T128" s="122">
        <f t="shared" si="48"/>
        <v>0.1267449547507585</v>
      </c>
      <c r="U128" s="122">
        <f t="shared" si="48"/>
        <v>0.15116674732728411</v>
      </c>
      <c r="V128" s="122">
        <f t="shared" si="48"/>
        <v>0.17739829077624783</v>
      </c>
      <c r="W128" s="122">
        <f t="shared" si="48"/>
        <v>0.10037572370005206</v>
      </c>
      <c r="X128" s="122">
        <f t="shared" si="48"/>
        <v>0.35440673547178841</v>
      </c>
      <c r="Y128" s="122">
        <f t="shared" si="48"/>
        <v>0.23695796660397994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0.14490347348254179</v>
      </c>
      <c r="D129" s="98">
        <v>0</v>
      </c>
      <c r="E129" s="98">
        <v>2.6588292708522986E-2</v>
      </c>
      <c r="F129" s="98">
        <v>7.4546424531687527E-2</v>
      </c>
      <c r="G129" s="98">
        <v>0.10810885918232928</v>
      </c>
      <c r="H129" s="98">
        <v>7.2740942851630172E-2</v>
      </c>
      <c r="I129" s="98">
        <v>0.1263405830217314</v>
      </c>
      <c r="J129" s="98">
        <v>6.251207099507973E-2</v>
      </c>
      <c r="K129" s="98">
        <v>0.23772530810954651</v>
      </c>
      <c r="L129" s="98">
        <v>6.35108307387907E-2</v>
      </c>
      <c r="M129" s="98">
        <v>0.10694131431900021</v>
      </c>
      <c r="N129" s="98">
        <v>1.0540063813020866</v>
      </c>
      <c r="O129" s="98">
        <v>0.16609340415562604</v>
      </c>
      <c r="P129" s="98">
        <v>0.32401534183821762</v>
      </c>
      <c r="Q129" s="98">
        <v>0.2668026564621776</v>
      </c>
      <c r="R129" s="98">
        <v>0.22093528992224057</v>
      </c>
      <c r="S129" s="98">
        <v>0.27012452495966516</v>
      </c>
      <c r="T129" s="98">
        <v>0.1267449547507585</v>
      </c>
      <c r="U129" s="98">
        <v>0.15116674732728411</v>
      </c>
      <c r="V129" s="98">
        <v>0.17739829077624783</v>
      </c>
      <c r="W129" s="98">
        <v>0.10037572370005206</v>
      </c>
      <c r="X129" s="98">
        <v>0.35440673547178841</v>
      </c>
      <c r="Y129" s="98">
        <v>0.23695796660397994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1.4202009808464204</v>
      </c>
      <c r="D130" s="122">
        <v>0</v>
      </c>
      <c r="E130" s="122">
        <v>0.21770515321040071</v>
      </c>
      <c r="F130" s="122">
        <v>1.1683405709138672</v>
      </c>
      <c r="G130" s="122">
        <v>1.7881667331497981</v>
      </c>
      <c r="H130" s="122">
        <v>1.1026012532662346</v>
      </c>
      <c r="I130" s="122">
        <v>1.1923921535323596</v>
      </c>
      <c r="J130" s="122">
        <v>0.86044738615192284</v>
      </c>
      <c r="K130" s="122">
        <v>1.3668487545322339</v>
      </c>
      <c r="L130" s="122">
        <v>0.99214389751314158</v>
      </c>
      <c r="M130" s="122">
        <v>1.348044974639798</v>
      </c>
      <c r="N130" s="122">
        <v>2.6486601301444148</v>
      </c>
      <c r="O130" s="122">
        <v>2.0852218646504119</v>
      </c>
      <c r="P130" s="122">
        <v>1.7378382845038949</v>
      </c>
      <c r="Q130" s="122">
        <v>2.9097801389992854</v>
      </c>
      <c r="R130" s="122">
        <v>1.0881261345340527</v>
      </c>
      <c r="S130" s="122">
        <v>1.2109552220781681</v>
      </c>
      <c r="T130" s="122">
        <v>0.73485583992638248</v>
      </c>
      <c r="U130" s="122">
        <v>1.0638464805561869</v>
      </c>
      <c r="V130" s="122">
        <v>1.2028210760780462</v>
      </c>
      <c r="W130" s="122">
        <v>1.40269952185086</v>
      </c>
      <c r="X130" s="122">
        <v>2.038872482228415</v>
      </c>
      <c r="Y130" s="122">
        <v>2.374555028144004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1.1897434361793049</v>
      </c>
      <c r="D131" s="98">
        <v>0</v>
      </c>
      <c r="E131" s="98">
        <v>0.21770515321040071</v>
      </c>
      <c r="F131" s="98">
        <v>1.1683405709138672</v>
      </c>
      <c r="G131" s="98">
        <v>1.7881667331497981</v>
      </c>
      <c r="H131" s="98">
        <v>1.0080788325452912</v>
      </c>
      <c r="I131" s="98">
        <v>0.98899074214197191</v>
      </c>
      <c r="J131" s="98">
        <v>0.8193442362242801</v>
      </c>
      <c r="K131" s="98">
        <v>1.2833712147572016</v>
      </c>
      <c r="L131" s="98">
        <v>0.98242889443786885</v>
      </c>
      <c r="M131" s="98">
        <v>1.3374924604189757</v>
      </c>
      <c r="N131" s="98">
        <v>2.5454914913696878</v>
      </c>
      <c r="O131" s="98">
        <v>1.8750965215223574</v>
      </c>
      <c r="P131" s="98">
        <v>1.2963091721155313</v>
      </c>
      <c r="Q131" s="98">
        <v>2.8143379487135287</v>
      </c>
      <c r="R131" s="98">
        <v>0.99345804785204106</v>
      </c>
      <c r="S131" s="98">
        <v>1.1331315732505103</v>
      </c>
      <c r="T131" s="98">
        <v>0.54247649070153869</v>
      </c>
      <c r="U131" s="98">
        <v>0.87221551442892231</v>
      </c>
      <c r="V131" s="98">
        <v>1.0586867697443718</v>
      </c>
      <c r="W131" s="98">
        <v>1.4011866523063916</v>
      </c>
      <c r="X131" s="98">
        <v>1.7824969169126355</v>
      </c>
      <c r="Y131" s="98">
        <v>2.370761139596151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9.7150030752727635E-3</v>
      </c>
      <c r="M132" s="98">
        <v>7.7106932904981917E-4</v>
      </c>
      <c r="N132" s="98">
        <v>9.752774660926059E-4</v>
      </c>
      <c r="O132" s="98">
        <v>1.1210102185591495E-3</v>
      </c>
      <c r="P132" s="98">
        <v>1.5255879594840006E-3</v>
      </c>
      <c r="Q132" s="98">
        <v>4.8723027083965031E-3</v>
      </c>
      <c r="R132" s="98">
        <v>0</v>
      </c>
      <c r="S132" s="98">
        <v>0</v>
      </c>
      <c r="T132" s="98">
        <v>0</v>
      </c>
      <c r="U132" s="98">
        <v>8.3586884585637867E-4</v>
      </c>
      <c r="V132" s="98">
        <v>3.1346419326315326E-4</v>
      </c>
      <c r="W132" s="98">
        <v>1.5128695444683816E-3</v>
      </c>
      <c r="X132" s="98">
        <v>3.7514082450792897E-3</v>
      </c>
      <c r="Y132" s="98">
        <v>3.7938885478532212E-3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3.3628277837124648E-3</v>
      </c>
      <c r="M133" s="101">
        <v>2.580858266474976E-4</v>
      </c>
      <c r="N133" s="101">
        <v>3.0487672134896834E-4</v>
      </c>
      <c r="O133" s="101">
        <v>3.7447516075514084E-4</v>
      </c>
      <c r="P133" s="101">
        <v>5.2964532164435332E-4</v>
      </c>
      <c r="Q133" s="101">
        <v>1.5903412470775584E-3</v>
      </c>
      <c r="R133" s="101">
        <v>0</v>
      </c>
      <c r="S133" s="101">
        <v>0</v>
      </c>
      <c r="T133" s="101">
        <v>0</v>
      </c>
      <c r="U133" s="101">
        <v>2.9683648756158467E-4</v>
      </c>
      <c r="V133" s="101">
        <v>1.1419597125342756E-4</v>
      </c>
      <c r="W133" s="101">
        <v>5.5527226625939083E-4</v>
      </c>
      <c r="X133" s="101">
        <v>1.376272566022771E-3</v>
      </c>
      <c r="Y133" s="101">
        <v>1.3792668357810027E-3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6.3521752915602992E-3</v>
      </c>
      <c r="M134" s="104">
        <v>5.1298350240232152E-4</v>
      </c>
      <c r="N134" s="104">
        <v>6.7040074474363756E-4</v>
      </c>
      <c r="O134" s="104">
        <v>7.4653505780400864E-4</v>
      </c>
      <c r="P134" s="104">
        <v>9.959426378396473E-4</v>
      </c>
      <c r="Q134" s="104">
        <v>3.2819614613189443E-3</v>
      </c>
      <c r="R134" s="104">
        <v>0</v>
      </c>
      <c r="S134" s="104">
        <v>0</v>
      </c>
      <c r="T134" s="104">
        <v>0</v>
      </c>
      <c r="U134" s="104">
        <v>5.3903235829479406E-4</v>
      </c>
      <c r="V134" s="104">
        <v>1.9926822200972568E-4</v>
      </c>
      <c r="W134" s="104">
        <v>9.5759727820899081E-4</v>
      </c>
      <c r="X134" s="104">
        <v>2.3751356790565189E-3</v>
      </c>
      <c r="Y134" s="104">
        <v>2.4146217120722185E-3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0.23045754466711565</v>
      </c>
      <c r="D135" s="101">
        <v>0</v>
      </c>
      <c r="E135" s="101">
        <v>0</v>
      </c>
      <c r="F135" s="101">
        <v>0</v>
      </c>
      <c r="G135" s="101">
        <v>0</v>
      </c>
      <c r="H135" s="101">
        <v>9.4522420720943481E-2</v>
      </c>
      <c r="I135" s="101">
        <v>0.20340141139038762</v>
      </c>
      <c r="J135" s="101">
        <v>4.1103149927642725E-2</v>
      </c>
      <c r="K135" s="101">
        <v>8.347753977503225E-2</v>
      </c>
      <c r="L135" s="101">
        <v>0</v>
      </c>
      <c r="M135" s="101">
        <v>9.0590606488912123E-3</v>
      </c>
      <c r="N135" s="101">
        <v>9.8285893837394139E-2</v>
      </c>
      <c r="O135" s="101">
        <v>0.18912966510062079</v>
      </c>
      <c r="P135" s="101">
        <v>0.40282131961125262</v>
      </c>
      <c r="Q135" s="101">
        <v>8.6377096010136031E-2</v>
      </c>
      <c r="R135" s="101">
        <v>8.4642523899404479E-2</v>
      </c>
      <c r="S135" s="101">
        <v>6.6863276782847286E-2</v>
      </c>
      <c r="T135" s="101">
        <v>0.16070656369352662</v>
      </c>
      <c r="U135" s="101">
        <v>0.17183200103691459</v>
      </c>
      <c r="V135" s="101">
        <v>0.13381997854863439</v>
      </c>
      <c r="W135" s="101">
        <v>0</v>
      </c>
      <c r="X135" s="101">
        <v>0.21784917998150319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7.2238424288118886E-4</v>
      </c>
      <c r="N136" s="104">
        <v>3.9074674712404056E-3</v>
      </c>
      <c r="O136" s="104">
        <v>1.9874667808874591E-2</v>
      </c>
      <c r="P136" s="104">
        <v>3.7182204817626942E-2</v>
      </c>
      <c r="Q136" s="104">
        <v>4.1927915672245637E-3</v>
      </c>
      <c r="R136" s="104">
        <v>1.0025562782607128E-2</v>
      </c>
      <c r="S136" s="104">
        <v>1.0960372044810689E-2</v>
      </c>
      <c r="T136" s="104">
        <v>3.1672785531317124E-2</v>
      </c>
      <c r="U136" s="104">
        <v>1.896309624449365E-2</v>
      </c>
      <c r="V136" s="104">
        <v>1.0000863591776868E-2</v>
      </c>
      <c r="W136" s="104">
        <v>0</v>
      </c>
      <c r="X136" s="104">
        <v>3.477497708919712E-2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2.4217246088451946E-4</v>
      </c>
      <c r="N137" s="98">
        <v>1.2210224454967326E-3</v>
      </c>
      <c r="O137" s="98">
        <v>6.6416863613807881E-3</v>
      </c>
      <c r="P137" s="98">
        <v>1.291599483631584E-2</v>
      </c>
      <c r="Q137" s="98">
        <v>1.3661721892851172E-3</v>
      </c>
      <c r="R137" s="98">
        <v>3.5234724566946349E-3</v>
      </c>
      <c r="S137" s="98">
        <v>4.1054110851937824E-3</v>
      </c>
      <c r="T137" s="98">
        <v>1.1249493445794352E-2</v>
      </c>
      <c r="U137" s="98">
        <v>6.7336171009265483E-3</v>
      </c>
      <c r="V137" s="98">
        <v>3.6407308449589197E-3</v>
      </c>
      <c r="W137" s="98">
        <v>0</v>
      </c>
      <c r="X137" s="98">
        <v>1.275761488928031E-2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4.8021178199666943E-4</v>
      </c>
      <c r="N138" s="98">
        <v>2.6864450257436728E-3</v>
      </c>
      <c r="O138" s="98">
        <v>1.3232981447493802E-2</v>
      </c>
      <c r="P138" s="98">
        <v>2.4266209981311102E-2</v>
      </c>
      <c r="Q138" s="98">
        <v>2.8266193779394461E-3</v>
      </c>
      <c r="R138" s="98">
        <v>6.5020903259124935E-3</v>
      </c>
      <c r="S138" s="98">
        <v>6.8549609596169061E-3</v>
      </c>
      <c r="T138" s="98">
        <v>2.0423292085522772E-2</v>
      </c>
      <c r="U138" s="98">
        <v>1.2229479143567101E-2</v>
      </c>
      <c r="V138" s="98">
        <v>6.3601327468179479E-3</v>
      </c>
      <c r="W138" s="98">
        <v>0</v>
      </c>
      <c r="X138" s="98">
        <v>2.2017362199916807E-2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0.87201926490076564</v>
      </c>
      <c r="D139" s="122">
        <v>0</v>
      </c>
      <c r="E139" s="122">
        <v>0.14736513607514096</v>
      </c>
      <c r="F139" s="122">
        <v>0.79798213443316623</v>
      </c>
      <c r="G139" s="122">
        <v>1.1221964422126254</v>
      </c>
      <c r="H139" s="122">
        <v>0.73373549433229512</v>
      </c>
      <c r="I139" s="122">
        <v>0.80635208767841948</v>
      </c>
      <c r="J139" s="122">
        <v>0.56304933541691804</v>
      </c>
      <c r="K139" s="122">
        <v>0.81129604906503161</v>
      </c>
      <c r="L139" s="122">
        <v>0.58568219425108925</v>
      </c>
      <c r="M139" s="122">
        <v>0.84617694867952753</v>
      </c>
      <c r="N139" s="122">
        <v>1.5830620401277209</v>
      </c>
      <c r="O139" s="122">
        <v>1.2928137217906648</v>
      </c>
      <c r="P139" s="122">
        <v>1.06842087964928</v>
      </c>
      <c r="Q139" s="122">
        <v>1.8246332163296264</v>
      </c>
      <c r="R139" s="122">
        <v>0.72928950005867477</v>
      </c>
      <c r="S139" s="122">
        <v>0.78484152821361985</v>
      </c>
      <c r="T139" s="122">
        <v>0.4672712398267504</v>
      </c>
      <c r="U139" s="122">
        <v>0.69085305331197433</v>
      </c>
      <c r="V139" s="122">
        <v>0.80040395139153686</v>
      </c>
      <c r="W139" s="122">
        <v>0.92717292748724345</v>
      </c>
      <c r="X139" s="122">
        <v>1.3087494052006394</v>
      </c>
      <c r="Y139" s="122">
        <v>1.4635036762244429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0.10883929433437528</v>
      </c>
      <c r="D140" s="98">
        <v>0</v>
      </c>
      <c r="E140" s="98">
        <v>2.9724536135566446E-2</v>
      </c>
      <c r="F140" s="98">
        <v>0.11270651672332062</v>
      </c>
      <c r="G140" s="98">
        <v>0.10964971023648093</v>
      </c>
      <c r="H140" s="98">
        <v>6.9932351965037831E-2</v>
      </c>
      <c r="I140" s="98">
        <v>6.779524776318395E-2</v>
      </c>
      <c r="J140" s="98">
        <v>7.3410919742612574E-2</v>
      </c>
      <c r="K140" s="98">
        <v>0.12597290883429571</v>
      </c>
      <c r="L140" s="98">
        <v>7.9852303424129245E-2</v>
      </c>
      <c r="M140" s="98">
        <v>0.12957576780561877</v>
      </c>
      <c r="N140" s="98">
        <v>0.15532416459695372</v>
      </c>
      <c r="O140" s="98">
        <v>0.16397902002040254</v>
      </c>
      <c r="P140" s="98">
        <v>0.12870691009370899</v>
      </c>
      <c r="Q140" s="98">
        <v>0.23652281948353113</v>
      </c>
      <c r="R140" s="98">
        <v>8.4699401022469797E-2</v>
      </c>
      <c r="S140" s="98">
        <v>5.2538252662878399E-2</v>
      </c>
      <c r="T140" s="98">
        <v>2.7355654278718312E-2</v>
      </c>
      <c r="U140" s="98">
        <v>5.1791225509558038E-2</v>
      </c>
      <c r="V140" s="98">
        <v>6.1726003611611908E-2</v>
      </c>
      <c r="W140" s="98">
        <v>7.2749657479412574E-2</v>
      </c>
      <c r="X140" s="98">
        <v>5.5552319909450643E-2</v>
      </c>
      <c r="Y140" s="98">
        <v>3.1677289401316547E-2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0.76317997056639031</v>
      </c>
      <c r="D141" s="33">
        <v>0</v>
      </c>
      <c r="E141" s="33">
        <v>0.1176405999395745</v>
      </c>
      <c r="F141" s="33">
        <v>0.68527561770984557</v>
      </c>
      <c r="G141" s="33">
        <v>1.0125467319761445</v>
      </c>
      <c r="H141" s="33">
        <v>0.66380314236725735</v>
      </c>
      <c r="I141" s="33">
        <v>0.73855683991523557</v>
      </c>
      <c r="J141" s="33">
        <v>0.48963841567430549</v>
      </c>
      <c r="K141" s="33">
        <v>0.68532314023073593</v>
      </c>
      <c r="L141" s="33">
        <v>0.50582989082696006</v>
      </c>
      <c r="M141" s="33">
        <v>0.71660118087390878</v>
      </c>
      <c r="N141" s="33">
        <v>1.4277378755307673</v>
      </c>
      <c r="O141" s="33">
        <v>1.1288347017702622</v>
      </c>
      <c r="P141" s="33">
        <v>0.93971396955557096</v>
      </c>
      <c r="Q141" s="33">
        <v>1.5881103968460952</v>
      </c>
      <c r="R141" s="33">
        <v>0.64459009903620501</v>
      </c>
      <c r="S141" s="33">
        <v>0.73230327555074148</v>
      </c>
      <c r="T141" s="33">
        <v>0.43991558554803206</v>
      </c>
      <c r="U141" s="33">
        <v>0.63906182780241627</v>
      </c>
      <c r="V141" s="33">
        <v>0.7386779477799249</v>
      </c>
      <c r="W141" s="33">
        <v>0.85442327000783092</v>
      </c>
      <c r="X141" s="33">
        <v>1.2531970852911889</v>
      </c>
      <c r="Y141" s="33">
        <v>1.4318263868231262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1.1858004341510571</v>
      </c>
      <c r="D161" s="117">
        <f t="shared" si="54"/>
        <v>0.10841570133511783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2.2367735334792869</v>
      </c>
      <c r="I161" s="117">
        <f t="shared" si="54"/>
        <v>4.9100652213371827</v>
      </c>
      <c r="J161" s="117">
        <f t="shared" si="54"/>
        <v>6.5290816085371235</v>
      </c>
      <c r="K161" s="117">
        <f t="shared" si="54"/>
        <v>5.6018478467822854</v>
      </c>
      <c r="L161" s="117">
        <f t="shared" si="54"/>
        <v>4.3595540667055834</v>
      </c>
      <c r="M161" s="117">
        <f t="shared" si="54"/>
        <v>3.7311040481679623</v>
      </c>
      <c r="N161" s="117">
        <f t="shared" si="54"/>
        <v>5.2075967413240223</v>
      </c>
      <c r="O161" s="117">
        <f t="shared" si="54"/>
        <v>2.5685935133794748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0.90543526163710808</v>
      </c>
      <c r="U161" s="117">
        <f t="shared" si="55"/>
        <v>2.5468364588348757</v>
      </c>
      <c r="V161" s="117">
        <f t="shared" si="55"/>
        <v>3.0356278709229527</v>
      </c>
      <c r="W161" s="117">
        <f t="shared" ref="W161:Y161" si="56">W162+W164+W166+W175</f>
        <v>6.1342947252400233</v>
      </c>
      <c r="X161" s="117">
        <f t="shared" si="56"/>
        <v>5.6493394901591891</v>
      </c>
      <c r="Y161" s="117">
        <f t="shared" si="56"/>
        <v>10.109547082337157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0.85666898917602885</v>
      </c>
      <c r="D162" s="122">
        <f t="shared" si="57"/>
        <v>7.3172106463006828E-2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1.4950531430226315</v>
      </c>
      <c r="I162" s="122">
        <f t="shared" si="57"/>
        <v>2.9640407420332804</v>
      </c>
      <c r="J162" s="122">
        <f t="shared" si="57"/>
        <v>4.1112961425937602</v>
      </c>
      <c r="K162" s="122">
        <f t="shared" si="57"/>
        <v>3.5135286884385732</v>
      </c>
      <c r="L162" s="122">
        <f t="shared" si="57"/>
        <v>2.7365778276931811</v>
      </c>
      <c r="M162" s="122">
        <f t="shared" si="57"/>
        <v>2.4226800719022639</v>
      </c>
      <c r="N162" s="122">
        <f t="shared" si="57"/>
        <v>3.2372729391958117</v>
      </c>
      <c r="O162" s="122">
        <f t="shared" si="57"/>
        <v>1.6445402754377625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0.49247485658278889</v>
      </c>
      <c r="U162" s="122">
        <f t="shared" si="57"/>
        <v>1.3719976623817287</v>
      </c>
      <c r="V162" s="122">
        <f t="shared" si="57"/>
        <v>1.5752866828777436</v>
      </c>
      <c r="W162" s="122">
        <f t="shared" si="57"/>
        <v>2.9371156902957174</v>
      </c>
      <c r="X162" s="122">
        <f t="shared" si="57"/>
        <v>2.4428642155598053</v>
      </c>
      <c r="Y162" s="122">
        <f t="shared" si="57"/>
        <v>4.1872643516542443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0.85666898917602885</v>
      </c>
      <c r="D163" s="33">
        <v>7.3172106463006828E-2</v>
      </c>
      <c r="E163" s="33">
        <v>0</v>
      </c>
      <c r="F163" s="33">
        <v>0</v>
      </c>
      <c r="G163" s="33">
        <v>0</v>
      </c>
      <c r="H163" s="33">
        <v>1.4950531430226315</v>
      </c>
      <c r="I163" s="33">
        <v>2.9640407420332804</v>
      </c>
      <c r="J163" s="33">
        <v>4.1112961425937602</v>
      </c>
      <c r="K163" s="33">
        <v>3.5135286884385732</v>
      </c>
      <c r="L163" s="33">
        <v>2.7365778276931811</v>
      </c>
      <c r="M163" s="33">
        <v>2.4226800719022639</v>
      </c>
      <c r="N163" s="33">
        <v>3.2372729391958117</v>
      </c>
      <c r="O163" s="33">
        <v>1.6445402754377625</v>
      </c>
      <c r="P163" s="33">
        <v>0</v>
      </c>
      <c r="Q163" s="33">
        <v>0</v>
      </c>
      <c r="R163" s="33">
        <v>0</v>
      </c>
      <c r="S163" s="33">
        <v>0</v>
      </c>
      <c r="T163" s="33">
        <v>0.49247485658278889</v>
      </c>
      <c r="U163" s="33">
        <v>1.3719976623817287</v>
      </c>
      <c r="V163" s="33">
        <v>1.5752866828777436</v>
      </c>
      <c r="W163" s="33">
        <v>2.9371156902957174</v>
      </c>
      <c r="X163" s="33">
        <v>2.4428642155598053</v>
      </c>
      <c r="Y163" s="33">
        <v>4.1872643516542443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2.0991389731610202E-2</v>
      </c>
      <c r="D164" s="122">
        <f t="shared" si="58"/>
        <v>1.6590430625852406E-3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5.7092102279928815E-2</v>
      </c>
      <c r="I164" s="122">
        <f t="shared" si="58"/>
        <v>0.32720447776035422</v>
      </c>
      <c r="J164" s="122">
        <f t="shared" si="58"/>
        <v>0.3051973887349485</v>
      </c>
      <c r="K164" s="122">
        <f t="shared" si="58"/>
        <v>0.2129827765681217</v>
      </c>
      <c r="L164" s="122">
        <f t="shared" si="58"/>
        <v>0.22970901009057182</v>
      </c>
      <c r="M164" s="122">
        <f t="shared" si="58"/>
        <v>0.13636701905925294</v>
      </c>
      <c r="N164" s="122">
        <f t="shared" si="58"/>
        <v>0.49678256671366927</v>
      </c>
      <c r="O164" s="122">
        <f t="shared" si="58"/>
        <v>0.12162795432614211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5.7634857902432106E-2</v>
      </c>
      <c r="U164" s="122">
        <f t="shared" si="58"/>
        <v>0.16996406604217945</v>
      </c>
      <c r="V164" s="122">
        <f t="shared" si="58"/>
        <v>0.19583753963829514</v>
      </c>
      <c r="W164" s="122">
        <f t="shared" si="58"/>
        <v>0.39116850667050285</v>
      </c>
      <c r="X164" s="122">
        <f t="shared" si="58"/>
        <v>0.32635056463583351</v>
      </c>
      <c r="Y164" s="122">
        <f t="shared" si="58"/>
        <v>0.50529851975581674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2.0991389731610202E-2</v>
      </c>
      <c r="D165" s="98">
        <v>1.6590430625852406E-3</v>
      </c>
      <c r="E165" s="98">
        <v>0</v>
      </c>
      <c r="F165" s="98">
        <v>0</v>
      </c>
      <c r="G165" s="98">
        <v>0</v>
      </c>
      <c r="H165" s="98">
        <v>5.7092102279928815E-2</v>
      </c>
      <c r="I165" s="98">
        <v>0.32720447776035422</v>
      </c>
      <c r="J165" s="98">
        <v>0.3051973887349485</v>
      </c>
      <c r="K165" s="98">
        <v>0.2129827765681217</v>
      </c>
      <c r="L165" s="98">
        <v>0.22970901009057182</v>
      </c>
      <c r="M165" s="98">
        <v>0.13636701905925294</v>
      </c>
      <c r="N165" s="98">
        <v>0.49678256671366927</v>
      </c>
      <c r="O165" s="98">
        <v>0.12162795432614211</v>
      </c>
      <c r="P165" s="98">
        <v>0</v>
      </c>
      <c r="Q165" s="98">
        <v>0</v>
      </c>
      <c r="R165" s="98">
        <v>0</v>
      </c>
      <c r="S165" s="98">
        <v>0</v>
      </c>
      <c r="T165" s="98">
        <v>5.7634857902432106E-2</v>
      </c>
      <c r="U165" s="98">
        <v>0.16996406604217945</v>
      </c>
      <c r="V165" s="98">
        <v>0.19583753963829514</v>
      </c>
      <c r="W165" s="98">
        <v>0.39116850667050285</v>
      </c>
      <c r="X165" s="98">
        <v>0.32635056463583351</v>
      </c>
      <c r="Y165" s="98">
        <v>0.50529851975581674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0.18188507723189834</v>
      </c>
      <c r="D166" s="122">
        <v>2.096092826673181E-2</v>
      </c>
      <c r="E166" s="122">
        <v>0</v>
      </c>
      <c r="F166" s="122">
        <v>0</v>
      </c>
      <c r="G166" s="122">
        <v>0</v>
      </c>
      <c r="H166" s="122">
        <v>0.41269274107484544</v>
      </c>
      <c r="I166" s="122">
        <v>0.95885265648083995</v>
      </c>
      <c r="J166" s="122">
        <v>1.2995597161760761</v>
      </c>
      <c r="K166" s="122">
        <v>1.1592639492091323</v>
      </c>
      <c r="L166" s="122">
        <v>0.88147592785286033</v>
      </c>
      <c r="M166" s="122">
        <v>0.73154092025692108</v>
      </c>
      <c r="N166" s="122">
        <v>0.91711614579459078</v>
      </c>
      <c r="O166" s="122">
        <v>0.50016497490625744</v>
      </c>
      <c r="P166" s="122">
        <v>0</v>
      </c>
      <c r="Q166" s="122">
        <v>0</v>
      </c>
      <c r="R166" s="122">
        <v>0</v>
      </c>
      <c r="S166" s="122">
        <v>0</v>
      </c>
      <c r="T166" s="122">
        <v>0.21664861405321811</v>
      </c>
      <c r="U166" s="122">
        <v>0.611552801558503</v>
      </c>
      <c r="V166" s="122">
        <v>0.76835526099852647</v>
      </c>
      <c r="W166" s="122">
        <v>1.7022321403170841</v>
      </c>
      <c r="X166" s="122">
        <v>1.7605198818176633</v>
      </c>
      <c r="Y166" s="122">
        <v>3.3253837775719886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1.0557661935922974E-3</v>
      </c>
      <c r="D167" s="98">
        <v>5.9061194430893629E-5</v>
      </c>
      <c r="E167" s="98">
        <v>0</v>
      </c>
      <c r="F167" s="98">
        <v>0</v>
      </c>
      <c r="G167" s="98">
        <v>0</v>
      </c>
      <c r="H167" s="98">
        <v>2.5504726178795433E-3</v>
      </c>
      <c r="I167" s="98">
        <v>4.1493126077872056E-3</v>
      </c>
      <c r="J167" s="98">
        <v>3.9884304567774208E-3</v>
      </c>
      <c r="K167" s="98">
        <v>4.257174341303278E-3</v>
      </c>
      <c r="L167" s="98">
        <v>3.2555880016141917E-3</v>
      </c>
      <c r="M167" s="98">
        <v>3.5480178831480027E-3</v>
      </c>
      <c r="N167" s="98">
        <v>3.643193624399914E-3</v>
      </c>
      <c r="O167" s="98">
        <v>2.1136015537966254E-3</v>
      </c>
      <c r="P167" s="98">
        <v>0</v>
      </c>
      <c r="Q167" s="98">
        <v>0</v>
      </c>
      <c r="R167" s="98">
        <v>0</v>
      </c>
      <c r="S167" s="98">
        <v>0</v>
      </c>
      <c r="T167" s="98">
        <v>5.3215880016216431E-4</v>
      </c>
      <c r="U167" s="98">
        <v>1.8714781601453839E-3</v>
      </c>
      <c r="V167" s="98">
        <v>1.9886823416048324E-3</v>
      </c>
      <c r="W167" s="98">
        <v>2.7810122268765924E-3</v>
      </c>
      <c r="X167" s="98">
        <v>4.3633423997155573E-4</v>
      </c>
      <c r="Y167" s="98">
        <v>1.5520943368329684E-3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0.18082931103830605</v>
      </c>
      <c r="D171" s="101">
        <v>2.0901867072300916E-2</v>
      </c>
      <c r="E171" s="101">
        <v>0</v>
      </c>
      <c r="F171" s="101">
        <v>0</v>
      </c>
      <c r="G171" s="101">
        <v>0</v>
      </c>
      <c r="H171" s="101">
        <v>0.41014226845696589</v>
      </c>
      <c r="I171" s="101">
        <v>0.95470334387305278</v>
      </c>
      <c r="J171" s="101">
        <v>1.2955712857192987</v>
      </c>
      <c r="K171" s="101">
        <v>1.155006774867829</v>
      </c>
      <c r="L171" s="101">
        <v>0.53325957389456968</v>
      </c>
      <c r="M171" s="101">
        <v>0.67686415096096009</v>
      </c>
      <c r="N171" s="101">
        <v>0.87823201912768301</v>
      </c>
      <c r="O171" s="101">
        <v>0.45074102280742234</v>
      </c>
      <c r="P171" s="101">
        <v>0</v>
      </c>
      <c r="Q171" s="101">
        <v>0</v>
      </c>
      <c r="R171" s="101">
        <v>0</v>
      </c>
      <c r="S171" s="101">
        <v>0</v>
      </c>
      <c r="T171" s="101">
        <v>0.18056220090662642</v>
      </c>
      <c r="U171" s="101">
        <v>0.54893774681030472</v>
      </c>
      <c r="V171" s="101">
        <v>0.71302863950077833</v>
      </c>
      <c r="W171" s="101">
        <v>1.545000631560127</v>
      </c>
      <c r="X171" s="101">
        <v>1.517953061939262</v>
      </c>
      <c r="Y171" s="101">
        <v>3.0103725295072081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0.34496076595667646</v>
      </c>
      <c r="M172" s="104">
        <v>5.1128751412813034E-2</v>
      </c>
      <c r="N172" s="104">
        <v>3.5240933042507812E-2</v>
      </c>
      <c r="O172" s="104">
        <v>4.7310350545038432E-2</v>
      </c>
      <c r="P172" s="104">
        <v>0</v>
      </c>
      <c r="Q172" s="104">
        <v>0</v>
      </c>
      <c r="R172" s="104">
        <v>0</v>
      </c>
      <c r="S172" s="104">
        <v>0</v>
      </c>
      <c r="T172" s="104">
        <v>3.5554254346429524E-2</v>
      </c>
      <c r="U172" s="104">
        <v>6.0743576588052808E-2</v>
      </c>
      <c r="V172" s="104">
        <v>5.333793915614328E-2</v>
      </c>
      <c r="W172" s="104">
        <v>0.15445049653008067</v>
      </c>
      <c r="X172" s="104">
        <v>0.24213048563842957</v>
      </c>
      <c r="Y172" s="104">
        <v>0.31345915372794775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0.11946743431317976</v>
      </c>
      <c r="M173" s="98">
        <v>1.7140428620382096E-2</v>
      </c>
      <c r="N173" s="98">
        <v>1.1012240168819592E-2</v>
      </c>
      <c r="O173" s="98">
        <v>1.5810101229808613E-2</v>
      </c>
      <c r="P173" s="98">
        <v>0</v>
      </c>
      <c r="Q173" s="98">
        <v>0</v>
      </c>
      <c r="R173" s="98">
        <v>0</v>
      </c>
      <c r="S173" s="98">
        <v>0</v>
      </c>
      <c r="T173" s="98">
        <v>1.262810783866131E-2</v>
      </c>
      <c r="U173" s="98">
        <v>2.1569472664756586E-2</v>
      </c>
      <c r="V173" s="98">
        <v>1.9417231173114235E-2</v>
      </c>
      <c r="W173" s="98">
        <v>5.6661922434168573E-2</v>
      </c>
      <c r="X173" s="98">
        <v>8.8828455035534853E-2</v>
      </c>
      <c r="Y173" s="98">
        <v>0.11395296879152585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0.22549333164349669</v>
      </c>
      <c r="M174" s="33">
        <v>3.3988322792430935E-2</v>
      </c>
      <c r="N174" s="33">
        <v>2.4228692873688219E-2</v>
      </c>
      <c r="O174" s="33">
        <v>3.1500249315229815E-2</v>
      </c>
      <c r="P174" s="33">
        <v>0</v>
      </c>
      <c r="Q174" s="33">
        <v>0</v>
      </c>
      <c r="R174" s="33">
        <v>0</v>
      </c>
      <c r="S174" s="33">
        <v>0</v>
      </c>
      <c r="T174" s="33">
        <v>2.2926146507768214E-2</v>
      </c>
      <c r="U174" s="33">
        <v>3.9174103923296226E-2</v>
      </c>
      <c r="V174" s="33">
        <v>3.3920707983029048E-2</v>
      </c>
      <c r="W174" s="33">
        <v>9.7788574095912101E-2</v>
      </c>
      <c r="X174" s="33">
        <v>0.15330203060289471</v>
      </c>
      <c r="Y174" s="33">
        <v>0.19950618493642189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0.12625497801151955</v>
      </c>
      <c r="D175" s="122">
        <v>1.2623623542793951E-2</v>
      </c>
      <c r="E175" s="122">
        <v>0</v>
      </c>
      <c r="F175" s="122">
        <v>0</v>
      </c>
      <c r="G175" s="122">
        <v>0</v>
      </c>
      <c r="H175" s="122">
        <v>0.27193554710188095</v>
      </c>
      <c r="I175" s="122">
        <v>0.6599673450627086</v>
      </c>
      <c r="J175" s="122">
        <v>0.81302836103233866</v>
      </c>
      <c r="K175" s="122">
        <v>0.71607243256645836</v>
      </c>
      <c r="L175" s="122">
        <v>0.51179130106897053</v>
      </c>
      <c r="M175" s="122">
        <v>0.44051603694952424</v>
      </c>
      <c r="N175" s="122">
        <v>0.55642508961995085</v>
      </c>
      <c r="O175" s="122">
        <v>0.30226030870931253</v>
      </c>
      <c r="P175" s="122">
        <v>0</v>
      </c>
      <c r="Q175" s="122">
        <v>0</v>
      </c>
      <c r="R175" s="122">
        <v>0</v>
      </c>
      <c r="S175" s="122">
        <v>0</v>
      </c>
      <c r="T175" s="122">
        <v>0.13867693309866905</v>
      </c>
      <c r="U175" s="122">
        <v>0.39332192885246453</v>
      </c>
      <c r="V175" s="122">
        <v>0.49614838740838724</v>
      </c>
      <c r="W175" s="122">
        <v>1.1037783879567198</v>
      </c>
      <c r="X175" s="122">
        <v>1.1196048281458868</v>
      </c>
      <c r="Y175" s="122">
        <v>2.0916004333551066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1.5760774565847378E-2</v>
      </c>
      <c r="D176" s="98">
        <v>3.0514356641930009E-3</v>
      </c>
      <c r="E176" s="98">
        <v>0</v>
      </c>
      <c r="F176" s="98">
        <v>0</v>
      </c>
      <c r="G176" s="98">
        <v>0</v>
      </c>
      <c r="H176" s="98">
        <v>2.5933635182773682E-2</v>
      </c>
      <c r="I176" s="98">
        <v>5.5520832366734676E-2</v>
      </c>
      <c r="J176" s="98">
        <v>0.10597451838330454</v>
      </c>
      <c r="K176" s="98">
        <v>0.11119014082911216</v>
      </c>
      <c r="L176" s="98">
        <v>6.9776177356146857E-2</v>
      </c>
      <c r="M176" s="98">
        <v>6.7457234529532756E-2</v>
      </c>
      <c r="N176" s="98">
        <v>5.4602626136639729E-2</v>
      </c>
      <c r="O176" s="98">
        <v>3.8337787152500302E-2</v>
      </c>
      <c r="P176" s="98">
        <v>0</v>
      </c>
      <c r="Q176" s="98">
        <v>0</v>
      </c>
      <c r="R176" s="98">
        <v>0</v>
      </c>
      <c r="S176" s="98">
        <v>0</v>
      </c>
      <c r="T176" s="98">
        <v>8.1181348129289975E-3</v>
      </c>
      <c r="U176" s="98">
        <v>2.9485577554424908E-2</v>
      </c>
      <c r="V176" s="98">
        <v>3.8241560078145165E-2</v>
      </c>
      <c r="W176" s="98">
        <v>8.6623675287222313E-2</v>
      </c>
      <c r="X176" s="98">
        <v>4.7496394363669273E-2</v>
      </c>
      <c r="Y176" s="98">
        <v>4.5246221777269897E-2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0.11049420344567217</v>
      </c>
      <c r="D177" s="33">
        <v>9.57218787860095E-3</v>
      </c>
      <c r="E177" s="33">
        <v>0</v>
      </c>
      <c r="F177" s="33">
        <v>0</v>
      </c>
      <c r="G177" s="33">
        <v>0</v>
      </c>
      <c r="H177" s="33">
        <v>0.24600191191910728</v>
      </c>
      <c r="I177" s="33">
        <v>0.60444651269597394</v>
      </c>
      <c r="J177" s="33">
        <v>0.70705384264903415</v>
      </c>
      <c r="K177" s="33">
        <v>0.6048822917373462</v>
      </c>
      <c r="L177" s="33">
        <v>0.44201512371282364</v>
      </c>
      <c r="M177" s="33">
        <v>0.37305880241999151</v>
      </c>
      <c r="N177" s="33">
        <v>0.50182246348331117</v>
      </c>
      <c r="O177" s="33">
        <v>0.26392252155681223</v>
      </c>
      <c r="P177" s="33">
        <v>0</v>
      </c>
      <c r="Q177" s="33">
        <v>0</v>
      </c>
      <c r="R177" s="33">
        <v>0</v>
      </c>
      <c r="S177" s="33">
        <v>0</v>
      </c>
      <c r="T177" s="33">
        <v>0.13055879828574005</v>
      </c>
      <c r="U177" s="33">
        <v>0.3638363512980396</v>
      </c>
      <c r="V177" s="33">
        <v>0.45790682733024207</v>
      </c>
      <c r="W177" s="33">
        <v>1.0171547126694975</v>
      </c>
      <c r="X177" s="33">
        <v>1.0721084337822175</v>
      </c>
      <c r="Y177" s="33">
        <v>2.0463542115778366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0.59914794551567807</v>
      </c>
      <c r="D3" s="119">
        <f>IF(RES_hhdet_in_tes!D3=0,"",RES_hhdet_in_tes!D3/RES_hhdet_in_fec!D3)</f>
        <v>0.58757574103966748</v>
      </c>
      <c r="E3" s="119">
        <f>IF(RES_hhdet_in_tes!E3=0,"",RES_hhdet_in_tes!E3/RES_hhdet_in_fec!E3)</f>
        <v>0.59323428446606408</v>
      </c>
      <c r="F3" s="119">
        <f>IF(RES_hhdet_in_tes!F3=0,"",RES_hhdet_in_tes!F3/RES_hhdet_in_fec!F3)</f>
        <v>0.59850161571902405</v>
      </c>
      <c r="G3" s="119">
        <f>IF(RES_hhdet_in_tes!G3=0,"",RES_hhdet_in_tes!G3/RES_hhdet_in_fec!G3)</f>
        <v>0.60428637737796631</v>
      </c>
      <c r="H3" s="119">
        <f>IF(RES_hhdet_in_tes!H3=0,"",RES_hhdet_in_tes!H3/RES_hhdet_in_fec!H3)</f>
        <v>0.60767055101078904</v>
      </c>
      <c r="I3" s="119">
        <f>IF(RES_hhdet_in_tes!I3=0,"",RES_hhdet_in_tes!I3/RES_hhdet_in_fec!I3)</f>
        <v>0.61804902529791927</v>
      </c>
      <c r="J3" s="119">
        <f>IF(RES_hhdet_in_tes!J3=0,"",RES_hhdet_in_tes!J3/RES_hhdet_in_fec!J3)</f>
        <v>0.61363038012162907</v>
      </c>
      <c r="K3" s="119">
        <f>IF(RES_hhdet_in_tes!K3=0,"",RES_hhdet_in_tes!K3/RES_hhdet_in_fec!K3)</f>
        <v>0.6376612794833495</v>
      </c>
      <c r="L3" s="119">
        <f>IF(RES_hhdet_in_tes!L3=0,"",RES_hhdet_in_tes!L3/RES_hhdet_in_fec!L3)</f>
        <v>0.63785117002480585</v>
      </c>
      <c r="M3" s="119">
        <f>IF(RES_hhdet_in_tes!M3=0,"",RES_hhdet_in_tes!M3/RES_hhdet_in_fec!M3)</f>
        <v>0.63202044980984839</v>
      </c>
      <c r="N3" s="119">
        <f>IF(RES_hhdet_in_tes!N3=0,"",RES_hhdet_in_tes!N3/RES_hhdet_in_fec!N3)</f>
        <v>0.66541956328516072</v>
      </c>
      <c r="O3" s="119">
        <f>IF(RES_hhdet_in_tes!O3=0,"",RES_hhdet_in_tes!O3/RES_hhdet_in_fec!O3)</f>
        <v>0.64787569703757741</v>
      </c>
      <c r="P3" s="119" t="str">
        <f>IF(RES_hhdet_in_tes!P3=0,"",RES_hhdet_in_tes!P3/RES_hhdet_in_fec!P3)</f>
        <v/>
      </c>
      <c r="Q3" s="119">
        <f>IF(RES_hhdet_in_tes!Q3=0,"",RES_hhdet_in_tes!Q3/RES_hhdet_in_fec!Q3)</f>
        <v>0.67259605088951346</v>
      </c>
      <c r="R3" s="119">
        <f>IF(RES_hhdet_in_tes!R3=0,"",RES_hhdet_in_tes!R3/RES_hhdet_in_fec!R3)</f>
        <v>0.69840585438470859</v>
      </c>
      <c r="S3" s="119">
        <f>IF(RES_hhdet_in_tes!S3=0,"",RES_hhdet_in_tes!S3/RES_hhdet_in_fec!S3)</f>
        <v>0.72113341310107693</v>
      </c>
      <c r="T3" s="119" t="str">
        <f>IF(RES_hhdet_in_tes!T3=0,"",RES_hhdet_in_tes!T3/RES_hhdet_in_fec!T3)</f>
        <v/>
      </c>
      <c r="U3" s="119">
        <f>IF(RES_hhdet_in_tes!U3=0,"",RES_hhdet_in_tes!U3/RES_hhdet_in_fec!U3)</f>
        <v>0.74866625114329266</v>
      </c>
      <c r="V3" s="119">
        <f>IF(RES_hhdet_in_tes!V3=0,"",RES_hhdet_in_tes!V3/RES_hhdet_in_fec!V3)</f>
        <v>0.7625517828913756</v>
      </c>
      <c r="W3" s="119" t="str">
        <f>IF(RES_hhdet_in_tes!W3=0,"",RES_hhdet_in_tes!W3/RES_hhdet_in_fec!W3)</f>
        <v/>
      </c>
      <c r="X3" s="119">
        <f>IF(RES_hhdet_in_tes!X3=0,"",RES_hhdet_in_tes!X3/RES_hhdet_in_fec!X3)</f>
        <v>0.82056745798588437</v>
      </c>
      <c r="Y3" s="119">
        <f>IF(RES_hhdet_in_tes!Y3=0,"",RES_hhdet_in_tes!Y3/RES_hhdet_in_fec!Y3)</f>
        <v>0.83833187814031973</v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0.56844242115048882</v>
      </c>
      <c r="D4" s="124">
        <f>IF(RES_hhdet_in_tes!D4=0,"",RES_hhdet_in_tes!D4/RES_hhdet_in_fec!D4)</f>
        <v>0.57278660325623609</v>
      </c>
      <c r="E4" s="124">
        <f>IF(RES_hhdet_in_tes!E4=0,"",RES_hhdet_in_tes!E4/RES_hhdet_in_fec!E4)</f>
        <v>0.57731476470867715</v>
      </c>
      <c r="F4" s="124">
        <f>IF(RES_hhdet_in_tes!F4=0,"",RES_hhdet_in_tes!F4/RES_hhdet_in_fec!F4)</f>
        <v>0.58199518258711491</v>
      </c>
      <c r="G4" s="124">
        <f>IF(RES_hhdet_in_tes!G4=0,"",RES_hhdet_in_tes!G4/RES_hhdet_in_fec!G4)</f>
        <v>0.58684262529878406</v>
      </c>
      <c r="H4" s="124">
        <f>IF(RES_hhdet_in_tes!H4=0,"",RES_hhdet_in_tes!H4/RES_hhdet_in_fec!H4)</f>
        <v>0.59187051493923348</v>
      </c>
      <c r="I4" s="124">
        <f>IF(RES_hhdet_in_tes!I4=0,"",RES_hhdet_in_tes!I4/RES_hhdet_in_fec!I4)</f>
        <v>0.59703306352590135</v>
      </c>
      <c r="J4" s="124">
        <f>IF(RES_hhdet_in_tes!J4=0,"",RES_hhdet_in_tes!J4/RES_hhdet_in_fec!J4)</f>
        <v>0.60238613834741417</v>
      </c>
      <c r="K4" s="124">
        <f>IF(RES_hhdet_in_tes!K4=0,"",RES_hhdet_in_tes!K4/RES_hhdet_in_fec!K4)</f>
        <v>0.6078711004403865</v>
      </c>
      <c r="L4" s="124">
        <f>IF(RES_hhdet_in_tes!L4=0,"",RES_hhdet_in_tes!L4/RES_hhdet_in_fec!L4)</f>
        <v>0.61349178946926619</v>
      </c>
      <c r="M4" s="124">
        <f>IF(RES_hhdet_in_tes!M4=0,"",RES_hhdet_in_tes!M4/RES_hhdet_in_fec!M4)</f>
        <v>0.61909550221870346</v>
      </c>
      <c r="N4" s="124">
        <f>IF(RES_hhdet_in_tes!N4=0,"",RES_hhdet_in_tes!N4/RES_hhdet_in_fec!N4)</f>
        <v>0.62428145252771527</v>
      </c>
      <c r="O4" s="124">
        <f>IF(RES_hhdet_in_tes!O4=0,"",RES_hhdet_in_tes!O4/RES_hhdet_in_fec!O4)</f>
        <v>0.62896743041717806</v>
      </c>
      <c r="P4" s="124" t="str">
        <f>IF(RES_hhdet_in_tes!P4=0,"",RES_hhdet_in_tes!P4/RES_hhdet_in_fec!P4)</f>
        <v/>
      </c>
      <c r="Q4" s="124">
        <f>IF(RES_hhdet_in_tes!Q4=0,"",RES_hhdet_in_tes!Q4/RES_hhdet_in_fec!Q4)</f>
        <v>0.64119352224692217</v>
      </c>
      <c r="R4" s="124">
        <f>IF(RES_hhdet_in_tes!R4=0,"",RES_hhdet_in_tes!R4/RES_hhdet_in_fec!R4)</f>
        <v>0.65598716429038129</v>
      </c>
      <c r="S4" s="124">
        <f>IF(RES_hhdet_in_tes!S4=0,"",RES_hhdet_in_tes!S4/RES_hhdet_in_fec!S4)</f>
        <v>0.67523473821266244</v>
      </c>
      <c r="T4" s="124" t="str">
        <f>IF(RES_hhdet_in_tes!T4=0,"",RES_hhdet_in_tes!T4/RES_hhdet_in_fec!T4)</f>
        <v/>
      </c>
      <c r="U4" s="124">
        <f>IF(RES_hhdet_in_tes!U4=0,"",RES_hhdet_in_tes!U4/RES_hhdet_in_fec!U4)</f>
        <v>0.71429134397372263</v>
      </c>
      <c r="V4" s="124">
        <f>IF(RES_hhdet_in_tes!V4=0,"",RES_hhdet_in_tes!V4/RES_hhdet_in_fec!V4)</f>
        <v>0.72911040033766261</v>
      </c>
      <c r="W4" s="124" t="str">
        <f>IF(RES_hhdet_in_tes!W4=0,"",RES_hhdet_in_tes!W4/RES_hhdet_in_fec!W4)</f>
        <v/>
      </c>
      <c r="X4" s="124">
        <f>IF(RES_hhdet_in_tes!X4=0,"",RES_hhdet_in_tes!X4/RES_hhdet_in_fec!X4)</f>
        <v>0.74659767444693459</v>
      </c>
      <c r="Y4" s="124">
        <f>IF(RES_hhdet_in_tes!Y4=0,"",RES_hhdet_in_tes!Y4/RES_hhdet_in_fec!Y4)</f>
        <v>0.7524805005782037</v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0.56622992324721333</v>
      </c>
      <c r="D5" s="111">
        <f>IF(RES_hhdet_in_tes!D5=0,"",RES_hhdet_in_tes!D5/RES_hhdet_in_fec!D5)</f>
        <v>0.57059193812669351</v>
      </c>
      <c r="E5" s="111">
        <f>IF(RES_hhdet_in_tes!E5=0,"",RES_hhdet_in_tes!E5/RES_hhdet_in_fec!E5)</f>
        <v>0.57515528507632629</v>
      </c>
      <c r="F5" s="111">
        <f>IF(RES_hhdet_in_tes!F5=0,"",RES_hhdet_in_tes!F5/RES_hhdet_in_fec!F5)</f>
        <v>0.57986995775743555</v>
      </c>
      <c r="G5" s="111">
        <f>IF(RES_hhdet_in_tes!G5=0,"",RES_hhdet_in_tes!G5/RES_hhdet_in_fec!G5)</f>
        <v>0.5847628581262666</v>
      </c>
      <c r="H5" s="111">
        <f>IF(RES_hhdet_in_tes!H5=0,"",RES_hhdet_in_tes!H5/RES_hhdet_in_fec!H5)</f>
        <v>0.58981792523725018</v>
      </c>
      <c r="I5" s="111">
        <f>IF(RES_hhdet_in_tes!I5=0,"",RES_hhdet_in_tes!I5/RES_hhdet_in_fec!I5)</f>
        <v>0.59502889885582844</v>
      </c>
      <c r="J5" s="111">
        <f>IF(RES_hhdet_in_tes!J5=0,"",RES_hhdet_in_tes!J5/RES_hhdet_in_fec!J5)</f>
        <v>0.60039968758948947</v>
      </c>
      <c r="K5" s="111">
        <f>IF(RES_hhdet_in_tes!K5=0,"",RES_hhdet_in_tes!K5/RES_hhdet_in_fec!K5)</f>
        <v>0.60591770953488633</v>
      </c>
      <c r="L5" s="111">
        <f>IF(RES_hhdet_in_tes!L5=0,"",RES_hhdet_in_tes!L5/RES_hhdet_in_fec!L5)</f>
        <v>0.61155181882286258</v>
      </c>
      <c r="M5" s="111">
        <f>IF(RES_hhdet_in_tes!M5=0,"",RES_hhdet_in_tes!M5/RES_hhdet_in_fec!M5)</f>
        <v>0.61717333990504586</v>
      </c>
      <c r="N5" s="111">
        <f>IF(RES_hhdet_in_tes!N5=0,"",RES_hhdet_in_tes!N5/RES_hhdet_in_fec!N5)</f>
        <v>0.62242448392229321</v>
      </c>
      <c r="O5" s="111">
        <f>IF(RES_hhdet_in_tes!O5=0,"",RES_hhdet_in_tes!O5/RES_hhdet_in_fec!O5)</f>
        <v>0.62711594983198016</v>
      </c>
      <c r="P5" s="111" t="str">
        <f>IF(RES_hhdet_in_tes!P5=0,"",RES_hhdet_in_tes!P5/RES_hhdet_in_fec!P5)</f>
        <v/>
      </c>
      <c r="Q5" s="111">
        <f>IF(RES_hhdet_in_tes!Q5=0,"",RES_hhdet_in_tes!Q5/RES_hhdet_in_fec!Q5)</f>
        <v>0.63939787087235533</v>
      </c>
      <c r="R5" s="111">
        <f>IF(RES_hhdet_in_tes!R5=0,"",RES_hhdet_in_tes!R5/RES_hhdet_in_fec!R5)</f>
        <v>0.65423810539603577</v>
      </c>
      <c r="S5" s="111">
        <f>IF(RES_hhdet_in_tes!S5=0,"",RES_hhdet_in_tes!S5/RES_hhdet_in_fec!S5)</f>
        <v>0.673532600637606</v>
      </c>
      <c r="T5" s="111" t="str">
        <f>IF(RES_hhdet_in_tes!T5=0,"",RES_hhdet_in_tes!T5/RES_hhdet_in_fec!T5)</f>
        <v/>
      </c>
      <c r="U5" s="111">
        <f>IF(RES_hhdet_in_tes!U5=0,"",RES_hhdet_in_tes!U5/RES_hhdet_in_fec!U5)</f>
        <v>0.71272292628554146</v>
      </c>
      <c r="V5" s="111">
        <f>IF(RES_hhdet_in_tes!V5=0,"",RES_hhdet_in_tes!V5/RES_hhdet_in_fec!V5)</f>
        <v>0.72758609397075025</v>
      </c>
      <c r="W5" s="111" t="str">
        <f>IF(RES_hhdet_in_tes!W5=0,"",RES_hhdet_in_tes!W5/RES_hhdet_in_fec!W5)</f>
        <v/>
      </c>
      <c r="X5" s="111">
        <f>IF(RES_hhdet_in_tes!X5=0,"",RES_hhdet_in_tes!X5/RES_hhdet_in_fec!X5)</f>
        <v>0.74513846321930488</v>
      </c>
      <c r="Y5" s="111">
        <f>IF(RES_hhdet_in_tes!Y5=0,"",RES_hhdet_in_tes!Y5/RES_hhdet_in_fec!Y5)</f>
        <v>0.75103934750053614</v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 t="str">
        <f>IF(RES_hhdet_in_tes!T6=0,"",RES_hhdet_in_tes!T6/RES_hhdet_in_fec!T6)</f>
        <v/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 t="str">
        <f>IF(RES_hhdet_in_tes!W6=0,"",RES_hhdet_in_tes!W6/RES_hhdet_in_fec!W6)</f>
        <v/>
      </c>
      <c r="X6" s="111">
        <f>IF(RES_hhdet_in_tes!X6=0,"",RES_hhdet_in_tes!X6/RES_hhdet_in_fec!X6)</f>
        <v>1</v>
      </c>
      <c r="Y6" s="111">
        <f>IF(RES_hhdet_in_tes!Y6=0,"",RES_hhdet_in_tes!Y6/RES_hhdet_in_fec!Y6)</f>
        <v>1</v>
      </c>
      <c r="DA6" s="63" t="s">
        <v>3591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2.0851312292954223</v>
      </c>
      <c r="D7" s="124">
        <f>IF(RES_hhdet_in_tes!D7=0,"",RES_hhdet_in_tes!D7/RES_hhdet_in_fec!D7)</f>
        <v>2.1660722324919206</v>
      </c>
      <c r="E7" s="124">
        <f>IF(RES_hhdet_in_tes!E7=0,"",RES_hhdet_in_tes!E7/RES_hhdet_in_fec!E7)</f>
        <v>2.2482266969678211</v>
      </c>
      <c r="F7" s="124">
        <f>IF(RES_hhdet_in_tes!F7=0,"",RES_hhdet_in_tes!F7/RES_hhdet_in_fec!F7)</f>
        <v>2.331040989863653</v>
      </c>
      <c r="G7" s="124">
        <f>IF(RES_hhdet_in_tes!G7=0,"",RES_hhdet_in_tes!G7/RES_hhdet_in_fec!G7)</f>
        <v>2.4149948812631896</v>
      </c>
      <c r="H7" s="124">
        <f>IF(RES_hhdet_in_tes!H7=0,"",RES_hhdet_in_tes!H7/RES_hhdet_in_fec!H7)</f>
        <v>2.5000129697255162</v>
      </c>
      <c r="I7" s="124">
        <f>IF(RES_hhdet_in_tes!I7=0,"",RES_hhdet_in_tes!I7/RES_hhdet_in_fec!I7)</f>
        <v>2.5861958241793559</v>
      </c>
      <c r="J7" s="124">
        <f>IF(RES_hhdet_in_tes!J7=0,"",RES_hhdet_in_tes!J7/RES_hhdet_in_fec!J7)</f>
        <v>2.6739941870021857</v>
      </c>
      <c r="K7" s="124">
        <f>IF(RES_hhdet_in_tes!K7=0,"",RES_hhdet_in_tes!K7/RES_hhdet_in_fec!K7)</f>
        <v>2.763765083739782</v>
      </c>
      <c r="L7" s="124">
        <f>IF(RES_hhdet_in_tes!L7=0,"",RES_hhdet_in_tes!L7/RES_hhdet_in_fec!L7)</f>
        <v>2.8555558598220445</v>
      </c>
      <c r="M7" s="124">
        <f>IF(RES_hhdet_in_tes!M7=0,"",RES_hhdet_in_tes!M7/RES_hhdet_in_fec!M7)</f>
        <v>2.9607413233283784</v>
      </c>
      <c r="N7" s="124">
        <f>IF(RES_hhdet_in_tes!N7=0,"",RES_hhdet_in_tes!N7/RES_hhdet_in_fec!N7)</f>
        <v>3.0826981325588232</v>
      </c>
      <c r="O7" s="124">
        <f>IF(RES_hhdet_in_tes!O7=0,"",RES_hhdet_in_tes!O7/RES_hhdet_in_fec!O7)</f>
        <v>3.2212087286280249</v>
      </c>
      <c r="P7" s="124" t="str">
        <f>IF(RES_hhdet_in_tes!P7=0,"",RES_hhdet_in_tes!P7/RES_hhdet_in_fec!P7)</f>
        <v/>
      </c>
      <c r="Q7" s="124">
        <f>IF(RES_hhdet_in_tes!Q7=0,"",RES_hhdet_in_tes!Q7/RES_hhdet_in_fec!Q7)</f>
        <v>3.471457216826729</v>
      </c>
      <c r="R7" s="124">
        <f>IF(RES_hhdet_in_tes!R7=0,"",RES_hhdet_in_tes!R7/RES_hhdet_in_fec!R7)</f>
        <v>3.4950023186121273</v>
      </c>
      <c r="S7" s="124">
        <f>IF(RES_hhdet_in_tes!S7=0,"",RES_hhdet_in_tes!S7/RES_hhdet_in_fec!S7)</f>
        <v>3.4976184410327269</v>
      </c>
      <c r="T7" s="124" t="str">
        <f>IF(RES_hhdet_in_tes!T7=0,"",RES_hhdet_in_tes!T7/RES_hhdet_in_fec!T7)</f>
        <v/>
      </c>
      <c r="U7" s="124">
        <f>IF(RES_hhdet_in_tes!U7=0,"",RES_hhdet_in_tes!U7/RES_hhdet_in_fec!U7)</f>
        <v>3.5037550244884548</v>
      </c>
      <c r="V7" s="124">
        <f>IF(RES_hhdet_in_tes!V7=0,"",RES_hhdet_in_tes!V7/RES_hhdet_in_fec!V7)</f>
        <v>3.512984240860435</v>
      </c>
      <c r="W7" s="124" t="str">
        <f>IF(RES_hhdet_in_tes!W7=0,"",RES_hhdet_in_tes!W7/RES_hhdet_in_fec!W7)</f>
        <v/>
      </c>
      <c r="X7" s="124">
        <f>IF(RES_hhdet_in_tes!X7=0,"",RES_hhdet_in_tes!X7/RES_hhdet_in_fec!X7)</f>
        <v>3.5817860671489004</v>
      </c>
      <c r="Y7" s="124">
        <f>IF(RES_hhdet_in_tes!Y7=0,"",RES_hhdet_in_tes!Y7/RES_hhdet_in_fec!Y7)</f>
        <v>3.625193399041557</v>
      </c>
      <c r="DA7" s="130" t="s">
        <v>3592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2.0851312292954223</v>
      </c>
      <c r="D8" s="111">
        <f>IF(RES_hhdet_in_tes!D8=0,"",RES_hhdet_in_tes!D8/RES_hhdet_in_fec!D8)</f>
        <v>2.1660722324919206</v>
      </c>
      <c r="E8" s="111">
        <f>IF(RES_hhdet_in_tes!E8=0,"",RES_hhdet_in_tes!E8/RES_hhdet_in_fec!E8)</f>
        <v>2.2482266969678211</v>
      </c>
      <c r="F8" s="111">
        <f>IF(RES_hhdet_in_tes!F8=0,"",RES_hhdet_in_tes!F8/RES_hhdet_in_fec!F8)</f>
        <v>2.331040989863653</v>
      </c>
      <c r="G8" s="111">
        <f>IF(RES_hhdet_in_tes!G8=0,"",RES_hhdet_in_tes!G8/RES_hhdet_in_fec!G8)</f>
        <v>2.4149948812631896</v>
      </c>
      <c r="H8" s="111">
        <f>IF(RES_hhdet_in_tes!H8=0,"",RES_hhdet_in_tes!H8/RES_hhdet_in_fec!H8)</f>
        <v>2.5000129697255162</v>
      </c>
      <c r="I8" s="111">
        <f>IF(RES_hhdet_in_tes!I8=0,"",RES_hhdet_in_tes!I8/RES_hhdet_in_fec!I8)</f>
        <v>2.5861958241793559</v>
      </c>
      <c r="J8" s="111">
        <f>IF(RES_hhdet_in_tes!J8=0,"",RES_hhdet_in_tes!J8/RES_hhdet_in_fec!J8)</f>
        <v>2.6739941870021857</v>
      </c>
      <c r="K8" s="111">
        <f>IF(RES_hhdet_in_tes!K8=0,"",RES_hhdet_in_tes!K8/RES_hhdet_in_fec!K8)</f>
        <v>2.763765083739782</v>
      </c>
      <c r="L8" s="111">
        <f>IF(RES_hhdet_in_tes!L8=0,"",RES_hhdet_in_tes!L8/RES_hhdet_in_fec!L8)</f>
        <v>2.8555558598220445</v>
      </c>
      <c r="M8" s="111">
        <f>IF(RES_hhdet_in_tes!M8=0,"",RES_hhdet_in_tes!M8/RES_hhdet_in_fec!M8)</f>
        <v>2.9607413233283784</v>
      </c>
      <c r="N8" s="111">
        <f>IF(RES_hhdet_in_tes!N8=0,"",RES_hhdet_in_tes!N8/RES_hhdet_in_fec!N8)</f>
        <v>3.0826981325588232</v>
      </c>
      <c r="O8" s="111">
        <f>IF(RES_hhdet_in_tes!O8=0,"",RES_hhdet_in_tes!O8/RES_hhdet_in_fec!O8)</f>
        <v>3.2212087286280249</v>
      </c>
      <c r="P8" s="111" t="str">
        <f>IF(RES_hhdet_in_tes!P8=0,"",RES_hhdet_in_tes!P8/RES_hhdet_in_fec!P8)</f>
        <v/>
      </c>
      <c r="Q8" s="111">
        <f>IF(RES_hhdet_in_tes!Q8=0,"",RES_hhdet_in_tes!Q8/RES_hhdet_in_fec!Q8)</f>
        <v>3.471457216826729</v>
      </c>
      <c r="R8" s="111">
        <f>IF(RES_hhdet_in_tes!R8=0,"",RES_hhdet_in_tes!R8/RES_hhdet_in_fec!R8)</f>
        <v>3.4950023186121273</v>
      </c>
      <c r="S8" s="111">
        <f>IF(RES_hhdet_in_tes!S8=0,"",RES_hhdet_in_tes!S8/RES_hhdet_in_fec!S8)</f>
        <v>3.4976184410327269</v>
      </c>
      <c r="T8" s="111" t="str">
        <f>IF(RES_hhdet_in_tes!T8=0,"",RES_hhdet_in_tes!T8/RES_hhdet_in_fec!T8)</f>
        <v/>
      </c>
      <c r="U8" s="111">
        <f>IF(RES_hhdet_in_tes!U8=0,"",RES_hhdet_in_tes!U8/RES_hhdet_in_fec!U8)</f>
        <v>3.5037550244884548</v>
      </c>
      <c r="V8" s="111">
        <f>IF(RES_hhdet_in_tes!V8=0,"",RES_hhdet_in_tes!V8/RES_hhdet_in_fec!V8)</f>
        <v>3.512984240860435</v>
      </c>
      <c r="W8" s="111" t="str">
        <f>IF(RES_hhdet_in_tes!W8=0,"",RES_hhdet_in_tes!W8/RES_hhdet_in_fec!W8)</f>
        <v/>
      </c>
      <c r="X8" s="111">
        <f>IF(RES_hhdet_in_tes!X8=0,"",RES_hhdet_in_tes!X8/RES_hhdet_in_fec!X8)</f>
        <v>3.5817860671489004</v>
      </c>
      <c r="Y8" s="111">
        <f>IF(RES_hhdet_in_tes!Y8=0,"",RES_hhdet_in_tes!Y8/RES_hhdet_in_fec!Y8)</f>
        <v>3.625193399041557</v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0.57623745739786048</v>
      </c>
      <c r="D9" s="124">
        <f>IF(RES_hhdet_in_tes!D9=0,"",RES_hhdet_in_tes!D9/RES_hhdet_in_fec!D9)</f>
        <v>0.57774281603845734</v>
      </c>
      <c r="E9" s="124">
        <f>IF(RES_hhdet_in_tes!E9=0,"",RES_hhdet_in_tes!E9/RES_hhdet_in_fec!E9)</f>
        <v>0.5790972272762358</v>
      </c>
      <c r="F9" s="124">
        <f>IF(RES_hhdet_in_tes!F9=0,"",RES_hhdet_in_tes!F9/RES_hhdet_in_fec!F9)</f>
        <v>0.58052844455893227</v>
      </c>
      <c r="G9" s="124">
        <f>IF(RES_hhdet_in_tes!G9=0,"",RES_hhdet_in_tes!G9/RES_hhdet_in_fec!G9)</f>
        <v>0.5821131948721362</v>
      </c>
      <c r="H9" s="124">
        <f>IF(RES_hhdet_in_tes!H9=0,"",RES_hhdet_in_tes!H9/RES_hhdet_in_fec!H9)</f>
        <v>0.58385597234296838</v>
      </c>
      <c r="I9" s="124">
        <f>IF(RES_hhdet_in_tes!I9=0,"",RES_hhdet_in_tes!I9/RES_hhdet_in_fec!I9)</f>
        <v>0.58581381691625189</v>
      </c>
      <c r="J9" s="124">
        <f>IF(RES_hhdet_in_tes!J9=0,"",RES_hhdet_in_tes!J9/RES_hhdet_in_fec!J9)</f>
        <v>0.5885848726277273</v>
      </c>
      <c r="K9" s="124">
        <f>IF(RES_hhdet_in_tes!K9=0,"",RES_hhdet_in_tes!K9/RES_hhdet_in_fec!K9)</f>
        <v>0.59067996390661015</v>
      </c>
      <c r="L9" s="124">
        <f>IF(RES_hhdet_in_tes!L9=0,"",RES_hhdet_in_tes!L9/RES_hhdet_in_fec!L9)</f>
        <v>0.66056367481823719</v>
      </c>
      <c r="M9" s="124">
        <f>IF(RES_hhdet_in_tes!M9=0,"",RES_hhdet_in_tes!M9/RES_hhdet_in_fec!M9)</f>
        <v>0.60981042894443627</v>
      </c>
      <c r="N9" s="124">
        <f>IF(RES_hhdet_in_tes!N9=0,"",RES_hhdet_in_tes!N9/RES_hhdet_in_fec!N9)</f>
        <v>0.61364558072396902</v>
      </c>
      <c r="O9" s="124">
        <f>IF(RES_hhdet_in_tes!O9=0,"",RES_hhdet_in_tes!O9/RES_hhdet_in_fec!O9)</f>
        <v>0.6348243803929382</v>
      </c>
      <c r="P9" s="124" t="str">
        <f>IF(RES_hhdet_in_tes!P9=0,"",RES_hhdet_in_tes!P9/RES_hhdet_in_fec!P9)</f>
        <v/>
      </c>
      <c r="Q9" s="124">
        <f>IF(RES_hhdet_in_tes!Q9=0,"",RES_hhdet_in_tes!Q9/RES_hhdet_in_fec!Q9)</f>
        <v>0.66088006585076897</v>
      </c>
      <c r="R9" s="124">
        <f>IF(RES_hhdet_in_tes!R9=0,"",RES_hhdet_in_tes!R9/RES_hhdet_in_fec!R9)</f>
        <v>0.68029799187493933</v>
      </c>
      <c r="S9" s="124">
        <f>IF(RES_hhdet_in_tes!S9=0,"",RES_hhdet_in_tes!S9/RES_hhdet_in_fec!S9)</f>
        <v>0.69517211786873567</v>
      </c>
      <c r="T9" s="124" t="str">
        <f>IF(RES_hhdet_in_tes!T9=0,"",RES_hhdet_in_tes!T9/RES_hhdet_in_fec!T9)</f>
        <v/>
      </c>
      <c r="U9" s="124">
        <f>IF(RES_hhdet_in_tes!U9=0,"",RES_hhdet_in_tes!U9/RES_hhdet_in_fec!U9)</f>
        <v>0.71069519707539464</v>
      </c>
      <c r="V9" s="124">
        <f>IF(RES_hhdet_in_tes!V9=0,"",RES_hhdet_in_tes!V9/RES_hhdet_in_fec!V9)</f>
        <v>0.71673320736428414</v>
      </c>
      <c r="W9" s="124" t="str">
        <f>IF(RES_hhdet_in_tes!W9=0,"",RES_hhdet_in_tes!W9/RES_hhdet_in_fec!W9)</f>
        <v/>
      </c>
      <c r="X9" s="124">
        <f>IF(RES_hhdet_in_tes!X9=0,"",RES_hhdet_in_tes!X9/RES_hhdet_in_fec!X9)</f>
        <v>0.72742978819597237</v>
      </c>
      <c r="Y9" s="124">
        <f>IF(RES_hhdet_in_tes!Y9=0,"",RES_hhdet_in_tes!Y9/RES_hhdet_in_fec!Y9)</f>
        <v>0.73319043432383391</v>
      </c>
      <c r="DA9" s="130" t="s">
        <v>3594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0.57520676327234521</v>
      </c>
      <c r="D10" s="111">
        <f>IF(RES_hhdet_in_tes!D10=0,"",RES_hhdet_in_tes!D10/RES_hhdet_in_fec!D10)</f>
        <v>0.57889565054484682</v>
      </c>
      <c r="E10" s="111">
        <f>IF(RES_hhdet_in_tes!E10=0,"",RES_hhdet_in_tes!E10/RES_hhdet_in_fec!E10)</f>
        <v>0.5827548011776652</v>
      </c>
      <c r="F10" s="111">
        <f>IF(RES_hhdet_in_tes!F10=0,"",RES_hhdet_in_tes!F10/RES_hhdet_in_fec!F10)</f>
        <v>0.58674192559788896</v>
      </c>
      <c r="G10" s="111">
        <f>IF(RES_hhdet_in_tes!G10=0,"",RES_hhdet_in_tes!G10/RES_hhdet_in_fec!G10)</f>
        <v>0.59087977436615124</v>
      </c>
      <c r="H10" s="111">
        <f>IF(RES_hhdet_in_tes!H10=0,"",RES_hhdet_in_tes!H10/RES_hhdet_in_fec!H10)</f>
        <v>0.59515476499377851</v>
      </c>
      <c r="I10" s="111">
        <f>IF(RES_hhdet_in_tes!I10=0,"",RES_hhdet_in_tes!I10/RES_hhdet_in_fec!I10)</f>
        <v>0.5995616032990172</v>
      </c>
      <c r="J10" s="111">
        <f>IF(RES_hhdet_in_tes!J10=0,"",RES_hhdet_in_tes!J10/RES_hhdet_in_fec!J10)</f>
        <v>0.60410359472965125</v>
      </c>
      <c r="K10" s="111">
        <f>IF(RES_hhdet_in_tes!K10=0,"",RES_hhdet_in_tes!K10/RES_hhdet_in_fec!K10)</f>
        <v>0.60877009896821177</v>
      </c>
      <c r="L10" s="111">
        <f>IF(RES_hhdet_in_tes!L10=0,"",RES_hhdet_in_tes!L10/RES_hhdet_in_fec!L10)</f>
        <v>0.61353477644376764</v>
      </c>
      <c r="M10" s="111">
        <f>IF(RES_hhdet_in_tes!M10=0,"",RES_hhdet_in_tes!M10/RES_hhdet_in_fec!M10)</f>
        <v>0.61828880827197541</v>
      </c>
      <c r="N10" s="111">
        <f>IF(RES_hhdet_in_tes!N10=0,"",RES_hhdet_in_tes!N10/RES_hhdet_in_fec!N10)</f>
        <v>0.6227296180505989</v>
      </c>
      <c r="O10" s="111">
        <f>IF(RES_hhdet_in_tes!O10=0,"",RES_hhdet_in_tes!O10/RES_hhdet_in_fec!O10)</f>
        <v>0.62669711686978713</v>
      </c>
      <c r="P10" s="111" t="str">
        <f>IF(RES_hhdet_in_tes!P10=0,"",RES_hhdet_in_tes!P10/RES_hhdet_in_fec!P10)</f>
        <v/>
      </c>
      <c r="Q10" s="111">
        <f>IF(RES_hhdet_in_tes!Q10=0,"",RES_hhdet_in_tes!Q10/RES_hhdet_in_fec!Q10)</f>
        <v>0.63708374402707635</v>
      </c>
      <c r="R10" s="111">
        <f>IF(RES_hhdet_in_tes!R10=0,"",RES_hhdet_in_tes!R10/RES_hhdet_in_fec!R10)</f>
        <v>0.64963389659828152</v>
      </c>
      <c r="S10" s="111">
        <f>IF(RES_hhdet_in_tes!S10=0,"",RES_hhdet_in_tes!S10/RES_hhdet_in_fec!S10)</f>
        <v>0.66595094729446158</v>
      </c>
      <c r="T10" s="111" t="str">
        <f>IF(RES_hhdet_in_tes!T10=0,"",RES_hhdet_in_tes!T10/RES_hhdet_in_fec!T10)</f>
        <v/>
      </c>
      <c r="U10" s="111">
        <f>IF(RES_hhdet_in_tes!U10=0,"",RES_hhdet_in_tes!U10/RES_hhdet_in_fec!U10)</f>
        <v>0.69909358836337243</v>
      </c>
      <c r="V10" s="111">
        <f>IF(RES_hhdet_in_tes!V10=0,"",RES_hhdet_in_tes!V10/RES_hhdet_in_fec!V10)</f>
        <v>0.71166313514803548</v>
      </c>
      <c r="W10" s="111" t="str">
        <f>IF(RES_hhdet_in_tes!W10=0,"",RES_hhdet_in_tes!W10/RES_hhdet_in_fec!W10)</f>
        <v/>
      </c>
      <c r="X10" s="111">
        <f>IF(RES_hhdet_in_tes!X10=0,"",RES_hhdet_in_tes!X10/RES_hhdet_in_fec!X10)</f>
        <v>0.72742978819597237</v>
      </c>
      <c r="Y10" s="111">
        <f>IF(RES_hhdet_in_tes!Y10=0,"",RES_hhdet_in_tes!Y10/RES_hhdet_in_fec!Y10)</f>
        <v>0.73319043432383391</v>
      </c>
      <c r="DA10" s="63" t="s">
        <v>3595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0.51487787184501421</v>
      </c>
      <c r="D11" s="111">
        <f>IF(RES_hhdet_in_tes!D11=0,"",RES_hhdet_in_tes!D11/RES_hhdet_in_fec!D11)</f>
        <v>0.51670628920293271</v>
      </c>
      <c r="E11" s="111">
        <f>IF(RES_hhdet_in_tes!E11=0,"",RES_hhdet_in_tes!E11/RES_hhdet_in_fec!E11)</f>
        <v>0.51878886466630025</v>
      </c>
      <c r="F11" s="111">
        <f>IF(RES_hhdet_in_tes!F11=0,"",RES_hhdet_in_tes!F11/RES_hhdet_in_fec!F11)</f>
        <v>0.52090609805313814</v>
      </c>
      <c r="G11" s="111">
        <f>IF(RES_hhdet_in_tes!G11=0,"",RES_hhdet_in_tes!G11/RES_hhdet_in_fec!G11)</f>
        <v>0.52325739610575772</v>
      </c>
      <c r="H11" s="111">
        <f>IF(RES_hhdet_in_tes!H11=0,"",RES_hhdet_in_tes!H11/RES_hhdet_in_fec!H11)</f>
        <v>0.52581835397748999</v>
      </c>
      <c r="I11" s="111">
        <f>IF(RES_hhdet_in_tes!I11=0,"",RES_hhdet_in_tes!I11/RES_hhdet_in_fec!I11)</f>
        <v>0.5286381054954673</v>
      </c>
      <c r="J11" s="111">
        <f>IF(RES_hhdet_in_tes!J11=0,"",RES_hhdet_in_tes!J11/RES_hhdet_in_fec!J11)</f>
        <v>0.53191793460676984</v>
      </c>
      <c r="K11" s="111">
        <f>IF(RES_hhdet_in_tes!K11=0,"",RES_hhdet_in_tes!K11/RES_hhdet_in_fec!K11)</f>
        <v>0.53582898561039072</v>
      </c>
      <c r="L11" s="111">
        <f>IF(RES_hhdet_in_tes!L11=0,"",RES_hhdet_in_tes!L11/RES_hhdet_in_fec!L11)</f>
        <v>0.54041704662287104</v>
      </c>
      <c r="M11" s="111">
        <f>IF(RES_hhdet_in_tes!M11=0,"",RES_hhdet_in_tes!M11/RES_hhdet_in_fec!M11)</f>
        <v>0.54977009991821069</v>
      </c>
      <c r="N11" s="111">
        <f>IF(RES_hhdet_in_tes!N11=0,"",RES_hhdet_in_tes!N11/RES_hhdet_in_fec!N11)</f>
        <v>0.56518755765363937</v>
      </c>
      <c r="O11" s="111">
        <f>IF(RES_hhdet_in_tes!O11=0,"",RES_hhdet_in_tes!O11/RES_hhdet_in_fec!O11)</f>
        <v>0.58772697057918488</v>
      </c>
      <c r="P11" s="111" t="str">
        <f>IF(RES_hhdet_in_tes!P11=0,"",RES_hhdet_in_tes!P11/RES_hhdet_in_fec!P11)</f>
        <v/>
      </c>
      <c r="Q11" s="111">
        <f>IF(RES_hhdet_in_tes!Q11=0,"",RES_hhdet_in_tes!Q11/RES_hhdet_in_fec!Q11)</f>
        <v>0.63966664549383567</v>
      </c>
      <c r="R11" s="111">
        <f>IF(RES_hhdet_in_tes!R11=0,"",RES_hhdet_in_tes!R11/RES_hhdet_in_fec!R11)</f>
        <v>0.65563190603352783</v>
      </c>
      <c r="S11" s="111">
        <f>IF(RES_hhdet_in_tes!S11=0,"",RES_hhdet_in_tes!S11/RES_hhdet_in_fec!S11)</f>
        <v>0.67049708516629769</v>
      </c>
      <c r="T11" s="111" t="str">
        <f>IF(RES_hhdet_in_tes!T11=0,"",RES_hhdet_in_tes!T11/RES_hhdet_in_fec!T11)</f>
        <v/>
      </c>
      <c r="U11" s="111">
        <f>IF(RES_hhdet_in_tes!U11=0,"",RES_hhdet_in_tes!U11/RES_hhdet_in_fec!U11)</f>
        <v>0.69517395416996641</v>
      </c>
      <c r="V11" s="111">
        <f>IF(RES_hhdet_in_tes!V11=0,"",RES_hhdet_in_tes!V11/RES_hhdet_in_fec!V11)</f>
        <v>0.70410902152036259</v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0.57663940680534598</v>
      </c>
      <c r="D15" s="112">
        <f>IF(RES_hhdet_in_tes!D15=0,"",RES_hhdet_in_tes!D15/RES_hhdet_in_fec!D15)</f>
        <v>0.57797176354610791</v>
      </c>
      <c r="E15" s="112">
        <f>IF(RES_hhdet_in_tes!E15=0,"",RES_hhdet_in_tes!E15/RES_hhdet_in_fec!E15)</f>
        <v>0.57943036419409755</v>
      </c>
      <c r="F15" s="112">
        <f>IF(RES_hhdet_in_tes!F15=0,"",RES_hhdet_in_tes!F15/RES_hhdet_in_fec!F15)</f>
        <v>0.58090656355625303</v>
      </c>
      <c r="G15" s="112">
        <f>IF(RES_hhdet_in_tes!G15=0,"",RES_hhdet_in_tes!G15/RES_hhdet_in_fec!G15)</f>
        <v>0.58250001121233042</v>
      </c>
      <c r="H15" s="112">
        <f>IF(RES_hhdet_in_tes!H15=0,"",RES_hhdet_in_tes!H15/RES_hhdet_in_fec!H15)</f>
        <v>0.58419945886333369</v>
      </c>
      <c r="I15" s="112">
        <f>IF(RES_hhdet_in_tes!I15=0,"",RES_hhdet_in_tes!I15/RES_hhdet_in_fec!I15)</f>
        <v>0.58603075041584718</v>
      </c>
      <c r="J15" s="112">
        <f>IF(RES_hhdet_in_tes!J15=0,"",RES_hhdet_in_tes!J15/RES_hhdet_in_fec!J15)</f>
        <v>0.58809751210514183</v>
      </c>
      <c r="K15" s="112">
        <f>IF(RES_hhdet_in_tes!K15=0,"",RES_hhdet_in_tes!K15/RES_hhdet_in_fec!K15)</f>
        <v>0.59049128885778601</v>
      </c>
      <c r="L15" s="112">
        <f>IF(RES_hhdet_in_tes!L15=0,"",RES_hhdet_in_tes!L15/RES_hhdet_in_fec!L15)</f>
        <v>0.5932435554920743</v>
      </c>
      <c r="M15" s="112">
        <f>IF(RES_hhdet_in_tes!M15=0,"",RES_hhdet_in_tes!M15/RES_hhdet_in_fec!M15)</f>
        <v>0.59847594585915886</v>
      </c>
      <c r="N15" s="112">
        <f>IF(RES_hhdet_in_tes!N15=0,"",RES_hhdet_in_tes!N15/RES_hhdet_in_fec!N15)</f>
        <v>0.60710368633484801</v>
      </c>
      <c r="O15" s="112">
        <f>IF(RES_hhdet_in_tes!O15=0,"",RES_hhdet_in_tes!O15/RES_hhdet_in_fec!O15)</f>
        <v>0.62025986902993158</v>
      </c>
      <c r="P15" s="112" t="str">
        <f>IF(RES_hhdet_in_tes!P15=0,"",RES_hhdet_in_tes!P15/RES_hhdet_in_fec!P15)</f>
        <v/>
      </c>
      <c r="Q15" s="112">
        <f>IF(RES_hhdet_in_tes!Q15=0,"",RES_hhdet_in_tes!Q15/RES_hhdet_in_fec!Q15)</f>
        <v>0.65378088122369582</v>
      </c>
      <c r="R15" s="112">
        <f>IF(RES_hhdet_in_tes!R15=0,"",RES_hhdet_in_tes!R15/RES_hhdet_in_fec!R15)</f>
        <v>0.66492009603909086</v>
      </c>
      <c r="S15" s="112">
        <f>IF(RES_hhdet_in_tes!S15=0,"",RES_hhdet_in_tes!S15/RES_hhdet_in_fec!S15)</f>
        <v>0.67571207514380216</v>
      </c>
      <c r="T15" s="112" t="str">
        <f>IF(RES_hhdet_in_tes!T15=0,"",RES_hhdet_in_tes!T15/RES_hhdet_in_fec!T15)</f>
        <v/>
      </c>
      <c r="U15" s="112">
        <f>IF(RES_hhdet_in_tes!U15=0,"",RES_hhdet_in_tes!U15/RES_hhdet_in_fec!U15)</f>
        <v>0.69715242561315116</v>
      </c>
      <c r="V15" s="112">
        <f>IF(RES_hhdet_in_tes!V15=0,"",RES_hhdet_in_tes!V15/RES_hhdet_in_fec!V15)</f>
        <v>0.70769549228160544</v>
      </c>
      <c r="W15" s="112" t="str">
        <f>IF(RES_hhdet_in_tes!W15=0,"",RES_hhdet_in_tes!W15/RES_hhdet_in_fec!W15)</f>
        <v/>
      </c>
      <c r="X15" s="112" t="str">
        <f>IF(RES_hhdet_in_tes!X15=0,"",RES_hhdet_in_tes!X15/RES_hhdet_in_fec!X15)</f>
        <v/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>
        <f>IF(RES_hhdet_in_tes!L16=0,"",RES_hhdet_in_tes!L16/RES_hhdet_in_fec!L16)</f>
        <v>0.80811021962479523</v>
      </c>
      <c r="M16" s="113">
        <f>IF(RES_hhdet_in_tes!M16=0,"",RES_hhdet_in_tes!M16/RES_hhdet_in_fec!M16)</f>
        <v>0.81638216342019587</v>
      </c>
      <c r="N16" s="113">
        <f>IF(RES_hhdet_in_tes!N16=0,"",RES_hhdet_in_tes!N16/RES_hhdet_in_fec!N16)</f>
        <v>0.83178831043634638</v>
      </c>
      <c r="O16" s="113">
        <f>IF(RES_hhdet_in_tes!O16=0,"",RES_hhdet_in_tes!O16/RES_hhdet_in_fec!O16)</f>
        <v>0.83015574052583085</v>
      </c>
      <c r="P16" s="113" t="str">
        <f>IF(RES_hhdet_in_tes!P16=0,"",RES_hhdet_in_tes!P16/RES_hhdet_in_fec!P16)</f>
        <v/>
      </c>
      <c r="Q16" s="113">
        <f>IF(RES_hhdet_in_tes!Q16=0,"",RES_hhdet_in_tes!Q16/RES_hhdet_in_fec!Q16)</f>
        <v>0.85284035259675706</v>
      </c>
      <c r="R16" s="113">
        <f>IF(RES_hhdet_in_tes!R16=0,"",RES_hhdet_in_tes!R16/RES_hhdet_in_fec!R16)</f>
        <v>0.84953887629601033</v>
      </c>
      <c r="S16" s="113">
        <f>IF(RES_hhdet_in_tes!S16=0,"",RES_hhdet_in_tes!S16/RES_hhdet_in_fec!S16)</f>
        <v>0.84762782797415837</v>
      </c>
      <c r="T16" s="113" t="str">
        <f>IF(RES_hhdet_in_tes!T16=0,"",RES_hhdet_in_tes!T16/RES_hhdet_in_fec!T16)</f>
        <v/>
      </c>
      <c r="U16" s="113">
        <f>IF(RES_hhdet_in_tes!U16=0,"",RES_hhdet_in_tes!U16/RES_hhdet_in_fec!U16)</f>
        <v>0.86636067971620001</v>
      </c>
      <c r="V16" s="113">
        <f>IF(RES_hhdet_in_tes!V16=0,"",RES_hhdet_in_tes!V16/RES_hhdet_in_fec!V16)</f>
        <v>0.86929104075915942</v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>
        <f>IF(RES_hhdet_in_tes!L17=0,"",RES_hhdet_in_tes!L17/RES_hhdet_in_fec!L17)</f>
        <v>0.5932435554920743</v>
      </c>
      <c r="M17" s="111">
        <f>IF(RES_hhdet_in_tes!M17=0,"",RES_hhdet_in_tes!M17/RES_hhdet_in_fec!M17)</f>
        <v>0.59847594585915886</v>
      </c>
      <c r="N17" s="111">
        <f>IF(RES_hhdet_in_tes!N17=0,"",RES_hhdet_in_tes!N17/RES_hhdet_in_fec!N17)</f>
        <v>0.60710368633484801</v>
      </c>
      <c r="O17" s="111">
        <f>IF(RES_hhdet_in_tes!O17=0,"",RES_hhdet_in_tes!O17/RES_hhdet_in_fec!O17)</f>
        <v>0.62025986902993158</v>
      </c>
      <c r="P17" s="111" t="str">
        <f>IF(RES_hhdet_in_tes!P17=0,"",RES_hhdet_in_tes!P17/RES_hhdet_in_fec!P17)</f>
        <v/>
      </c>
      <c r="Q17" s="111">
        <f>IF(RES_hhdet_in_tes!Q17=0,"",RES_hhdet_in_tes!Q17/RES_hhdet_in_fec!Q17)</f>
        <v>0.65378088122369582</v>
      </c>
      <c r="R17" s="111">
        <f>IF(RES_hhdet_in_tes!R17=0,"",RES_hhdet_in_tes!R17/RES_hhdet_in_fec!R17)</f>
        <v>0.66492009603909086</v>
      </c>
      <c r="S17" s="111">
        <f>IF(RES_hhdet_in_tes!S17=0,"",RES_hhdet_in_tes!S17/RES_hhdet_in_fec!S17)</f>
        <v>0.67571207514380227</v>
      </c>
      <c r="T17" s="111" t="str">
        <f>IF(RES_hhdet_in_tes!T17=0,"",RES_hhdet_in_tes!T17/RES_hhdet_in_fec!T17)</f>
        <v/>
      </c>
      <c r="U17" s="111">
        <f>IF(RES_hhdet_in_tes!U17=0,"",RES_hhdet_in_tes!U17/RES_hhdet_in_fec!U17)</f>
        <v>0.69715242561315116</v>
      </c>
      <c r="V17" s="111">
        <f>IF(RES_hhdet_in_tes!V17=0,"",RES_hhdet_in_tes!V17/RES_hhdet_in_fec!V17)</f>
        <v>0.70769549228160544</v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 t="str">
        <f>IF(RES_hhdet_in_tes!P18=0,"",RES_hhdet_in_tes!P18/RES_hhdet_in_fec!P18)</f>
        <v/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 t="str">
        <f>IF(RES_hhdet_in_tes!T18=0,"",RES_hhdet_in_tes!T18/RES_hhdet_in_fec!T18)</f>
        <v/>
      </c>
      <c r="U18" s="111">
        <f>IF(RES_hhdet_in_tes!U18=0,"",RES_hhdet_in_tes!U18/RES_hhdet_in_fec!U18)</f>
        <v>1</v>
      </c>
      <c r="V18" s="111">
        <f>IF(RES_hhdet_in_tes!V18=0,"",RES_hhdet_in_tes!V18/RES_hhdet_in_fec!V18)</f>
        <v>1</v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0.70525409413831397</v>
      </c>
      <c r="D19" s="124">
        <f>IF(RES_hhdet_in_tes!D19=0,"",RES_hhdet_in_tes!D19/RES_hhdet_in_fec!D19)</f>
        <v>0.66644084617840826</v>
      </c>
      <c r="E19" s="124">
        <f>IF(RES_hhdet_in_tes!E19=0,"",RES_hhdet_in_tes!E19/RES_hhdet_in_fec!E19)</f>
        <v>0.67954118427286359</v>
      </c>
      <c r="F19" s="124">
        <f>IF(RES_hhdet_in_tes!F19=0,"",RES_hhdet_in_tes!F19/RES_hhdet_in_fec!F19)</f>
        <v>0.6946664981806574</v>
      </c>
      <c r="G19" s="124">
        <f>IF(RES_hhdet_in_tes!G19=0,"",RES_hhdet_in_tes!G19/RES_hhdet_in_fec!G19)</f>
        <v>0.70338328201888123</v>
      </c>
      <c r="H19" s="124">
        <f>IF(RES_hhdet_in_tes!H19=0,"",RES_hhdet_in_tes!H19/RES_hhdet_in_fec!H19)</f>
        <v>0.70628454927190454</v>
      </c>
      <c r="I19" s="124">
        <f>IF(RES_hhdet_in_tes!I19=0,"",RES_hhdet_in_tes!I19/RES_hhdet_in_fec!I19)</f>
        <v>0.7195472893348055</v>
      </c>
      <c r="J19" s="124">
        <f>IF(RES_hhdet_in_tes!J19=0,"",RES_hhdet_in_tes!J19/RES_hhdet_in_fec!J19)</f>
        <v>0.66385629681568181</v>
      </c>
      <c r="K19" s="124">
        <f>IF(RES_hhdet_in_tes!K19=0,"",RES_hhdet_in_tes!K19/RES_hhdet_in_fec!K19)</f>
        <v>0.6958783321822879</v>
      </c>
      <c r="L19" s="124">
        <f>IF(RES_hhdet_in_tes!L19=0,"",RES_hhdet_in_tes!L19/RES_hhdet_in_fec!L19)</f>
        <v>0.67890444563393815</v>
      </c>
      <c r="M19" s="124">
        <f>IF(RES_hhdet_in_tes!M19=0,"",RES_hhdet_in_tes!M19/RES_hhdet_in_fec!M19)</f>
        <v>0.68951134246590073</v>
      </c>
      <c r="N19" s="124">
        <f>IF(RES_hhdet_in_tes!N19=0,"",RES_hhdet_in_tes!N19/RES_hhdet_in_fec!N19)</f>
        <v>0.69730110289176928</v>
      </c>
      <c r="O19" s="124">
        <f>IF(RES_hhdet_in_tes!O19=0,"",RES_hhdet_in_tes!O19/RES_hhdet_in_fec!O19)</f>
        <v>0.72262025923617901</v>
      </c>
      <c r="P19" s="124" t="str">
        <f>IF(RES_hhdet_in_tes!P19=0,"",RES_hhdet_in_tes!P19/RES_hhdet_in_fec!P19)</f>
        <v/>
      </c>
      <c r="Q19" s="124">
        <f>IF(RES_hhdet_in_tes!Q19=0,"",RES_hhdet_in_tes!Q19/RES_hhdet_in_fec!Q19)</f>
        <v>0.7478664163945461</v>
      </c>
      <c r="R19" s="124">
        <f>IF(RES_hhdet_in_tes!R19=0,"",RES_hhdet_in_tes!R19/RES_hhdet_in_fec!R19)</f>
        <v>0.76273598478554527</v>
      </c>
      <c r="S19" s="124">
        <f>IF(RES_hhdet_in_tes!S19=0,"",RES_hhdet_in_tes!S19/RES_hhdet_in_fec!S19)</f>
        <v>0.79080068400340042</v>
      </c>
      <c r="T19" s="124" t="str">
        <f>IF(RES_hhdet_in_tes!T19=0,"",RES_hhdet_in_tes!T19/RES_hhdet_in_fec!T19)</f>
        <v/>
      </c>
      <c r="U19" s="124">
        <f>IF(RES_hhdet_in_tes!U19=0,"",RES_hhdet_in_tes!U19/RES_hhdet_in_fec!U19)</f>
        <v>0.80313201211985419</v>
      </c>
      <c r="V19" s="124">
        <f>IF(RES_hhdet_in_tes!V19=0,"",RES_hhdet_in_tes!V19/RES_hhdet_in_fec!V19)</f>
        <v>0.81359112944671041</v>
      </c>
      <c r="W19" s="124" t="str">
        <f>IF(RES_hhdet_in_tes!W19=0,"",RES_hhdet_in_tes!W19/RES_hhdet_in_fec!W19)</f>
        <v/>
      </c>
      <c r="X19" s="124">
        <f>IF(RES_hhdet_in_tes!X19=0,"",RES_hhdet_in_tes!X19/RES_hhdet_in_fec!X19)</f>
        <v>0.87895070553873944</v>
      </c>
      <c r="Y19" s="124">
        <f>IF(RES_hhdet_in_tes!Y19=0,"",RES_hhdet_in_tes!Y19/RES_hhdet_in_fec!Y19)</f>
        <v>0.88572998726694319</v>
      </c>
      <c r="DA19" s="130" t="s">
        <v>3604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0.5724412728459376</v>
      </c>
      <c r="D20" s="111">
        <f>IF(RES_hhdet_in_tes!D20=0,"",RES_hhdet_in_tes!D20/RES_hhdet_in_fec!D20)</f>
        <v>0.57283839798351521</v>
      </c>
      <c r="E20" s="111">
        <f>IF(RES_hhdet_in_tes!E20=0,"",RES_hhdet_in_tes!E20/RES_hhdet_in_fec!E20)</f>
        <v>0.57323555889356981</v>
      </c>
      <c r="F20" s="111">
        <f>IF(RES_hhdet_in_tes!F20=0,"",RES_hhdet_in_tes!F20/RES_hhdet_in_fec!F20)</f>
        <v>0.57363272468168935</v>
      </c>
      <c r="G20" s="111">
        <f>IF(RES_hhdet_in_tes!G20=0,"",RES_hhdet_in_tes!G20/RES_hhdet_in_fec!G20)</f>
        <v>0.57402992341415593</v>
      </c>
      <c r="H20" s="111">
        <f>IF(RES_hhdet_in_tes!H20=0,"",RES_hhdet_in_tes!H20/RES_hhdet_in_fec!H20)</f>
        <v>0.5744271516560141</v>
      </c>
      <c r="I20" s="111">
        <f>IF(RES_hhdet_in_tes!I20=0,"",RES_hhdet_in_tes!I20/RES_hhdet_in_fec!I20)</f>
        <v>0.57482441632279613</v>
      </c>
      <c r="J20" s="111">
        <f>IF(RES_hhdet_in_tes!J20=0,"",RES_hhdet_in_tes!J20/RES_hhdet_in_fec!J20)</f>
        <v>0.57522174574499918</v>
      </c>
      <c r="K20" s="111">
        <f>IF(RES_hhdet_in_tes!K20=0,"",RES_hhdet_in_tes!K20/RES_hhdet_in_fec!K20)</f>
        <v>0.57561916401099655</v>
      </c>
      <c r="L20" s="111">
        <f>IF(RES_hhdet_in_tes!L20=0,"",RES_hhdet_in_tes!L20/RES_hhdet_in_fec!L20)</f>
        <v>0.57601667756541619</v>
      </c>
      <c r="M20" s="111">
        <f>IF(RES_hhdet_in_tes!M20=0,"",RES_hhdet_in_tes!M20/RES_hhdet_in_fec!M20)</f>
        <v>0.57631856642240686</v>
      </c>
      <c r="N20" s="111">
        <f>IF(RES_hhdet_in_tes!N20=0,"",RES_hhdet_in_tes!N20/RES_hhdet_in_fec!N20)</f>
        <v>0.57648730809310511</v>
      </c>
      <c r="O20" s="111">
        <f>IF(RES_hhdet_in_tes!O20=0,"",RES_hhdet_in_tes!O20/RES_hhdet_in_fec!O20)</f>
        <v>0.57658816055704998</v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>
        <f>IF(RES_hhdet_in_tes!R20=0,"",RES_hhdet_in_tes!R20/RES_hhdet_in_fec!R20)</f>
        <v>0.58102370079033117</v>
      </c>
      <c r="S20" s="111">
        <f>IF(RES_hhdet_in_tes!S20=0,"",RES_hhdet_in_tes!S20/RES_hhdet_in_fec!S20)</f>
        <v>0.58526783710606889</v>
      </c>
      <c r="T20" s="111" t="str">
        <f>IF(RES_hhdet_in_tes!T20=0,"",RES_hhdet_in_tes!T20/RES_hhdet_in_fec!T20)</f>
        <v/>
      </c>
      <c r="U20" s="111">
        <f>IF(RES_hhdet_in_tes!U20=0,"",RES_hhdet_in_tes!U20/RES_hhdet_in_fec!U20)</f>
        <v>0.5941707419344856</v>
      </c>
      <c r="V20" s="111">
        <f>IF(RES_hhdet_in_tes!V20=0,"",RES_hhdet_in_tes!V20/RES_hhdet_in_fec!V20)</f>
        <v>0.59718369457614884</v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0.56700199689254016</v>
      </c>
      <c r="D21" s="111">
        <f>IF(RES_hhdet_in_tes!D21=0,"",RES_hhdet_in_tes!D21/RES_hhdet_in_fec!D21)</f>
        <v>0.56758658886115776</v>
      </c>
      <c r="E21" s="111">
        <f>IF(RES_hhdet_in_tes!E21=0,"",RES_hhdet_in_tes!E21/RES_hhdet_in_fec!E21)</f>
        <v>0.56817123348900234</v>
      </c>
      <c r="F21" s="111">
        <f>IF(RES_hhdet_in_tes!F21=0,"",RES_hhdet_in_tes!F21/RES_hhdet_in_fec!F21)</f>
        <v>0.56875588529765031</v>
      </c>
      <c r="G21" s="111">
        <f>IF(RES_hhdet_in_tes!G21=0,"",RES_hhdet_in_tes!G21/RES_hhdet_in_fec!G21)</f>
        <v>0.56934058560234868</v>
      </c>
      <c r="H21" s="111">
        <f>IF(RES_hhdet_in_tes!H21=0,"",RES_hhdet_in_tes!H21/RES_hhdet_in_fec!H21)</f>
        <v>0.56992532934663753</v>
      </c>
      <c r="I21" s="111">
        <f>IF(RES_hhdet_in_tes!I21=0,"",RES_hhdet_in_tes!I21/RES_hhdet_in_fec!I21)</f>
        <v>0.5705101267105942</v>
      </c>
      <c r="J21" s="111">
        <f>IF(RES_hhdet_in_tes!J21=0,"",RES_hhdet_in_tes!J21/RES_hhdet_in_fec!J21)</f>
        <v>0.5710950193984059</v>
      </c>
      <c r="K21" s="111">
        <f>IF(RES_hhdet_in_tes!K21=0,"",RES_hhdet_in_tes!K21/RES_hhdet_in_fec!K21)</f>
        <v>0.57168004286959995</v>
      </c>
      <c r="L21" s="111">
        <f>IF(RES_hhdet_in_tes!L21=0,"",RES_hhdet_in_tes!L21/RES_hhdet_in_fec!L21)</f>
        <v>0.57226520661105373</v>
      </c>
      <c r="M21" s="111">
        <f>IF(RES_hhdet_in_tes!M21=0,"",RES_hhdet_in_tes!M21/RES_hhdet_in_fec!M21)</f>
        <v>0.57270960507519653</v>
      </c>
      <c r="N21" s="111">
        <f>IF(RES_hhdet_in_tes!N21=0,"",RES_hhdet_in_tes!N21/RES_hhdet_in_fec!N21)</f>
        <v>0.57295800291287291</v>
      </c>
      <c r="O21" s="111">
        <f>IF(RES_hhdet_in_tes!O21=0,"",RES_hhdet_in_tes!O21/RES_hhdet_in_fec!O21)</f>
        <v>0.57310646377535357</v>
      </c>
      <c r="P21" s="111" t="str">
        <f>IF(RES_hhdet_in_tes!P21=0,"",RES_hhdet_in_tes!P21/RES_hhdet_in_fec!P21)</f>
        <v/>
      </c>
      <c r="Q21" s="111">
        <f>IF(RES_hhdet_in_tes!Q21=0,"",RES_hhdet_in_tes!Q21/RES_hhdet_in_fec!Q21)</f>
        <v>0.57520683590360422</v>
      </c>
      <c r="R21" s="111">
        <f>IF(RES_hhdet_in_tes!R21=0,"",RES_hhdet_in_tes!R21/RES_hhdet_in_fec!R21)</f>
        <v>0.57963584444531813</v>
      </c>
      <c r="S21" s="111">
        <f>IF(RES_hhdet_in_tes!S21=0,"",RES_hhdet_in_tes!S21/RES_hhdet_in_fec!S21)</f>
        <v>0.58588346709401951</v>
      </c>
      <c r="T21" s="111" t="str">
        <f>IF(RES_hhdet_in_tes!T21=0,"",RES_hhdet_in_tes!T21/RES_hhdet_in_fec!T21)</f>
        <v/>
      </c>
      <c r="U21" s="111">
        <f>IF(RES_hhdet_in_tes!U21=0,"",RES_hhdet_in_tes!U21/RES_hhdet_in_fec!U21)</f>
        <v>0.59898907579913918</v>
      </c>
      <c r="V21" s="111">
        <f>IF(RES_hhdet_in_tes!V21=0,"",RES_hhdet_in_tes!V21/RES_hhdet_in_fec!V21)</f>
        <v>0.60342432239895238</v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0.73856997355405796</v>
      </c>
      <c r="D22" s="45">
        <f>IF(RES_hhdet_in_tes!D22=0,"",RES_hhdet_in_tes!D22/RES_hhdet_in_fec!D22)</f>
        <v>0.73993605403568641</v>
      </c>
      <c r="E22" s="45">
        <f>IF(RES_hhdet_in_tes!E22=0,"",RES_hhdet_in_tes!E22/RES_hhdet_in_fec!E22)</f>
        <v>0.74136654552803982</v>
      </c>
      <c r="F22" s="45">
        <f>IF(RES_hhdet_in_tes!F22=0,"",RES_hhdet_in_tes!F22/RES_hhdet_in_fec!F22)</f>
        <v>0.7428058203400375</v>
      </c>
      <c r="G22" s="45">
        <f>IF(RES_hhdet_in_tes!G22=0,"",RES_hhdet_in_tes!G22/RES_hhdet_in_fec!G22)</f>
        <v>0.74430441390431878</v>
      </c>
      <c r="H22" s="45">
        <f>IF(RES_hhdet_in_tes!H22=0,"",RES_hhdet_in_tes!H22/RES_hhdet_in_fec!H22)</f>
        <v>0.74585614132728084</v>
      </c>
      <c r="I22" s="45">
        <f>IF(RES_hhdet_in_tes!I22=0,"",RES_hhdet_in_tes!I22/RES_hhdet_in_fec!I22)</f>
        <v>0.74747345454100256</v>
      </c>
      <c r="J22" s="45">
        <f>IF(RES_hhdet_in_tes!J22=0,"",RES_hhdet_in_tes!J22/RES_hhdet_in_fec!J22)</f>
        <v>0.74920736471607507</v>
      </c>
      <c r="K22" s="45">
        <f>IF(RES_hhdet_in_tes!K22=0,"",RES_hhdet_in_tes!K22/RES_hhdet_in_fec!K22)</f>
        <v>0.75110124476503426</v>
      </c>
      <c r="L22" s="45">
        <f>IF(RES_hhdet_in_tes!L22=0,"",RES_hhdet_in_tes!L22/RES_hhdet_in_fec!L22)</f>
        <v>0.7531666987201826</v>
      </c>
      <c r="M22" s="45">
        <f>IF(RES_hhdet_in_tes!M22=0,"",RES_hhdet_in_tes!M22/RES_hhdet_in_fec!M22)</f>
        <v>0.75611984145685784</v>
      </c>
      <c r="N22" s="45">
        <f>IF(RES_hhdet_in_tes!N22=0,"",RES_hhdet_in_tes!N22/RES_hhdet_in_fec!N22)</f>
        <v>0.76016454407380685</v>
      </c>
      <c r="O22" s="45">
        <f>IF(RES_hhdet_in_tes!O22=0,"",RES_hhdet_in_tes!O22/RES_hhdet_in_fec!O22)</f>
        <v>0.76578425358610736</v>
      </c>
      <c r="P22" s="45" t="str">
        <f>IF(RES_hhdet_in_tes!P22=0,"",RES_hhdet_in_tes!P22/RES_hhdet_in_fec!P22)</f>
        <v/>
      </c>
      <c r="Q22" s="45">
        <f>IF(RES_hhdet_in_tes!Q22=0,"",RES_hhdet_in_tes!Q22/RES_hhdet_in_fec!Q22)</f>
        <v>0.78283294937649139</v>
      </c>
      <c r="R22" s="45">
        <f>IF(RES_hhdet_in_tes!R22=0,"",RES_hhdet_in_tes!R22/RES_hhdet_in_fec!R22)</f>
        <v>0.79591920134788685</v>
      </c>
      <c r="S22" s="45">
        <f>IF(RES_hhdet_in_tes!S22=0,"",RES_hhdet_in_tes!S22/RES_hhdet_in_fec!S22)</f>
        <v>0.81229437444786434</v>
      </c>
      <c r="T22" s="45" t="str">
        <f>IF(RES_hhdet_in_tes!T22=0,"",RES_hhdet_in_tes!T22/RES_hhdet_in_fec!T22)</f>
        <v/>
      </c>
      <c r="U22" s="45">
        <f>IF(RES_hhdet_in_tes!U22=0,"",RES_hhdet_in_tes!U22/RES_hhdet_in_fec!U22)</f>
        <v>0.84677019939681775</v>
      </c>
      <c r="V22" s="45">
        <f>IF(RES_hhdet_in_tes!V22=0,"",RES_hhdet_in_tes!V22/RES_hhdet_in_fec!V22)</f>
        <v>0.86080020892746889</v>
      </c>
      <c r="W22" s="45" t="str">
        <f>IF(RES_hhdet_in_tes!W22=0,"",RES_hhdet_in_tes!W22/RES_hhdet_in_fec!W22)</f>
        <v/>
      </c>
      <c r="X22" s="45">
        <f>IF(RES_hhdet_in_tes!X22=0,"",RES_hhdet_in_tes!X22/RES_hhdet_in_fec!X22)</f>
        <v>0.87895070553873944</v>
      </c>
      <c r="Y22" s="45">
        <f>IF(RES_hhdet_in_tes!Y22=0,"",RES_hhdet_in_tes!Y22/RES_hhdet_in_fec!Y22)</f>
        <v>0.88572998726694319</v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0.5070589399798785</v>
      </c>
      <c r="D24" s="119" t="str">
        <f>IF(RES_hhdet_in_tes!D24=0,"",RES_hhdet_in_tes!D24/RES_hhdet_in_fec!D24)</f>
        <v/>
      </c>
      <c r="E24" s="119">
        <f>IF(RES_hhdet_in_tes!E24=0,"",RES_hhdet_in_tes!E24/RES_hhdet_in_fec!E24)</f>
        <v>0.51431931726692137</v>
      </c>
      <c r="F24" s="119">
        <f>IF(RES_hhdet_in_tes!F24=0,"",RES_hhdet_in_tes!F24/RES_hhdet_in_fec!F24)</f>
        <v>0.51953903588269001</v>
      </c>
      <c r="G24" s="119">
        <f>IF(RES_hhdet_in_tes!G24=0,"",RES_hhdet_in_tes!G24/RES_hhdet_in_fec!G24)</f>
        <v>0.52472673308421136</v>
      </c>
      <c r="H24" s="119">
        <f>IF(RES_hhdet_in_tes!H24=0,"",RES_hhdet_in_tes!H24/RES_hhdet_in_fec!H24)</f>
        <v>0.53092772374187203</v>
      </c>
      <c r="I24" s="119">
        <f>IF(RES_hhdet_in_tes!I24=0,"",RES_hhdet_in_tes!I24/RES_hhdet_in_fec!I24)</f>
        <v>0.53607821214969698</v>
      </c>
      <c r="J24" s="119">
        <f>IF(RES_hhdet_in_tes!J24=0,"",RES_hhdet_in_tes!J24/RES_hhdet_in_fec!J24)</f>
        <v>0.54478308228484451</v>
      </c>
      <c r="K24" s="119">
        <f>IF(RES_hhdet_in_tes!K24=0,"",RES_hhdet_in_tes!K24/RES_hhdet_in_fec!K24)</f>
        <v>0.58701211183712232</v>
      </c>
      <c r="L24" s="119">
        <f>IF(RES_hhdet_in_tes!L24=0,"",RES_hhdet_in_tes!L24/RES_hhdet_in_fec!L24)</f>
        <v>0.61724068773383589</v>
      </c>
      <c r="M24" s="119">
        <f>IF(RES_hhdet_in_tes!M24=0,"",RES_hhdet_in_tes!M24/RES_hhdet_in_fec!M24)</f>
        <v>0.56083217020207254</v>
      </c>
      <c r="N24" s="119">
        <f>IF(RES_hhdet_in_tes!N24=0,"",RES_hhdet_in_tes!N24/RES_hhdet_in_fec!N24)</f>
        <v>0.6164390983560164</v>
      </c>
      <c r="O24" s="119">
        <f>IF(RES_hhdet_in_tes!O24=0,"",RES_hhdet_in_tes!O24/RES_hhdet_in_fec!O24)</f>
        <v>0.61497664518653072</v>
      </c>
      <c r="P24" s="119">
        <f>IF(RES_hhdet_in_tes!P24=0,"",RES_hhdet_in_tes!P24/RES_hhdet_in_fec!P24)</f>
        <v>0.66639982548483445</v>
      </c>
      <c r="Q24" s="119">
        <f>IF(RES_hhdet_in_tes!Q24=0,"",RES_hhdet_in_tes!Q24/RES_hhdet_in_fec!Q24)</f>
        <v>0.65239466491619913</v>
      </c>
      <c r="R24" s="119" t="str">
        <f>IF(RES_hhdet_in_tes!R24=0,"",RES_hhdet_in_tes!R24/RES_hhdet_in_fec!R24)</f>
        <v/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X24" s="119">
        <f>IF(RES_hhdet_in_tes!X24=0,"",RES_hhdet_in_tes!X24/RES_hhdet_in_fec!X24)</f>
        <v>0.75320812304036799</v>
      </c>
      <c r="Y24" s="119" t="str">
        <f>IF(RES_hhdet_in_tes!Y24=0,"",RES_hhdet_in_tes!Y24/RES_hhdet_in_fec!Y24)</f>
        <v/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0.46793736014129483</v>
      </c>
      <c r="D25" s="124" t="str">
        <f>IF(RES_hhdet_in_tes!D25=0,"",RES_hhdet_in_tes!D25/RES_hhdet_in_fec!D25)</f>
        <v/>
      </c>
      <c r="E25" s="124">
        <f>IF(RES_hhdet_in_tes!E25=0,"",RES_hhdet_in_tes!E25/RES_hhdet_in_fec!E25)</f>
        <v>0.47686514829701809</v>
      </c>
      <c r="F25" s="124">
        <f>IF(RES_hhdet_in_tes!F25=0,"",RES_hhdet_in_tes!F25/RES_hhdet_in_fec!F25)</f>
        <v>0.48140147830046554</v>
      </c>
      <c r="G25" s="124">
        <f>IF(RES_hhdet_in_tes!G25=0,"",RES_hhdet_in_tes!G25/RES_hhdet_in_fec!G25)</f>
        <v>0.48611545452899113</v>
      </c>
      <c r="H25" s="124">
        <f>IF(RES_hhdet_in_tes!H25=0,"",RES_hhdet_in_tes!H25/RES_hhdet_in_fec!H25)</f>
        <v>0.49105056476751913</v>
      </c>
      <c r="I25" s="124">
        <f>IF(RES_hhdet_in_tes!I25=0,"",RES_hhdet_in_tes!I25/RES_hhdet_in_fec!I25)</f>
        <v>0.49615976188908173</v>
      </c>
      <c r="J25" s="124">
        <f>IF(RES_hhdet_in_tes!J25=0,"",RES_hhdet_in_tes!J25/RES_hhdet_in_fec!J25)</f>
        <v>0.50180360670111979</v>
      </c>
      <c r="K25" s="124">
        <f>IF(RES_hhdet_in_tes!K25=0,"",RES_hhdet_in_tes!K25/RES_hhdet_in_fec!K25)</f>
        <v>0.50805267701281753</v>
      </c>
      <c r="L25" s="124">
        <f>IF(RES_hhdet_in_tes!L25=0,"",RES_hhdet_in_tes!L25/RES_hhdet_in_fec!L25)</f>
        <v>0.51503973916685841</v>
      </c>
      <c r="M25" s="124">
        <f>IF(RES_hhdet_in_tes!M25=0,"",RES_hhdet_in_tes!M25/RES_hhdet_in_fec!M25)</f>
        <v>0.52767368811031423</v>
      </c>
      <c r="N25" s="124">
        <f>IF(RES_hhdet_in_tes!N25=0,"",RES_hhdet_in_tes!N25/RES_hhdet_in_fec!N25)</f>
        <v>0.54731851511509144</v>
      </c>
      <c r="O25" s="124">
        <f>IF(RES_hhdet_in_tes!O25=0,"",RES_hhdet_in_tes!O25/RES_hhdet_in_fec!O25)</f>
        <v>0.57499231457665367</v>
      </c>
      <c r="P25" s="124">
        <f>IF(RES_hhdet_in_tes!P25=0,"",RES_hhdet_in_tes!P25/RES_hhdet_in_fec!P25)</f>
        <v>0.60677208587244891</v>
      </c>
      <c r="Q25" s="124">
        <f>IF(RES_hhdet_in_tes!Q25=0,"",RES_hhdet_in_tes!Q25/RES_hhdet_in_fec!Q25)</f>
        <v>0.63216079321254071</v>
      </c>
      <c r="R25" s="124" t="str">
        <f>IF(RES_hhdet_in_tes!R25=0,"",RES_hhdet_in_tes!R25/RES_hhdet_in_fec!R25)</f>
        <v/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X25" s="124">
        <f>IF(RES_hhdet_in_tes!X25=0,"",RES_hhdet_in_tes!X25/RES_hhdet_in_fec!X25)</f>
        <v>0.65382156196924746</v>
      </c>
      <c r="Y25" s="124" t="str">
        <f>IF(RES_hhdet_in_tes!Y25=0,"",RES_hhdet_in_tes!Y25/RES_hhdet_in_fec!Y25)</f>
        <v/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0.46236880401333552</v>
      </c>
      <c r="D26" s="111" t="str">
        <f>IF(RES_hhdet_in_tes!D26=0,"",RES_hhdet_in_tes!D26/RES_hhdet_in_fec!D26)</f>
        <v/>
      </c>
      <c r="E26" s="111">
        <f>IF(RES_hhdet_in_tes!E26=0,"",RES_hhdet_in_tes!E26/RES_hhdet_in_fec!E26)</f>
        <v>0.47138893985050323</v>
      </c>
      <c r="F26" s="111">
        <f>IF(RES_hhdet_in_tes!F26=0,"",RES_hhdet_in_tes!F26/RES_hhdet_in_fec!F26)</f>
        <v>0.47599066309154808</v>
      </c>
      <c r="G26" s="111">
        <f>IF(RES_hhdet_in_tes!G26=0,"",RES_hhdet_in_tes!G26/RES_hhdet_in_fec!G26)</f>
        <v>0.48079819541622154</v>
      </c>
      <c r="H26" s="111">
        <f>IF(RES_hhdet_in_tes!H26=0,"",RES_hhdet_in_tes!H26/RES_hhdet_in_fec!H26)</f>
        <v>0.48578020014548595</v>
      </c>
      <c r="I26" s="111">
        <f>IF(RES_hhdet_in_tes!I26=0,"",RES_hhdet_in_tes!I26/RES_hhdet_in_fec!I26)</f>
        <v>0.49099046064971297</v>
      </c>
      <c r="J26" s="111">
        <f>IF(RES_hhdet_in_tes!J26=0,"",RES_hhdet_in_tes!J26/RES_hhdet_in_fec!J26)</f>
        <v>0.49665639008917872</v>
      </c>
      <c r="K26" s="111">
        <f>IF(RES_hhdet_in_tes!K26=0,"",RES_hhdet_in_tes!K26/RES_hhdet_in_fec!K26)</f>
        <v>0.50296704646854418</v>
      </c>
      <c r="L26" s="111">
        <f>IF(RES_hhdet_in_tes!L26=0,"",RES_hhdet_in_tes!L26/RES_hhdet_in_fec!L26)</f>
        <v>0.50996527791003343</v>
      </c>
      <c r="M26" s="111">
        <f>IF(RES_hhdet_in_tes!M26=0,"",RES_hhdet_in_tes!M26/RES_hhdet_in_fec!M26)</f>
        <v>0.52262775582132359</v>
      </c>
      <c r="N26" s="111">
        <f>IF(RES_hhdet_in_tes!N26=0,"",RES_hhdet_in_tes!N26/RES_hhdet_in_fec!N26)</f>
        <v>0.54244387220829759</v>
      </c>
      <c r="O26" s="111">
        <f>IF(RES_hhdet_in_tes!O26=0,"",RES_hhdet_in_tes!O26/RES_hhdet_in_fec!O26)</f>
        <v>0.57017170746425194</v>
      </c>
      <c r="P26" s="111">
        <f>IF(RES_hhdet_in_tes!P26=0,"",RES_hhdet_in_tes!P26/RES_hhdet_in_fec!P26)</f>
        <v>0.60212676590852376</v>
      </c>
      <c r="Q26" s="111">
        <f>IF(RES_hhdet_in_tes!Q26=0,"",RES_hhdet_in_tes!Q26/RES_hhdet_in_fec!Q26)</f>
        <v>0.62764325893712192</v>
      </c>
      <c r="R26" s="111" t="str">
        <f>IF(RES_hhdet_in_tes!R26=0,"",RES_hhdet_in_tes!R26/RES_hhdet_in_fec!R26)</f>
        <v/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X26" s="111">
        <f>IF(RES_hhdet_in_tes!X26=0,"",RES_hhdet_in_tes!X26/RES_hhdet_in_fec!X26)</f>
        <v>0.64947771157786705</v>
      </c>
      <c r="Y26" s="111" t="str">
        <f>IF(RES_hhdet_in_tes!Y26=0,"",RES_hhdet_in_tes!Y26/RES_hhdet_in_fec!Y26)</f>
        <v/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 t="str">
        <f>IF(RES_hhdet_in_tes!D27=0,"",RES_hhdet_in_tes!D27/RES_hhdet_in_fec!D27)</f>
        <v/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 t="str">
        <f>IF(RES_hhdet_in_tes!R27=0,"",RES_hhdet_in_tes!R27/RES_hhdet_in_fec!R27)</f>
        <v/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X27" s="111">
        <f>IF(RES_hhdet_in_tes!X27=0,"",RES_hhdet_in_tes!X27/RES_hhdet_in_fec!X27)</f>
        <v>1</v>
      </c>
      <c r="Y27" s="111" t="str">
        <f>IF(RES_hhdet_in_tes!Y27=0,"",RES_hhdet_in_tes!Y27/RES_hhdet_in_fec!Y27)</f>
        <v/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>
        <f>IF(RES_hhdet_in_tes!K28=0,"",RES_hhdet_in_tes!K28/RES_hhdet_in_fec!K28)</f>
        <v>2.763765083739782</v>
      </c>
      <c r="L28" s="124">
        <f>IF(RES_hhdet_in_tes!L28=0,"",RES_hhdet_in_tes!L28/RES_hhdet_in_fec!L28)</f>
        <v>2.8555558598220445</v>
      </c>
      <c r="M28" s="124">
        <f>IF(RES_hhdet_in_tes!M28=0,"",RES_hhdet_in_tes!M28/RES_hhdet_in_fec!M28)</f>
        <v>2.9607413233283784</v>
      </c>
      <c r="N28" s="124">
        <f>IF(RES_hhdet_in_tes!N28=0,"",RES_hhdet_in_tes!N28/RES_hhdet_in_fec!N28)</f>
        <v>3.0826981325588227</v>
      </c>
      <c r="O28" s="124">
        <f>IF(RES_hhdet_in_tes!O28=0,"",RES_hhdet_in_tes!O28/RES_hhdet_in_fec!O28)</f>
        <v>3.2212087286280249</v>
      </c>
      <c r="P28" s="124">
        <f>IF(RES_hhdet_in_tes!P28=0,"",RES_hhdet_in_tes!P28/RES_hhdet_in_fec!P28)</f>
        <v>3.3627932598872752</v>
      </c>
      <c r="Q28" s="124">
        <f>IF(RES_hhdet_in_tes!Q28=0,"",RES_hhdet_in_tes!Q28/RES_hhdet_in_fec!Q28)</f>
        <v>3.471457216826729</v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X28" s="124">
        <f>IF(RES_hhdet_in_tes!X28=0,"",RES_hhdet_in_tes!X28/RES_hhdet_in_fec!X28)</f>
        <v>3.5817860671489004</v>
      </c>
      <c r="Y28" s="124" t="str">
        <f>IF(RES_hhdet_in_tes!Y28=0,"",RES_hhdet_in_tes!Y28/RES_hhdet_in_fec!Y28)</f>
        <v/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>
        <f>IF(RES_hhdet_in_tes!K29=0,"",RES_hhdet_in_tes!K29/RES_hhdet_in_fec!K29)</f>
        <v>2.763765083739782</v>
      </c>
      <c r="L29" s="111">
        <f>IF(RES_hhdet_in_tes!L29=0,"",RES_hhdet_in_tes!L29/RES_hhdet_in_fec!L29)</f>
        <v>2.8555558598220445</v>
      </c>
      <c r="M29" s="111">
        <f>IF(RES_hhdet_in_tes!M29=0,"",RES_hhdet_in_tes!M29/RES_hhdet_in_fec!M29)</f>
        <v>2.9607413233283784</v>
      </c>
      <c r="N29" s="111">
        <f>IF(RES_hhdet_in_tes!N29=0,"",RES_hhdet_in_tes!N29/RES_hhdet_in_fec!N29)</f>
        <v>3.0826981325588227</v>
      </c>
      <c r="O29" s="111">
        <f>IF(RES_hhdet_in_tes!O29=0,"",RES_hhdet_in_tes!O29/RES_hhdet_in_fec!O29)</f>
        <v>3.2212087286280249</v>
      </c>
      <c r="P29" s="111">
        <f>IF(RES_hhdet_in_tes!P29=0,"",RES_hhdet_in_tes!P29/RES_hhdet_in_fec!P29)</f>
        <v>3.3627932598872752</v>
      </c>
      <c r="Q29" s="111">
        <f>IF(RES_hhdet_in_tes!Q29=0,"",RES_hhdet_in_tes!Q29/RES_hhdet_in_fec!Q29)</f>
        <v>3.471457216826729</v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X29" s="111">
        <f>IF(RES_hhdet_in_tes!X29=0,"",RES_hhdet_in_tes!X29/RES_hhdet_in_fec!X29)</f>
        <v>3.5817860671489004</v>
      </c>
      <c r="Y29" s="111" t="str">
        <f>IF(RES_hhdet_in_tes!Y29=0,"",RES_hhdet_in_tes!Y29/RES_hhdet_in_fec!Y29)</f>
        <v/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0.57663940680534598</v>
      </c>
      <c r="D30" s="124" t="str">
        <f>IF(RES_hhdet_in_tes!D30=0,"",RES_hhdet_in_tes!D30/RES_hhdet_in_fec!D30)</f>
        <v/>
      </c>
      <c r="E30" s="124">
        <f>IF(RES_hhdet_in_tes!E30=0,"",RES_hhdet_in_tes!E30/RES_hhdet_in_fec!E30)</f>
        <v>0.57943036419409755</v>
      </c>
      <c r="F30" s="124">
        <f>IF(RES_hhdet_in_tes!F30=0,"",RES_hhdet_in_tes!F30/RES_hhdet_in_fec!F30)</f>
        <v>0.58090656355625303</v>
      </c>
      <c r="G30" s="124">
        <f>IF(RES_hhdet_in_tes!G30=0,"",RES_hhdet_in_tes!G30/RES_hhdet_in_fec!G30)</f>
        <v>0.58250001121233042</v>
      </c>
      <c r="H30" s="124">
        <f>IF(RES_hhdet_in_tes!H30=0,"",RES_hhdet_in_tes!H30/RES_hhdet_in_fec!H30)</f>
        <v>0.58419945886333369</v>
      </c>
      <c r="I30" s="124">
        <f>IF(RES_hhdet_in_tes!I30=0,"",RES_hhdet_in_tes!I30/RES_hhdet_in_fec!I30)</f>
        <v>0.58603075041584729</v>
      </c>
      <c r="J30" s="124">
        <f>IF(RES_hhdet_in_tes!J30=0,"",RES_hhdet_in_tes!J30/RES_hhdet_in_fec!J30)</f>
        <v>0.58809751210514183</v>
      </c>
      <c r="K30" s="124">
        <f>IF(RES_hhdet_in_tes!K30=0,"",RES_hhdet_in_tes!K30/RES_hhdet_in_fec!K30)</f>
        <v>0.59049128885778601</v>
      </c>
      <c r="L30" s="124">
        <f>IF(RES_hhdet_in_tes!L30=0,"",RES_hhdet_in_tes!L30/RES_hhdet_in_fec!L30)</f>
        <v>0.66392931216435769</v>
      </c>
      <c r="M30" s="124">
        <f>IF(RES_hhdet_in_tes!M30=0,"",RES_hhdet_in_tes!M30/RES_hhdet_in_fec!M30)</f>
        <v>0.61056114820752228</v>
      </c>
      <c r="N30" s="124">
        <f>IF(RES_hhdet_in_tes!N30=0,"",RES_hhdet_in_tes!N30/RES_hhdet_in_fec!N30)</f>
        <v>0.6138712429923382</v>
      </c>
      <c r="O30" s="124">
        <f>IF(RES_hhdet_in_tes!O30=0,"",RES_hhdet_in_tes!O30/RES_hhdet_in_fec!O30)</f>
        <v>0.63498168706827485</v>
      </c>
      <c r="P30" s="124">
        <f>IF(RES_hhdet_in_tes!P30=0,"",RES_hhdet_in_tes!P30/RES_hhdet_in_fec!P30)</f>
        <v>0.65003356458349904</v>
      </c>
      <c r="Q30" s="124">
        <f>IF(RES_hhdet_in_tes!Q30=0,"",RES_hhdet_in_tes!Q30/RES_hhdet_in_fec!Q30)</f>
        <v>0.66122839984016979</v>
      </c>
      <c r="R30" s="124" t="str">
        <f>IF(RES_hhdet_in_tes!R30=0,"",RES_hhdet_in_tes!R30/RES_hhdet_in_fec!R30)</f>
        <v/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X30" s="124">
        <f>IF(RES_hhdet_in_tes!X30=0,"",RES_hhdet_in_tes!X30/RES_hhdet_in_fec!X30)</f>
        <v>0.72826389081315401</v>
      </c>
      <c r="Y30" s="124" t="str">
        <f>IF(RES_hhdet_in_tes!Y30=0,"",RES_hhdet_in_tes!Y30/RES_hhdet_in_fec!Y30)</f>
        <v/>
      </c>
      <c r="DA30" s="130" t="s">
        <v>3614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>
        <f>IF(RES_hhdet_in_tes!P31=0,"",RES_hhdet_in_tes!P31/RES_hhdet_in_fec!P31)</f>
        <v>0.61505844024271761</v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X31" s="111" t="str">
        <f>IF(RES_hhdet_in_tes!X31=0,"",RES_hhdet_in_tes!X31/RES_hhdet_in_fec!X31)</f>
        <v/>
      </c>
      <c r="Y31" s="111" t="str">
        <f>IF(RES_hhdet_in_tes!Y31=0,"",RES_hhdet_in_tes!Y31/RES_hhdet_in_fec!Y31)</f>
        <v/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0.57663940680534598</v>
      </c>
      <c r="D35" s="112" t="str">
        <f>IF(RES_hhdet_in_tes!D35=0,"",RES_hhdet_in_tes!D35/RES_hhdet_in_fec!D35)</f>
        <v/>
      </c>
      <c r="E35" s="112">
        <f>IF(RES_hhdet_in_tes!E35=0,"",RES_hhdet_in_tes!E35/RES_hhdet_in_fec!E35)</f>
        <v>0.57943036419409755</v>
      </c>
      <c r="F35" s="112">
        <f>IF(RES_hhdet_in_tes!F35=0,"",RES_hhdet_in_tes!F35/RES_hhdet_in_fec!F35)</f>
        <v>0.58090656355625303</v>
      </c>
      <c r="G35" s="112">
        <f>IF(RES_hhdet_in_tes!G35=0,"",RES_hhdet_in_tes!G35/RES_hhdet_in_fec!G35)</f>
        <v>0.58250001121233042</v>
      </c>
      <c r="H35" s="112">
        <f>IF(RES_hhdet_in_tes!H35=0,"",RES_hhdet_in_tes!H35/RES_hhdet_in_fec!H35)</f>
        <v>0.58419945886333369</v>
      </c>
      <c r="I35" s="112">
        <f>IF(RES_hhdet_in_tes!I35=0,"",RES_hhdet_in_tes!I35/RES_hhdet_in_fec!I35)</f>
        <v>0.58603075041584729</v>
      </c>
      <c r="J35" s="112">
        <f>IF(RES_hhdet_in_tes!J35=0,"",RES_hhdet_in_tes!J35/RES_hhdet_in_fec!J35)</f>
        <v>0.58809751210514183</v>
      </c>
      <c r="K35" s="112">
        <f>IF(RES_hhdet_in_tes!K35=0,"",RES_hhdet_in_tes!K35/RES_hhdet_in_fec!K35)</f>
        <v>0.59049128885778601</v>
      </c>
      <c r="L35" s="112">
        <f>IF(RES_hhdet_in_tes!L35=0,"",RES_hhdet_in_tes!L35/RES_hhdet_in_fec!L35)</f>
        <v>0.5932435554920743</v>
      </c>
      <c r="M35" s="112">
        <f>IF(RES_hhdet_in_tes!M35=0,"",RES_hhdet_in_tes!M35/RES_hhdet_in_fec!M35)</f>
        <v>0.59847594585915886</v>
      </c>
      <c r="N35" s="112">
        <f>IF(RES_hhdet_in_tes!N35=0,"",RES_hhdet_in_tes!N35/RES_hhdet_in_fec!N35)</f>
        <v>0.60710368633484801</v>
      </c>
      <c r="O35" s="112">
        <f>IF(RES_hhdet_in_tes!O35=0,"",RES_hhdet_in_tes!O35/RES_hhdet_in_fec!O35)</f>
        <v>0.62025986902993158</v>
      </c>
      <c r="P35" s="112">
        <f>IF(RES_hhdet_in_tes!P35=0,"",RES_hhdet_in_tes!P35/RES_hhdet_in_fec!P35)</f>
        <v>0.63732075557394785</v>
      </c>
      <c r="Q35" s="112">
        <f>IF(RES_hhdet_in_tes!Q35=0,"",RES_hhdet_in_tes!Q35/RES_hhdet_in_fec!Q35)</f>
        <v>0.65378088122369582</v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X35" s="112">
        <f>IF(RES_hhdet_in_tes!X35=0,"",RES_hhdet_in_tes!X35/RES_hhdet_in_fec!X35)</f>
        <v>0.72826389081315401</v>
      </c>
      <c r="Y35" s="112" t="str">
        <f>IF(RES_hhdet_in_tes!Y35=0,"",RES_hhdet_in_tes!Y35/RES_hhdet_in_fec!Y35)</f>
        <v/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>
        <f>IF(RES_hhdet_in_tes!L36=0,"",RES_hhdet_in_tes!L36/RES_hhdet_in_fec!L36)</f>
        <v>0.80811021962479546</v>
      </c>
      <c r="M36" s="113">
        <f>IF(RES_hhdet_in_tes!M36=0,"",RES_hhdet_in_tes!M36/RES_hhdet_in_fec!M36)</f>
        <v>0.81638216342019598</v>
      </c>
      <c r="N36" s="113">
        <f>IF(RES_hhdet_in_tes!N36=0,"",RES_hhdet_in_tes!N36/RES_hhdet_in_fec!N36)</f>
        <v>0.83178831043634649</v>
      </c>
      <c r="O36" s="113">
        <f>IF(RES_hhdet_in_tes!O36=0,"",RES_hhdet_in_tes!O36/RES_hhdet_in_fec!O36)</f>
        <v>0.83015574052583085</v>
      </c>
      <c r="P36" s="113">
        <f>IF(RES_hhdet_in_tes!P36=0,"",RES_hhdet_in_tes!P36/RES_hhdet_in_fec!P36)</f>
        <v>0.83494926883988951</v>
      </c>
      <c r="Q36" s="113">
        <f>IF(RES_hhdet_in_tes!Q36=0,"",RES_hhdet_in_tes!Q36/RES_hhdet_in_fec!Q36)</f>
        <v>0.85284035259675706</v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X36" s="113" t="str">
        <f>IF(RES_hhdet_in_tes!X36=0,"",RES_hhdet_in_tes!X36/RES_hhdet_in_fec!X36)</f>
        <v/>
      </c>
      <c r="Y36" s="113" t="str">
        <f>IF(RES_hhdet_in_tes!Y36=0,"",RES_hhdet_in_tes!Y36/RES_hhdet_in_fec!Y36)</f>
        <v/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>
        <f>IF(RES_hhdet_in_tes!L37=0,"",RES_hhdet_in_tes!L37/RES_hhdet_in_fec!L37)</f>
        <v>0.5932435554920743</v>
      </c>
      <c r="M37" s="111">
        <f>IF(RES_hhdet_in_tes!M37=0,"",RES_hhdet_in_tes!M37/RES_hhdet_in_fec!M37)</f>
        <v>0.59847594585915886</v>
      </c>
      <c r="N37" s="111">
        <f>IF(RES_hhdet_in_tes!N37=0,"",RES_hhdet_in_tes!N37/RES_hhdet_in_fec!N37)</f>
        <v>0.60710368633484801</v>
      </c>
      <c r="O37" s="111">
        <f>IF(RES_hhdet_in_tes!O37=0,"",RES_hhdet_in_tes!O37/RES_hhdet_in_fec!O37)</f>
        <v>0.62025986902993158</v>
      </c>
      <c r="P37" s="111">
        <f>IF(RES_hhdet_in_tes!P37=0,"",RES_hhdet_in_tes!P37/RES_hhdet_in_fec!P37)</f>
        <v>0.63732075557394785</v>
      </c>
      <c r="Q37" s="111">
        <f>IF(RES_hhdet_in_tes!Q37=0,"",RES_hhdet_in_tes!Q37/RES_hhdet_in_fec!Q37)</f>
        <v>0.65378088122369582</v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X37" s="111" t="str">
        <f>IF(RES_hhdet_in_tes!X37=0,"",RES_hhdet_in_tes!X37/RES_hhdet_in_fec!X37)</f>
        <v/>
      </c>
      <c r="Y37" s="111" t="str">
        <f>IF(RES_hhdet_in_tes!Y37=0,"",RES_hhdet_in_tes!Y37/RES_hhdet_in_fec!Y37)</f>
        <v/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X38" s="111" t="str">
        <f>IF(RES_hhdet_in_tes!X38=0,"",RES_hhdet_in_tes!X38/RES_hhdet_in_fec!X38)</f>
        <v/>
      </c>
      <c r="Y38" s="111" t="str">
        <f>IF(RES_hhdet_in_tes!Y38=0,"",RES_hhdet_in_tes!Y38/RES_hhdet_in_fec!Y38)</f>
        <v/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0.73856997355405796</v>
      </c>
      <c r="D39" s="124" t="str">
        <f>IF(RES_hhdet_in_tes!D39=0,"",RES_hhdet_in_tes!D39/RES_hhdet_in_fec!D39)</f>
        <v/>
      </c>
      <c r="E39" s="124">
        <f>IF(RES_hhdet_in_tes!E39=0,"",RES_hhdet_in_tes!E39/RES_hhdet_in_fec!E39)</f>
        <v>0.74136654552803982</v>
      </c>
      <c r="F39" s="124">
        <f>IF(RES_hhdet_in_tes!F39=0,"",RES_hhdet_in_tes!F39/RES_hhdet_in_fec!F39)</f>
        <v>0.7428058203400375</v>
      </c>
      <c r="G39" s="124">
        <f>IF(RES_hhdet_in_tes!G39=0,"",RES_hhdet_in_tes!G39/RES_hhdet_in_fec!G39)</f>
        <v>0.74430441390431878</v>
      </c>
      <c r="H39" s="124">
        <f>IF(RES_hhdet_in_tes!H39=0,"",RES_hhdet_in_tes!H39/RES_hhdet_in_fec!H39)</f>
        <v>0.74585614132728084</v>
      </c>
      <c r="I39" s="124">
        <f>IF(RES_hhdet_in_tes!I39=0,"",RES_hhdet_in_tes!I39/RES_hhdet_in_fec!I39)</f>
        <v>0.74747345454100267</v>
      </c>
      <c r="J39" s="124">
        <f>IF(RES_hhdet_in_tes!J39=0,"",RES_hhdet_in_tes!J39/RES_hhdet_in_fec!J39)</f>
        <v>0.74920736471607507</v>
      </c>
      <c r="K39" s="124">
        <f>IF(RES_hhdet_in_tes!K39=0,"",RES_hhdet_in_tes!K39/RES_hhdet_in_fec!K39)</f>
        <v>0.72277489889723856</v>
      </c>
      <c r="L39" s="124">
        <f>IF(RES_hhdet_in_tes!L39=0,"",RES_hhdet_in_tes!L39/RES_hhdet_in_fec!L39)</f>
        <v>0.72062436333580127</v>
      </c>
      <c r="M39" s="124">
        <f>IF(RES_hhdet_in_tes!M39=0,"",RES_hhdet_in_tes!M39/RES_hhdet_in_fec!M39)</f>
        <v>0.72077637498599756</v>
      </c>
      <c r="N39" s="124">
        <f>IF(RES_hhdet_in_tes!N39=0,"",RES_hhdet_in_tes!N39/RES_hhdet_in_fec!N39)</f>
        <v>0.73543402609368758</v>
      </c>
      <c r="O39" s="124">
        <f>IF(RES_hhdet_in_tes!O39=0,"",RES_hhdet_in_tes!O39/RES_hhdet_in_fec!O39)</f>
        <v>0.73444348583666774</v>
      </c>
      <c r="P39" s="124">
        <f>IF(RES_hhdet_in_tes!P39=0,"",RES_hhdet_in_tes!P39/RES_hhdet_in_fec!P39)</f>
        <v>0.74181672543473642</v>
      </c>
      <c r="Q39" s="124">
        <f>IF(RES_hhdet_in_tes!Q39=0,"",RES_hhdet_in_tes!Q39/RES_hhdet_in_fec!Q39)</f>
        <v>0.74810555663938094</v>
      </c>
      <c r="R39" s="124" t="str">
        <f>IF(RES_hhdet_in_tes!R39=0,"",RES_hhdet_in_tes!R39/RES_hhdet_in_fec!R39)</f>
        <v/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X39" s="124">
        <f>IF(RES_hhdet_in_tes!X39=0,"",RES_hhdet_in_tes!X39/RES_hhdet_in_fec!X39)</f>
        <v>0.87895070553873944</v>
      </c>
      <c r="Y39" s="124" t="str">
        <f>IF(RES_hhdet_in_tes!Y39=0,"",RES_hhdet_in_tes!Y39/RES_hhdet_in_fec!Y39)</f>
        <v/>
      </c>
      <c r="DA39" s="130" t="s">
        <v>3623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>
        <f>IF(RES_hhdet_in_tes!K40=0,"",RES_hhdet_in_tes!K40/RES_hhdet_in_fec!K40)</f>
        <v>0.57168004286959995</v>
      </c>
      <c r="L40" s="111">
        <f>IF(RES_hhdet_in_tes!L40=0,"",RES_hhdet_in_tes!L40/RES_hhdet_in_fec!L40)</f>
        <v>0.57226520661105373</v>
      </c>
      <c r="M40" s="111">
        <f>IF(RES_hhdet_in_tes!M40=0,"",RES_hhdet_in_tes!M40/RES_hhdet_in_fec!M40)</f>
        <v>0.57270960507519653</v>
      </c>
      <c r="N40" s="111">
        <f>IF(RES_hhdet_in_tes!N40=0,"",RES_hhdet_in_tes!N40/RES_hhdet_in_fec!N40)</f>
        <v>0.57295800291287291</v>
      </c>
      <c r="O40" s="111">
        <f>IF(RES_hhdet_in_tes!O40=0,"",RES_hhdet_in_tes!O40/RES_hhdet_in_fec!O40)</f>
        <v>0.57310646377535357</v>
      </c>
      <c r="P40" s="111">
        <f>IF(RES_hhdet_in_tes!P40=0,"",RES_hhdet_in_tes!P40/RES_hhdet_in_fec!P40)</f>
        <v>0.57352071926969361</v>
      </c>
      <c r="Q40" s="111">
        <f>IF(RES_hhdet_in_tes!Q40=0,"",RES_hhdet_in_tes!Q40/RES_hhdet_in_fec!Q40)</f>
        <v>0.57520683590360422</v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X40" s="111" t="str">
        <f>IF(RES_hhdet_in_tes!X40=0,"",RES_hhdet_in_tes!X40/RES_hhdet_in_fec!X40)</f>
        <v/>
      </c>
      <c r="Y40" s="111" t="str">
        <f>IF(RES_hhdet_in_tes!Y40=0,"",RES_hhdet_in_tes!Y40/RES_hhdet_in_fec!Y40)</f>
        <v/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0.73856997355405796</v>
      </c>
      <c r="D41" s="45" t="str">
        <f>IF(RES_hhdet_in_tes!D41=0,"",RES_hhdet_in_tes!D41/RES_hhdet_in_fec!D41)</f>
        <v/>
      </c>
      <c r="E41" s="45">
        <f>IF(RES_hhdet_in_tes!E41=0,"",RES_hhdet_in_tes!E41/RES_hhdet_in_fec!E41)</f>
        <v>0.74136654552803982</v>
      </c>
      <c r="F41" s="45">
        <f>IF(RES_hhdet_in_tes!F41=0,"",RES_hhdet_in_tes!F41/RES_hhdet_in_fec!F41)</f>
        <v>0.7428058203400375</v>
      </c>
      <c r="G41" s="45">
        <f>IF(RES_hhdet_in_tes!G41=0,"",RES_hhdet_in_tes!G41/RES_hhdet_in_fec!G41)</f>
        <v>0.74430441390431878</v>
      </c>
      <c r="H41" s="45">
        <f>IF(RES_hhdet_in_tes!H41=0,"",RES_hhdet_in_tes!H41/RES_hhdet_in_fec!H41)</f>
        <v>0.74585614132728084</v>
      </c>
      <c r="I41" s="45">
        <f>IF(RES_hhdet_in_tes!I41=0,"",RES_hhdet_in_tes!I41/RES_hhdet_in_fec!I41)</f>
        <v>0.74747345454100267</v>
      </c>
      <c r="J41" s="45">
        <f>IF(RES_hhdet_in_tes!J41=0,"",RES_hhdet_in_tes!J41/RES_hhdet_in_fec!J41)</f>
        <v>0.74920736471607507</v>
      </c>
      <c r="K41" s="45">
        <f>IF(RES_hhdet_in_tes!K41=0,"",RES_hhdet_in_tes!K41/RES_hhdet_in_fec!K41)</f>
        <v>0.75110124476503426</v>
      </c>
      <c r="L41" s="45">
        <f>IF(RES_hhdet_in_tes!L41=0,"",RES_hhdet_in_tes!L41/RES_hhdet_in_fec!L41)</f>
        <v>0.7531666987201826</v>
      </c>
      <c r="M41" s="45">
        <f>IF(RES_hhdet_in_tes!M41=0,"",RES_hhdet_in_tes!M41/RES_hhdet_in_fec!M41)</f>
        <v>0.75611984145685784</v>
      </c>
      <c r="N41" s="45">
        <f>IF(RES_hhdet_in_tes!N41=0,"",RES_hhdet_in_tes!N41/RES_hhdet_in_fec!N41)</f>
        <v>0.76016454407380674</v>
      </c>
      <c r="O41" s="45">
        <f>IF(RES_hhdet_in_tes!O41=0,"",RES_hhdet_in_tes!O41/RES_hhdet_in_fec!O41)</f>
        <v>0.76578425358610736</v>
      </c>
      <c r="P41" s="45">
        <f>IF(RES_hhdet_in_tes!P41=0,"",RES_hhdet_in_tes!P41/RES_hhdet_in_fec!P41)</f>
        <v>0.77321608588897361</v>
      </c>
      <c r="Q41" s="45">
        <f>IF(RES_hhdet_in_tes!Q41=0,"",RES_hhdet_in_tes!Q41/RES_hhdet_in_fec!Q41)</f>
        <v>0.78283294937649139</v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X41" s="45">
        <f>IF(RES_hhdet_in_tes!X41=0,"",RES_hhdet_in_tes!X41/RES_hhdet_in_fec!X41)</f>
        <v>0.87895070553873944</v>
      </c>
      <c r="Y41" s="45" t="str">
        <f>IF(RES_hhdet_in_tes!Y41=0,"",RES_hhdet_in_tes!Y41/RES_hhdet_in_fec!Y41)</f>
        <v/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>
        <f>IF(RES_hhdet_in_tes!K43=0,"",RES_hhdet_in_tes!K43/RES_hhdet_in_fec!K43)</f>
        <v>0.54174302569379174</v>
      </c>
      <c r="L43" s="119">
        <f>IF(RES_hhdet_in_tes!L43=0,"",RES_hhdet_in_tes!L43/RES_hhdet_in_fec!L43)</f>
        <v>0.54836135100242112</v>
      </c>
      <c r="M43" s="119">
        <f>IF(RES_hhdet_in_tes!M43=0,"",RES_hhdet_in_tes!M43/RES_hhdet_in_fec!M43)</f>
        <v>0.57476056162792566</v>
      </c>
      <c r="N43" s="119">
        <f>IF(RES_hhdet_in_tes!N43=0,"",RES_hhdet_in_tes!N43/RES_hhdet_in_fec!N43)</f>
        <v>0.61552970939152529</v>
      </c>
      <c r="O43" s="119">
        <f>IF(RES_hhdet_in_tes!O43=0,"",RES_hhdet_in_tes!O43/RES_hhdet_in_fec!O43)</f>
        <v>0.6076419765799147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X43" s="119" t="str">
        <f>IF(RES_hhdet_in_tes!X43=0,"",RES_hhdet_in_tes!X43/RES_hhdet_in_fec!X43)</f>
        <v/>
      </c>
      <c r="Y43" s="119" t="str">
        <f>IF(RES_hhdet_in_tes!Y43=0,"",RES_hhdet_in_tes!Y43/RES_hhdet_in_fec!Y43)</f>
        <v/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>
        <f>IF(RES_hhdet_in_tes!K44=0,"",RES_hhdet_in_tes!K44/RES_hhdet_in_fec!K44)</f>
        <v>0.49512686941139139</v>
      </c>
      <c r="L44" s="124">
        <f>IF(RES_hhdet_in_tes!L44=0,"",RES_hhdet_in_tes!L44/RES_hhdet_in_fec!L44)</f>
        <v>0.5036299293549239</v>
      </c>
      <c r="M44" s="124">
        <f>IF(RES_hhdet_in_tes!M44=0,"",RES_hhdet_in_tes!M44/RES_hhdet_in_fec!M44)</f>
        <v>0.51900444570505522</v>
      </c>
      <c r="N44" s="124">
        <f>IF(RES_hhdet_in_tes!N44=0,"",RES_hhdet_in_tes!N44/RES_hhdet_in_fec!N44)</f>
        <v>0.54293167732123582</v>
      </c>
      <c r="O44" s="124">
        <f>IF(RES_hhdet_in_tes!O44=0,"",RES_hhdet_in_tes!O44/RES_hhdet_in_fec!O44)</f>
        <v>0.57658559251123509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X44" s="124" t="str">
        <f>IF(RES_hhdet_in_tes!X44=0,"",RES_hhdet_in_tes!X44/RES_hhdet_in_fec!X44)</f>
        <v/>
      </c>
      <c r="Y44" s="124" t="str">
        <f>IF(RES_hhdet_in_tes!Y44=0,"",RES_hhdet_in_tes!Y44/RES_hhdet_in_fec!Y44)</f>
        <v/>
      </c>
      <c r="DA44" s="130" t="s">
        <v>3627</v>
      </c>
    </row>
    <row r="45" spans="1:105" ht="12" customHeight="1" x14ac:dyDescent="0.25">
      <c r="A45" s="97" t="s">
        <v>211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>
        <f>IF(RES_hhdet_in_tes!K45=0,"",RES_hhdet_in_tes!K45/RES_hhdet_in_fec!K45)</f>
        <v>0.4900417400578162</v>
      </c>
      <c r="L45" s="111">
        <f>IF(RES_hhdet_in_tes!L45=0,"",RES_hhdet_in_tes!L45/RES_hhdet_in_fec!L45)</f>
        <v>0.49855231740118428</v>
      </c>
      <c r="M45" s="111">
        <f>IF(RES_hhdet_in_tes!M45=0,"",RES_hhdet_in_tes!M45/RES_hhdet_in_fec!M45)</f>
        <v>0.51395120760990709</v>
      </c>
      <c r="N45" s="111">
        <f>IF(RES_hhdet_in_tes!N45=0,"",RES_hhdet_in_tes!N45/RES_hhdet_in_fec!N45)</f>
        <v>0.53804966628000772</v>
      </c>
      <c r="O45" s="111">
        <f>IF(RES_hhdet_in_tes!O45=0,"",RES_hhdet_in_tes!O45/RES_hhdet_in_fec!O45)</f>
        <v>0.57176959802032601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X45" s="111" t="str">
        <f>IF(RES_hhdet_in_tes!X45=0,"",RES_hhdet_in_tes!X45/RES_hhdet_in_fec!X45)</f>
        <v/>
      </c>
      <c r="Y45" s="111" t="str">
        <f>IF(RES_hhdet_in_tes!Y45=0,"",RES_hhdet_in_tes!Y45/RES_hhdet_in_fec!Y45)</f>
        <v/>
      </c>
      <c r="DA45" s="63" t="s">
        <v>3628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X46" s="111" t="str">
        <f>IF(RES_hhdet_in_tes!X46=0,"",RES_hhdet_in_tes!X46/RES_hhdet_in_fec!X46)</f>
        <v/>
      </c>
      <c r="Y46" s="111" t="str">
        <f>IF(RES_hhdet_in_tes!Y46=0,"",RES_hhdet_in_tes!Y46/RES_hhdet_in_fec!Y46)</f>
        <v/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>
        <f>IF(RES_hhdet_in_tes!K47=0,"",RES_hhdet_in_tes!K47/RES_hhdet_in_fec!K47)</f>
        <v>2.763765083739782</v>
      </c>
      <c r="L47" s="124">
        <f>IF(RES_hhdet_in_tes!L47=0,"",RES_hhdet_in_tes!L47/RES_hhdet_in_fec!L47)</f>
        <v>2.8555558598220445</v>
      </c>
      <c r="M47" s="124">
        <f>IF(RES_hhdet_in_tes!M47=0,"",RES_hhdet_in_tes!M47/RES_hhdet_in_fec!M47)</f>
        <v>2.9607413233283784</v>
      </c>
      <c r="N47" s="124">
        <f>IF(RES_hhdet_in_tes!N47=0,"",RES_hhdet_in_tes!N47/RES_hhdet_in_fec!N47)</f>
        <v>3.0826981325588227</v>
      </c>
      <c r="O47" s="124">
        <f>IF(RES_hhdet_in_tes!O47=0,"",RES_hhdet_in_tes!O47/RES_hhdet_in_fec!O47)</f>
        <v>3.2212087286280249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X47" s="124" t="str">
        <f>IF(RES_hhdet_in_tes!X47=0,"",RES_hhdet_in_tes!X47/RES_hhdet_in_fec!X47)</f>
        <v/>
      </c>
      <c r="Y47" s="124" t="str">
        <f>IF(RES_hhdet_in_tes!Y47=0,"",RES_hhdet_in_tes!Y47/RES_hhdet_in_fec!Y47)</f>
        <v/>
      </c>
      <c r="DA47" s="130" t="s">
        <v>3630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>
        <f>IF(RES_hhdet_in_tes!K48=0,"",RES_hhdet_in_tes!K48/RES_hhdet_in_fec!K48)</f>
        <v>2.763765083739782</v>
      </c>
      <c r="L48" s="111">
        <f>IF(RES_hhdet_in_tes!L48=0,"",RES_hhdet_in_tes!L48/RES_hhdet_in_fec!L48)</f>
        <v>2.8555558598220445</v>
      </c>
      <c r="M48" s="111">
        <f>IF(RES_hhdet_in_tes!M48=0,"",RES_hhdet_in_tes!M48/RES_hhdet_in_fec!M48)</f>
        <v>2.9607413233283784</v>
      </c>
      <c r="N48" s="111">
        <f>IF(RES_hhdet_in_tes!N48=0,"",RES_hhdet_in_tes!N48/RES_hhdet_in_fec!N48)</f>
        <v>3.0826981325588227</v>
      </c>
      <c r="O48" s="111">
        <f>IF(RES_hhdet_in_tes!O48=0,"",RES_hhdet_in_tes!O48/RES_hhdet_in_fec!O48)</f>
        <v>3.2212087286280249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X48" s="111" t="str">
        <f>IF(RES_hhdet_in_tes!X48=0,"",RES_hhdet_in_tes!X48/RES_hhdet_in_fec!X48)</f>
        <v/>
      </c>
      <c r="Y48" s="111" t="str">
        <f>IF(RES_hhdet_in_tes!Y48=0,"",RES_hhdet_in_tes!Y48/RES_hhdet_in_fec!Y48)</f>
        <v/>
      </c>
      <c r="DA48" s="63" t="s">
        <v>3631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>
        <f>IF(RES_hhdet_in_tes!K49=0,"",RES_hhdet_in_tes!K49/RES_hhdet_in_fec!K49)</f>
        <v>0.59049128885778601</v>
      </c>
      <c r="L49" s="124">
        <f>IF(RES_hhdet_in_tes!L49=0,"",RES_hhdet_in_tes!L49/RES_hhdet_in_fec!L49)</f>
        <v>0.66174058730259278</v>
      </c>
      <c r="M49" s="124">
        <f>IF(RES_hhdet_in_tes!M49=0,"",RES_hhdet_in_tes!M49/RES_hhdet_in_fec!M49)</f>
        <v>0.61056114820752228</v>
      </c>
      <c r="N49" s="124">
        <f>IF(RES_hhdet_in_tes!N49=0,"",RES_hhdet_in_tes!N49/RES_hhdet_in_fec!N49)</f>
        <v>0.6138712429923382</v>
      </c>
      <c r="O49" s="124">
        <f>IF(RES_hhdet_in_tes!O49=0,"",RES_hhdet_in_tes!O49/RES_hhdet_in_fec!O49)</f>
        <v>0.6351212733830498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X49" s="124" t="str">
        <f>IF(RES_hhdet_in_tes!X49=0,"",RES_hhdet_in_tes!X49/RES_hhdet_in_fec!X49)</f>
        <v/>
      </c>
      <c r="Y49" s="124" t="str">
        <f>IF(RES_hhdet_in_tes!Y49=0,"",RES_hhdet_in_tes!Y49/RES_hhdet_in_fec!Y49)</f>
        <v/>
      </c>
      <c r="DA49" s="130" t="s">
        <v>3632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X50" s="111" t="str">
        <f>IF(RES_hhdet_in_tes!X50=0,"",RES_hhdet_in_tes!X50/RES_hhdet_in_fec!X50)</f>
        <v/>
      </c>
      <c r="Y50" s="111" t="str">
        <f>IF(RES_hhdet_in_tes!Y50=0,"",RES_hhdet_in_tes!Y50/RES_hhdet_in_fec!Y50)</f>
        <v/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>
        <f>IF(RES_hhdet_in_tes!K54=0,"",RES_hhdet_in_tes!K54/RES_hhdet_in_fec!K54)</f>
        <v>0.59049128885778601</v>
      </c>
      <c r="L54" s="112">
        <f>IF(RES_hhdet_in_tes!L54=0,"",RES_hhdet_in_tes!L54/RES_hhdet_in_fec!L54)</f>
        <v>0.5932435554920743</v>
      </c>
      <c r="M54" s="112">
        <f>IF(RES_hhdet_in_tes!M54=0,"",RES_hhdet_in_tes!M54/RES_hhdet_in_fec!M54)</f>
        <v>0.59847594585915886</v>
      </c>
      <c r="N54" s="112">
        <f>IF(RES_hhdet_in_tes!N54=0,"",RES_hhdet_in_tes!N54/RES_hhdet_in_fec!N54)</f>
        <v>0.60710368633484801</v>
      </c>
      <c r="O54" s="112">
        <f>IF(RES_hhdet_in_tes!O54=0,"",RES_hhdet_in_tes!O54/RES_hhdet_in_fec!O54)</f>
        <v>0.62025986902993158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X54" s="112" t="str">
        <f>IF(RES_hhdet_in_tes!X54=0,"",RES_hhdet_in_tes!X54/RES_hhdet_in_fec!X54)</f>
        <v/>
      </c>
      <c r="Y54" s="112" t="str">
        <f>IF(RES_hhdet_in_tes!Y54=0,"",RES_hhdet_in_tes!Y54/RES_hhdet_in_fec!Y54)</f>
        <v/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>
        <f>IF(RES_hhdet_in_tes!L55=0,"",RES_hhdet_in_tes!L55/RES_hhdet_in_fec!L55)</f>
        <v>0.80811021962479523</v>
      </c>
      <c r="M55" s="113">
        <f>IF(RES_hhdet_in_tes!M55=0,"",RES_hhdet_in_tes!M55/RES_hhdet_in_fec!M55)</f>
        <v>0.81638216342019598</v>
      </c>
      <c r="N55" s="113">
        <f>IF(RES_hhdet_in_tes!N55=0,"",RES_hhdet_in_tes!N55/RES_hhdet_in_fec!N55)</f>
        <v>0.83178831043634649</v>
      </c>
      <c r="O55" s="113">
        <f>IF(RES_hhdet_in_tes!O55=0,"",RES_hhdet_in_tes!O55/RES_hhdet_in_fec!O55)</f>
        <v>0.83015574052583085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X55" s="113" t="str">
        <f>IF(RES_hhdet_in_tes!X55=0,"",RES_hhdet_in_tes!X55/RES_hhdet_in_fec!X55)</f>
        <v/>
      </c>
      <c r="Y55" s="113" t="str">
        <f>IF(RES_hhdet_in_tes!Y55=0,"",RES_hhdet_in_tes!Y55/RES_hhdet_in_fec!Y55)</f>
        <v/>
      </c>
      <c r="DA55" s="132" t="s">
        <v>3638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>
        <f>IF(RES_hhdet_in_tes!L56=0,"",RES_hhdet_in_tes!L56/RES_hhdet_in_fec!L56)</f>
        <v>0.5932435554920743</v>
      </c>
      <c r="M56" s="111">
        <f>IF(RES_hhdet_in_tes!M56=0,"",RES_hhdet_in_tes!M56/RES_hhdet_in_fec!M56)</f>
        <v>0.59847594585915886</v>
      </c>
      <c r="N56" s="111">
        <f>IF(RES_hhdet_in_tes!N56=0,"",RES_hhdet_in_tes!N56/RES_hhdet_in_fec!N56)</f>
        <v>0.60710368633484801</v>
      </c>
      <c r="O56" s="111">
        <f>IF(RES_hhdet_in_tes!O56=0,"",RES_hhdet_in_tes!O56/RES_hhdet_in_fec!O56)</f>
        <v>0.62025986902993158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X56" s="111" t="str">
        <f>IF(RES_hhdet_in_tes!X56=0,"",RES_hhdet_in_tes!X56/RES_hhdet_in_fec!X56)</f>
        <v/>
      </c>
      <c r="Y56" s="111" t="str">
        <f>IF(RES_hhdet_in_tes!Y56=0,"",RES_hhdet_in_tes!Y56/RES_hhdet_in_fec!Y56)</f>
        <v/>
      </c>
      <c r="DA56" s="63" t="s">
        <v>3639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X57" s="111" t="str">
        <f>IF(RES_hhdet_in_tes!X57=0,"",RES_hhdet_in_tes!X57/RES_hhdet_in_fec!X57)</f>
        <v/>
      </c>
      <c r="Y57" s="111" t="str">
        <f>IF(RES_hhdet_in_tes!Y57=0,"",RES_hhdet_in_tes!Y57/RES_hhdet_in_fec!Y57)</f>
        <v/>
      </c>
      <c r="DA57" s="63" t="s">
        <v>3640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>
        <f>IF(RES_hhdet_in_tes!K58=0,"",RES_hhdet_in_tes!K58/RES_hhdet_in_fec!K58)</f>
        <v>0.71683950109966244</v>
      </c>
      <c r="L58" s="124">
        <f>IF(RES_hhdet_in_tes!L58=0,"",RES_hhdet_in_tes!L58/RES_hhdet_in_fec!L58)</f>
        <v>0.72113938155357538</v>
      </c>
      <c r="M58" s="124">
        <f>IF(RES_hhdet_in_tes!M58=0,"",RES_hhdet_in_tes!M58/RES_hhdet_in_fec!M58)</f>
        <v>0.72077637498599756</v>
      </c>
      <c r="N58" s="124">
        <f>IF(RES_hhdet_in_tes!N58=0,"",RES_hhdet_in_tes!N58/RES_hhdet_in_fec!N58)</f>
        <v>0.73543402609368758</v>
      </c>
      <c r="O58" s="124">
        <f>IF(RES_hhdet_in_tes!O58=0,"",RES_hhdet_in_tes!O58/RES_hhdet_in_fec!O58)</f>
        <v>0.73416478819217346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X58" s="124" t="str">
        <f>IF(RES_hhdet_in_tes!X58=0,"",RES_hhdet_in_tes!X58/RES_hhdet_in_fec!X58)</f>
        <v/>
      </c>
      <c r="Y58" s="124" t="str">
        <f>IF(RES_hhdet_in_tes!Y58=0,"",RES_hhdet_in_tes!Y58/RES_hhdet_in_fec!Y58)</f>
        <v/>
      </c>
      <c r="DA58" s="130" t="s">
        <v>3641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>
        <f>IF(RES_hhdet_in_tes!K59=0,"",RES_hhdet_in_tes!K59/RES_hhdet_in_fec!K59)</f>
        <v>0.57168004286959995</v>
      </c>
      <c r="L59" s="111">
        <f>IF(RES_hhdet_in_tes!L59=0,"",RES_hhdet_in_tes!L59/RES_hhdet_in_fec!L59)</f>
        <v>0.57226520661105373</v>
      </c>
      <c r="M59" s="111">
        <f>IF(RES_hhdet_in_tes!M59=0,"",RES_hhdet_in_tes!M59/RES_hhdet_in_fec!M59)</f>
        <v>0.57270960507519653</v>
      </c>
      <c r="N59" s="111">
        <f>IF(RES_hhdet_in_tes!N59=0,"",RES_hhdet_in_tes!N59/RES_hhdet_in_fec!N59)</f>
        <v>0.57295800291287291</v>
      </c>
      <c r="O59" s="111">
        <f>IF(RES_hhdet_in_tes!O59=0,"",RES_hhdet_in_tes!O59/RES_hhdet_in_fec!O59)</f>
        <v>0.57310646377535357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X59" s="111" t="str">
        <f>IF(RES_hhdet_in_tes!X59=0,"",RES_hhdet_in_tes!X59/RES_hhdet_in_fec!X59)</f>
        <v/>
      </c>
      <c r="Y59" s="111" t="str">
        <f>IF(RES_hhdet_in_tes!Y59=0,"",RES_hhdet_in_tes!Y59/RES_hhdet_in_fec!Y59)</f>
        <v/>
      </c>
      <c r="DA59" s="63" t="s">
        <v>3642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>
        <f>IF(RES_hhdet_in_tes!K60=0,"",RES_hhdet_in_tes!K60/RES_hhdet_in_fec!K60)</f>
        <v>0.75110124476503426</v>
      </c>
      <c r="L60" s="45">
        <f>IF(RES_hhdet_in_tes!L60=0,"",RES_hhdet_in_tes!L60/RES_hhdet_in_fec!L60)</f>
        <v>0.7531666987201826</v>
      </c>
      <c r="M60" s="45">
        <f>IF(RES_hhdet_in_tes!M60=0,"",RES_hhdet_in_tes!M60/RES_hhdet_in_fec!M60)</f>
        <v>0.75611984145685784</v>
      </c>
      <c r="N60" s="45">
        <f>IF(RES_hhdet_in_tes!N60=0,"",RES_hhdet_in_tes!N60/RES_hhdet_in_fec!N60)</f>
        <v>0.76016454407380674</v>
      </c>
      <c r="O60" s="45">
        <f>IF(RES_hhdet_in_tes!O60=0,"",RES_hhdet_in_tes!O60/RES_hhdet_in_fec!O60)</f>
        <v>0.76578425358610736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X60" s="45" t="str">
        <f>IF(RES_hhdet_in_tes!X60=0,"",RES_hhdet_in_tes!X60/RES_hhdet_in_fec!X60)</f>
        <v/>
      </c>
      <c r="Y60" s="45" t="str">
        <f>IF(RES_hhdet_in_tes!Y60=0,"",RES_hhdet_in_tes!Y60/RES_hhdet_in_fec!Y60)</f>
        <v/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0.51469975503723131</v>
      </c>
      <c r="D62" s="119">
        <f>IF(RES_hhdet_in_tes!D62=0,"",RES_hhdet_in_tes!D62/RES_hhdet_in_fec!D62)</f>
        <v>0.52573718008534154</v>
      </c>
      <c r="E62" s="119">
        <f>IF(RES_hhdet_in_tes!E62=0,"",RES_hhdet_in_tes!E62/RES_hhdet_in_fec!E62)</f>
        <v>0.53030234196487747</v>
      </c>
      <c r="F62" s="119">
        <f>IF(RES_hhdet_in_tes!F62=0,"",RES_hhdet_in_tes!F62/RES_hhdet_in_fec!F62)</f>
        <v>0.53295211551454724</v>
      </c>
      <c r="G62" s="119">
        <f>IF(RES_hhdet_in_tes!G62=0,"",RES_hhdet_in_tes!G62/RES_hhdet_in_fec!G62)</f>
        <v>0.53300003335883817</v>
      </c>
      <c r="H62" s="119">
        <f>IF(RES_hhdet_in_tes!H62=0,"",RES_hhdet_in_tes!H62/RES_hhdet_in_fec!H62)</f>
        <v>0.53640874661062343</v>
      </c>
      <c r="I62" s="119">
        <f>IF(RES_hhdet_in_tes!I62=0,"",RES_hhdet_in_tes!I62/RES_hhdet_in_fec!I62)</f>
        <v>0.5463347981585146</v>
      </c>
      <c r="J62" s="119">
        <f>IF(RES_hhdet_in_tes!J62=0,"",RES_hhdet_in_tes!J62/RES_hhdet_in_fec!J62)</f>
        <v>0.55198140736656021</v>
      </c>
      <c r="K62" s="119">
        <f>IF(RES_hhdet_in_tes!K62=0,"",RES_hhdet_in_tes!K62/RES_hhdet_in_fec!K62)</f>
        <v>0.56736151378001176</v>
      </c>
      <c r="L62" s="119">
        <f>IF(RES_hhdet_in_tes!L62=0,"",RES_hhdet_in_tes!L62/RES_hhdet_in_fec!L62)</f>
        <v>0.57878313449517327</v>
      </c>
      <c r="M62" s="119">
        <f>IF(RES_hhdet_in_tes!M62=0,"",RES_hhdet_in_tes!M62/RES_hhdet_in_fec!M62)</f>
        <v>0.58270461180487143</v>
      </c>
      <c r="N62" s="119" t="str">
        <f>IF(RES_hhdet_in_tes!N62=0,"",RES_hhdet_in_tes!N62/RES_hhdet_in_fec!N62)</f>
        <v/>
      </c>
      <c r="O62" s="119">
        <f>IF(RES_hhdet_in_tes!O62=0,"",RES_hhdet_in_tes!O62/RES_hhdet_in_fec!O62)</f>
        <v>0.63284818607156346</v>
      </c>
      <c r="P62" s="119">
        <f>IF(RES_hhdet_in_tes!P62=0,"",RES_hhdet_in_tes!P62/RES_hhdet_in_fec!P62)</f>
        <v>0.67709855651291584</v>
      </c>
      <c r="Q62" s="119">
        <f>IF(RES_hhdet_in_tes!Q62=0,"",RES_hhdet_in_tes!Q62/RES_hhdet_in_fec!Q62)</f>
        <v>0.69770254750745331</v>
      </c>
      <c r="R62" s="119">
        <f>IF(RES_hhdet_in_tes!R62=0,"",RES_hhdet_in_tes!R62/RES_hhdet_in_fec!R62)</f>
        <v>0.72223652729445631</v>
      </c>
      <c r="S62" s="119">
        <f>IF(RES_hhdet_in_tes!S62=0,"",RES_hhdet_in_tes!S62/RES_hhdet_in_fec!S62)</f>
        <v>0.73961103313822629</v>
      </c>
      <c r="T62" s="119">
        <f>IF(RES_hhdet_in_tes!T62=0,"",RES_hhdet_in_tes!T62/RES_hhdet_in_fec!T62)</f>
        <v>0.74473281639074607</v>
      </c>
      <c r="U62" s="119">
        <f>IF(RES_hhdet_in_tes!U62=0,"",RES_hhdet_in_tes!U62/RES_hhdet_in_fec!U62)</f>
        <v>0.75305617695157956</v>
      </c>
      <c r="V62" s="119">
        <f>IF(RES_hhdet_in_tes!V62=0,"",RES_hhdet_in_tes!V62/RES_hhdet_in_fec!V62)</f>
        <v>0.7627691346360268</v>
      </c>
      <c r="W62" s="119">
        <f>IF(RES_hhdet_in_tes!W62=0,"",RES_hhdet_in_tes!W62/RES_hhdet_in_fec!W62)</f>
        <v>0.76086731854207668</v>
      </c>
      <c r="X62" s="119">
        <f>IF(RES_hhdet_in_tes!X62=0,"",RES_hhdet_in_tes!X62/RES_hhdet_in_fec!X62)</f>
        <v>0.79330604337055344</v>
      </c>
      <c r="Y62" s="119">
        <f>IF(RES_hhdet_in_tes!Y62=0,"",RES_hhdet_in_tes!Y62/RES_hhdet_in_fec!Y62)</f>
        <v>0.79208627126051112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0.4853681079846946</v>
      </c>
      <c r="D63" s="124">
        <f>IF(RES_hhdet_in_tes!D63=0,"",RES_hhdet_in_tes!D63/RES_hhdet_in_fec!D63)</f>
        <v>0.48988385273001805</v>
      </c>
      <c r="E63" s="124">
        <f>IF(RES_hhdet_in_tes!E63=0,"",RES_hhdet_in_tes!E63/RES_hhdet_in_fec!E63)</f>
        <v>0.49464283521583674</v>
      </c>
      <c r="F63" s="124">
        <f>IF(RES_hhdet_in_tes!F63=0,"",RES_hhdet_in_tes!F63/RES_hhdet_in_fec!F63)</f>
        <v>0.49938658227297289</v>
      </c>
      <c r="G63" s="124">
        <f>IF(RES_hhdet_in_tes!G63=0,"",RES_hhdet_in_tes!G63/RES_hhdet_in_fec!G63)</f>
        <v>0.50435863344678245</v>
      </c>
      <c r="H63" s="124">
        <f>IF(RES_hhdet_in_tes!H63=0,"",RES_hhdet_in_tes!H63/RES_hhdet_in_fec!H63)</f>
        <v>0.50959883169616305</v>
      </c>
      <c r="I63" s="124">
        <f>IF(RES_hhdet_in_tes!I63=0,"",RES_hhdet_in_tes!I63/RES_hhdet_in_fec!I63)</f>
        <v>0.51507226665077643</v>
      </c>
      <c r="J63" s="124">
        <f>IF(RES_hhdet_in_tes!J63=0,"",RES_hhdet_in_tes!J63/RES_hhdet_in_fec!J63)</f>
        <v>0.52118562080555042</v>
      </c>
      <c r="K63" s="124">
        <f>IF(RES_hhdet_in_tes!K63=0,"",RES_hhdet_in_tes!K63/RES_hhdet_in_fec!K63)</f>
        <v>0.52805087523940319</v>
      </c>
      <c r="L63" s="124">
        <f>IF(RES_hhdet_in_tes!L63=0,"",RES_hhdet_in_tes!L63/RES_hhdet_in_fec!L63)</f>
        <v>0.53581514342541203</v>
      </c>
      <c r="M63" s="124">
        <f>IF(RES_hhdet_in_tes!M63=0,"",RES_hhdet_in_tes!M63/RES_hhdet_in_fec!M63)</f>
        <v>0.55017239283791364</v>
      </c>
      <c r="N63" s="124" t="str">
        <f>IF(RES_hhdet_in_tes!N63=0,"",RES_hhdet_in_tes!N63/RES_hhdet_in_fec!N63)</f>
        <v/>
      </c>
      <c r="O63" s="124">
        <f>IF(RES_hhdet_in_tes!O63=0,"",RES_hhdet_in_tes!O63/RES_hhdet_in_fec!O63)</f>
        <v>0.60511025968164645</v>
      </c>
      <c r="P63" s="124">
        <f>IF(RES_hhdet_in_tes!P63=0,"",RES_hhdet_in_tes!P63/RES_hhdet_in_fec!P63)</f>
        <v>0.64306099654451165</v>
      </c>
      <c r="Q63" s="124">
        <f>IF(RES_hhdet_in_tes!Q63=0,"",RES_hhdet_in_tes!Q63/RES_hhdet_in_fec!Q63)</f>
        <v>0.6750761082092438</v>
      </c>
      <c r="R63" s="124">
        <f>IF(RES_hhdet_in_tes!R63=0,"",RES_hhdet_in_tes!R63/RES_hhdet_in_fec!R63)</f>
        <v>0.69131383084201703</v>
      </c>
      <c r="S63" s="124">
        <f>IF(RES_hhdet_in_tes!S63=0,"",RES_hhdet_in_tes!S63/RES_hhdet_in_fec!S63)</f>
        <v>0.70377668914796299</v>
      </c>
      <c r="T63" s="124">
        <f>IF(RES_hhdet_in_tes!T63=0,"",RES_hhdet_in_tes!T63/RES_hhdet_in_fec!T63)</f>
        <v>0.71389032090018889</v>
      </c>
      <c r="U63" s="124">
        <f>IF(RES_hhdet_in_tes!U63=0,"",RES_hhdet_in_tes!U63/RES_hhdet_in_fec!U63)</f>
        <v>0.7227158876526345</v>
      </c>
      <c r="V63" s="124">
        <f>IF(RES_hhdet_in_tes!V63=0,"",RES_hhdet_in_tes!V63/RES_hhdet_in_fec!V63)</f>
        <v>0.73079112531559054</v>
      </c>
      <c r="W63" s="124">
        <f>IF(RES_hhdet_in_tes!W63=0,"",RES_hhdet_in_tes!W63/RES_hhdet_in_fec!W63)</f>
        <v>0.73687984852090194</v>
      </c>
      <c r="X63" s="124">
        <f>IF(RES_hhdet_in_tes!X63=0,"",RES_hhdet_in_tes!X63/RES_hhdet_in_fec!X63)</f>
        <v>0.74048171273918284</v>
      </c>
      <c r="Y63" s="124">
        <f>IF(RES_hhdet_in_tes!Y63=0,"",RES_hhdet_in_tes!Y63/RES_hhdet_in_fec!Y63)</f>
        <v>0.74304630369993696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0.47977916864809717</v>
      </c>
      <c r="D64" s="111">
        <f>IF(RES_hhdet_in_tes!D64=0,"",RES_hhdet_in_tes!D64/RES_hhdet_in_fec!D64)</f>
        <v>0.48432299305344029</v>
      </c>
      <c r="E64" s="111">
        <f>IF(RES_hhdet_in_tes!E64=0,"",RES_hhdet_in_tes!E64/RES_hhdet_in_fec!E64)</f>
        <v>0.48915336540038368</v>
      </c>
      <c r="F64" s="111">
        <f>IF(RES_hhdet_in_tes!F64=0,"",RES_hhdet_in_tes!F64/RES_hhdet_in_fec!F64)</f>
        <v>0.49396616547935579</v>
      </c>
      <c r="G64" s="111">
        <f>IF(RES_hhdet_in_tes!G64=0,"",RES_hhdet_in_tes!G64/RES_hhdet_in_fec!G64)</f>
        <v>0.49903560827972954</v>
      </c>
      <c r="H64" s="111">
        <f>IF(RES_hhdet_in_tes!H64=0,"",RES_hhdet_in_tes!H64/RES_hhdet_in_fec!H64)</f>
        <v>0.50432665887593564</v>
      </c>
      <c r="I64" s="111">
        <f>IF(RES_hhdet_in_tes!I64=0,"",RES_hhdet_in_tes!I64/RES_hhdet_in_fec!I64)</f>
        <v>0.5099053373553144</v>
      </c>
      <c r="J64" s="111">
        <f>IF(RES_hhdet_in_tes!J64=0,"",RES_hhdet_in_tes!J64/RES_hhdet_in_fec!J64)</f>
        <v>0.51604552704915474</v>
      </c>
      <c r="K64" s="111">
        <f>IF(RES_hhdet_in_tes!K64=0,"",RES_hhdet_in_tes!K64/RES_hhdet_in_fec!K64)</f>
        <v>0.52297787162545983</v>
      </c>
      <c r="L64" s="111">
        <f>IF(RES_hhdet_in_tes!L64=0,"",RES_hhdet_in_tes!L64/RES_hhdet_in_fec!L64)</f>
        <v>0.53076001322830269</v>
      </c>
      <c r="M64" s="111">
        <f>IF(RES_hhdet_in_tes!M64=0,"",RES_hhdet_in_tes!M64/RES_hhdet_in_fec!M64)</f>
        <v>0.54515963635544906</v>
      </c>
      <c r="N64" s="111" t="str">
        <f>IF(RES_hhdet_in_tes!N64=0,"",RES_hhdet_in_tes!N64/RES_hhdet_in_fec!N64)</f>
        <v/>
      </c>
      <c r="O64" s="111">
        <f>IF(RES_hhdet_in_tes!O64=0,"",RES_hhdet_in_tes!O64/RES_hhdet_in_fec!O64)</f>
        <v>0.60039385157762115</v>
      </c>
      <c r="P64" s="111">
        <f>IF(RES_hhdet_in_tes!P64=0,"",RES_hhdet_in_tes!P64/RES_hhdet_in_fec!P64)</f>
        <v>0.63858902718692978</v>
      </c>
      <c r="Q64" s="111">
        <f>IF(RES_hhdet_in_tes!Q64=0,"",RES_hhdet_in_tes!Q64/RES_hhdet_in_fec!Q64)</f>
        <v>0.67081117235438426</v>
      </c>
      <c r="R64" s="111">
        <f>IF(RES_hhdet_in_tes!R64=0,"",RES_hhdet_in_tes!R64/RES_hhdet_in_fec!R64)</f>
        <v>0.68719257487733743</v>
      </c>
      <c r="S64" s="111">
        <f>IF(RES_hhdet_in_tes!S64=0,"",RES_hhdet_in_tes!S64/RES_hhdet_in_fec!S64)</f>
        <v>0.69974427562030406</v>
      </c>
      <c r="T64" s="111">
        <f>IF(RES_hhdet_in_tes!T64=0,"",RES_hhdet_in_tes!T64/RES_hhdet_in_fec!T64)</f>
        <v>0.70996122464102684</v>
      </c>
      <c r="U64" s="111">
        <f>IF(RES_hhdet_in_tes!U64=0,"",RES_hhdet_in_tes!U64/RES_hhdet_in_fec!U64)</f>
        <v>0.71887759972193854</v>
      </c>
      <c r="V64" s="111">
        <f>IF(RES_hhdet_in_tes!V64=0,"",RES_hhdet_in_tes!V64/RES_hhdet_in_fec!V64)</f>
        <v>0.72700701728442407</v>
      </c>
      <c r="W64" s="111">
        <f>IF(RES_hhdet_in_tes!W64=0,"",RES_hhdet_in_tes!W64/RES_hhdet_in_fec!W64)</f>
        <v>0.73313834811217504</v>
      </c>
      <c r="X64" s="111">
        <f>IF(RES_hhdet_in_tes!X64=0,"",RES_hhdet_in_tes!X64/RES_hhdet_in_fec!X64)</f>
        <v>0.73678750924917458</v>
      </c>
      <c r="Y64" s="111">
        <f>IF(RES_hhdet_in_tes!Y64=0,"",RES_hhdet_in_tes!Y64/RES_hhdet_in_fec!Y64)</f>
        <v>0.73936423977103594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 t="str">
        <f>IF(RES_hhdet_in_tes!N65=0,"",RES_hhdet_in_tes!N65/RES_hhdet_in_fec!N65)</f>
        <v/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2.0851312292954223</v>
      </c>
      <c r="D66" s="124">
        <f>IF(RES_hhdet_in_tes!D66=0,"",RES_hhdet_in_tes!D66/RES_hhdet_in_fec!D66)</f>
        <v>2.1660722324919206</v>
      </c>
      <c r="E66" s="124">
        <f>IF(RES_hhdet_in_tes!E66=0,"",RES_hhdet_in_tes!E66/RES_hhdet_in_fec!E66)</f>
        <v>2.2482266969678211</v>
      </c>
      <c r="F66" s="124">
        <f>IF(RES_hhdet_in_tes!F66=0,"",RES_hhdet_in_tes!F66/RES_hhdet_in_fec!F66)</f>
        <v>2.331040989863653</v>
      </c>
      <c r="G66" s="124">
        <f>IF(RES_hhdet_in_tes!G66=0,"",RES_hhdet_in_tes!G66/RES_hhdet_in_fec!G66)</f>
        <v>2.4149948812631896</v>
      </c>
      <c r="H66" s="124">
        <f>IF(RES_hhdet_in_tes!H66=0,"",RES_hhdet_in_tes!H66/RES_hhdet_in_fec!H66)</f>
        <v>2.5000129697255162</v>
      </c>
      <c r="I66" s="124">
        <f>IF(RES_hhdet_in_tes!I66=0,"",RES_hhdet_in_tes!I66/RES_hhdet_in_fec!I66)</f>
        <v>2.5861958241793559</v>
      </c>
      <c r="J66" s="124">
        <f>IF(RES_hhdet_in_tes!J66=0,"",RES_hhdet_in_tes!J66/RES_hhdet_in_fec!J66)</f>
        <v>2.6739941870021857</v>
      </c>
      <c r="K66" s="124">
        <f>IF(RES_hhdet_in_tes!K66=0,"",RES_hhdet_in_tes!K66/RES_hhdet_in_fec!K66)</f>
        <v>2.763765083739782</v>
      </c>
      <c r="L66" s="124">
        <f>IF(RES_hhdet_in_tes!L66=0,"",RES_hhdet_in_tes!L66/RES_hhdet_in_fec!L66)</f>
        <v>2.8555558598220445</v>
      </c>
      <c r="M66" s="124">
        <f>IF(RES_hhdet_in_tes!M66=0,"",RES_hhdet_in_tes!M66/RES_hhdet_in_fec!M66)</f>
        <v>2.9607413233283788</v>
      </c>
      <c r="N66" s="124" t="str">
        <f>IF(RES_hhdet_in_tes!N66=0,"",RES_hhdet_in_tes!N66/RES_hhdet_in_fec!N66)</f>
        <v/>
      </c>
      <c r="O66" s="124">
        <f>IF(RES_hhdet_in_tes!O66=0,"",RES_hhdet_in_tes!O66/RES_hhdet_in_fec!O66)</f>
        <v>3.2212087286280249</v>
      </c>
      <c r="P66" s="124">
        <f>IF(RES_hhdet_in_tes!P66=0,"",RES_hhdet_in_tes!P66/RES_hhdet_in_fec!P66)</f>
        <v>3.3627932598872752</v>
      </c>
      <c r="Q66" s="124">
        <f>IF(RES_hhdet_in_tes!Q66=0,"",RES_hhdet_in_tes!Q66/RES_hhdet_in_fec!Q66)</f>
        <v>3.471457216826729</v>
      </c>
      <c r="R66" s="124">
        <f>IF(RES_hhdet_in_tes!R66=0,"",RES_hhdet_in_tes!R66/RES_hhdet_in_fec!R66)</f>
        <v>3.4950023186121273</v>
      </c>
      <c r="S66" s="124">
        <f>IF(RES_hhdet_in_tes!S66=0,"",RES_hhdet_in_tes!S66/RES_hhdet_in_fec!S66)</f>
        <v>3.4976184410327269</v>
      </c>
      <c r="T66" s="124">
        <f>IF(RES_hhdet_in_tes!T66=0,"",RES_hhdet_in_tes!T66/RES_hhdet_in_fec!T66)</f>
        <v>3.500525243722282</v>
      </c>
      <c r="U66" s="124">
        <f>IF(RES_hhdet_in_tes!U66=0,"",RES_hhdet_in_tes!U66/RES_hhdet_in_fec!U66)</f>
        <v>3.5037550244884548</v>
      </c>
      <c r="V66" s="124">
        <f>IF(RES_hhdet_in_tes!V66=0,"",RES_hhdet_in_tes!V66/RES_hhdet_in_fec!V66)</f>
        <v>3.5129842408604346</v>
      </c>
      <c r="W66" s="124">
        <f>IF(RES_hhdet_in_tes!W66=0,"",RES_hhdet_in_tes!W66/RES_hhdet_in_fec!W66)</f>
        <v>3.5432763186611465</v>
      </c>
      <c r="X66" s="124">
        <f>IF(RES_hhdet_in_tes!X66=0,"",RES_hhdet_in_tes!X66/RES_hhdet_in_fec!X66)</f>
        <v>3.5817860671489008</v>
      </c>
      <c r="Y66" s="124">
        <f>IF(RES_hhdet_in_tes!Y66=0,"",RES_hhdet_in_tes!Y66/RES_hhdet_in_fec!Y66)</f>
        <v>3.625193399041557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2.0851312292954223</v>
      </c>
      <c r="D67" s="111">
        <f>IF(RES_hhdet_in_tes!D67=0,"",RES_hhdet_in_tes!D67/RES_hhdet_in_fec!D67)</f>
        <v>2.1660722324919206</v>
      </c>
      <c r="E67" s="111">
        <f>IF(RES_hhdet_in_tes!E67=0,"",RES_hhdet_in_tes!E67/RES_hhdet_in_fec!E67)</f>
        <v>2.2482266969678211</v>
      </c>
      <c r="F67" s="111">
        <f>IF(RES_hhdet_in_tes!F67=0,"",RES_hhdet_in_tes!F67/RES_hhdet_in_fec!F67)</f>
        <v>2.331040989863653</v>
      </c>
      <c r="G67" s="111">
        <f>IF(RES_hhdet_in_tes!G67=0,"",RES_hhdet_in_tes!G67/RES_hhdet_in_fec!G67)</f>
        <v>2.4149948812631896</v>
      </c>
      <c r="H67" s="111">
        <f>IF(RES_hhdet_in_tes!H67=0,"",RES_hhdet_in_tes!H67/RES_hhdet_in_fec!H67)</f>
        <v>2.5000129697255162</v>
      </c>
      <c r="I67" s="111">
        <f>IF(RES_hhdet_in_tes!I67=0,"",RES_hhdet_in_tes!I67/RES_hhdet_in_fec!I67)</f>
        <v>2.5861958241793559</v>
      </c>
      <c r="J67" s="111">
        <f>IF(RES_hhdet_in_tes!J67=0,"",RES_hhdet_in_tes!J67/RES_hhdet_in_fec!J67)</f>
        <v>2.6739941870021857</v>
      </c>
      <c r="K67" s="111">
        <f>IF(RES_hhdet_in_tes!K67=0,"",RES_hhdet_in_tes!K67/RES_hhdet_in_fec!K67)</f>
        <v>2.763765083739782</v>
      </c>
      <c r="L67" s="111">
        <f>IF(RES_hhdet_in_tes!L67=0,"",RES_hhdet_in_tes!L67/RES_hhdet_in_fec!L67)</f>
        <v>2.8555558598220445</v>
      </c>
      <c r="M67" s="111">
        <f>IF(RES_hhdet_in_tes!M67=0,"",RES_hhdet_in_tes!M67/RES_hhdet_in_fec!M67)</f>
        <v>2.9607413233283788</v>
      </c>
      <c r="N67" s="111" t="str">
        <f>IF(RES_hhdet_in_tes!N67=0,"",RES_hhdet_in_tes!N67/RES_hhdet_in_fec!N67)</f>
        <v/>
      </c>
      <c r="O67" s="111">
        <f>IF(RES_hhdet_in_tes!O67=0,"",RES_hhdet_in_tes!O67/RES_hhdet_in_fec!O67)</f>
        <v>3.2212087286280249</v>
      </c>
      <c r="P67" s="111">
        <f>IF(RES_hhdet_in_tes!P67=0,"",RES_hhdet_in_tes!P67/RES_hhdet_in_fec!P67)</f>
        <v>3.3627932598872752</v>
      </c>
      <c r="Q67" s="111">
        <f>IF(RES_hhdet_in_tes!Q67=0,"",RES_hhdet_in_tes!Q67/RES_hhdet_in_fec!Q67)</f>
        <v>3.471457216826729</v>
      </c>
      <c r="R67" s="111">
        <f>IF(RES_hhdet_in_tes!R67=0,"",RES_hhdet_in_tes!R67/RES_hhdet_in_fec!R67)</f>
        <v>3.4950023186121273</v>
      </c>
      <c r="S67" s="111">
        <f>IF(RES_hhdet_in_tes!S67=0,"",RES_hhdet_in_tes!S67/RES_hhdet_in_fec!S67)</f>
        <v>3.4976184410327269</v>
      </c>
      <c r="T67" s="111">
        <f>IF(RES_hhdet_in_tes!T67=0,"",RES_hhdet_in_tes!T67/RES_hhdet_in_fec!T67)</f>
        <v>3.500525243722282</v>
      </c>
      <c r="U67" s="111">
        <f>IF(RES_hhdet_in_tes!U67=0,"",RES_hhdet_in_tes!U67/RES_hhdet_in_fec!U67)</f>
        <v>3.5037550244884548</v>
      </c>
      <c r="V67" s="111">
        <f>IF(RES_hhdet_in_tes!V67=0,"",RES_hhdet_in_tes!V67/RES_hhdet_in_fec!V67)</f>
        <v>3.5129842408604346</v>
      </c>
      <c r="W67" s="111">
        <f>IF(RES_hhdet_in_tes!W67=0,"",RES_hhdet_in_tes!W67/RES_hhdet_in_fec!W67)</f>
        <v>3.5432763186611465</v>
      </c>
      <c r="X67" s="111">
        <f>IF(RES_hhdet_in_tes!X67=0,"",RES_hhdet_in_tes!X67/RES_hhdet_in_fec!X67)</f>
        <v>3.5817860671489008</v>
      </c>
      <c r="Y67" s="111">
        <f>IF(RES_hhdet_in_tes!Y67=0,"",RES_hhdet_in_tes!Y67/RES_hhdet_in_fec!Y67)</f>
        <v>3.625193399041557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0.52792927168853043</v>
      </c>
      <c r="D68" s="124">
        <f>IF(RES_hhdet_in_tes!D68=0,"",RES_hhdet_in_tes!D68/RES_hhdet_in_fec!D68)</f>
        <v>0.55269896088735293</v>
      </c>
      <c r="E68" s="124">
        <f>IF(RES_hhdet_in_tes!E68=0,"",RES_hhdet_in_tes!E68/RES_hhdet_in_fec!E68)</f>
        <v>0.55384446579796864</v>
      </c>
      <c r="F68" s="124">
        <f>IF(RES_hhdet_in_tes!F68=0,"",RES_hhdet_in_tes!F68/RES_hhdet_in_fec!F68)</f>
        <v>0.55714706877581377</v>
      </c>
      <c r="G68" s="124">
        <f>IF(RES_hhdet_in_tes!G68=0,"",RES_hhdet_in_tes!G68/RES_hhdet_in_fec!G68)</f>
        <v>0.55813588088124577</v>
      </c>
      <c r="H68" s="124">
        <f>IF(RES_hhdet_in_tes!H68=0,"",RES_hhdet_in_tes!H68/RES_hhdet_in_fec!H68)</f>
        <v>0.56261430980862359</v>
      </c>
      <c r="I68" s="124">
        <f>IF(RES_hhdet_in_tes!I68=0,"",RES_hhdet_in_tes!I68/RES_hhdet_in_fec!I68)</f>
        <v>0.56748167312818798</v>
      </c>
      <c r="J68" s="124">
        <f>IF(RES_hhdet_in_tes!J68=0,"",RES_hhdet_in_tes!J68/RES_hhdet_in_fec!J68)</f>
        <v>0.57459638631821985</v>
      </c>
      <c r="K68" s="124">
        <f>IF(RES_hhdet_in_tes!K68=0,"",RES_hhdet_in_tes!K68/RES_hhdet_in_fec!K68)</f>
        <v>0.58086762979835793</v>
      </c>
      <c r="L68" s="124">
        <f>IF(RES_hhdet_in_tes!L68=0,"",RES_hhdet_in_tes!L68/RES_hhdet_in_fec!L68)</f>
        <v>0.65212338303763895</v>
      </c>
      <c r="M68" s="124">
        <f>IF(RES_hhdet_in_tes!M68=0,"",RES_hhdet_in_tes!M68/RES_hhdet_in_fec!M68)</f>
        <v>0.60917813554876532</v>
      </c>
      <c r="N68" s="124" t="str">
        <f>IF(RES_hhdet_in_tes!N68=0,"",RES_hhdet_in_tes!N68/RES_hhdet_in_fec!N68)</f>
        <v/>
      </c>
      <c r="O68" s="124">
        <f>IF(RES_hhdet_in_tes!O68=0,"",RES_hhdet_in_tes!O68/RES_hhdet_in_fec!O68)</f>
        <v>0.63610598590102718</v>
      </c>
      <c r="P68" s="124">
        <f>IF(RES_hhdet_in_tes!P68=0,"",RES_hhdet_in_tes!P68/RES_hhdet_in_fec!P68)</f>
        <v>0.65847151913215118</v>
      </c>
      <c r="Q68" s="124">
        <f>IF(RES_hhdet_in_tes!Q68=0,"",RES_hhdet_in_tes!Q68/RES_hhdet_in_fec!Q68)</f>
        <v>0.69111708839469643</v>
      </c>
      <c r="R68" s="124">
        <f>IF(RES_hhdet_in_tes!R68=0,"",RES_hhdet_in_tes!R68/RES_hhdet_in_fec!R68)</f>
        <v>0.70343645541361899</v>
      </c>
      <c r="S68" s="124">
        <f>IF(RES_hhdet_in_tes!S68=0,"",RES_hhdet_in_tes!S68/RES_hhdet_in_fec!S68)</f>
        <v>0.71271253262728218</v>
      </c>
      <c r="T68" s="124">
        <f>IF(RES_hhdet_in_tes!T68=0,"",RES_hhdet_in_tes!T68/RES_hhdet_in_fec!T68)</f>
        <v>0.7286080009561019</v>
      </c>
      <c r="U68" s="124">
        <f>IF(RES_hhdet_in_tes!U68=0,"",RES_hhdet_in_tes!U68/RES_hhdet_in_fec!U68)</f>
        <v>0.73180420805049162</v>
      </c>
      <c r="V68" s="124">
        <f>IF(RES_hhdet_in_tes!V68=0,"",RES_hhdet_in_tes!V68/RES_hhdet_in_fec!V68)</f>
        <v>0.73479707997996235</v>
      </c>
      <c r="W68" s="124">
        <f>IF(RES_hhdet_in_tes!W68=0,"",RES_hhdet_in_tes!W68/RES_hhdet_in_fec!W68)</f>
        <v>0.73909288533873529</v>
      </c>
      <c r="X68" s="124">
        <f>IF(RES_hhdet_in_tes!X68=0,"",RES_hhdet_in_tes!X68/RES_hhdet_in_fec!X68)</f>
        <v>0.75064839453979548</v>
      </c>
      <c r="Y68" s="124">
        <f>IF(RES_hhdet_in_tes!Y68=0,"",RES_hhdet_in_tes!Y68/RES_hhdet_in_fec!Y68)</f>
        <v>0.75413703154002643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0.51108988079112383</v>
      </c>
      <c r="D69" s="111">
        <f>IF(RES_hhdet_in_tes!D69=0,"",RES_hhdet_in_tes!D69/RES_hhdet_in_fec!D69)</f>
        <v>0.51745694466499714</v>
      </c>
      <c r="E69" s="111">
        <f>IF(RES_hhdet_in_tes!E69=0,"",RES_hhdet_in_tes!E69/RES_hhdet_in_fec!E69)</f>
        <v>0.5241123990533465</v>
      </c>
      <c r="F69" s="111">
        <f>IF(RES_hhdet_in_tes!F69=0,"",RES_hhdet_in_tes!F69/RES_hhdet_in_fec!F69)</f>
        <v>0.53081912836194367</v>
      </c>
      <c r="G69" s="111">
        <f>IF(RES_hhdet_in_tes!G69=0,"",RES_hhdet_in_tes!G69/RES_hhdet_in_fec!G69)</f>
        <v>0.53778938656916331</v>
      </c>
      <c r="H69" s="111">
        <f>IF(RES_hhdet_in_tes!H69=0,"",RES_hhdet_in_tes!H69/RES_hhdet_in_fec!H69)</f>
        <v>0.54499499376116545</v>
      </c>
      <c r="I69" s="111">
        <f>IF(RES_hhdet_in_tes!I69=0,"",RES_hhdet_in_tes!I69/RES_hhdet_in_fec!I69)</f>
        <v>0.55248599403800258</v>
      </c>
      <c r="J69" s="111">
        <f>IF(RES_hhdet_in_tes!J69=0,"",RES_hhdet_in_tes!J69/RES_hhdet_in_fec!J69)</f>
        <v>0.56047250409350957</v>
      </c>
      <c r="K69" s="111">
        <f>IF(RES_hhdet_in_tes!K69=0,"",RES_hhdet_in_tes!K69/RES_hhdet_in_fec!K69)</f>
        <v>0.56913021975105349</v>
      </c>
      <c r="L69" s="111">
        <f>IF(RES_hhdet_in_tes!L69=0,"",RES_hhdet_in_tes!L69/RES_hhdet_in_fec!L69)</f>
        <v>0.57850088578323766</v>
      </c>
      <c r="M69" s="111">
        <f>IF(RES_hhdet_in_tes!M69=0,"",RES_hhdet_in_tes!M69/RES_hhdet_in_fec!M69)</f>
        <v>0.5929581636270489</v>
      </c>
      <c r="N69" s="111" t="str">
        <f>IF(RES_hhdet_in_tes!N69=0,"",RES_hhdet_in_tes!N69/RES_hhdet_in_fec!N69)</f>
        <v/>
      </c>
      <c r="O69" s="111">
        <f>IF(RES_hhdet_in_tes!O69=0,"",RES_hhdet_in_tes!O69/RES_hhdet_in_fec!O69)</f>
        <v>0.64214770882170236</v>
      </c>
      <c r="P69" s="111">
        <f>IF(RES_hhdet_in_tes!P69=0,"",RES_hhdet_in_tes!P69/RES_hhdet_in_fec!P69)</f>
        <v>0.6750475353590687</v>
      </c>
      <c r="Q69" s="111">
        <f>IF(RES_hhdet_in_tes!Q69=0,"",RES_hhdet_in_tes!Q69/RES_hhdet_in_fec!Q69)</f>
        <v>0.7038521428367257</v>
      </c>
      <c r="R69" s="111">
        <f>IF(RES_hhdet_in_tes!R69=0,"",RES_hhdet_in_tes!R69/RES_hhdet_in_fec!R69)</f>
        <v>0.72145962711747225</v>
      </c>
      <c r="S69" s="111">
        <f>IF(RES_hhdet_in_tes!S69=0,"",RES_hhdet_in_tes!S69/RES_hhdet_in_fec!S69)</f>
        <v>0.73645439061452045</v>
      </c>
      <c r="T69" s="111">
        <f>IF(RES_hhdet_in_tes!T69=0,"",RES_hhdet_in_tes!T69/RES_hhdet_in_fec!T69)</f>
        <v>0.74907179635232646</v>
      </c>
      <c r="U69" s="111">
        <f>IF(RES_hhdet_in_tes!U69=0,"",RES_hhdet_in_tes!U69/RES_hhdet_in_fec!U69)</f>
        <v>0.7595359743592438</v>
      </c>
      <c r="V69" s="111">
        <f>IF(RES_hhdet_in_tes!V69=0,"",RES_hhdet_in_tes!V69/RES_hhdet_in_fec!V69)</f>
        <v>0.76804350143773725</v>
      </c>
      <c r="W69" s="111">
        <f>IF(RES_hhdet_in_tes!W69=0,"",RES_hhdet_in_tes!W69/RES_hhdet_in_fec!W69)</f>
        <v>0.7736738322912059</v>
      </c>
      <c r="X69" s="111">
        <f>IF(RES_hhdet_in_tes!X69=0,"",RES_hhdet_in_tes!X69/RES_hhdet_in_fec!X69)</f>
        <v>0.77619201620185307</v>
      </c>
      <c r="Y69" s="111">
        <f>IF(RES_hhdet_in_tes!Y69=0,"",RES_hhdet_in_tes!Y69/RES_hhdet_in_fec!Y69)</f>
        <v>0.77766849831429896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>
        <f>IF(RES_hhdet_in_tes!L70=0,"",RES_hhdet_in_tes!L70/RES_hhdet_in_fec!L70)</f>
        <v>0.79852852121988371</v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>
        <f>IF(RES_hhdet_in_tes!P70=0,"",RES_hhdet_in_tes!P70/RES_hhdet_in_fec!P70)</f>
        <v>0.85640337295304303</v>
      </c>
      <c r="Q70" s="111">
        <f>IF(RES_hhdet_in_tes!Q70=0,"",RES_hhdet_in_tes!Q70/RES_hhdet_in_fec!Q70)</f>
        <v>0.87930594836727793</v>
      </c>
      <c r="R70" s="111">
        <f>IF(RES_hhdet_in_tes!R70=0,"",RES_hhdet_in_tes!R70/RES_hhdet_in_fec!R70)</f>
        <v>0.88048120249405826</v>
      </c>
      <c r="S70" s="111">
        <f>IF(RES_hhdet_in_tes!S70=0,"",RES_hhdet_in_tes!S70/RES_hhdet_in_fec!S70)</f>
        <v>0.8817559607061014</v>
      </c>
      <c r="T70" s="111">
        <f>IF(RES_hhdet_in_tes!T70=0,"",RES_hhdet_in_tes!T70/RES_hhdet_in_fec!T70)</f>
        <v>0.89366228005264203</v>
      </c>
      <c r="U70" s="111">
        <f>IF(RES_hhdet_in_tes!U70=0,"",RES_hhdet_in_tes!U70/RES_hhdet_in_fec!U70)</f>
        <v>0.89896111211887697</v>
      </c>
      <c r="V70" s="111">
        <f>IF(RES_hhdet_in_tes!V70=0,"",RES_hhdet_in_tes!V70/RES_hhdet_in_fec!V70)</f>
        <v>0.9009486815876101</v>
      </c>
      <c r="W70" s="111">
        <f>IF(RES_hhdet_in_tes!W70=0,"",RES_hhdet_in_tes!W70/RES_hhdet_in_fec!W70)</f>
        <v>0.9030733878888999</v>
      </c>
      <c r="X70" s="111">
        <f>IF(RES_hhdet_in_tes!X70=0,"",RES_hhdet_in_tes!X70/RES_hhdet_in_fec!X70)</f>
        <v>0.90442848969032763</v>
      </c>
      <c r="Y70" s="111" t="str">
        <f>IF(RES_hhdet_in_tes!Y70=0,"",RES_hhdet_in_tes!Y70/RES_hhdet_in_fec!Y70)</f>
        <v/>
      </c>
      <c r="DA70" s="63" t="s">
        <v>3652</v>
      </c>
    </row>
    <row r="71" spans="1:105" ht="12" customHeight="1" x14ac:dyDescent="0.25">
      <c r="A71" s="100" t="s">
        <v>212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>
        <f>IF(RES_hhdet_in_tes!L71=0,"",RES_hhdet_in_tes!L71/RES_hhdet_in_fec!L71)</f>
        <v>0.57850088578323766</v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>
        <f>IF(RES_hhdet_in_tes!P71=0,"",RES_hhdet_in_tes!P71/RES_hhdet_in_fec!P71)</f>
        <v>0.6750475353590687</v>
      </c>
      <c r="Q71" s="112">
        <f>IF(RES_hhdet_in_tes!Q71=0,"",RES_hhdet_in_tes!Q71/RES_hhdet_in_fec!Q71)</f>
        <v>0.7038521428367257</v>
      </c>
      <c r="R71" s="112">
        <f>IF(RES_hhdet_in_tes!R71=0,"",RES_hhdet_in_tes!R71/RES_hhdet_in_fec!R71)</f>
        <v>0.72145962711747225</v>
      </c>
      <c r="S71" s="112">
        <f>IF(RES_hhdet_in_tes!S71=0,"",RES_hhdet_in_tes!S71/RES_hhdet_in_fec!S71)</f>
        <v>0.73645439061452045</v>
      </c>
      <c r="T71" s="112">
        <f>IF(RES_hhdet_in_tes!T71=0,"",RES_hhdet_in_tes!T71/RES_hhdet_in_fec!T71)</f>
        <v>0.74907179635232635</v>
      </c>
      <c r="U71" s="112">
        <f>IF(RES_hhdet_in_tes!U71=0,"",RES_hhdet_in_tes!U71/RES_hhdet_in_fec!U71)</f>
        <v>0.7595359743592438</v>
      </c>
      <c r="V71" s="112">
        <f>IF(RES_hhdet_in_tes!V71=0,"",RES_hhdet_in_tes!V71/RES_hhdet_in_fec!V71)</f>
        <v>0.76804350143773736</v>
      </c>
      <c r="W71" s="112">
        <f>IF(RES_hhdet_in_tes!W71=0,"",RES_hhdet_in_tes!W71/RES_hhdet_in_fec!W71)</f>
        <v>0.7736738322912059</v>
      </c>
      <c r="X71" s="112">
        <f>IF(RES_hhdet_in_tes!X71=0,"",RES_hhdet_in_tes!X71/RES_hhdet_in_fec!X71)</f>
        <v>0.77619201620185307</v>
      </c>
      <c r="Y71" s="112" t="str">
        <f>IF(RES_hhdet_in_tes!Y71=0,"",RES_hhdet_in_tes!Y71/RES_hhdet_in_fec!Y71)</f>
        <v/>
      </c>
      <c r="DA71" s="131" t="s">
        <v>3653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>
        <f>IF(RES_hhdet_in_tes!L72=0,"",RES_hhdet_in_tes!L72/RES_hhdet_in_fec!L72)</f>
        <v>1</v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>
        <f>IF(RES_hhdet_in_tes!X72=0,"",RES_hhdet_in_tes!X72/RES_hhdet_in_fec!X72)</f>
        <v>1</v>
      </c>
      <c r="Y72" s="113" t="str">
        <f>IF(RES_hhdet_in_tes!Y72=0,"",RES_hhdet_in_tes!Y72/RES_hhdet_in_fec!Y72)</f>
        <v/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0.57663940680534598</v>
      </c>
      <c r="D73" s="112">
        <f>IF(RES_hhdet_in_tes!D73=0,"",RES_hhdet_in_tes!D73/RES_hhdet_in_fec!D73)</f>
        <v>0.57797176354610791</v>
      </c>
      <c r="E73" s="112">
        <f>IF(RES_hhdet_in_tes!E73=0,"",RES_hhdet_in_tes!E73/RES_hhdet_in_fec!E73)</f>
        <v>0.57943036419409755</v>
      </c>
      <c r="F73" s="112">
        <f>IF(RES_hhdet_in_tes!F73=0,"",RES_hhdet_in_tes!F73/RES_hhdet_in_fec!F73)</f>
        <v>0.58090656355625303</v>
      </c>
      <c r="G73" s="112">
        <f>IF(RES_hhdet_in_tes!G73=0,"",RES_hhdet_in_tes!G73/RES_hhdet_in_fec!G73)</f>
        <v>0.58250001121233042</v>
      </c>
      <c r="H73" s="112">
        <f>IF(RES_hhdet_in_tes!H73=0,"",RES_hhdet_in_tes!H73/RES_hhdet_in_fec!H73)</f>
        <v>0.58419945886333369</v>
      </c>
      <c r="I73" s="112">
        <f>IF(RES_hhdet_in_tes!I73=0,"",RES_hhdet_in_tes!I73/RES_hhdet_in_fec!I73)</f>
        <v>0.58603075041584718</v>
      </c>
      <c r="J73" s="112">
        <f>IF(RES_hhdet_in_tes!J73=0,"",RES_hhdet_in_tes!J73/RES_hhdet_in_fec!J73)</f>
        <v>0.58809751210514183</v>
      </c>
      <c r="K73" s="112">
        <f>IF(RES_hhdet_in_tes!K73=0,"",RES_hhdet_in_tes!K73/RES_hhdet_in_fec!K73)</f>
        <v>0.59049128885778601</v>
      </c>
      <c r="L73" s="112">
        <f>IF(RES_hhdet_in_tes!L73=0,"",RES_hhdet_in_tes!L73/RES_hhdet_in_fec!L73)</f>
        <v>0.5932435554920743</v>
      </c>
      <c r="M73" s="112">
        <f>IF(RES_hhdet_in_tes!M73=0,"",RES_hhdet_in_tes!M73/RES_hhdet_in_fec!M73)</f>
        <v>0.59847594585915886</v>
      </c>
      <c r="N73" s="112" t="str">
        <f>IF(RES_hhdet_in_tes!N73=0,"",RES_hhdet_in_tes!N73/RES_hhdet_in_fec!N73)</f>
        <v/>
      </c>
      <c r="O73" s="112">
        <f>IF(RES_hhdet_in_tes!O73=0,"",RES_hhdet_in_tes!O73/RES_hhdet_in_fec!O73)</f>
        <v>0.62025986902993158</v>
      </c>
      <c r="P73" s="112">
        <f>IF(RES_hhdet_in_tes!P73=0,"",RES_hhdet_in_tes!P73/RES_hhdet_in_fec!P73)</f>
        <v>0.63732075557394785</v>
      </c>
      <c r="Q73" s="112">
        <f>IF(RES_hhdet_in_tes!Q73=0,"",RES_hhdet_in_tes!Q73/RES_hhdet_in_fec!Q73)</f>
        <v>0.65378088122369582</v>
      </c>
      <c r="R73" s="112">
        <f>IF(RES_hhdet_in_tes!R73=0,"",RES_hhdet_in_tes!R73/RES_hhdet_in_fec!R73)</f>
        <v>0.66492009603909086</v>
      </c>
      <c r="S73" s="112">
        <f>IF(RES_hhdet_in_tes!S73=0,"",RES_hhdet_in_tes!S73/RES_hhdet_in_fec!S73)</f>
        <v>0.67571207514380216</v>
      </c>
      <c r="T73" s="112">
        <f>IF(RES_hhdet_in_tes!T73=0,"",RES_hhdet_in_tes!T73/RES_hhdet_in_fec!T73)</f>
        <v>0.68642030271800825</v>
      </c>
      <c r="U73" s="112">
        <f>IF(RES_hhdet_in_tes!U73=0,"",RES_hhdet_in_tes!U73/RES_hhdet_in_fec!U73)</f>
        <v>0.69715242561315116</v>
      </c>
      <c r="V73" s="112">
        <f>IF(RES_hhdet_in_tes!V73=0,"",RES_hhdet_in_tes!V73/RES_hhdet_in_fec!V73)</f>
        <v>0.70769549228160544</v>
      </c>
      <c r="W73" s="112">
        <f>IF(RES_hhdet_in_tes!W73=0,"",RES_hhdet_in_tes!W73/RES_hhdet_in_fec!W73)</f>
        <v>0.71732480979744651</v>
      </c>
      <c r="X73" s="112">
        <f>IF(RES_hhdet_in_tes!X73=0,"",RES_hhdet_in_tes!X73/RES_hhdet_in_fec!X73)</f>
        <v>0.72826389081315401</v>
      </c>
      <c r="Y73" s="112">
        <f>IF(RES_hhdet_in_tes!Y73=0,"",RES_hhdet_in_tes!Y73/RES_hhdet_in_fec!Y73)</f>
        <v>0.73846938852208266</v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>
        <f>IF(RES_hhdet_in_tes!L74=0,"",RES_hhdet_in_tes!L74/RES_hhdet_in_fec!L74)</f>
        <v>0.80811021962479535</v>
      </c>
      <c r="M74" s="113">
        <f>IF(RES_hhdet_in_tes!M74=0,"",RES_hhdet_in_tes!M74/RES_hhdet_in_fec!M74)</f>
        <v>0.81638216342019587</v>
      </c>
      <c r="N74" s="113" t="str">
        <f>IF(RES_hhdet_in_tes!N74=0,"",RES_hhdet_in_tes!N74/RES_hhdet_in_fec!N74)</f>
        <v/>
      </c>
      <c r="O74" s="113">
        <f>IF(RES_hhdet_in_tes!O74=0,"",RES_hhdet_in_tes!O74/RES_hhdet_in_fec!O74)</f>
        <v>0.83015574052583097</v>
      </c>
      <c r="P74" s="113">
        <f>IF(RES_hhdet_in_tes!P74=0,"",RES_hhdet_in_tes!P74/RES_hhdet_in_fec!P74)</f>
        <v>0.83494926883988962</v>
      </c>
      <c r="Q74" s="113">
        <f>IF(RES_hhdet_in_tes!Q74=0,"",RES_hhdet_in_tes!Q74/RES_hhdet_in_fec!Q74)</f>
        <v>0.85284035259675706</v>
      </c>
      <c r="R74" s="113">
        <f>IF(RES_hhdet_in_tes!R74=0,"",RES_hhdet_in_tes!R74/RES_hhdet_in_fec!R74)</f>
        <v>0.84953887629601044</v>
      </c>
      <c r="S74" s="113">
        <f>IF(RES_hhdet_in_tes!S74=0,"",RES_hhdet_in_tes!S74/RES_hhdet_in_fec!S74)</f>
        <v>0.84762782797415814</v>
      </c>
      <c r="T74" s="113">
        <f>IF(RES_hhdet_in_tes!T74=0,"",RES_hhdet_in_tes!T74/RES_hhdet_in_fec!T74)</f>
        <v>0.86039460504462273</v>
      </c>
      <c r="U74" s="113">
        <f>IF(RES_hhdet_in_tes!U74=0,"",RES_hhdet_in_tes!U74/RES_hhdet_in_fec!U74)</f>
        <v>0.86636067971620001</v>
      </c>
      <c r="V74" s="113">
        <f>IF(RES_hhdet_in_tes!V74=0,"",RES_hhdet_in_tes!V74/RES_hhdet_in_fec!V74)</f>
        <v>0.86929104075915953</v>
      </c>
      <c r="W74" s="113">
        <f>IF(RES_hhdet_in_tes!W74=0,"",RES_hhdet_in_tes!W74/RES_hhdet_in_fec!W74)</f>
        <v>0.87369165993872722</v>
      </c>
      <c r="X74" s="113">
        <f>IF(RES_hhdet_in_tes!X74=0,"",RES_hhdet_in_tes!X74/RES_hhdet_in_fec!X74)</f>
        <v>0.87959513627917463</v>
      </c>
      <c r="Y74" s="113">
        <f>IF(RES_hhdet_in_tes!Y74=0,"",RES_hhdet_in_tes!Y74/RES_hhdet_in_fec!Y74)</f>
        <v>0.88593868246046814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>
        <f>IF(RES_hhdet_in_tes!L75=0,"",RES_hhdet_in_tes!L75/RES_hhdet_in_fec!L75)</f>
        <v>0.5932435554920743</v>
      </c>
      <c r="M75" s="111">
        <f>IF(RES_hhdet_in_tes!M75=0,"",RES_hhdet_in_tes!M75/RES_hhdet_in_fec!M75)</f>
        <v>0.59847594585915886</v>
      </c>
      <c r="N75" s="111" t="str">
        <f>IF(RES_hhdet_in_tes!N75=0,"",RES_hhdet_in_tes!N75/RES_hhdet_in_fec!N75)</f>
        <v/>
      </c>
      <c r="O75" s="111">
        <f>IF(RES_hhdet_in_tes!O75=0,"",RES_hhdet_in_tes!O75/RES_hhdet_in_fec!O75)</f>
        <v>0.62025986902993158</v>
      </c>
      <c r="P75" s="111">
        <f>IF(RES_hhdet_in_tes!P75=0,"",RES_hhdet_in_tes!P75/RES_hhdet_in_fec!P75)</f>
        <v>0.63732075557394785</v>
      </c>
      <c r="Q75" s="111">
        <f>IF(RES_hhdet_in_tes!Q75=0,"",RES_hhdet_in_tes!Q75/RES_hhdet_in_fec!Q75)</f>
        <v>0.65378088122369582</v>
      </c>
      <c r="R75" s="111">
        <f>IF(RES_hhdet_in_tes!R75=0,"",RES_hhdet_in_tes!R75/RES_hhdet_in_fec!R75)</f>
        <v>0.66492009603909086</v>
      </c>
      <c r="S75" s="111">
        <f>IF(RES_hhdet_in_tes!S75=0,"",RES_hhdet_in_tes!S75/RES_hhdet_in_fec!S75)</f>
        <v>0.67571207514380216</v>
      </c>
      <c r="T75" s="111">
        <f>IF(RES_hhdet_in_tes!T75=0,"",RES_hhdet_in_tes!T75/RES_hhdet_in_fec!T75)</f>
        <v>0.68642030271800825</v>
      </c>
      <c r="U75" s="111">
        <f>IF(RES_hhdet_in_tes!U75=0,"",RES_hhdet_in_tes!U75/RES_hhdet_in_fec!U75)</f>
        <v>0.69715242561315116</v>
      </c>
      <c r="V75" s="111">
        <f>IF(RES_hhdet_in_tes!V75=0,"",RES_hhdet_in_tes!V75/RES_hhdet_in_fec!V75)</f>
        <v>0.70769549228160544</v>
      </c>
      <c r="W75" s="111">
        <f>IF(RES_hhdet_in_tes!W75=0,"",RES_hhdet_in_tes!W75/RES_hhdet_in_fec!W75)</f>
        <v>0.71732480979744651</v>
      </c>
      <c r="X75" s="111">
        <f>IF(RES_hhdet_in_tes!X75=0,"",RES_hhdet_in_tes!X75/RES_hhdet_in_fec!X75)</f>
        <v>0.72826389081315401</v>
      </c>
      <c r="Y75" s="111">
        <f>IF(RES_hhdet_in_tes!Y75=0,"",RES_hhdet_in_tes!Y75/RES_hhdet_in_fec!Y75)</f>
        <v>0.73846938852208266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 t="str">
        <f>IF(RES_hhdet_in_tes!N76=0,"",RES_hhdet_in_tes!N76/RES_hhdet_in_fec!N76)</f>
        <v/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X76" s="111">
        <f>IF(RES_hhdet_in_tes!X76=0,"",RES_hhdet_in_tes!X76/RES_hhdet_in_fec!X76)</f>
        <v>1</v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0.63600924516071711</v>
      </c>
      <c r="D77" s="124">
        <f>IF(RES_hhdet_in_tes!D77=0,"",RES_hhdet_in_tes!D77/RES_hhdet_in_fec!D77)</f>
        <v>0.64771923407238485</v>
      </c>
      <c r="E77" s="124">
        <f>IF(RES_hhdet_in_tes!E77=0,"",RES_hhdet_in_tes!E77/RES_hhdet_in_fec!E77)</f>
        <v>0.64648668764115569</v>
      </c>
      <c r="F77" s="124">
        <f>IF(RES_hhdet_in_tes!F77=0,"",RES_hhdet_in_tes!F77/RES_hhdet_in_fec!F77)</f>
        <v>0.64667569569750938</v>
      </c>
      <c r="G77" s="124">
        <f>IF(RES_hhdet_in_tes!G77=0,"",RES_hhdet_in_tes!G77/RES_hhdet_in_fec!G77)</f>
        <v>0.63641794340718261</v>
      </c>
      <c r="H77" s="124">
        <f>IF(RES_hhdet_in_tes!H77=0,"",RES_hhdet_in_tes!H77/RES_hhdet_in_fec!H77)</f>
        <v>0.63461628542042636</v>
      </c>
      <c r="I77" s="124">
        <f>IF(RES_hhdet_in_tes!I77=0,"",RES_hhdet_in_tes!I77/RES_hhdet_in_fec!I77)</f>
        <v>0.6356958060581992</v>
      </c>
      <c r="J77" s="124">
        <f>IF(RES_hhdet_in_tes!J77=0,"",RES_hhdet_in_tes!J77/RES_hhdet_in_fec!J77)</f>
        <v>0.64540422169670542</v>
      </c>
      <c r="K77" s="124">
        <f>IF(RES_hhdet_in_tes!K77=0,"",RES_hhdet_in_tes!K77/RES_hhdet_in_fec!K77)</f>
        <v>0.64891384309759115</v>
      </c>
      <c r="L77" s="124">
        <f>IF(RES_hhdet_in_tes!L77=0,"",RES_hhdet_in_tes!L77/RES_hhdet_in_fec!L77)</f>
        <v>0.67449649197902217</v>
      </c>
      <c r="M77" s="124">
        <f>IF(RES_hhdet_in_tes!M77=0,"",RES_hhdet_in_tes!M77/RES_hhdet_in_fec!M77)</f>
        <v>0.68563591110559863</v>
      </c>
      <c r="N77" s="124" t="str">
        <f>IF(RES_hhdet_in_tes!N77=0,"",RES_hhdet_in_tes!N77/RES_hhdet_in_fec!N77)</f>
        <v/>
      </c>
      <c r="O77" s="124">
        <f>IF(RES_hhdet_in_tes!O77=0,"",RES_hhdet_in_tes!O77/RES_hhdet_in_fec!O77)</f>
        <v>0.72102859785993567</v>
      </c>
      <c r="P77" s="124">
        <f>IF(RES_hhdet_in_tes!P77=0,"",RES_hhdet_in_tes!P77/RES_hhdet_in_fec!P77)</f>
        <v>0.71739844126320007</v>
      </c>
      <c r="Q77" s="124">
        <f>IF(RES_hhdet_in_tes!Q77=0,"",RES_hhdet_in_tes!Q77/RES_hhdet_in_fec!Q77)</f>
        <v>0.72652760313738551</v>
      </c>
      <c r="R77" s="124">
        <f>IF(RES_hhdet_in_tes!R77=0,"",RES_hhdet_in_tes!R77/RES_hhdet_in_fec!R77)</f>
        <v>0.71685922293688209</v>
      </c>
      <c r="S77" s="124">
        <f>IF(RES_hhdet_in_tes!S77=0,"",RES_hhdet_in_tes!S77/RES_hhdet_in_fec!S77)</f>
        <v>0.73948933230624314</v>
      </c>
      <c r="T77" s="124">
        <f>IF(RES_hhdet_in_tes!T77=0,"",RES_hhdet_in_tes!T77/RES_hhdet_in_fec!T77)</f>
        <v>0.74315469388282163</v>
      </c>
      <c r="U77" s="124">
        <f>IF(RES_hhdet_in_tes!U77=0,"",RES_hhdet_in_tes!U77/RES_hhdet_in_fec!U77)</f>
        <v>0.77321794769076491</v>
      </c>
      <c r="V77" s="124">
        <f>IF(RES_hhdet_in_tes!V77=0,"",RES_hhdet_in_tes!V77/RES_hhdet_in_fec!V77)</f>
        <v>0.80111683428540659</v>
      </c>
      <c r="W77" s="124">
        <f>IF(RES_hhdet_in_tes!W77=0,"",RES_hhdet_in_tes!W77/RES_hhdet_in_fec!W77)</f>
        <v>0.82411127125950967</v>
      </c>
      <c r="X77" s="124">
        <f>IF(RES_hhdet_in_tes!X77=0,"",RES_hhdet_in_tes!X77/RES_hhdet_in_fec!X77)</f>
        <v>0.82880225089334802</v>
      </c>
      <c r="Y77" s="124">
        <f>IF(RES_hhdet_in_tes!Y77=0,"",RES_hhdet_in_tes!Y77/RES_hhdet_in_fec!Y77)</f>
        <v>0.84157586154227848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0.56613559649516454</v>
      </c>
      <c r="D78" s="111">
        <f>IF(RES_hhdet_in_tes!D78=0,"",RES_hhdet_in_tes!D78/RES_hhdet_in_fec!D78)</f>
        <v>0.566735387513285</v>
      </c>
      <c r="E78" s="111">
        <f>IF(RES_hhdet_in_tes!E78=0,"",RES_hhdet_in_tes!E78/RES_hhdet_in_fec!E78)</f>
        <v>0.5673352325597415</v>
      </c>
      <c r="F78" s="111">
        <f>IF(RES_hhdet_in_tes!F78=0,"",RES_hhdet_in_tes!F78/RES_hhdet_in_fec!F78)</f>
        <v>0.56793508497369827</v>
      </c>
      <c r="G78" s="111">
        <f>IF(RES_hhdet_in_tes!G78=0,"",RES_hhdet_in_tes!G78/RES_hhdet_in_fec!G78)</f>
        <v>0.56853498714457429</v>
      </c>
      <c r="H78" s="111">
        <f>IF(RES_hhdet_in_tes!H78=0,"",RES_hhdet_in_tes!H78/RES_hhdet_in_fec!H78)</f>
        <v>0.56913493388444458</v>
      </c>
      <c r="I78" s="111">
        <f>IF(RES_hhdet_in_tes!I78=0,"",RES_hhdet_in_tes!I78/RES_hhdet_in_fec!I78)</f>
        <v>0.56973493563806299</v>
      </c>
      <c r="J78" s="111">
        <f>IF(RES_hhdet_in_tes!J78=0,"",RES_hhdet_in_tes!J78/RES_hhdet_in_fec!J78)</f>
        <v>0.57033503519390072</v>
      </c>
      <c r="K78" s="111">
        <f>IF(RES_hhdet_in_tes!K78=0,"",RES_hhdet_in_tes!K78/RES_hhdet_in_fec!K78)</f>
        <v>0.57093526893341251</v>
      </c>
      <c r="L78" s="111">
        <f>IF(RES_hhdet_in_tes!L78=0,"",RES_hhdet_in_tes!L78/RES_hhdet_in_fec!L78)</f>
        <v>0.57153564659012879</v>
      </c>
      <c r="M78" s="111">
        <f>IF(RES_hhdet_in_tes!M78=0,"",RES_hhdet_in_tes!M78/RES_hhdet_in_fec!M78)</f>
        <v>0.57199159915459796</v>
      </c>
      <c r="N78" s="111" t="str">
        <f>IF(RES_hhdet_in_tes!N78=0,"",RES_hhdet_in_tes!N78/RES_hhdet_in_fec!N78)</f>
        <v/>
      </c>
      <c r="O78" s="111">
        <f>IF(RES_hhdet_in_tes!O78=0,"",RES_hhdet_in_tes!O78/RES_hhdet_in_fec!O78)</f>
        <v>0.5723987759490039</v>
      </c>
      <c r="P78" s="111">
        <f>IF(RES_hhdet_in_tes!P78=0,"",RES_hhdet_in_tes!P78/RES_hhdet_in_fec!P78)</f>
        <v>0.57282380184407355</v>
      </c>
      <c r="Q78" s="111">
        <f>IF(RES_hhdet_in_tes!Q78=0,"",RES_hhdet_in_tes!Q78/RES_hhdet_in_fec!Q78)</f>
        <v>0.57455375652496765</v>
      </c>
      <c r="R78" s="111">
        <f>IF(RES_hhdet_in_tes!R78=0,"",RES_hhdet_in_tes!R78/RES_hhdet_in_fec!R78)</f>
        <v>0.5790979167001078</v>
      </c>
      <c r="S78" s="111">
        <f>IF(RES_hhdet_in_tes!S78=0,"",RES_hhdet_in_tes!S78/RES_hhdet_in_fec!S78)</f>
        <v>0.58550797388607667</v>
      </c>
      <c r="T78" s="111">
        <f>IF(RES_hhdet_in_tes!T78=0,"",RES_hhdet_in_tes!T78/RES_hhdet_in_fec!T78)</f>
        <v>0.59254106344964197</v>
      </c>
      <c r="U78" s="111">
        <f>IF(RES_hhdet_in_tes!U78=0,"",RES_hhdet_in_tes!U78/RES_hhdet_in_fec!U78)</f>
        <v>0.59895432075758848</v>
      </c>
      <c r="V78" s="111">
        <f>IF(RES_hhdet_in_tes!V78=0,"",RES_hhdet_in_tes!V78/RES_hhdet_in_fec!V78)</f>
        <v>0.60350488117669232</v>
      </c>
      <c r="W78" s="111">
        <f>IF(RES_hhdet_in_tes!W78=0,"",RES_hhdet_in_tes!W78/RES_hhdet_in_fec!W78)</f>
        <v>0.60569191506389053</v>
      </c>
      <c r="X78" s="111">
        <f>IF(RES_hhdet_in_tes!X78=0,"",RES_hhdet_in_tes!X78/RES_hhdet_in_fec!X78)</f>
        <v>0.60609237666767524</v>
      </c>
      <c r="Y78" s="111">
        <f>IF(RES_hhdet_in_tes!Y78=0,"",RES_hhdet_in_tes!Y78/RES_hhdet_in_fec!Y78)</f>
        <v>0.6061324228280538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0.73856997355405796</v>
      </c>
      <c r="D79" s="45">
        <f>IF(RES_hhdet_in_tes!D79=0,"",RES_hhdet_in_tes!D79/RES_hhdet_in_fec!D79)</f>
        <v>0.73993605403568641</v>
      </c>
      <c r="E79" s="45">
        <f>IF(RES_hhdet_in_tes!E79=0,"",RES_hhdet_in_tes!E79/RES_hhdet_in_fec!E79)</f>
        <v>0.74136654552803982</v>
      </c>
      <c r="F79" s="45">
        <f>IF(RES_hhdet_in_tes!F79=0,"",RES_hhdet_in_tes!F79/RES_hhdet_in_fec!F79)</f>
        <v>0.74280582034003761</v>
      </c>
      <c r="G79" s="45">
        <f>IF(RES_hhdet_in_tes!G79=0,"",RES_hhdet_in_tes!G79/RES_hhdet_in_fec!G79)</f>
        <v>0.74430441390431878</v>
      </c>
      <c r="H79" s="45">
        <f>IF(RES_hhdet_in_tes!H79=0,"",RES_hhdet_in_tes!H79/RES_hhdet_in_fec!H79)</f>
        <v>0.74585614132728084</v>
      </c>
      <c r="I79" s="45">
        <f>IF(RES_hhdet_in_tes!I79=0,"",RES_hhdet_in_tes!I79/RES_hhdet_in_fec!I79)</f>
        <v>0.74747345454100267</v>
      </c>
      <c r="J79" s="45">
        <f>IF(RES_hhdet_in_tes!J79=0,"",RES_hhdet_in_tes!J79/RES_hhdet_in_fec!J79)</f>
        <v>0.74920736471607519</v>
      </c>
      <c r="K79" s="45">
        <f>IF(RES_hhdet_in_tes!K79=0,"",RES_hhdet_in_tes!K79/RES_hhdet_in_fec!K79)</f>
        <v>0.75110124476503426</v>
      </c>
      <c r="L79" s="45">
        <f>IF(RES_hhdet_in_tes!L79=0,"",RES_hhdet_in_tes!L79/RES_hhdet_in_fec!L79)</f>
        <v>0.75316669872018249</v>
      </c>
      <c r="M79" s="45">
        <f>IF(RES_hhdet_in_tes!M79=0,"",RES_hhdet_in_tes!M79/RES_hhdet_in_fec!M79)</f>
        <v>0.75611984145685784</v>
      </c>
      <c r="N79" s="45" t="str">
        <f>IF(RES_hhdet_in_tes!N79=0,"",RES_hhdet_in_tes!N79/RES_hhdet_in_fec!N79)</f>
        <v/>
      </c>
      <c r="O79" s="45">
        <f>IF(RES_hhdet_in_tes!O79=0,"",RES_hhdet_in_tes!O79/RES_hhdet_in_fec!O79)</f>
        <v>0.76578425358610736</v>
      </c>
      <c r="P79" s="45">
        <f>IF(RES_hhdet_in_tes!P79=0,"",RES_hhdet_in_tes!P79/RES_hhdet_in_fec!P79)</f>
        <v>0.77321608588897361</v>
      </c>
      <c r="Q79" s="45">
        <f>IF(RES_hhdet_in_tes!Q79=0,"",RES_hhdet_in_tes!Q79/RES_hhdet_in_fec!Q79)</f>
        <v>0.78283294937649139</v>
      </c>
      <c r="R79" s="45">
        <f>IF(RES_hhdet_in_tes!R79=0,"",RES_hhdet_in_tes!R79/RES_hhdet_in_fec!R79)</f>
        <v>0.79591920134788685</v>
      </c>
      <c r="S79" s="45">
        <f>IF(RES_hhdet_in_tes!S79=0,"",RES_hhdet_in_tes!S79/RES_hhdet_in_fec!S79)</f>
        <v>0.81229437444786434</v>
      </c>
      <c r="T79" s="45">
        <f>IF(RES_hhdet_in_tes!T79=0,"",RES_hhdet_in_tes!T79/RES_hhdet_in_fec!T79)</f>
        <v>0.82992314751722507</v>
      </c>
      <c r="U79" s="45">
        <f>IF(RES_hhdet_in_tes!U79=0,"",RES_hhdet_in_tes!U79/RES_hhdet_in_fec!U79)</f>
        <v>0.84677019939681775</v>
      </c>
      <c r="V79" s="45">
        <f>IF(RES_hhdet_in_tes!V79=0,"",RES_hhdet_in_tes!V79/RES_hhdet_in_fec!V79)</f>
        <v>0.86080020892746889</v>
      </c>
      <c r="W79" s="45">
        <f>IF(RES_hhdet_in_tes!W79=0,"",RES_hhdet_in_tes!W79/RES_hhdet_in_fec!W79)</f>
        <v>0.87130601265524765</v>
      </c>
      <c r="X79" s="45">
        <f>IF(RES_hhdet_in_tes!X79=0,"",RES_hhdet_in_tes!X79/RES_hhdet_in_fec!X79)</f>
        <v>0.87895070553873944</v>
      </c>
      <c r="Y79" s="45">
        <f>IF(RES_hhdet_in_tes!Y79=0,"",RES_hhdet_in_tes!Y79/RES_hhdet_in_fec!Y79)</f>
        <v>0.88572998726694319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0.54187376525911057</v>
      </c>
      <c r="D81" s="119">
        <f>IF(RES_hhdet_in_tes!D81=0,"",RES_hhdet_in_tes!D81/RES_hhdet_in_fec!D81)</f>
        <v>0.54345596411234898</v>
      </c>
      <c r="E81" s="119">
        <f>IF(RES_hhdet_in_tes!E81=0,"",RES_hhdet_in_tes!E81/RES_hhdet_in_fec!E81)</f>
        <v>0.55546834612945495</v>
      </c>
      <c r="F81" s="119">
        <f>IF(RES_hhdet_in_tes!F81=0,"",RES_hhdet_in_tes!F81/RES_hhdet_in_fec!F81)</f>
        <v>0.56066179647652714</v>
      </c>
      <c r="G81" s="119">
        <f>IF(RES_hhdet_in_tes!G81=0,"",RES_hhdet_in_tes!G81/RES_hhdet_in_fec!G81)</f>
        <v>0.57050796036209894</v>
      </c>
      <c r="H81" s="119">
        <f>IF(RES_hhdet_in_tes!H81=0,"",RES_hhdet_in_tes!H81/RES_hhdet_in_fec!H81)</f>
        <v>0.57854385212206283</v>
      </c>
      <c r="I81" s="119">
        <f>IF(RES_hhdet_in_tes!I81=0,"",RES_hhdet_in_tes!I81/RES_hhdet_in_fec!I81)</f>
        <v>0.59268519513059337</v>
      </c>
      <c r="J81" s="119">
        <f>IF(RES_hhdet_in_tes!J81=0,"",RES_hhdet_in_tes!J81/RES_hhdet_in_fec!J81)</f>
        <v>0.5960854941002387</v>
      </c>
      <c r="K81" s="119">
        <f>IF(RES_hhdet_in_tes!K81=0,"",RES_hhdet_in_tes!K81/RES_hhdet_in_fec!K81)</f>
        <v>0.61504652480433819</v>
      </c>
      <c r="L81" s="119">
        <f>IF(RES_hhdet_in_tes!L81=0,"",RES_hhdet_in_tes!L81/RES_hhdet_in_fec!L81)</f>
        <v>0.62410963453031931</v>
      </c>
      <c r="M81" s="119">
        <f>IF(RES_hhdet_in_tes!M81=0,"",RES_hhdet_in_tes!M81/RES_hhdet_in_fec!M81)</f>
        <v>0.62186436255516409</v>
      </c>
      <c r="N81" s="119">
        <f>IF(RES_hhdet_in_tes!N81=0,"",RES_hhdet_in_tes!N81/RES_hhdet_in_fec!N81)</f>
        <v>0.66015934420455058</v>
      </c>
      <c r="O81" s="119">
        <f>IF(RES_hhdet_in_tes!O81=0,"",RES_hhdet_in_tes!O81/RES_hhdet_in_fec!O81)</f>
        <v>0.63745977351790317</v>
      </c>
      <c r="P81" s="119">
        <f>IF(RES_hhdet_in_tes!P81=0,"",RES_hhdet_in_tes!P81/RES_hhdet_in_fec!P81)</f>
        <v>0.65770347354003145</v>
      </c>
      <c r="Q81" s="119">
        <f>IF(RES_hhdet_in_tes!Q81=0,"",RES_hhdet_in_tes!Q81/RES_hhdet_in_fec!Q81)</f>
        <v>0.65936222922166898</v>
      </c>
      <c r="R81" s="119">
        <f>IF(RES_hhdet_in_tes!R81=0,"",RES_hhdet_in_tes!R81/RES_hhdet_in_fec!R81)</f>
        <v>0.68194821257687344</v>
      </c>
      <c r="S81" s="119">
        <f>IF(RES_hhdet_in_tes!S81=0,"",RES_hhdet_in_tes!S81/RES_hhdet_in_fec!S81)</f>
        <v>0.70215474876550443</v>
      </c>
      <c r="T81" s="119">
        <f>IF(RES_hhdet_in_tes!T81=0,"",RES_hhdet_in_tes!T81/RES_hhdet_in_fec!T81)</f>
        <v>0.71285144340698359</v>
      </c>
      <c r="U81" s="119">
        <f>IF(RES_hhdet_in_tes!U81=0,"",RES_hhdet_in_tes!U81/RES_hhdet_in_fec!U81)</f>
        <v>0.71852291731431361</v>
      </c>
      <c r="V81" s="119">
        <f>IF(RES_hhdet_in_tes!V81=0,"",RES_hhdet_in_tes!V81/RES_hhdet_in_fec!V81)</f>
        <v>0.72637263272830033</v>
      </c>
      <c r="W81" s="119">
        <f>IF(RES_hhdet_in_tes!W81=0,"",RES_hhdet_in_tes!W81/RES_hhdet_in_fec!W81)</f>
        <v>0.73071907123821722</v>
      </c>
      <c r="X81" s="119">
        <f>IF(RES_hhdet_in_tes!X81=0,"",RES_hhdet_in_tes!X81/RES_hhdet_in_fec!X81)</f>
        <v>0.77263937068221933</v>
      </c>
      <c r="Y81" s="119">
        <f>IF(RES_hhdet_in_tes!Y81=0,"",RES_hhdet_in_tes!Y81/RES_hhdet_in_fec!Y81)</f>
        <v>0.77411294866719271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0.50134395288416056</v>
      </c>
      <c r="D82" s="124">
        <f>IF(RES_hhdet_in_tes!D82=0,"",RES_hhdet_in_tes!D82/RES_hhdet_in_fec!D82)</f>
        <v>0.51109766318551253</v>
      </c>
      <c r="E82" s="124">
        <f>IF(RES_hhdet_in_tes!E82=0,"",RES_hhdet_in_tes!E82/RES_hhdet_in_fec!E82)</f>
        <v>0.52092545113597433</v>
      </c>
      <c r="F82" s="124">
        <f>IF(RES_hhdet_in_tes!F82=0,"",RES_hhdet_in_tes!F82/RES_hhdet_in_fec!F82)</f>
        <v>0.53083629048575742</v>
      </c>
      <c r="G82" s="124">
        <f>IF(RES_hhdet_in_tes!G82=0,"",RES_hhdet_in_tes!G82/RES_hhdet_in_fec!G82)</f>
        <v>0.54080803446175973</v>
      </c>
      <c r="H82" s="124">
        <f>IF(RES_hhdet_in_tes!H82=0,"",RES_hhdet_in_tes!H82/RES_hhdet_in_fec!H82)</f>
        <v>0.55085936283431269</v>
      </c>
      <c r="I82" s="124">
        <f>IF(RES_hhdet_in_tes!I82=0,"",RES_hhdet_in_tes!I82/RES_hhdet_in_fec!I82)</f>
        <v>0.56093461684407742</v>
      </c>
      <c r="J82" s="124">
        <f>IF(RES_hhdet_in_tes!J82=0,"",RES_hhdet_in_tes!J82/RES_hhdet_in_fec!J82)</f>
        <v>0.57105416914116913</v>
      </c>
      <c r="K82" s="124">
        <f>IF(RES_hhdet_in_tes!K82=0,"",RES_hhdet_in_tes!K82/RES_hhdet_in_fec!K82)</f>
        <v>0.58112744364998781</v>
      </c>
      <c r="L82" s="124">
        <f>IF(RES_hhdet_in_tes!L82=0,"",RES_hhdet_in_tes!L82/RES_hhdet_in_fec!L82)</f>
        <v>0.59115161459975929</v>
      </c>
      <c r="M82" s="124">
        <f>IF(RES_hhdet_in_tes!M82=0,"",RES_hhdet_in_tes!M82/RES_hhdet_in_fec!M82)</f>
        <v>0.60035396410744879</v>
      </c>
      <c r="N82" s="124">
        <f>IF(RES_hhdet_in_tes!N82=0,"",RES_hhdet_in_tes!N82/RES_hhdet_in_fec!N82)</f>
        <v>0.60828123270869205</v>
      </c>
      <c r="O82" s="124">
        <f>IF(RES_hhdet_in_tes!O82=0,"",RES_hhdet_in_tes!O82/RES_hhdet_in_fec!O82)</f>
        <v>0.61480589319284185</v>
      </c>
      <c r="P82" s="124">
        <f>IF(RES_hhdet_in_tes!P82=0,"",RES_hhdet_in_tes!P82/RES_hhdet_in_fec!P82)</f>
        <v>0.62040370620841134</v>
      </c>
      <c r="Q82" s="124">
        <f>IF(RES_hhdet_in_tes!Q82=0,"",RES_hhdet_in_tes!Q82/RES_hhdet_in_fec!Q82)</f>
        <v>0.6271081586377758</v>
      </c>
      <c r="R82" s="124">
        <f>IF(RES_hhdet_in_tes!R82=0,"",RES_hhdet_in_tes!R82/RES_hhdet_in_fec!R82)</f>
        <v>0.63714377172462489</v>
      </c>
      <c r="S82" s="124">
        <f>IF(RES_hhdet_in_tes!S82=0,"",RES_hhdet_in_tes!S82/RES_hhdet_in_fec!S82)</f>
        <v>0.6484537042028834</v>
      </c>
      <c r="T82" s="124">
        <f>IF(RES_hhdet_in_tes!T82=0,"",RES_hhdet_in_tes!T82/RES_hhdet_in_fec!T82)</f>
        <v>0.65984755735618972</v>
      </c>
      <c r="U82" s="124">
        <f>IF(RES_hhdet_in_tes!U82=0,"",RES_hhdet_in_tes!U82/RES_hhdet_in_fec!U82)</f>
        <v>0.67037242647544582</v>
      </c>
      <c r="V82" s="124">
        <f>IF(RES_hhdet_in_tes!V82=0,"",RES_hhdet_in_tes!V82/RES_hhdet_in_fec!V82)</f>
        <v>0.6792129747029596</v>
      </c>
      <c r="W82" s="124">
        <f>IF(RES_hhdet_in_tes!W82=0,"",RES_hhdet_in_tes!W82/RES_hhdet_in_fec!W82)</f>
        <v>0.68631360132222208</v>
      </c>
      <c r="X82" s="124">
        <f>IF(RES_hhdet_in_tes!X82=0,"",RES_hhdet_in_tes!X82/RES_hhdet_in_fec!X82)</f>
        <v>0.69287187836256969</v>
      </c>
      <c r="Y82" s="124">
        <f>IF(RES_hhdet_in_tes!Y82=0,"",RES_hhdet_in_tes!Y82/RES_hhdet_in_fec!Y82)</f>
        <v>0.69906298598162231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0.49909058670291145</v>
      </c>
      <c r="D83" s="111">
        <f>IF(RES_hhdet_in_tes!D83=0,"",RES_hhdet_in_tes!D83/RES_hhdet_in_fec!D83)</f>
        <v>0.5088578265658642</v>
      </c>
      <c r="E83" s="111">
        <f>IF(RES_hhdet_in_tes!E83=0,"",RES_hhdet_in_tes!E83/RES_hhdet_in_fec!E83)</f>
        <v>0.51871804940449484</v>
      </c>
      <c r="F83" s="111">
        <f>IF(RES_hhdet_in_tes!F83=0,"",RES_hhdet_in_tes!F83/RES_hhdet_in_fec!F83)</f>
        <v>0.52866161142897805</v>
      </c>
      <c r="G83" s="111">
        <f>IF(RES_hhdet_in_tes!G83=0,"",RES_hhdet_in_tes!G83/RES_hhdet_in_fec!G83)</f>
        <v>0.53867870180332111</v>
      </c>
      <c r="H83" s="111">
        <f>IF(RES_hhdet_in_tes!H83=0,"",RES_hhdet_in_tes!H83/RES_hhdet_in_fec!H83)</f>
        <v>0.54875776681031985</v>
      </c>
      <c r="I83" s="111">
        <f>IF(RES_hhdet_in_tes!I83=0,"",RES_hhdet_in_tes!I83/RES_hhdet_in_fec!I83)</f>
        <v>0.55888356580971654</v>
      </c>
      <c r="J83" s="111">
        <f>IF(RES_hhdet_in_tes!J83=0,"",RES_hhdet_in_tes!J83/RES_hhdet_in_fec!J83)</f>
        <v>0.56902317702778782</v>
      </c>
      <c r="K83" s="111">
        <f>IF(RES_hhdet_in_tes!K83=0,"",RES_hhdet_in_tes!K83/RES_hhdet_in_fec!K83)</f>
        <v>0.57913306812643794</v>
      </c>
      <c r="L83" s="111">
        <f>IF(RES_hhdet_in_tes!L83=0,"",RES_hhdet_in_tes!L83/RES_hhdet_in_fec!L83)</f>
        <v>0.58917460182070969</v>
      </c>
      <c r="M83" s="111">
        <f>IF(RES_hhdet_in_tes!M83=0,"",RES_hhdet_in_tes!M83/RES_hhdet_in_fec!M83)</f>
        <v>0.59839857648877715</v>
      </c>
      <c r="N83" s="111">
        <f>IF(RES_hhdet_in_tes!N83=0,"",RES_hhdet_in_tes!N83/RES_hhdet_in_fec!N83)</f>
        <v>0.60639504339156369</v>
      </c>
      <c r="O83" s="111">
        <f>IF(RES_hhdet_in_tes!O83=0,"",RES_hhdet_in_tes!O83/RES_hhdet_in_fec!O83)</f>
        <v>0.61292723472244881</v>
      </c>
      <c r="P83" s="111">
        <f>IF(RES_hhdet_in_tes!P83=0,"",RES_hhdet_in_tes!P83/RES_hhdet_in_fec!P83)</f>
        <v>0.61856103489751468</v>
      </c>
      <c r="Q83" s="111">
        <f>IF(RES_hhdet_in_tes!Q83=0,"",RES_hhdet_in_tes!Q83/RES_hhdet_in_fec!Q83)</f>
        <v>0.62528321182620894</v>
      </c>
      <c r="R83" s="111">
        <f>IF(RES_hhdet_in_tes!R83=0,"",RES_hhdet_in_tes!R83/RES_hhdet_in_fec!R83)</f>
        <v>0.63535216350729351</v>
      </c>
      <c r="S83" s="111">
        <f>IF(RES_hhdet_in_tes!S83=0,"",RES_hhdet_in_tes!S83/RES_hhdet_in_fec!S83)</f>
        <v>0.64668464834542949</v>
      </c>
      <c r="T83" s="111">
        <f>IF(RES_hhdet_in_tes!T83=0,"",RES_hhdet_in_tes!T83/RES_hhdet_in_fec!T83)</f>
        <v>0.65811550427982823</v>
      </c>
      <c r="U83" s="111">
        <f>IF(RES_hhdet_in_tes!U83=0,"",RES_hhdet_in_tes!U83/RES_hhdet_in_fec!U83)</f>
        <v>0.66867474559009155</v>
      </c>
      <c r="V83" s="111">
        <f>IF(RES_hhdet_in_tes!V83=0,"",RES_hhdet_in_tes!V83/RES_hhdet_in_fec!V83)</f>
        <v>0.67753207347082278</v>
      </c>
      <c r="W83" s="111">
        <f>IF(RES_hhdet_in_tes!W83=0,"",RES_hhdet_in_tes!W83/RES_hhdet_in_fec!W83)</f>
        <v>0.68464739648694362</v>
      </c>
      <c r="X83" s="111">
        <f>IF(RES_hhdet_in_tes!X83=0,"",RES_hhdet_in_tes!X83/RES_hhdet_in_fec!X83)</f>
        <v>0.69123123749876603</v>
      </c>
      <c r="Y83" s="111">
        <f>IF(RES_hhdet_in_tes!Y83=0,"",RES_hhdet_in_tes!Y83/RES_hhdet_in_fec!Y83)</f>
        <v>0.6974358723118238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2.0851312292954223</v>
      </c>
      <c r="D85" s="124">
        <f>IF(RES_hhdet_in_tes!D85=0,"",RES_hhdet_in_tes!D85/RES_hhdet_in_fec!D85)</f>
        <v>2.1660722324919206</v>
      </c>
      <c r="E85" s="124">
        <f>IF(RES_hhdet_in_tes!E85=0,"",RES_hhdet_in_tes!E85/RES_hhdet_in_fec!E85)</f>
        <v>2.2482266969678211</v>
      </c>
      <c r="F85" s="124">
        <f>IF(RES_hhdet_in_tes!F85=0,"",RES_hhdet_in_tes!F85/RES_hhdet_in_fec!F85)</f>
        <v>2.331040989863653</v>
      </c>
      <c r="G85" s="124">
        <f>IF(RES_hhdet_in_tes!G85=0,"",RES_hhdet_in_tes!G85/RES_hhdet_in_fec!G85)</f>
        <v>2.4149948812631896</v>
      </c>
      <c r="H85" s="124">
        <f>IF(RES_hhdet_in_tes!H85=0,"",RES_hhdet_in_tes!H85/RES_hhdet_in_fec!H85)</f>
        <v>2.5000129697255162</v>
      </c>
      <c r="I85" s="124">
        <f>IF(RES_hhdet_in_tes!I85=0,"",RES_hhdet_in_tes!I85/RES_hhdet_in_fec!I85)</f>
        <v>2.5861958241793559</v>
      </c>
      <c r="J85" s="124">
        <f>IF(RES_hhdet_in_tes!J85=0,"",RES_hhdet_in_tes!J85/RES_hhdet_in_fec!J85)</f>
        <v>2.6739941870021857</v>
      </c>
      <c r="K85" s="124">
        <f>IF(RES_hhdet_in_tes!K85=0,"",RES_hhdet_in_tes!K85/RES_hhdet_in_fec!K85)</f>
        <v>2.763765083739782</v>
      </c>
      <c r="L85" s="124">
        <f>IF(RES_hhdet_in_tes!L85=0,"",RES_hhdet_in_tes!L85/RES_hhdet_in_fec!L85)</f>
        <v>2.8555558598220445</v>
      </c>
      <c r="M85" s="124">
        <f>IF(RES_hhdet_in_tes!M85=0,"",RES_hhdet_in_tes!M85/RES_hhdet_in_fec!M85)</f>
        <v>2.9607413233283784</v>
      </c>
      <c r="N85" s="124">
        <f>IF(RES_hhdet_in_tes!N85=0,"",RES_hhdet_in_tes!N85/RES_hhdet_in_fec!N85)</f>
        <v>3.0826981325588227</v>
      </c>
      <c r="O85" s="124">
        <f>IF(RES_hhdet_in_tes!O85=0,"",RES_hhdet_in_tes!O85/RES_hhdet_in_fec!O85)</f>
        <v>3.2212087286280249</v>
      </c>
      <c r="P85" s="124">
        <f>IF(RES_hhdet_in_tes!P85=0,"",RES_hhdet_in_tes!P85/RES_hhdet_in_fec!P85)</f>
        <v>3.3627932598872752</v>
      </c>
      <c r="Q85" s="124">
        <f>IF(RES_hhdet_in_tes!Q85=0,"",RES_hhdet_in_tes!Q85/RES_hhdet_in_fec!Q85)</f>
        <v>3.471457216826729</v>
      </c>
      <c r="R85" s="124">
        <f>IF(RES_hhdet_in_tes!R85=0,"",RES_hhdet_in_tes!R85/RES_hhdet_in_fec!R85)</f>
        <v>3.4950023186121273</v>
      </c>
      <c r="S85" s="124">
        <f>IF(RES_hhdet_in_tes!S85=0,"",RES_hhdet_in_tes!S85/RES_hhdet_in_fec!S85)</f>
        <v>3.4976184410327269</v>
      </c>
      <c r="T85" s="124">
        <f>IF(RES_hhdet_in_tes!T85=0,"",RES_hhdet_in_tes!T85/RES_hhdet_in_fec!T85)</f>
        <v>3.500525243722282</v>
      </c>
      <c r="U85" s="124">
        <f>IF(RES_hhdet_in_tes!U85=0,"",RES_hhdet_in_tes!U85/RES_hhdet_in_fec!U85)</f>
        <v>3.5037550244884548</v>
      </c>
      <c r="V85" s="124">
        <f>IF(RES_hhdet_in_tes!V85=0,"",RES_hhdet_in_tes!V85/RES_hhdet_in_fec!V85)</f>
        <v>3.512984240860435</v>
      </c>
      <c r="W85" s="124">
        <f>IF(RES_hhdet_in_tes!W85=0,"",RES_hhdet_in_tes!W85/RES_hhdet_in_fec!W85)</f>
        <v>3.5432763186611465</v>
      </c>
      <c r="X85" s="124">
        <f>IF(RES_hhdet_in_tes!X85=0,"",RES_hhdet_in_tes!X85/RES_hhdet_in_fec!X85)</f>
        <v>3.5817860671489004</v>
      </c>
      <c r="Y85" s="124">
        <f>IF(RES_hhdet_in_tes!Y85=0,"",RES_hhdet_in_tes!Y85/RES_hhdet_in_fec!Y85)</f>
        <v>3.625193399041557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2.0851312292954223</v>
      </c>
      <c r="D86" s="111">
        <f>IF(RES_hhdet_in_tes!D86=0,"",RES_hhdet_in_tes!D86/RES_hhdet_in_fec!D86)</f>
        <v>2.1660722324919206</v>
      </c>
      <c r="E86" s="111">
        <f>IF(RES_hhdet_in_tes!E86=0,"",RES_hhdet_in_tes!E86/RES_hhdet_in_fec!E86)</f>
        <v>2.2482266969678211</v>
      </c>
      <c r="F86" s="111">
        <f>IF(RES_hhdet_in_tes!F86=0,"",RES_hhdet_in_tes!F86/RES_hhdet_in_fec!F86)</f>
        <v>2.331040989863653</v>
      </c>
      <c r="G86" s="111">
        <f>IF(RES_hhdet_in_tes!G86=0,"",RES_hhdet_in_tes!G86/RES_hhdet_in_fec!G86)</f>
        <v>2.4149948812631896</v>
      </c>
      <c r="H86" s="111">
        <f>IF(RES_hhdet_in_tes!H86=0,"",RES_hhdet_in_tes!H86/RES_hhdet_in_fec!H86)</f>
        <v>2.5000129697255162</v>
      </c>
      <c r="I86" s="111">
        <f>IF(RES_hhdet_in_tes!I86=0,"",RES_hhdet_in_tes!I86/RES_hhdet_in_fec!I86)</f>
        <v>2.5861958241793559</v>
      </c>
      <c r="J86" s="111">
        <f>IF(RES_hhdet_in_tes!J86=0,"",RES_hhdet_in_tes!J86/RES_hhdet_in_fec!J86)</f>
        <v>2.6739941870021857</v>
      </c>
      <c r="K86" s="111">
        <f>IF(RES_hhdet_in_tes!K86=0,"",RES_hhdet_in_tes!K86/RES_hhdet_in_fec!K86)</f>
        <v>2.763765083739782</v>
      </c>
      <c r="L86" s="111">
        <f>IF(RES_hhdet_in_tes!L86=0,"",RES_hhdet_in_tes!L86/RES_hhdet_in_fec!L86)</f>
        <v>2.8555558598220445</v>
      </c>
      <c r="M86" s="111">
        <f>IF(RES_hhdet_in_tes!M86=0,"",RES_hhdet_in_tes!M86/RES_hhdet_in_fec!M86)</f>
        <v>2.9607413233283784</v>
      </c>
      <c r="N86" s="111">
        <f>IF(RES_hhdet_in_tes!N86=0,"",RES_hhdet_in_tes!N86/RES_hhdet_in_fec!N86)</f>
        <v>3.0826981325588227</v>
      </c>
      <c r="O86" s="111">
        <f>IF(RES_hhdet_in_tes!O86=0,"",RES_hhdet_in_tes!O86/RES_hhdet_in_fec!O86)</f>
        <v>3.2212087286280249</v>
      </c>
      <c r="P86" s="111">
        <f>IF(RES_hhdet_in_tes!P86=0,"",RES_hhdet_in_tes!P86/RES_hhdet_in_fec!P86)</f>
        <v>3.3627932598872752</v>
      </c>
      <c r="Q86" s="111">
        <f>IF(RES_hhdet_in_tes!Q86=0,"",RES_hhdet_in_tes!Q86/RES_hhdet_in_fec!Q86)</f>
        <v>3.471457216826729</v>
      </c>
      <c r="R86" s="111">
        <f>IF(RES_hhdet_in_tes!R86=0,"",RES_hhdet_in_tes!R86/RES_hhdet_in_fec!R86)</f>
        <v>3.4950023186121273</v>
      </c>
      <c r="S86" s="111">
        <f>IF(RES_hhdet_in_tes!S86=0,"",RES_hhdet_in_tes!S86/RES_hhdet_in_fec!S86)</f>
        <v>3.4976184410327269</v>
      </c>
      <c r="T86" s="111">
        <f>IF(RES_hhdet_in_tes!T86=0,"",RES_hhdet_in_tes!T86/RES_hhdet_in_fec!T86)</f>
        <v>3.500525243722282</v>
      </c>
      <c r="U86" s="111">
        <f>IF(RES_hhdet_in_tes!U86=0,"",RES_hhdet_in_tes!U86/RES_hhdet_in_fec!U86)</f>
        <v>3.5037550244884548</v>
      </c>
      <c r="V86" s="111">
        <f>IF(RES_hhdet_in_tes!V86=0,"",RES_hhdet_in_tes!V86/RES_hhdet_in_fec!V86)</f>
        <v>3.512984240860435</v>
      </c>
      <c r="W86" s="111">
        <f>IF(RES_hhdet_in_tes!W86=0,"",RES_hhdet_in_tes!W86/RES_hhdet_in_fec!W86)</f>
        <v>3.5432763186611465</v>
      </c>
      <c r="X86" s="111">
        <f>IF(RES_hhdet_in_tes!X86=0,"",RES_hhdet_in_tes!X86/RES_hhdet_in_fec!X86)</f>
        <v>3.5817860671489004</v>
      </c>
      <c r="Y86" s="111">
        <f>IF(RES_hhdet_in_tes!Y86=0,"",RES_hhdet_in_tes!Y86/RES_hhdet_in_fec!Y86)</f>
        <v>3.625193399041557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0.57531831298969749</v>
      </c>
      <c r="D87" s="124">
        <f>IF(RES_hhdet_in_tes!D87=0,"",RES_hhdet_in_tes!D87/RES_hhdet_in_fec!D87)</f>
        <v>0.576905064920336</v>
      </c>
      <c r="E87" s="124">
        <f>IF(RES_hhdet_in_tes!E87=0,"",RES_hhdet_in_tes!E87/RES_hhdet_in_fec!E87)</f>
        <v>0.57829149862974627</v>
      </c>
      <c r="F87" s="124">
        <f>IF(RES_hhdet_in_tes!F87=0,"",RES_hhdet_in_tes!F87/RES_hhdet_in_fec!F87)</f>
        <v>0.5796521620908679</v>
      </c>
      <c r="G87" s="124">
        <f>IF(RES_hhdet_in_tes!G87=0,"",RES_hhdet_in_tes!G87/RES_hhdet_in_fec!G87)</f>
        <v>0.58160184515842017</v>
      </c>
      <c r="H87" s="124">
        <f>IF(RES_hhdet_in_tes!H87=0,"",RES_hhdet_in_tes!H87/RES_hhdet_in_fec!H87)</f>
        <v>0.58362706888081028</v>
      </c>
      <c r="I87" s="124">
        <f>IF(RES_hhdet_in_tes!I87=0,"",RES_hhdet_in_tes!I87/RES_hhdet_in_fec!I87)</f>
        <v>0.58580454231428114</v>
      </c>
      <c r="J87" s="124">
        <f>IF(RES_hhdet_in_tes!J87=0,"",RES_hhdet_in_tes!J87/RES_hhdet_in_fec!J87)</f>
        <v>0.58876688157823542</v>
      </c>
      <c r="K87" s="124">
        <f>IF(RES_hhdet_in_tes!K87=0,"",RES_hhdet_in_tes!K87/RES_hhdet_in_fec!K87)</f>
        <v>0.59139209566370421</v>
      </c>
      <c r="L87" s="124">
        <f>IF(RES_hhdet_in_tes!L87=0,"",RES_hhdet_in_tes!L87/RES_hhdet_in_fec!L87)</f>
        <v>0.66012046621904386</v>
      </c>
      <c r="M87" s="124">
        <f>IF(RES_hhdet_in_tes!M87=0,"",RES_hhdet_in_tes!M87/RES_hhdet_in_fec!M87)</f>
        <v>0.61091509378610009</v>
      </c>
      <c r="N87" s="124">
        <f>IF(RES_hhdet_in_tes!N87=0,"",RES_hhdet_in_tes!N87/RES_hhdet_in_fec!N87)</f>
        <v>0.61491187597215513</v>
      </c>
      <c r="O87" s="124">
        <f>IF(RES_hhdet_in_tes!O87=0,"",RES_hhdet_in_tes!O87/RES_hhdet_in_fec!O87)</f>
        <v>0.63658954640470899</v>
      </c>
      <c r="P87" s="124">
        <f>IF(RES_hhdet_in_tes!P87=0,"",RES_hhdet_in_tes!P87/RES_hhdet_in_fec!P87)</f>
        <v>0.65034962333142365</v>
      </c>
      <c r="Q87" s="124">
        <f>IF(RES_hhdet_in_tes!Q87=0,"",RES_hhdet_in_tes!Q87/RES_hhdet_in_fec!Q87)</f>
        <v>0.66107067665206842</v>
      </c>
      <c r="R87" s="124">
        <f>IF(RES_hhdet_in_tes!R87=0,"",RES_hhdet_in_tes!R87/RES_hhdet_in_fec!R87)</f>
        <v>0.680614311258947</v>
      </c>
      <c r="S87" s="124">
        <f>IF(RES_hhdet_in_tes!S87=0,"",RES_hhdet_in_tes!S87/RES_hhdet_in_fec!S87)</f>
        <v>0.69551268925902743</v>
      </c>
      <c r="T87" s="124">
        <f>IF(RES_hhdet_in_tes!T87=0,"",RES_hhdet_in_tes!T87/RES_hhdet_in_fec!T87)</f>
        <v>0.71000929135695057</v>
      </c>
      <c r="U87" s="124">
        <f>IF(RES_hhdet_in_tes!U87=0,"",RES_hhdet_in_tes!U87/RES_hhdet_in_fec!U87)</f>
        <v>0.71123108984750538</v>
      </c>
      <c r="V87" s="124">
        <f>IF(RES_hhdet_in_tes!V87=0,"",RES_hhdet_in_tes!V87/RES_hhdet_in_fec!V87)</f>
        <v>0.71735577881660806</v>
      </c>
      <c r="W87" s="124">
        <f>IF(RES_hhdet_in_tes!W87=0,"",RES_hhdet_in_tes!W87/RES_hhdet_in_fec!W87)</f>
        <v>0.72945371192475372</v>
      </c>
      <c r="X87" s="124">
        <f>IF(RES_hhdet_in_tes!X87=0,"",RES_hhdet_in_tes!X87/RES_hhdet_in_fec!X87)</f>
        <v>0.74605008955153485</v>
      </c>
      <c r="Y87" s="124">
        <f>IF(RES_hhdet_in_tes!Y87=0,"",RES_hhdet_in_tes!Y87/RES_hhdet_in_fec!Y87)</f>
        <v>0.75035116808373825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0.5137873960983288</v>
      </c>
      <c r="D88" s="111">
        <f>IF(RES_hhdet_in_tes!D88=0,"",RES_hhdet_in_tes!D88/RES_hhdet_in_fec!D88)</f>
        <v>0.52590754597807299</v>
      </c>
      <c r="E88" s="111">
        <f>IF(RES_hhdet_in_tes!E88=0,"",RES_hhdet_in_tes!E88/RES_hhdet_in_fec!E88)</f>
        <v>0.53814307826034791</v>
      </c>
      <c r="F88" s="111">
        <f>IF(RES_hhdet_in_tes!F88=0,"",RES_hhdet_in_tes!F88/RES_hhdet_in_fec!F88)</f>
        <v>0.55048202598419693</v>
      </c>
      <c r="G88" s="111">
        <f>IF(RES_hhdet_in_tes!G88=0,"",RES_hhdet_in_tes!G88/RES_hhdet_in_fec!G88)</f>
        <v>0.56291221490138377</v>
      </c>
      <c r="H88" s="111">
        <f>IF(RES_hhdet_in_tes!H88=0,"",RES_hhdet_in_tes!H88/RES_hhdet_in_fec!H88)</f>
        <v>0.57541930802560015</v>
      </c>
      <c r="I88" s="111">
        <f>IF(RES_hhdet_in_tes!I88=0,"",RES_hhdet_in_tes!I88/RES_hhdet_in_fec!I88)</f>
        <v>0.58798439327454088</v>
      </c>
      <c r="J88" s="111">
        <f>IF(RES_hhdet_in_tes!J88=0,"",RES_hhdet_in_tes!J88/RES_hhdet_in_fec!J88)</f>
        <v>0.6005666180800866</v>
      </c>
      <c r="K88" s="111">
        <f>IF(RES_hhdet_in_tes!K88=0,"",RES_hhdet_in_tes!K88/RES_hhdet_in_fec!K88)</f>
        <v>0.61311196324441508</v>
      </c>
      <c r="L88" s="111">
        <f>IF(RES_hhdet_in_tes!L88=0,"",RES_hhdet_in_tes!L88/RES_hhdet_in_fec!L88)</f>
        <v>0.62557248383208919</v>
      </c>
      <c r="M88" s="111">
        <f>IF(RES_hhdet_in_tes!M88=0,"",RES_hhdet_in_tes!M88/RES_hhdet_in_fec!M88)</f>
        <v>0.63701849693636292</v>
      </c>
      <c r="N88" s="111">
        <f>IF(RES_hhdet_in_tes!N88=0,"",RES_hhdet_in_tes!N88/RES_hhdet_in_fec!N88)</f>
        <v>0.64694129792518684</v>
      </c>
      <c r="O88" s="111">
        <f>IF(RES_hhdet_in_tes!O88=0,"",RES_hhdet_in_tes!O88/RES_hhdet_in_fec!O88)</f>
        <v>0.65504708206526807</v>
      </c>
      <c r="P88" s="111">
        <f>IF(RES_hhdet_in_tes!P88=0,"",RES_hhdet_in_tes!P88/RES_hhdet_in_fec!P88)</f>
        <v>0.66203805428182272</v>
      </c>
      <c r="Q88" s="111">
        <f>IF(RES_hhdet_in_tes!Q88=0,"",RES_hhdet_in_tes!Q88/RES_hhdet_in_fec!Q88)</f>
        <v>0.67037959119881441</v>
      </c>
      <c r="R88" s="111">
        <f>IF(RES_hhdet_in_tes!R88=0,"",RES_hhdet_in_tes!R88/RES_hhdet_in_fec!R88)</f>
        <v>0.68287413471561031</v>
      </c>
      <c r="S88" s="111">
        <f>IF(RES_hhdet_in_tes!S88=0,"",RES_hhdet_in_tes!S88/RES_hhdet_in_fec!S88)</f>
        <v>0.69693659418986897</v>
      </c>
      <c r="T88" s="111">
        <f>IF(RES_hhdet_in_tes!T88=0,"",RES_hhdet_in_tes!T88/RES_hhdet_in_fec!T88)</f>
        <v>0.7111211221755257</v>
      </c>
      <c r="U88" s="111">
        <f>IF(RES_hhdet_in_tes!U88=0,"",RES_hhdet_in_tes!U88/RES_hhdet_in_fec!U88)</f>
        <v>0.72422406518629434</v>
      </c>
      <c r="V88" s="111">
        <f>IF(RES_hhdet_in_tes!V88=0,"",RES_hhdet_in_tes!V88/RES_hhdet_in_fec!V88)</f>
        <v>0.73521510697033887</v>
      </c>
      <c r="W88" s="111">
        <f>IF(RES_hhdet_in_tes!W88=0,"",RES_hhdet_in_tes!W88/RES_hhdet_in_fec!W88)</f>
        <v>0.74404449814002682</v>
      </c>
      <c r="X88" s="111">
        <f>IF(RES_hhdet_in_tes!X88=0,"",RES_hhdet_in_tes!X88/RES_hhdet_in_fec!X88)</f>
        <v>0.75119952524830347</v>
      </c>
      <c r="Y88" s="111">
        <f>IF(RES_hhdet_in_tes!Y88=0,"",RES_hhdet_in_tes!Y88/RES_hhdet_in_fec!Y88)</f>
        <v>0.7579424478378175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>
        <f>IF(RES_hhdet_in_tes!L89=0,"",RES_hhdet_in_tes!L89/RES_hhdet_in_fec!L89)</f>
        <v>0.82831278263833841</v>
      </c>
      <c r="M89" s="111">
        <f>IF(RES_hhdet_in_tes!M89=0,"",RES_hhdet_in_tes!M89/RES_hhdet_in_fec!M89)</f>
        <v>0.83963779307398267</v>
      </c>
      <c r="N89" s="111">
        <f>IF(RES_hhdet_in_tes!N89=0,"",RES_hhdet_in_tes!N89/RES_hhdet_in_fec!N89)</f>
        <v>0.85410759639778899</v>
      </c>
      <c r="O89" s="111">
        <f>IF(RES_hhdet_in_tes!O89=0,"",RES_hhdet_in_tes!O89/RES_hhdet_in_fec!O89)</f>
        <v>0.85021225246401599</v>
      </c>
      <c r="P89" s="111">
        <f>IF(RES_hhdet_in_tes!P89=0,"",RES_hhdet_in_tes!P89/RES_hhdet_in_fec!P89)</f>
        <v>0.84928721567936638</v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>
        <f>IF(RES_hhdet_in_tes!V89=0,"",RES_hhdet_in_tes!V89/RES_hhdet_in_fec!V89)</f>
        <v>0.88412106453143546</v>
      </c>
      <c r="W89" s="111" t="str">
        <f>IF(RES_hhdet_in_tes!W89=0,"",RES_hhdet_in_tes!W89/RES_hhdet_in_fec!W89)</f>
        <v/>
      </c>
      <c r="X89" s="111">
        <f>IF(RES_hhdet_in_tes!X89=0,"",RES_hhdet_in_tes!X89/RES_hhdet_in_fec!X89)</f>
        <v>0.89167824808338769</v>
      </c>
      <c r="Y89" s="111">
        <f>IF(RES_hhdet_in_tes!Y89=0,"",RES_hhdet_in_tes!Y89/RES_hhdet_in_fec!Y89)</f>
        <v>0.89631471470577895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>
        <f>IF(RES_hhdet_in_tes!L90=0,"",RES_hhdet_in_tes!L90/RES_hhdet_in_fec!L90)</f>
        <v>0.62557248383208919</v>
      </c>
      <c r="M90" s="112">
        <f>IF(RES_hhdet_in_tes!M90=0,"",RES_hhdet_in_tes!M90/RES_hhdet_in_fec!M90)</f>
        <v>0.63701849693636292</v>
      </c>
      <c r="N90" s="112">
        <f>IF(RES_hhdet_in_tes!N90=0,"",RES_hhdet_in_tes!N90/RES_hhdet_in_fec!N90)</f>
        <v>0.64694129792518684</v>
      </c>
      <c r="O90" s="112">
        <f>IF(RES_hhdet_in_tes!O90=0,"",RES_hhdet_in_tes!O90/RES_hhdet_in_fec!O90)</f>
        <v>0.65504708206526807</v>
      </c>
      <c r="P90" s="112">
        <f>IF(RES_hhdet_in_tes!P90=0,"",RES_hhdet_in_tes!P90/RES_hhdet_in_fec!P90)</f>
        <v>0.66203805428182272</v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>
        <f>IF(RES_hhdet_in_tes!V90=0,"",RES_hhdet_in_tes!V90/RES_hhdet_in_fec!V90)</f>
        <v>0.73521510697033887</v>
      </c>
      <c r="W90" s="112" t="str">
        <f>IF(RES_hhdet_in_tes!W90=0,"",RES_hhdet_in_tes!W90/RES_hhdet_in_fec!W90)</f>
        <v/>
      </c>
      <c r="X90" s="112">
        <f>IF(RES_hhdet_in_tes!X90=0,"",RES_hhdet_in_tes!X90/RES_hhdet_in_fec!X90)</f>
        <v>0.75119952524830336</v>
      </c>
      <c r="Y90" s="112">
        <f>IF(RES_hhdet_in_tes!Y90=0,"",RES_hhdet_in_tes!Y90/RES_hhdet_in_fec!Y90)</f>
        <v>0.7579424478378175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>
        <f>IF(RES_hhdet_in_tes!V91=0,"",RES_hhdet_in_tes!V91/RES_hhdet_in_fec!V91)</f>
        <v>1</v>
      </c>
      <c r="W91" s="113" t="str">
        <f>IF(RES_hhdet_in_tes!W91=0,"",RES_hhdet_in_tes!W91/RES_hhdet_in_fec!W91)</f>
        <v/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0.51487787184501421</v>
      </c>
      <c r="D92" s="112">
        <f>IF(RES_hhdet_in_tes!D92=0,"",RES_hhdet_in_tes!D92/RES_hhdet_in_fec!D92)</f>
        <v>0.51670628920293271</v>
      </c>
      <c r="E92" s="112">
        <f>IF(RES_hhdet_in_tes!E92=0,"",RES_hhdet_in_tes!E92/RES_hhdet_in_fec!E92)</f>
        <v>0.51878886466630025</v>
      </c>
      <c r="F92" s="112">
        <f>IF(RES_hhdet_in_tes!F92=0,"",RES_hhdet_in_tes!F92/RES_hhdet_in_fec!F92)</f>
        <v>0.52090609805313814</v>
      </c>
      <c r="G92" s="112">
        <f>IF(RES_hhdet_in_tes!G92=0,"",RES_hhdet_in_tes!G92/RES_hhdet_in_fec!G92)</f>
        <v>0.52325739610575772</v>
      </c>
      <c r="H92" s="112">
        <f>IF(RES_hhdet_in_tes!H92=0,"",RES_hhdet_in_tes!H92/RES_hhdet_in_fec!H92)</f>
        <v>0.52581835397748999</v>
      </c>
      <c r="I92" s="112">
        <f>IF(RES_hhdet_in_tes!I92=0,"",RES_hhdet_in_tes!I92/RES_hhdet_in_fec!I92)</f>
        <v>0.5286381054954673</v>
      </c>
      <c r="J92" s="112">
        <f>IF(RES_hhdet_in_tes!J92=0,"",RES_hhdet_in_tes!J92/RES_hhdet_in_fec!J92)</f>
        <v>0.53191793460676984</v>
      </c>
      <c r="K92" s="112">
        <f>IF(RES_hhdet_in_tes!K92=0,"",RES_hhdet_in_tes!K92/RES_hhdet_in_fec!K92)</f>
        <v>0.53582898561039072</v>
      </c>
      <c r="L92" s="112">
        <f>IF(RES_hhdet_in_tes!L92=0,"",RES_hhdet_in_tes!L92/RES_hhdet_in_fec!L92)</f>
        <v>0.54041704662287104</v>
      </c>
      <c r="M92" s="112">
        <f>IF(RES_hhdet_in_tes!M92=0,"",RES_hhdet_in_tes!M92/RES_hhdet_in_fec!M92)</f>
        <v>0.54977009991821069</v>
      </c>
      <c r="N92" s="112">
        <f>IF(RES_hhdet_in_tes!N92=0,"",RES_hhdet_in_tes!N92/RES_hhdet_in_fec!N92)</f>
        <v>0.56518755765363937</v>
      </c>
      <c r="O92" s="112">
        <f>IF(RES_hhdet_in_tes!O92=0,"",RES_hhdet_in_tes!O92/RES_hhdet_in_fec!O92)</f>
        <v>0.58772697057918488</v>
      </c>
      <c r="P92" s="112">
        <f>IF(RES_hhdet_in_tes!P92=0,"",RES_hhdet_in_tes!P92/RES_hhdet_in_fec!P92)</f>
        <v>0.61505844024271761</v>
      </c>
      <c r="Q92" s="112">
        <f>IF(RES_hhdet_in_tes!Q92=0,"",RES_hhdet_in_tes!Q92/RES_hhdet_in_fec!Q92)</f>
        <v>0.63966664549383567</v>
      </c>
      <c r="R92" s="112">
        <f>IF(RES_hhdet_in_tes!R92=0,"",RES_hhdet_in_tes!R92/RES_hhdet_in_fec!R92)</f>
        <v>0.65563190603352783</v>
      </c>
      <c r="S92" s="112">
        <f>IF(RES_hhdet_in_tes!S92=0,"",RES_hhdet_in_tes!S92/RES_hhdet_in_fec!S92)</f>
        <v>0.6704970851662978</v>
      </c>
      <c r="T92" s="112">
        <f>IF(RES_hhdet_in_tes!T92=0,"",RES_hhdet_in_tes!T92/RES_hhdet_in_fec!T92)</f>
        <v>0.68382387163185787</v>
      </c>
      <c r="U92" s="112">
        <f>IF(RES_hhdet_in_tes!U92=0,"",RES_hhdet_in_tes!U92/RES_hhdet_in_fec!U92)</f>
        <v>0.69517395416996641</v>
      </c>
      <c r="V92" s="112">
        <f>IF(RES_hhdet_in_tes!V92=0,"",RES_hhdet_in_tes!V92/RES_hhdet_in_fec!V92)</f>
        <v>0.70410902152036259</v>
      </c>
      <c r="W92" s="112">
        <f>IF(RES_hhdet_in_tes!W92=0,"",RES_hhdet_in_tes!W92/RES_hhdet_in_fec!W92)</f>
        <v>0.70960098745194844</v>
      </c>
      <c r="X92" s="112">
        <f>IF(RES_hhdet_in_tes!X92=0,"",RES_hhdet_in_tes!X92/RES_hhdet_in_fec!X92)</f>
        <v>0.71268789602194471</v>
      </c>
      <c r="Y92" s="112">
        <f>IF(RES_hhdet_in_tes!Y92=0,"",RES_hhdet_in_tes!Y92/RES_hhdet_in_fec!Y92)</f>
        <v>0.71425103096801279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>
        <f>IF(RES_hhdet_in_tes!L93=0,"",RES_hhdet_in_tes!L93/RES_hhdet_in_fec!L93)</f>
        <v>0.7747734075831485</v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X93" s="113">
        <f>IF(RES_hhdet_in_tes!X93=0,"",RES_hhdet_in_tes!X93/RES_hhdet_in_fec!X93)</f>
        <v>0.92393133764245383</v>
      </c>
      <c r="Y93" s="113" t="str">
        <f>IF(RES_hhdet_in_tes!Y93=0,"",RES_hhdet_in_tes!Y93/RES_hhdet_in_fec!Y93)</f>
        <v/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>
        <f>IF(RES_hhdet_in_tes!L94=0,"",RES_hhdet_in_tes!L94/RES_hhdet_in_fec!L94)</f>
        <v>0.54041704662287104</v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X94" s="111">
        <f>IF(RES_hhdet_in_tes!X94=0,"",RES_hhdet_in_tes!X94/RES_hhdet_in_fec!X94)</f>
        <v>0.71268789602194471</v>
      </c>
      <c r="Y94" s="111" t="str">
        <f>IF(RES_hhdet_in_tes!Y94=0,"",RES_hhdet_in_tes!Y94/RES_hhdet_in_fec!Y94)</f>
        <v/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>
        <f>IF(RES_hhdet_in_tes!L95=0,"",RES_hhdet_in_tes!L95/RES_hhdet_in_fec!L95)</f>
        <v>1</v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X95" s="111">
        <f>IF(RES_hhdet_in_tes!X95=0,"",RES_hhdet_in_tes!X95/RES_hhdet_in_fec!X95)</f>
        <v>1</v>
      </c>
      <c r="Y95" s="111" t="str">
        <f>IF(RES_hhdet_in_tes!Y95=0,"",RES_hhdet_in_tes!Y95/RES_hhdet_in_fec!Y95)</f>
        <v/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0.57663940680534598</v>
      </c>
      <c r="D96" s="112">
        <f>IF(RES_hhdet_in_tes!D96=0,"",RES_hhdet_in_tes!D96/RES_hhdet_in_fec!D96)</f>
        <v>0.57797176354610791</v>
      </c>
      <c r="E96" s="112">
        <f>IF(RES_hhdet_in_tes!E96=0,"",RES_hhdet_in_tes!E96/RES_hhdet_in_fec!E96)</f>
        <v>0.57943036419409755</v>
      </c>
      <c r="F96" s="112">
        <f>IF(RES_hhdet_in_tes!F96=0,"",RES_hhdet_in_tes!F96/RES_hhdet_in_fec!F96)</f>
        <v>0.58090656355625303</v>
      </c>
      <c r="G96" s="112">
        <f>IF(RES_hhdet_in_tes!G96=0,"",RES_hhdet_in_tes!G96/RES_hhdet_in_fec!G96)</f>
        <v>0.58250001121233042</v>
      </c>
      <c r="H96" s="112">
        <f>IF(RES_hhdet_in_tes!H96=0,"",RES_hhdet_in_tes!H96/RES_hhdet_in_fec!H96)</f>
        <v>0.58419945886333369</v>
      </c>
      <c r="I96" s="112">
        <f>IF(RES_hhdet_in_tes!I96=0,"",RES_hhdet_in_tes!I96/RES_hhdet_in_fec!I96)</f>
        <v>0.58603075041584718</v>
      </c>
      <c r="J96" s="112">
        <f>IF(RES_hhdet_in_tes!J96=0,"",RES_hhdet_in_tes!J96/RES_hhdet_in_fec!J96)</f>
        <v>0.58809751210514183</v>
      </c>
      <c r="K96" s="112">
        <f>IF(RES_hhdet_in_tes!K96=0,"",RES_hhdet_in_tes!K96/RES_hhdet_in_fec!K96)</f>
        <v>0.59049128885778601</v>
      </c>
      <c r="L96" s="112">
        <f>IF(RES_hhdet_in_tes!L96=0,"",RES_hhdet_in_tes!L96/RES_hhdet_in_fec!L96)</f>
        <v>0.5932435554920743</v>
      </c>
      <c r="M96" s="112">
        <f>IF(RES_hhdet_in_tes!M96=0,"",RES_hhdet_in_tes!M96/RES_hhdet_in_fec!M96)</f>
        <v>0.59847594585915886</v>
      </c>
      <c r="N96" s="112">
        <f>IF(RES_hhdet_in_tes!N96=0,"",RES_hhdet_in_tes!N96/RES_hhdet_in_fec!N96)</f>
        <v>0.60710368633484801</v>
      </c>
      <c r="O96" s="112">
        <f>IF(RES_hhdet_in_tes!O96=0,"",RES_hhdet_in_tes!O96/RES_hhdet_in_fec!O96)</f>
        <v>0.62025986902993158</v>
      </c>
      <c r="P96" s="112">
        <f>IF(RES_hhdet_in_tes!P96=0,"",RES_hhdet_in_tes!P96/RES_hhdet_in_fec!P96)</f>
        <v>0.63732075557394785</v>
      </c>
      <c r="Q96" s="112">
        <f>IF(RES_hhdet_in_tes!Q96=0,"",RES_hhdet_in_tes!Q96/RES_hhdet_in_fec!Q96)</f>
        <v>0.65378088122369582</v>
      </c>
      <c r="R96" s="112">
        <f>IF(RES_hhdet_in_tes!R96=0,"",RES_hhdet_in_tes!R96/RES_hhdet_in_fec!R96)</f>
        <v>0.66492009603909086</v>
      </c>
      <c r="S96" s="112">
        <f>IF(RES_hhdet_in_tes!S96=0,"",RES_hhdet_in_tes!S96/RES_hhdet_in_fec!S96)</f>
        <v>0.67571207514380216</v>
      </c>
      <c r="T96" s="112">
        <f>IF(RES_hhdet_in_tes!T96=0,"",RES_hhdet_in_tes!T96/RES_hhdet_in_fec!T96)</f>
        <v>0.68642030271800825</v>
      </c>
      <c r="U96" s="112">
        <f>IF(RES_hhdet_in_tes!U96=0,"",RES_hhdet_in_tes!U96/RES_hhdet_in_fec!U96)</f>
        <v>0.69715242561315116</v>
      </c>
      <c r="V96" s="112">
        <f>IF(RES_hhdet_in_tes!V96=0,"",RES_hhdet_in_tes!V96/RES_hhdet_in_fec!V96)</f>
        <v>0.70769549228160544</v>
      </c>
      <c r="W96" s="112">
        <f>IF(RES_hhdet_in_tes!W96=0,"",RES_hhdet_in_tes!W96/RES_hhdet_in_fec!W96)</f>
        <v>0.71732480979744651</v>
      </c>
      <c r="X96" s="112">
        <f>IF(RES_hhdet_in_tes!X96=0,"",RES_hhdet_in_tes!X96/RES_hhdet_in_fec!X96)</f>
        <v>0.72826389081315401</v>
      </c>
      <c r="Y96" s="112">
        <f>IF(RES_hhdet_in_tes!Y96=0,"",RES_hhdet_in_tes!Y96/RES_hhdet_in_fec!Y96)</f>
        <v>0.73846938852208266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>
        <f>IF(RES_hhdet_in_tes!L97=0,"",RES_hhdet_in_tes!L97/RES_hhdet_in_fec!L97)</f>
        <v>0.80811021962479523</v>
      </c>
      <c r="M97" s="113">
        <f>IF(RES_hhdet_in_tes!M97=0,"",RES_hhdet_in_tes!M97/RES_hhdet_in_fec!M97)</f>
        <v>0.81638216342019609</v>
      </c>
      <c r="N97" s="113">
        <f>IF(RES_hhdet_in_tes!N97=0,"",RES_hhdet_in_tes!N97/RES_hhdet_in_fec!N97)</f>
        <v>0.83178831043634627</v>
      </c>
      <c r="O97" s="113">
        <f>IF(RES_hhdet_in_tes!O97=0,"",RES_hhdet_in_tes!O97/RES_hhdet_in_fec!O97)</f>
        <v>0.83015574052583097</v>
      </c>
      <c r="P97" s="113">
        <f>IF(RES_hhdet_in_tes!P97=0,"",RES_hhdet_in_tes!P97/RES_hhdet_in_fec!P97)</f>
        <v>0.83494926883988962</v>
      </c>
      <c r="Q97" s="113">
        <f>IF(RES_hhdet_in_tes!Q97=0,"",RES_hhdet_in_tes!Q97/RES_hhdet_in_fec!Q97)</f>
        <v>0.85284035259675706</v>
      </c>
      <c r="R97" s="113">
        <f>IF(RES_hhdet_in_tes!R97=0,"",RES_hhdet_in_tes!R97/RES_hhdet_in_fec!R97)</f>
        <v>0.84953887629601044</v>
      </c>
      <c r="S97" s="113">
        <f>IF(RES_hhdet_in_tes!S97=0,"",RES_hhdet_in_tes!S97/RES_hhdet_in_fec!S97)</f>
        <v>0.84762782797415825</v>
      </c>
      <c r="T97" s="113">
        <f>IF(RES_hhdet_in_tes!T97=0,"",RES_hhdet_in_tes!T97/RES_hhdet_in_fec!T97)</f>
        <v>0.86039460504462284</v>
      </c>
      <c r="U97" s="113">
        <f>IF(RES_hhdet_in_tes!U97=0,"",RES_hhdet_in_tes!U97/RES_hhdet_in_fec!U97)</f>
        <v>0.86636067971620012</v>
      </c>
      <c r="V97" s="113">
        <f>IF(RES_hhdet_in_tes!V97=0,"",RES_hhdet_in_tes!V97/RES_hhdet_in_fec!V97)</f>
        <v>0.86929104075915953</v>
      </c>
      <c r="W97" s="113">
        <f>IF(RES_hhdet_in_tes!W97=0,"",RES_hhdet_in_tes!W97/RES_hhdet_in_fec!W97)</f>
        <v>0.87369165993872711</v>
      </c>
      <c r="X97" s="113">
        <f>IF(RES_hhdet_in_tes!X97=0,"",RES_hhdet_in_tes!X97/RES_hhdet_in_fec!X97)</f>
        <v>0.87959513627917474</v>
      </c>
      <c r="Y97" s="113">
        <f>IF(RES_hhdet_in_tes!Y97=0,"",RES_hhdet_in_tes!Y97/RES_hhdet_in_fec!Y97)</f>
        <v>0.88593868246046814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>
        <f>IF(RES_hhdet_in_tes!L98=0,"",RES_hhdet_in_tes!L98/RES_hhdet_in_fec!L98)</f>
        <v>0.5932435554920743</v>
      </c>
      <c r="M98" s="111">
        <f>IF(RES_hhdet_in_tes!M98=0,"",RES_hhdet_in_tes!M98/RES_hhdet_in_fec!M98)</f>
        <v>0.59847594585915886</v>
      </c>
      <c r="N98" s="111">
        <f>IF(RES_hhdet_in_tes!N98=0,"",RES_hhdet_in_tes!N98/RES_hhdet_in_fec!N98)</f>
        <v>0.60710368633484801</v>
      </c>
      <c r="O98" s="111">
        <f>IF(RES_hhdet_in_tes!O98=0,"",RES_hhdet_in_tes!O98/RES_hhdet_in_fec!O98)</f>
        <v>0.62025986902993158</v>
      </c>
      <c r="P98" s="111">
        <f>IF(RES_hhdet_in_tes!P98=0,"",RES_hhdet_in_tes!P98/RES_hhdet_in_fec!P98)</f>
        <v>0.63732075557394785</v>
      </c>
      <c r="Q98" s="111">
        <f>IF(RES_hhdet_in_tes!Q98=0,"",RES_hhdet_in_tes!Q98/RES_hhdet_in_fec!Q98)</f>
        <v>0.65378088122369582</v>
      </c>
      <c r="R98" s="111">
        <f>IF(RES_hhdet_in_tes!R98=0,"",RES_hhdet_in_tes!R98/RES_hhdet_in_fec!R98)</f>
        <v>0.66492009603909086</v>
      </c>
      <c r="S98" s="111">
        <f>IF(RES_hhdet_in_tes!S98=0,"",RES_hhdet_in_tes!S98/RES_hhdet_in_fec!S98)</f>
        <v>0.67571207514380216</v>
      </c>
      <c r="T98" s="111">
        <f>IF(RES_hhdet_in_tes!T98=0,"",RES_hhdet_in_tes!T98/RES_hhdet_in_fec!T98)</f>
        <v>0.68642030271800825</v>
      </c>
      <c r="U98" s="111">
        <f>IF(RES_hhdet_in_tes!U98=0,"",RES_hhdet_in_tes!U98/RES_hhdet_in_fec!U98)</f>
        <v>0.69715242561315116</v>
      </c>
      <c r="V98" s="111">
        <f>IF(RES_hhdet_in_tes!V98=0,"",RES_hhdet_in_tes!V98/RES_hhdet_in_fec!V98)</f>
        <v>0.70769549228160544</v>
      </c>
      <c r="W98" s="111">
        <f>IF(RES_hhdet_in_tes!W98=0,"",RES_hhdet_in_tes!W98/RES_hhdet_in_fec!W98)</f>
        <v>0.71732480979744651</v>
      </c>
      <c r="X98" s="111">
        <f>IF(RES_hhdet_in_tes!X98=0,"",RES_hhdet_in_tes!X98/RES_hhdet_in_fec!X98)</f>
        <v>0.72826389081315401</v>
      </c>
      <c r="Y98" s="111">
        <f>IF(RES_hhdet_in_tes!Y98=0,"",RES_hhdet_in_tes!Y98/RES_hhdet_in_fec!Y98)</f>
        <v>0.73846938852208266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0.70646186047214266</v>
      </c>
      <c r="D100" s="124">
        <f>IF(RES_hhdet_in_tes!D100=0,"",RES_hhdet_in_tes!D100/RES_hhdet_in_fec!D100)</f>
        <v>0.68266420861146182</v>
      </c>
      <c r="E100" s="124">
        <f>IF(RES_hhdet_in_tes!E100=0,"",RES_hhdet_in_tes!E100/RES_hhdet_in_fec!E100)</f>
        <v>0.6906918047541285</v>
      </c>
      <c r="F100" s="124">
        <f>IF(RES_hhdet_in_tes!F100=0,"",RES_hhdet_in_tes!F100/RES_hhdet_in_fec!F100)</f>
        <v>0.70080646473176333</v>
      </c>
      <c r="G100" s="124">
        <f>IF(RES_hhdet_in_tes!G100=0,"",RES_hhdet_in_tes!G100/RES_hhdet_in_fec!G100)</f>
        <v>0.71209421073617718</v>
      </c>
      <c r="H100" s="124">
        <f>IF(RES_hhdet_in_tes!H100=0,"",RES_hhdet_in_tes!H100/RES_hhdet_in_fec!H100)</f>
        <v>0.7154938603412303</v>
      </c>
      <c r="I100" s="124">
        <f>IF(RES_hhdet_in_tes!I100=0,"",RES_hhdet_in_tes!I100/RES_hhdet_in_fec!I100)</f>
        <v>0.721180736504758</v>
      </c>
      <c r="J100" s="124">
        <f>IF(RES_hhdet_in_tes!J100=0,"",RES_hhdet_in_tes!J100/RES_hhdet_in_fec!J100)</f>
        <v>0.70275388293427599</v>
      </c>
      <c r="K100" s="124">
        <f>IF(RES_hhdet_in_tes!K100=0,"",RES_hhdet_in_tes!K100/RES_hhdet_in_fec!K100)</f>
        <v>0.7018834090246644</v>
      </c>
      <c r="L100" s="124">
        <f>IF(RES_hhdet_in_tes!L100=0,"",RES_hhdet_in_tes!L100/RES_hhdet_in_fec!L100)</f>
        <v>0.7090154994443767</v>
      </c>
      <c r="M100" s="124">
        <f>IF(RES_hhdet_in_tes!M100=0,"",RES_hhdet_in_tes!M100/RES_hhdet_in_fec!M100)</f>
        <v>0.70554134135402946</v>
      </c>
      <c r="N100" s="124">
        <f>IF(RES_hhdet_in_tes!N100=0,"",RES_hhdet_in_tes!N100/RES_hhdet_in_fec!N100)</f>
        <v>0.72203390719585769</v>
      </c>
      <c r="O100" s="124">
        <f>IF(RES_hhdet_in_tes!O100=0,"",RES_hhdet_in_tes!O100/RES_hhdet_in_fec!O100)</f>
        <v>0.71420311987459206</v>
      </c>
      <c r="P100" s="124">
        <f>IF(RES_hhdet_in_tes!P100=0,"",RES_hhdet_in_tes!P100/RES_hhdet_in_fec!P100)</f>
        <v>0.72401168682525363</v>
      </c>
      <c r="Q100" s="124">
        <f>IF(RES_hhdet_in_tes!Q100=0,"",RES_hhdet_in_tes!Q100/RES_hhdet_in_fec!Q100)</f>
        <v>0.72452808827719684</v>
      </c>
      <c r="R100" s="124">
        <f>IF(RES_hhdet_in_tes!R100=0,"",RES_hhdet_in_tes!R100/RES_hhdet_in_fec!R100)</f>
        <v>0.73020812626943044</v>
      </c>
      <c r="S100" s="124">
        <f>IF(RES_hhdet_in_tes!S100=0,"",RES_hhdet_in_tes!S100/RES_hhdet_in_fec!S100)</f>
        <v>0.7648250662818612</v>
      </c>
      <c r="T100" s="124">
        <f>IF(RES_hhdet_in_tes!T100=0,"",RES_hhdet_in_tes!T100/RES_hhdet_in_fec!T100)</f>
        <v>0.79078309747946152</v>
      </c>
      <c r="U100" s="124">
        <f>IF(RES_hhdet_in_tes!U100=0,"",RES_hhdet_in_tes!U100/RES_hhdet_in_fec!U100)</f>
        <v>0.79891121754961181</v>
      </c>
      <c r="V100" s="124">
        <f>IF(RES_hhdet_in_tes!V100=0,"",RES_hhdet_in_tes!V100/RES_hhdet_in_fec!V100)</f>
        <v>0.81439921971088181</v>
      </c>
      <c r="W100" s="124">
        <f>IF(RES_hhdet_in_tes!W100=0,"",RES_hhdet_in_tes!W100/RES_hhdet_in_fec!W100)</f>
        <v>0.81704936019199026</v>
      </c>
      <c r="X100" s="124">
        <f>IF(RES_hhdet_in_tes!X100=0,"",RES_hhdet_in_tes!X100/RES_hhdet_in_fec!X100)</f>
        <v>0.84960592646036315</v>
      </c>
      <c r="Y100" s="124">
        <f>IF(RES_hhdet_in_tes!Y100=0,"",RES_hhdet_in_tes!Y100/RES_hhdet_in_fec!Y100)</f>
        <v>0.85533158603536841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0.57290525235038037</v>
      </c>
      <c r="D101" s="111">
        <f>IF(RES_hhdet_in_tes!D101=0,"",RES_hhdet_in_tes!D101/RES_hhdet_in_fec!D101)</f>
        <v>0.57319145321167508</v>
      </c>
      <c r="E101" s="111">
        <f>IF(RES_hhdet_in_tes!E101=0,"",RES_hhdet_in_tes!E101/RES_hhdet_in_fec!E101)</f>
        <v>0.57347767985354314</v>
      </c>
      <c r="F101" s="111">
        <f>IF(RES_hhdet_in_tes!F101=0,"",RES_hhdet_in_tes!F101/RES_hhdet_in_fec!F101)</f>
        <v>0.57376391001094373</v>
      </c>
      <c r="G101" s="111">
        <f>IF(RES_hhdet_in_tes!G101=0,"",RES_hhdet_in_tes!G101/RES_hhdet_in_fec!G101)</f>
        <v>0.57405016391073593</v>
      </c>
      <c r="H101" s="111">
        <f>IF(RES_hhdet_in_tes!H101=0,"",RES_hhdet_in_tes!H101/RES_hhdet_in_fec!H101)</f>
        <v>0.57433643907740961</v>
      </c>
      <c r="I101" s="111">
        <f>IF(RES_hhdet_in_tes!I101=0,"",RES_hhdet_in_tes!I101/RES_hhdet_in_fec!I101)</f>
        <v>0.57462274049486328</v>
      </c>
      <c r="J101" s="111">
        <f>IF(RES_hhdet_in_tes!J101=0,"",RES_hhdet_in_tes!J101/RES_hhdet_in_fec!J101)</f>
        <v>0.57490908858037071</v>
      </c>
      <c r="K101" s="111">
        <f>IF(RES_hhdet_in_tes!K101=0,"",RES_hhdet_in_tes!K101/RES_hhdet_in_fec!K101)</f>
        <v>0.5751955006939844</v>
      </c>
      <c r="L101" s="111">
        <f>IF(RES_hhdet_in_tes!L101=0,"",RES_hhdet_in_tes!L101/RES_hhdet_in_fec!L101)</f>
        <v>0.57548198148023022</v>
      </c>
      <c r="M101" s="111">
        <f>IF(RES_hhdet_in_tes!M101=0,"",RES_hhdet_in_tes!M101/RES_hhdet_in_fec!M101)</f>
        <v>0.5756995472868498</v>
      </c>
      <c r="N101" s="111">
        <f>IF(RES_hhdet_in_tes!N101=0,"",RES_hhdet_in_tes!N101/RES_hhdet_in_fec!N101)</f>
        <v>0.57582115633880937</v>
      </c>
      <c r="O101" s="111">
        <f>IF(RES_hhdet_in_tes!O101=0,"",RES_hhdet_in_tes!O101/RES_hhdet_in_fec!O101)</f>
        <v>0.57589383887464873</v>
      </c>
      <c r="P101" s="111">
        <f>IF(RES_hhdet_in_tes!P101=0,"",RES_hhdet_in_tes!P101/RES_hhdet_in_fec!P101)</f>
        <v>0.57609664747558897</v>
      </c>
      <c r="Q101" s="111">
        <f>IF(RES_hhdet_in_tes!Q101=0,"",RES_hhdet_in_tes!Q101/RES_hhdet_in_fec!Q101)</f>
        <v>0.57692212585841673</v>
      </c>
      <c r="R101" s="111">
        <f>IF(RES_hhdet_in_tes!R101=0,"",RES_hhdet_in_tes!R101/RES_hhdet_in_fec!R101)</f>
        <v>0.57909045201985476</v>
      </c>
      <c r="S101" s="111">
        <f>IF(RES_hhdet_in_tes!S101=0,"",RES_hhdet_in_tes!S101/RES_hhdet_in_fec!S101)</f>
        <v>0.58214912384412021</v>
      </c>
      <c r="T101" s="111">
        <f>IF(RES_hhdet_in_tes!T101=0,"",RES_hhdet_in_tes!T101/RES_hhdet_in_fec!T101)</f>
        <v>0.58550508655420341</v>
      </c>
      <c r="U101" s="111">
        <f>IF(RES_hhdet_in_tes!U101=0,"",RES_hhdet_in_tes!U101/RES_hhdet_in_fec!U101)</f>
        <v>0.58856528537310304</v>
      </c>
      <c r="V101" s="111">
        <f>IF(RES_hhdet_in_tes!V101=0,"",RES_hhdet_in_tes!V101/RES_hhdet_in_fec!V101)</f>
        <v>0.59073666552381332</v>
      </c>
      <c r="W101" s="111">
        <f>IF(RES_hhdet_in_tes!W101=0,"",RES_hhdet_in_tes!W101/RES_hhdet_in_fec!W101)</f>
        <v>0.59178024731027989</v>
      </c>
      <c r="X101" s="111">
        <f>IF(RES_hhdet_in_tes!X101=0,"",RES_hhdet_in_tes!X101/RES_hhdet_in_fec!X101)</f>
        <v>0.59216484673702363</v>
      </c>
      <c r="Y101" s="111">
        <f>IF(RES_hhdet_in_tes!Y101=0,"",RES_hhdet_in_tes!Y101/RES_hhdet_in_fec!Y101)</f>
        <v>0.59220330667969812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0.56700199689254016</v>
      </c>
      <c r="D102" s="111">
        <f>IF(RES_hhdet_in_tes!D102=0,"",RES_hhdet_in_tes!D102/RES_hhdet_in_fec!D102)</f>
        <v>0.56758658886115776</v>
      </c>
      <c r="E102" s="111">
        <f>IF(RES_hhdet_in_tes!E102=0,"",RES_hhdet_in_tes!E102/RES_hhdet_in_fec!E102)</f>
        <v>0.56817123348900234</v>
      </c>
      <c r="F102" s="111">
        <f>IF(RES_hhdet_in_tes!F102=0,"",RES_hhdet_in_tes!F102/RES_hhdet_in_fec!F102)</f>
        <v>0.56875588529765031</v>
      </c>
      <c r="G102" s="111">
        <f>IF(RES_hhdet_in_tes!G102=0,"",RES_hhdet_in_tes!G102/RES_hhdet_in_fec!G102)</f>
        <v>0.56934058560234868</v>
      </c>
      <c r="H102" s="111">
        <f>IF(RES_hhdet_in_tes!H102=0,"",RES_hhdet_in_tes!H102/RES_hhdet_in_fec!H102)</f>
        <v>0.56992532934663753</v>
      </c>
      <c r="I102" s="111">
        <f>IF(RES_hhdet_in_tes!I102=0,"",RES_hhdet_in_tes!I102/RES_hhdet_in_fec!I102)</f>
        <v>0.5705101267105942</v>
      </c>
      <c r="J102" s="111">
        <f>IF(RES_hhdet_in_tes!J102=0,"",RES_hhdet_in_tes!J102/RES_hhdet_in_fec!J102)</f>
        <v>0.5710950193984059</v>
      </c>
      <c r="K102" s="111">
        <f>IF(RES_hhdet_in_tes!K102=0,"",RES_hhdet_in_tes!K102/RES_hhdet_in_fec!K102)</f>
        <v>0.57168004286959995</v>
      </c>
      <c r="L102" s="111">
        <f>IF(RES_hhdet_in_tes!L102=0,"",RES_hhdet_in_tes!L102/RES_hhdet_in_fec!L102)</f>
        <v>0.57226520661105373</v>
      </c>
      <c r="M102" s="111">
        <f>IF(RES_hhdet_in_tes!M102=0,"",RES_hhdet_in_tes!M102/RES_hhdet_in_fec!M102)</f>
        <v>0.57270960507519653</v>
      </c>
      <c r="N102" s="111">
        <f>IF(RES_hhdet_in_tes!N102=0,"",RES_hhdet_in_tes!N102/RES_hhdet_in_fec!N102)</f>
        <v>0.57295800291287291</v>
      </c>
      <c r="O102" s="111">
        <f>IF(RES_hhdet_in_tes!O102=0,"",RES_hhdet_in_tes!O102/RES_hhdet_in_fec!O102)</f>
        <v>0.57310646377535357</v>
      </c>
      <c r="P102" s="111">
        <f>IF(RES_hhdet_in_tes!P102=0,"",RES_hhdet_in_tes!P102/RES_hhdet_in_fec!P102)</f>
        <v>0.57352071926969361</v>
      </c>
      <c r="Q102" s="111">
        <f>IF(RES_hhdet_in_tes!Q102=0,"",RES_hhdet_in_tes!Q102/RES_hhdet_in_fec!Q102)</f>
        <v>0.57520683590360422</v>
      </c>
      <c r="R102" s="111">
        <f>IF(RES_hhdet_in_tes!R102=0,"",RES_hhdet_in_tes!R102/RES_hhdet_in_fec!R102)</f>
        <v>0.57963584444531813</v>
      </c>
      <c r="S102" s="111">
        <f>IF(RES_hhdet_in_tes!S102=0,"",RES_hhdet_in_tes!S102/RES_hhdet_in_fec!S102)</f>
        <v>0.58588346709401951</v>
      </c>
      <c r="T102" s="111">
        <f>IF(RES_hhdet_in_tes!T102=0,"",RES_hhdet_in_tes!T102/RES_hhdet_in_fec!T102)</f>
        <v>0.59273833412139232</v>
      </c>
      <c r="U102" s="111">
        <f>IF(RES_hhdet_in_tes!U102=0,"",RES_hhdet_in_tes!U102/RES_hhdet_in_fec!U102)</f>
        <v>0.59898907579913929</v>
      </c>
      <c r="V102" s="111">
        <f>IF(RES_hhdet_in_tes!V102=0,"",RES_hhdet_in_tes!V102/RES_hhdet_in_fec!V102)</f>
        <v>0.60342432239895238</v>
      </c>
      <c r="W102" s="111">
        <f>IF(RES_hhdet_in_tes!W102=0,"",RES_hhdet_in_tes!W102/RES_hhdet_in_fec!W102)</f>
        <v>0.60555593558908805</v>
      </c>
      <c r="X102" s="111">
        <f>IF(RES_hhdet_in_tes!X102=0,"",RES_hhdet_in_tes!X102/RES_hhdet_in_fec!X102)</f>
        <v>0.60595630728815852</v>
      </c>
      <c r="Y102" s="111">
        <f>IF(RES_hhdet_in_tes!Y102=0,"",RES_hhdet_in_tes!Y102/RES_hhdet_in_fec!Y102)</f>
        <v>0.60599634445806561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0.73856997355405796</v>
      </c>
      <c r="D103" s="45">
        <f>IF(RES_hhdet_in_tes!D103=0,"",RES_hhdet_in_tes!D103/RES_hhdet_in_fec!D103)</f>
        <v>0.73993605403568641</v>
      </c>
      <c r="E103" s="45">
        <f>IF(RES_hhdet_in_tes!E103=0,"",RES_hhdet_in_tes!E103/RES_hhdet_in_fec!E103)</f>
        <v>0.74136654552803982</v>
      </c>
      <c r="F103" s="45">
        <f>IF(RES_hhdet_in_tes!F103=0,"",RES_hhdet_in_tes!F103/RES_hhdet_in_fec!F103)</f>
        <v>0.7428058203400375</v>
      </c>
      <c r="G103" s="45">
        <f>IF(RES_hhdet_in_tes!G103=0,"",RES_hhdet_in_tes!G103/RES_hhdet_in_fec!G103)</f>
        <v>0.74430441390431878</v>
      </c>
      <c r="H103" s="45">
        <f>IF(RES_hhdet_in_tes!H103=0,"",RES_hhdet_in_tes!H103/RES_hhdet_in_fec!H103)</f>
        <v>0.74585614132728084</v>
      </c>
      <c r="I103" s="45">
        <f>IF(RES_hhdet_in_tes!I103=0,"",RES_hhdet_in_tes!I103/RES_hhdet_in_fec!I103)</f>
        <v>0.74747345454100267</v>
      </c>
      <c r="J103" s="45">
        <f>IF(RES_hhdet_in_tes!J103=0,"",RES_hhdet_in_tes!J103/RES_hhdet_in_fec!J103)</f>
        <v>0.74920736471607507</v>
      </c>
      <c r="K103" s="45">
        <f>IF(RES_hhdet_in_tes!K103=0,"",RES_hhdet_in_tes!K103/RES_hhdet_in_fec!K103)</f>
        <v>0.75110124476503426</v>
      </c>
      <c r="L103" s="45">
        <f>IF(RES_hhdet_in_tes!L103=0,"",RES_hhdet_in_tes!L103/RES_hhdet_in_fec!L103)</f>
        <v>0.75316669872018271</v>
      </c>
      <c r="M103" s="45">
        <f>IF(RES_hhdet_in_tes!M103=0,"",RES_hhdet_in_tes!M103/RES_hhdet_in_fec!M103)</f>
        <v>0.75611984145685784</v>
      </c>
      <c r="N103" s="45">
        <f>IF(RES_hhdet_in_tes!N103=0,"",RES_hhdet_in_tes!N103/RES_hhdet_in_fec!N103)</f>
        <v>0.76016454407380685</v>
      </c>
      <c r="O103" s="45">
        <f>IF(RES_hhdet_in_tes!O103=0,"",RES_hhdet_in_tes!O103/RES_hhdet_in_fec!O103)</f>
        <v>0.76578425358610736</v>
      </c>
      <c r="P103" s="45">
        <f>IF(RES_hhdet_in_tes!P103=0,"",RES_hhdet_in_tes!P103/RES_hhdet_in_fec!P103)</f>
        <v>0.77321608588897361</v>
      </c>
      <c r="Q103" s="45">
        <f>IF(RES_hhdet_in_tes!Q103=0,"",RES_hhdet_in_tes!Q103/RES_hhdet_in_fec!Q103)</f>
        <v>0.78283294937649139</v>
      </c>
      <c r="R103" s="45">
        <f>IF(RES_hhdet_in_tes!R103=0,"",RES_hhdet_in_tes!R103/RES_hhdet_in_fec!R103)</f>
        <v>0.79591920134788685</v>
      </c>
      <c r="S103" s="45">
        <f>IF(RES_hhdet_in_tes!S103=0,"",RES_hhdet_in_tes!S103/RES_hhdet_in_fec!S103)</f>
        <v>0.81229437444786434</v>
      </c>
      <c r="T103" s="45">
        <f>IF(RES_hhdet_in_tes!T103=0,"",RES_hhdet_in_tes!T103/RES_hhdet_in_fec!T103)</f>
        <v>0.82992314751722507</v>
      </c>
      <c r="U103" s="45">
        <f>IF(RES_hhdet_in_tes!U103=0,"",RES_hhdet_in_tes!U103/RES_hhdet_in_fec!U103)</f>
        <v>0.84677019939681775</v>
      </c>
      <c r="V103" s="45">
        <f>IF(RES_hhdet_in_tes!V103=0,"",RES_hhdet_in_tes!V103/RES_hhdet_in_fec!V103)</f>
        <v>0.86080020892746889</v>
      </c>
      <c r="W103" s="45">
        <f>IF(RES_hhdet_in_tes!W103=0,"",RES_hhdet_in_tes!W103/RES_hhdet_in_fec!W103)</f>
        <v>0.87130601265524765</v>
      </c>
      <c r="X103" s="45">
        <f>IF(RES_hhdet_in_tes!X103=0,"",RES_hhdet_in_tes!X103/RES_hhdet_in_fec!X103)</f>
        <v>0.87895070553873944</v>
      </c>
      <c r="Y103" s="45">
        <f>IF(RES_hhdet_in_tes!Y103=0,"",RES_hhdet_in_tes!Y103/RES_hhdet_in_fec!Y103)</f>
        <v>0.88572998726694319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0.70971834149781898</v>
      </c>
      <c r="D124" s="119" t="str">
        <f>IF(RES_hhdet_in_tes!D124=0,"",RES_hhdet_in_tes!D124/RES_hhdet_in_fec!D124)</f>
        <v/>
      </c>
      <c r="E124" s="119">
        <f>IF(RES_hhdet_in_tes!E124=0,"",RES_hhdet_in_tes!E124/RES_hhdet_in_fec!E124)</f>
        <v>0.71519566285275227</v>
      </c>
      <c r="F124" s="119">
        <f>IF(RES_hhdet_in_tes!F124=0,"",RES_hhdet_in_tes!F124/RES_hhdet_in_fec!F124)</f>
        <v>0.71508320548850635</v>
      </c>
      <c r="G124" s="119">
        <f>IF(RES_hhdet_in_tes!G124=0,"",RES_hhdet_in_tes!G124/RES_hhdet_in_fec!G124)</f>
        <v>0.7179946300782647</v>
      </c>
      <c r="H124" s="119">
        <f>IF(RES_hhdet_in_tes!H124=0,"",RES_hhdet_in_tes!H124/RES_hhdet_in_fec!H124)</f>
        <v>0.7160920943523813</v>
      </c>
      <c r="I124" s="119">
        <f>IF(RES_hhdet_in_tes!I124=0,"",RES_hhdet_in_tes!I124/RES_hhdet_in_fec!I124)</f>
        <v>0.71947675150456913</v>
      </c>
      <c r="J124" s="119">
        <f>IF(RES_hhdet_in_tes!J124=0,"",RES_hhdet_in_tes!J124/RES_hhdet_in_fec!J124)</f>
        <v>0.72230314210649127</v>
      </c>
      <c r="K124" s="119">
        <f>IF(RES_hhdet_in_tes!K124=0,"",RES_hhdet_in_tes!K124/RES_hhdet_in_fec!K124)</f>
        <v>0.73541671893920968</v>
      </c>
      <c r="L124" s="119">
        <f>IF(RES_hhdet_in_tes!L124=0,"",RES_hhdet_in_tes!L124/RES_hhdet_in_fec!L124)</f>
        <v>0.72676232160801557</v>
      </c>
      <c r="M124" s="119">
        <f>IF(RES_hhdet_in_tes!M124=0,"",RES_hhdet_in_tes!M124/RES_hhdet_in_fec!M124)</f>
        <v>0.7288580878841574</v>
      </c>
      <c r="N124" s="119">
        <f>IF(RES_hhdet_in_tes!N124=0,"",RES_hhdet_in_tes!N124/RES_hhdet_in_fec!N124)</f>
        <v>0.76516076227737717</v>
      </c>
      <c r="O124" s="119">
        <f>IF(RES_hhdet_in_tes!O124=0,"",RES_hhdet_in_tes!O124/RES_hhdet_in_fec!O124)</f>
        <v>0.73292944592191733</v>
      </c>
      <c r="P124" s="119">
        <f>IF(RES_hhdet_in_tes!P124=0,"",RES_hhdet_in_tes!P124/RES_hhdet_in_fec!P124)</f>
        <v>0.74747190188334556</v>
      </c>
      <c r="Q124" s="119">
        <f>IF(RES_hhdet_in_tes!Q124=0,"",RES_hhdet_in_tes!Q124/RES_hhdet_in_fec!Q124)</f>
        <v>0.74959198288679085</v>
      </c>
      <c r="R124" s="119">
        <f>IF(RES_hhdet_in_tes!R124=0,"",RES_hhdet_in_tes!R124/RES_hhdet_in_fec!R124)</f>
        <v>0.76637653937047789</v>
      </c>
      <c r="S124" s="119">
        <f>IF(RES_hhdet_in_tes!S124=0,"",RES_hhdet_in_tes!S124/RES_hhdet_in_fec!S124)</f>
        <v>0.77858856795683817</v>
      </c>
      <c r="T124" s="119">
        <f>IF(RES_hhdet_in_tes!T124=0,"",RES_hhdet_in_tes!T124/RES_hhdet_in_fec!T124)</f>
        <v>0.77583918616968384</v>
      </c>
      <c r="U124" s="119">
        <f>IF(RES_hhdet_in_tes!U124=0,"",RES_hhdet_in_tes!U124/RES_hhdet_in_fec!U124)</f>
        <v>0.77889202934971957</v>
      </c>
      <c r="V124" s="119">
        <f>IF(RES_hhdet_in_tes!V124=0,"",RES_hhdet_in_tes!V124/RES_hhdet_in_fec!V124)</f>
        <v>0.7854477713589586</v>
      </c>
      <c r="W124" s="119">
        <f>IF(RES_hhdet_in_tes!W124=0,"",RES_hhdet_in_tes!W124/RES_hhdet_in_fec!W124)</f>
        <v>0.78472553376065002</v>
      </c>
      <c r="X124" s="119">
        <f>IF(RES_hhdet_in_tes!X124=0,"",RES_hhdet_in_tes!X124/RES_hhdet_in_fec!X124)</f>
        <v>0.81956636543467432</v>
      </c>
      <c r="Y124" s="119">
        <f>IF(RES_hhdet_in_tes!Y124=0,"",RES_hhdet_in_tes!Y124/RES_hhdet_in_fec!Y124)</f>
        <v>0.82461981386828831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0.69410016240149519</v>
      </c>
      <c r="D125" s="124" t="str">
        <f>IF(RES_hhdet_in_tes!D125=0,"",RES_hhdet_in_tes!D125/RES_hhdet_in_fec!D125)</f>
        <v/>
      </c>
      <c r="E125" s="124">
        <f>IF(RES_hhdet_in_tes!E125=0,"",RES_hhdet_in_tes!E125/RES_hhdet_in_fec!E125)</f>
        <v>0.69612852477385467</v>
      </c>
      <c r="F125" s="124">
        <f>IF(RES_hhdet_in_tes!F125=0,"",RES_hhdet_in_tes!F125/RES_hhdet_in_fec!F125)</f>
        <v>0.69715702417557979</v>
      </c>
      <c r="G125" s="124">
        <f>IF(RES_hhdet_in_tes!G125=0,"",RES_hhdet_in_tes!G125/RES_hhdet_in_fec!G125)</f>
        <v>0.69820598226585151</v>
      </c>
      <c r="H125" s="124">
        <f>IF(RES_hhdet_in_tes!H125=0,"",RES_hhdet_in_tes!H125/RES_hhdet_in_fec!H125)</f>
        <v>0.69928564503509949</v>
      </c>
      <c r="I125" s="124">
        <f>IF(RES_hhdet_in_tes!I125=0,"",RES_hhdet_in_tes!I125/RES_hhdet_in_fec!I125)</f>
        <v>0.70038401733651989</v>
      </c>
      <c r="J125" s="124">
        <f>IF(RES_hhdet_in_tes!J125=0,"",RES_hhdet_in_tes!J125/RES_hhdet_in_fec!J125)</f>
        <v>0.70154544469642144</v>
      </c>
      <c r="K125" s="124">
        <f>IF(RES_hhdet_in_tes!K125=0,"",RES_hhdet_in_tes!K125/RES_hhdet_in_fec!K125)</f>
        <v>0.70276811309498832</v>
      </c>
      <c r="L125" s="124">
        <f>IF(RES_hhdet_in_tes!L125=0,"",RES_hhdet_in_tes!L125/RES_hhdet_in_fec!L125)</f>
        <v>0.7040723024359401</v>
      </c>
      <c r="M125" s="124">
        <f>IF(RES_hhdet_in_tes!M125=0,"",RES_hhdet_in_tes!M125/RES_hhdet_in_fec!M125)</f>
        <v>0.70587692660326529</v>
      </c>
      <c r="N125" s="124">
        <f>IF(RES_hhdet_in_tes!N125=0,"",RES_hhdet_in_tes!N125/RES_hhdet_in_fec!N125)</f>
        <v>0.70829844752310067</v>
      </c>
      <c r="O125" s="124">
        <f>IF(RES_hhdet_in_tes!O125=0,"",RES_hhdet_in_tes!O125/RES_hhdet_in_fec!O125)</f>
        <v>0.71150306383571393</v>
      </c>
      <c r="P125" s="124">
        <f>IF(RES_hhdet_in_tes!P125=0,"",RES_hhdet_in_tes!P125/RES_hhdet_in_fec!P125)</f>
        <v>0.71522531400072753</v>
      </c>
      <c r="Q125" s="124">
        <f>IF(RES_hhdet_in_tes!Q125=0,"",RES_hhdet_in_tes!Q125/RES_hhdet_in_fec!Q125)</f>
        <v>0.7187455350471228</v>
      </c>
      <c r="R125" s="124">
        <f>IF(RES_hhdet_in_tes!R125=0,"",RES_hhdet_in_tes!R125/RES_hhdet_in_fec!R125)</f>
        <v>0.72143894838597289</v>
      </c>
      <c r="S125" s="124">
        <f>IF(RES_hhdet_in_tes!S125=0,"",RES_hhdet_in_tes!S125/RES_hhdet_in_fec!S125)</f>
        <v>0.72406560196236869</v>
      </c>
      <c r="T125" s="124">
        <f>IF(RES_hhdet_in_tes!T125=0,"",RES_hhdet_in_tes!T125/RES_hhdet_in_fec!T125)</f>
        <v>0.72659592662597028</v>
      </c>
      <c r="U125" s="124">
        <f>IF(RES_hhdet_in_tes!U125=0,"",RES_hhdet_in_tes!U125/RES_hhdet_in_fec!U125)</f>
        <v>0.72901876561718548</v>
      </c>
      <c r="V125" s="124">
        <f>IF(RES_hhdet_in_tes!V125=0,"",RES_hhdet_in_tes!V125/RES_hhdet_in_fec!V125)</f>
        <v>0.7313221660395286</v>
      </c>
      <c r="W125" s="124">
        <f>IF(RES_hhdet_in_tes!W125=0,"",RES_hhdet_in_tes!W125/RES_hhdet_in_fec!W125)</f>
        <v>0.73344352142215286</v>
      </c>
      <c r="X125" s="124">
        <f>IF(RES_hhdet_in_tes!X125=0,"",RES_hhdet_in_tes!X125/RES_hhdet_in_fec!X125)</f>
        <v>0.73733342251273915</v>
      </c>
      <c r="Y125" s="124">
        <f>IF(RES_hhdet_in_tes!Y125=0,"",RES_hhdet_in_tes!Y125/RES_hhdet_in_fec!Y125)</f>
        <v>0.74107645240109599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0.69314027191707828</v>
      </c>
      <c r="D126" s="111" t="str">
        <f>IF(RES_hhdet_in_tes!D126=0,"",RES_hhdet_in_tes!D126/RES_hhdet_in_fec!D126)</f>
        <v/>
      </c>
      <c r="E126" s="111">
        <f>IF(RES_hhdet_in_tes!E126=0,"",RES_hhdet_in_tes!E126/RES_hhdet_in_fec!E126)</f>
        <v>0.69519029209176597</v>
      </c>
      <c r="F126" s="111">
        <f>IF(RES_hhdet_in_tes!F126=0,"",RES_hhdet_in_tes!F126/RES_hhdet_in_fec!F126)</f>
        <v>0.69623267747055551</v>
      </c>
      <c r="G126" s="111">
        <f>IF(RES_hhdet_in_tes!G126=0,"",RES_hhdet_in_tes!G126/RES_hhdet_in_fec!G126)</f>
        <v>0.69730020825443917</v>
      </c>
      <c r="H126" s="111">
        <f>IF(RES_hhdet_in_tes!H126=0,"",RES_hhdet_in_tes!H126/RES_hhdet_in_fec!H126)</f>
        <v>0.69839026264762516</v>
      </c>
      <c r="I126" s="111">
        <f>IF(RES_hhdet_in_tes!I126=0,"",RES_hhdet_in_tes!I126/RES_hhdet_in_fec!I126)</f>
        <v>0.69950811906316634</v>
      </c>
      <c r="J126" s="111">
        <f>IF(RES_hhdet_in_tes!J126=0,"",RES_hhdet_in_tes!J126/RES_hhdet_in_fec!J126)</f>
        <v>0.70067540129622763</v>
      </c>
      <c r="K126" s="111">
        <f>IF(RES_hhdet_in_tes!K126=0,"",RES_hhdet_in_tes!K126/RES_hhdet_in_fec!K126)</f>
        <v>0.70191049526043425</v>
      </c>
      <c r="L126" s="111">
        <f>IF(RES_hhdet_in_tes!L126=0,"",RES_hhdet_in_tes!L126/RES_hhdet_in_fec!L126)</f>
        <v>0.70321831994146489</v>
      </c>
      <c r="M126" s="111">
        <f>IF(RES_hhdet_in_tes!M126=0,"",RES_hhdet_in_tes!M126/RES_hhdet_in_fec!M126)</f>
        <v>0.70502916648247438</v>
      </c>
      <c r="N126" s="111">
        <f>IF(RES_hhdet_in_tes!N126=0,"",RES_hhdet_in_tes!N126/RES_hhdet_in_fec!N126)</f>
        <v>0.70747908214811639</v>
      </c>
      <c r="O126" s="111">
        <f>IF(RES_hhdet_in_tes!O126=0,"",RES_hhdet_in_tes!O126/RES_hhdet_in_fec!O126)</f>
        <v>0.71068732889755493</v>
      </c>
      <c r="P126" s="111">
        <f>IF(RES_hhdet_in_tes!P126=0,"",RES_hhdet_in_tes!P126/RES_hhdet_in_fec!P126)</f>
        <v>0.71442700210953192</v>
      </c>
      <c r="Q126" s="111">
        <f>IF(RES_hhdet_in_tes!Q126=0,"",RES_hhdet_in_tes!Q126/RES_hhdet_in_fec!Q126)</f>
        <v>0.71795529798157343</v>
      </c>
      <c r="R126" s="111">
        <f>IF(RES_hhdet_in_tes!R126=0,"",RES_hhdet_in_tes!R126/RES_hhdet_in_fec!R126)</f>
        <v>0.72065891334838361</v>
      </c>
      <c r="S126" s="111">
        <f>IF(RES_hhdet_in_tes!S126=0,"",RES_hhdet_in_tes!S126/RES_hhdet_in_fec!S126)</f>
        <v>0.72328907914149254</v>
      </c>
      <c r="T126" s="111">
        <f>IF(RES_hhdet_in_tes!T126=0,"",RES_hhdet_in_tes!T126/RES_hhdet_in_fec!T126)</f>
        <v>0.72582822172082162</v>
      </c>
      <c r="U126" s="111">
        <f>IF(RES_hhdet_in_tes!U126=0,"",RES_hhdet_in_tes!U126/RES_hhdet_in_fec!U126)</f>
        <v>0.72825876744630014</v>
      </c>
      <c r="V126" s="111">
        <f>IF(RES_hhdet_in_tes!V126=0,"",RES_hhdet_in_tes!V126/RES_hhdet_in_fec!V126)</f>
        <v>0.73056314267785427</v>
      </c>
      <c r="W126" s="111">
        <f>IF(RES_hhdet_in_tes!W126=0,"",RES_hhdet_in_tes!W126/RES_hhdet_in_fec!W126)</f>
        <v>0.73268591642329195</v>
      </c>
      <c r="X126" s="111">
        <f>IF(RES_hhdet_in_tes!X126=0,"",RES_hhdet_in_tes!X126/RES_hhdet_in_fec!X126)</f>
        <v>0.73658582342926482</v>
      </c>
      <c r="Y126" s="111">
        <f>IF(RES_hhdet_in_tes!Y126=0,"",RES_hhdet_in_tes!Y126/RES_hhdet_in_fec!Y126)</f>
        <v>0.7403334214349846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 t="str">
        <f>IF(RES_hhdet_in_tes!D127=0,"",RES_hhdet_in_tes!D127/RES_hhdet_in_fec!D127)</f>
        <v/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2.0851312292954223</v>
      </c>
      <c r="D128" s="124" t="str">
        <f>IF(RES_hhdet_in_tes!D128=0,"",RES_hhdet_in_tes!D128/RES_hhdet_in_fec!D128)</f>
        <v/>
      </c>
      <c r="E128" s="124">
        <f>IF(RES_hhdet_in_tes!E128=0,"",RES_hhdet_in_tes!E128/RES_hhdet_in_fec!E128)</f>
        <v>2.2482266969678211</v>
      </c>
      <c r="F128" s="124">
        <f>IF(RES_hhdet_in_tes!F128=0,"",RES_hhdet_in_tes!F128/RES_hhdet_in_fec!F128)</f>
        <v>2.331040989863653</v>
      </c>
      <c r="G128" s="124">
        <f>IF(RES_hhdet_in_tes!G128=0,"",RES_hhdet_in_tes!G128/RES_hhdet_in_fec!G128)</f>
        <v>2.4149948812631896</v>
      </c>
      <c r="H128" s="124">
        <f>IF(RES_hhdet_in_tes!H128=0,"",RES_hhdet_in_tes!H128/RES_hhdet_in_fec!H128)</f>
        <v>2.5000129697255162</v>
      </c>
      <c r="I128" s="124">
        <f>IF(RES_hhdet_in_tes!I128=0,"",RES_hhdet_in_tes!I128/RES_hhdet_in_fec!I128)</f>
        <v>2.5861958241793559</v>
      </c>
      <c r="J128" s="124">
        <f>IF(RES_hhdet_in_tes!J128=0,"",RES_hhdet_in_tes!J128/RES_hhdet_in_fec!J128)</f>
        <v>2.6739941870021857</v>
      </c>
      <c r="K128" s="124">
        <f>IF(RES_hhdet_in_tes!K128=0,"",RES_hhdet_in_tes!K128/RES_hhdet_in_fec!K128)</f>
        <v>2.763765083739782</v>
      </c>
      <c r="L128" s="124">
        <f>IF(RES_hhdet_in_tes!L128=0,"",RES_hhdet_in_tes!L128/RES_hhdet_in_fec!L128)</f>
        <v>2.8555558598220441</v>
      </c>
      <c r="M128" s="124">
        <f>IF(RES_hhdet_in_tes!M128=0,"",RES_hhdet_in_tes!M128/RES_hhdet_in_fec!M128)</f>
        <v>2.9607413233283784</v>
      </c>
      <c r="N128" s="124">
        <f>IF(RES_hhdet_in_tes!N128=0,"",RES_hhdet_in_tes!N128/RES_hhdet_in_fec!N128)</f>
        <v>3.0826981325588227</v>
      </c>
      <c r="O128" s="124">
        <f>IF(RES_hhdet_in_tes!O128=0,"",RES_hhdet_in_tes!O128/RES_hhdet_in_fec!O128)</f>
        <v>3.2212087286280249</v>
      </c>
      <c r="P128" s="124">
        <f>IF(RES_hhdet_in_tes!P128=0,"",RES_hhdet_in_tes!P128/RES_hhdet_in_fec!P128)</f>
        <v>3.3627932598872752</v>
      </c>
      <c r="Q128" s="124">
        <f>IF(RES_hhdet_in_tes!Q128=0,"",RES_hhdet_in_tes!Q128/RES_hhdet_in_fec!Q128)</f>
        <v>3.471457216826729</v>
      </c>
      <c r="R128" s="124">
        <f>IF(RES_hhdet_in_tes!R128=0,"",RES_hhdet_in_tes!R128/RES_hhdet_in_fec!R128)</f>
        <v>3.4950023186121273</v>
      </c>
      <c r="S128" s="124">
        <f>IF(RES_hhdet_in_tes!S128=0,"",RES_hhdet_in_tes!S128/RES_hhdet_in_fec!S128)</f>
        <v>3.4976184410327269</v>
      </c>
      <c r="T128" s="124">
        <f>IF(RES_hhdet_in_tes!T128=0,"",RES_hhdet_in_tes!T128/RES_hhdet_in_fec!T128)</f>
        <v>3.500525243722282</v>
      </c>
      <c r="U128" s="124">
        <f>IF(RES_hhdet_in_tes!U128=0,"",RES_hhdet_in_tes!U128/RES_hhdet_in_fec!U128)</f>
        <v>3.5037550244884543</v>
      </c>
      <c r="V128" s="124">
        <f>IF(RES_hhdet_in_tes!V128=0,"",RES_hhdet_in_tes!V128/RES_hhdet_in_fec!V128)</f>
        <v>3.512984240860435</v>
      </c>
      <c r="W128" s="124">
        <f>IF(RES_hhdet_in_tes!W128=0,"",RES_hhdet_in_tes!W128/RES_hhdet_in_fec!W128)</f>
        <v>3.5432763186611465</v>
      </c>
      <c r="X128" s="124">
        <f>IF(RES_hhdet_in_tes!X128=0,"",RES_hhdet_in_tes!X128/RES_hhdet_in_fec!X128)</f>
        <v>3.5817860671489008</v>
      </c>
      <c r="Y128" s="124">
        <f>IF(RES_hhdet_in_tes!Y128=0,"",RES_hhdet_in_tes!Y128/RES_hhdet_in_fec!Y128)</f>
        <v>3.625193399041557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2.0851312292954223</v>
      </c>
      <c r="D129" s="111" t="str">
        <f>IF(RES_hhdet_in_tes!D129=0,"",RES_hhdet_in_tes!D129/RES_hhdet_in_fec!D129)</f>
        <v/>
      </c>
      <c r="E129" s="111">
        <f>IF(RES_hhdet_in_tes!E129=0,"",RES_hhdet_in_tes!E129/RES_hhdet_in_fec!E129)</f>
        <v>2.2482266969678211</v>
      </c>
      <c r="F129" s="111">
        <f>IF(RES_hhdet_in_tes!F129=0,"",RES_hhdet_in_tes!F129/RES_hhdet_in_fec!F129)</f>
        <v>2.331040989863653</v>
      </c>
      <c r="G129" s="111">
        <f>IF(RES_hhdet_in_tes!G129=0,"",RES_hhdet_in_tes!G129/RES_hhdet_in_fec!G129)</f>
        <v>2.4149948812631896</v>
      </c>
      <c r="H129" s="111">
        <f>IF(RES_hhdet_in_tes!H129=0,"",RES_hhdet_in_tes!H129/RES_hhdet_in_fec!H129)</f>
        <v>2.5000129697255162</v>
      </c>
      <c r="I129" s="111">
        <f>IF(RES_hhdet_in_tes!I129=0,"",RES_hhdet_in_tes!I129/RES_hhdet_in_fec!I129)</f>
        <v>2.5861958241793559</v>
      </c>
      <c r="J129" s="111">
        <f>IF(RES_hhdet_in_tes!J129=0,"",RES_hhdet_in_tes!J129/RES_hhdet_in_fec!J129)</f>
        <v>2.6739941870021857</v>
      </c>
      <c r="K129" s="111">
        <f>IF(RES_hhdet_in_tes!K129=0,"",RES_hhdet_in_tes!K129/RES_hhdet_in_fec!K129)</f>
        <v>2.763765083739782</v>
      </c>
      <c r="L129" s="111">
        <f>IF(RES_hhdet_in_tes!L129=0,"",RES_hhdet_in_tes!L129/RES_hhdet_in_fec!L129)</f>
        <v>2.8555558598220441</v>
      </c>
      <c r="M129" s="111">
        <f>IF(RES_hhdet_in_tes!M129=0,"",RES_hhdet_in_tes!M129/RES_hhdet_in_fec!M129)</f>
        <v>2.9607413233283784</v>
      </c>
      <c r="N129" s="111">
        <f>IF(RES_hhdet_in_tes!N129=0,"",RES_hhdet_in_tes!N129/RES_hhdet_in_fec!N129)</f>
        <v>3.0826981325588227</v>
      </c>
      <c r="O129" s="111">
        <f>IF(RES_hhdet_in_tes!O129=0,"",RES_hhdet_in_tes!O129/RES_hhdet_in_fec!O129)</f>
        <v>3.2212087286280249</v>
      </c>
      <c r="P129" s="111">
        <f>IF(RES_hhdet_in_tes!P129=0,"",RES_hhdet_in_tes!P129/RES_hhdet_in_fec!P129)</f>
        <v>3.3627932598872752</v>
      </c>
      <c r="Q129" s="111">
        <f>IF(RES_hhdet_in_tes!Q129=0,"",RES_hhdet_in_tes!Q129/RES_hhdet_in_fec!Q129)</f>
        <v>3.471457216826729</v>
      </c>
      <c r="R129" s="111">
        <f>IF(RES_hhdet_in_tes!R129=0,"",RES_hhdet_in_tes!R129/RES_hhdet_in_fec!R129)</f>
        <v>3.4950023186121273</v>
      </c>
      <c r="S129" s="111">
        <f>IF(RES_hhdet_in_tes!S129=0,"",RES_hhdet_in_tes!S129/RES_hhdet_in_fec!S129)</f>
        <v>3.4976184410327269</v>
      </c>
      <c r="T129" s="111">
        <f>IF(RES_hhdet_in_tes!T129=0,"",RES_hhdet_in_tes!T129/RES_hhdet_in_fec!T129)</f>
        <v>3.500525243722282</v>
      </c>
      <c r="U129" s="111">
        <f>IF(RES_hhdet_in_tes!U129=0,"",RES_hhdet_in_tes!U129/RES_hhdet_in_fec!U129)</f>
        <v>3.5037550244884543</v>
      </c>
      <c r="V129" s="111">
        <f>IF(RES_hhdet_in_tes!V129=0,"",RES_hhdet_in_tes!V129/RES_hhdet_in_fec!V129)</f>
        <v>3.512984240860435</v>
      </c>
      <c r="W129" s="111">
        <f>IF(RES_hhdet_in_tes!W129=0,"",RES_hhdet_in_tes!W129/RES_hhdet_in_fec!W129)</f>
        <v>3.5432763186611465</v>
      </c>
      <c r="X129" s="111">
        <f>IF(RES_hhdet_in_tes!X129=0,"",RES_hhdet_in_tes!X129/RES_hhdet_in_fec!X129)</f>
        <v>3.5817860671489008</v>
      </c>
      <c r="Y129" s="111">
        <f>IF(RES_hhdet_in_tes!Y129=0,"",RES_hhdet_in_tes!Y129/RES_hhdet_in_fec!Y129)</f>
        <v>3.625193399041557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0.71627198092935429</v>
      </c>
      <c r="D130" s="124" t="str">
        <f>IF(RES_hhdet_in_tes!D130=0,"",RES_hhdet_in_tes!D130/RES_hhdet_in_fec!D130)</f>
        <v/>
      </c>
      <c r="E130" s="124">
        <f>IF(RES_hhdet_in_tes!E130=0,"",RES_hhdet_in_tes!E130/RES_hhdet_in_fec!E130)</f>
        <v>0.75482680860229667</v>
      </c>
      <c r="F130" s="124">
        <f>IF(RES_hhdet_in_tes!F130=0,"",RES_hhdet_in_tes!F130/RES_hhdet_in_fec!F130)</f>
        <v>0.75650712024188993</v>
      </c>
      <c r="G130" s="124">
        <f>IF(RES_hhdet_in_tes!G130=0,"",RES_hhdet_in_tes!G130/RES_hhdet_in_fec!G130)</f>
        <v>0.75822796594663955</v>
      </c>
      <c r="H130" s="124">
        <f>IF(RES_hhdet_in_tes!H130=0,"",RES_hhdet_in_tes!H130/RES_hhdet_in_fec!H130)</f>
        <v>0.74087413399744939</v>
      </c>
      <c r="I130" s="124">
        <f>IF(RES_hhdet_in_tes!I130=0,"",RES_hhdet_in_tes!I130/RES_hhdet_in_fec!I130)</f>
        <v>0.72471129416754354</v>
      </c>
      <c r="J130" s="124">
        <f>IF(RES_hhdet_in_tes!J130=0,"",RES_hhdet_in_tes!J130/RES_hhdet_in_fec!J130)</f>
        <v>0.75293106470658766</v>
      </c>
      <c r="K130" s="124">
        <f>IF(RES_hhdet_in_tes!K130=0,"",RES_hhdet_in_tes!K130/RES_hhdet_in_fec!K130)</f>
        <v>0.75203491006432521</v>
      </c>
      <c r="L130" s="124">
        <f>IF(RES_hhdet_in_tes!L130=0,"",RES_hhdet_in_tes!L130/RES_hhdet_in_fec!L130)</f>
        <v>0.76891114807523786</v>
      </c>
      <c r="M130" s="124">
        <f>IF(RES_hhdet_in_tes!M130=0,"",RES_hhdet_in_tes!M130/RES_hhdet_in_fec!M130)</f>
        <v>0.76928956191324016</v>
      </c>
      <c r="N130" s="124">
        <f>IF(RES_hhdet_in_tes!N130=0,"",RES_hhdet_in_tes!N130/RES_hhdet_in_fec!N130)</f>
        <v>0.76690453712774664</v>
      </c>
      <c r="O130" s="124">
        <f>IF(RES_hhdet_in_tes!O130=0,"",RES_hhdet_in_tes!O130/RES_hhdet_in_fec!O130)</f>
        <v>0.76251873770741141</v>
      </c>
      <c r="P130" s="124">
        <f>IF(RES_hhdet_in_tes!P130=0,"",RES_hhdet_in_tes!P130/RES_hhdet_in_fec!P130)</f>
        <v>0.74654261584269088</v>
      </c>
      <c r="Q130" s="124">
        <f>IF(RES_hhdet_in_tes!Q130=0,"",RES_hhdet_in_tes!Q130/RES_hhdet_in_fec!Q130)</f>
        <v>0.78686897104475262</v>
      </c>
      <c r="R130" s="124">
        <f>IF(RES_hhdet_in_tes!R130=0,"",RES_hhdet_in_tes!R130/RES_hhdet_in_fec!R130)</f>
        <v>0.78432179339464159</v>
      </c>
      <c r="S130" s="124">
        <f>IF(RES_hhdet_in_tes!S130=0,"",RES_hhdet_in_tes!S130/RES_hhdet_in_fec!S130)</f>
        <v>0.79246742848951823</v>
      </c>
      <c r="T130" s="124">
        <f>IF(RES_hhdet_in_tes!T130=0,"",RES_hhdet_in_tes!T130/RES_hhdet_in_fec!T130)</f>
        <v>0.77723336688461442</v>
      </c>
      <c r="U130" s="124">
        <f>IF(RES_hhdet_in_tes!U130=0,"",RES_hhdet_in_tes!U130/RES_hhdet_in_fec!U130)</f>
        <v>0.7888707354112322</v>
      </c>
      <c r="V130" s="124">
        <f>IF(RES_hhdet_in_tes!V130=0,"",RES_hhdet_in_tes!V130/RES_hhdet_in_fec!V130)</f>
        <v>0.79922532474289876</v>
      </c>
      <c r="W130" s="124">
        <f>IF(RES_hhdet_in_tes!W130=0,"",RES_hhdet_in_tes!W130/RES_hhdet_in_fec!W130)</f>
        <v>0.81537209458406723</v>
      </c>
      <c r="X130" s="124">
        <f>IF(RES_hhdet_in_tes!X130=0,"",RES_hhdet_in_tes!X130/RES_hhdet_in_fec!X130)</f>
        <v>0.80986732171391218</v>
      </c>
      <c r="Y130" s="124">
        <f>IF(RES_hhdet_in_tes!Y130=0,"",RES_hhdet_in_tes!Y130/RES_hhdet_in_fec!Y130)</f>
        <v>0.82392638889919589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0.75152220280963955</v>
      </c>
      <c r="D131" s="111" t="str">
        <f>IF(RES_hhdet_in_tes!D131=0,"",RES_hhdet_in_tes!D131/RES_hhdet_in_fec!D131)</f>
        <v/>
      </c>
      <c r="E131" s="111">
        <f>IF(RES_hhdet_in_tes!E131=0,"",RES_hhdet_in_tes!E131/RES_hhdet_in_fec!E131)</f>
        <v>0.75482680860229667</v>
      </c>
      <c r="F131" s="111">
        <f>IF(RES_hhdet_in_tes!F131=0,"",RES_hhdet_in_tes!F131/RES_hhdet_in_fec!F131)</f>
        <v>0.75650712024188993</v>
      </c>
      <c r="G131" s="111">
        <f>IF(RES_hhdet_in_tes!G131=0,"",RES_hhdet_in_tes!G131/RES_hhdet_in_fec!G131)</f>
        <v>0.75822796594663955</v>
      </c>
      <c r="H131" s="111">
        <f>IF(RES_hhdet_in_tes!H131=0,"",RES_hhdet_in_tes!H131/RES_hhdet_in_fec!H131)</f>
        <v>0.75998511941591329</v>
      </c>
      <c r="I131" s="111">
        <f>IF(RES_hhdet_in_tes!I131=0,"",RES_hhdet_in_tes!I131/RES_hhdet_in_fec!I131)</f>
        <v>0.7617870893827301</v>
      </c>
      <c r="J131" s="111">
        <f>IF(RES_hhdet_in_tes!J131=0,"",RES_hhdet_in_tes!J131/RES_hhdet_in_fec!J131)</f>
        <v>0.76366873312295724</v>
      </c>
      <c r="K131" s="111">
        <f>IF(RES_hhdet_in_tes!K131=0,"",RES_hhdet_in_tes!K131/RES_hhdet_in_fec!K131)</f>
        <v>0.76565968848963539</v>
      </c>
      <c r="L131" s="111">
        <f>IF(RES_hhdet_in_tes!L131=0,"",RES_hhdet_in_tes!L131/RES_hhdet_in_fec!L131)</f>
        <v>0.76776788482354308</v>
      </c>
      <c r="M131" s="111">
        <f>IF(RES_hhdet_in_tes!M131=0,"",RES_hhdet_in_tes!M131/RES_hhdet_in_fec!M131)</f>
        <v>0.77068694583714725</v>
      </c>
      <c r="N131" s="111">
        <f>IF(RES_hhdet_in_tes!N131=0,"",RES_hhdet_in_tes!N131/RES_hhdet_in_fec!N131)</f>
        <v>0.77463617794723361</v>
      </c>
      <c r="O131" s="111">
        <f>IF(RES_hhdet_in_tes!O131=0,"",RES_hhdet_in_tes!O131/RES_hhdet_in_fec!O131)</f>
        <v>0.77980782987699215</v>
      </c>
      <c r="P131" s="111">
        <f>IF(RES_hhdet_in_tes!P131=0,"",RES_hhdet_in_tes!P131/RES_hhdet_in_fec!P131)</f>
        <v>0.7858361343354231</v>
      </c>
      <c r="Q131" s="111">
        <f>IF(RES_hhdet_in_tes!Q131=0,"",RES_hhdet_in_tes!Q131/RES_hhdet_in_fec!Q131)</f>
        <v>0.79152370127789595</v>
      </c>
      <c r="R131" s="111">
        <f>IF(RES_hhdet_in_tes!R131=0,"",RES_hhdet_in_tes!R131/RES_hhdet_in_fec!R131)</f>
        <v>0.79588189399843268</v>
      </c>
      <c r="S131" s="111">
        <f>IF(RES_hhdet_in_tes!S131=0,"",RES_hhdet_in_tes!S131/RES_hhdet_in_fec!S131)</f>
        <v>0.80012168696382635</v>
      </c>
      <c r="T131" s="111">
        <f>IF(RES_hhdet_in_tes!T131=0,"",RES_hhdet_in_tes!T131/RES_hhdet_in_fec!T131)</f>
        <v>0.80421475169540202</v>
      </c>
      <c r="U131" s="111">
        <f>IF(RES_hhdet_in_tes!U131=0,"",RES_hhdet_in_tes!U131/RES_hhdet_in_fec!U131)</f>
        <v>0.8081327597144975</v>
      </c>
      <c r="V131" s="111">
        <f>IF(RES_hhdet_in_tes!V131=0,"",RES_hhdet_in_tes!V131/RES_hhdet_in_fec!V131)</f>
        <v>0.81184738254244559</v>
      </c>
      <c r="W131" s="111">
        <f>IF(RES_hhdet_in_tes!W131=0,"",RES_hhdet_in_tes!W131/RES_hhdet_in_fec!W131)</f>
        <v>0.81526926614256301</v>
      </c>
      <c r="X131" s="111">
        <f>IF(RES_hhdet_in_tes!X131=0,"",RES_hhdet_in_tes!X131/RES_hhdet_in_fec!X131)</f>
        <v>0.81960874401639017</v>
      </c>
      <c r="Y131" s="111">
        <f>IF(RES_hhdet_in_tes!Y131=0,"",RES_hhdet_in_tes!Y131/RES_hhdet_in_fec!Y131)</f>
        <v>0.82377874566025333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>
        <f>IF(RES_hhdet_in_tes!L132=0,"",RES_hhdet_in_tes!L132/RES_hhdet_in_fec!L132)</f>
        <v>0.90522168775669831</v>
      </c>
      <c r="M132" s="111">
        <f>IF(RES_hhdet_in_tes!M132=0,"",RES_hhdet_in_tes!M132/RES_hhdet_in_fec!M132)</f>
        <v>0.90942878409298722</v>
      </c>
      <c r="N132" s="111">
        <f>IF(RES_hhdet_in_tes!N132=0,"",RES_hhdet_in_tes!N132/RES_hhdet_in_fec!N132)</f>
        <v>0.91663584803131393</v>
      </c>
      <c r="O132" s="111">
        <f>IF(RES_hhdet_in_tes!O132=0,"",RES_hhdet_in_tes!O132/RES_hhdet_in_fec!O132)</f>
        <v>0.91380514859791884</v>
      </c>
      <c r="P132" s="111">
        <f>IF(RES_hhdet_in_tes!P132=0,"",RES_hhdet_in_tes!P132/RES_hhdet_in_fec!P132)</f>
        <v>0.91356283500732116</v>
      </c>
      <c r="Q132" s="111">
        <f>IF(RES_hhdet_in_tes!Q132=0,"",RES_hhdet_in_tes!Q132/RES_hhdet_in_fec!Q132)</f>
        <v>0.92083543196469242</v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>
        <f>IF(RES_hhdet_in_tes!U132=0,"",RES_hhdet_in_tes!U132/RES_hhdet_in_fec!U132)</f>
        <v>0.92224248267618392</v>
      </c>
      <c r="V132" s="111">
        <f>IF(RES_hhdet_in_tes!V132=0,"",RES_hhdet_in_tes!V132/RES_hhdet_in_fec!V132)</f>
        <v>0.92214311214038336</v>
      </c>
      <c r="W132" s="111">
        <f>IF(RES_hhdet_in_tes!W132=0,"",RES_hhdet_in_tes!W132/RES_hhdet_in_fec!W132)</f>
        <v>0.92322005163162979</v>
      </c>
      <c r="X132" s="111">
        <f>IF(RES_hhdet_in_tes!X132=0,"",RES_hhdet_in_tes!X132/RES_hhdet_in_fec!X132)</f>
        <v>0.92528711000677566</v>
      </c>
      <c r="Y132" s="111">
        <f>IF(RES_hhdet_in_tes!Y132=0,"",RES_hhdet_in_tes!Y132/RES_hhdet_in_fec!Y132)</f>
        <v>0.92784185029613364</v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>
        <f>IF(RES_hhdet_in_tes!L133=0,"",RES_hhdet_in_tes!L133/RES_hhdet_in_fec!L133)</f>
        <v>0.76776788482354308</v>
      </c>
      <c r="M133" s="112">
        <f>IF(RES_hhdet_in_tes!M133=0,"",RES_hhdet_in_tes!M133/RES_hhdet_in_fec!M133)</f>
        <v>0.77068694583714725</v>
      </c>
      <c r="N133" s="112">
        <f>IF(RES_hhdet_in_tes!N133=0,"",RES_hhdet_in_tes!N133/RES_hhdet_in_fec!N133)</f>
        <v>0.7746361779472335</v>
      </c>
      <c r="O133" s="112">
        <f>IF(RES_hhdet_in_tes!O133=0,"",RES_hhdet_in_tes!O133/RES_hhdet_in_fec!O133)</f>
        <v>0.77980782987699215</v>
      </c>
      <c r="P133" s="112">
        <f>IF(RES_hhdet_in_tes!P133=0,"",RES_hhdet_in_tes!P133/RES_hhdet_in_fec!P133)</f>
        <v>0.7858361343354231</v>
      </c>
      <c r="Q133" s="112">
        <f>IF(RES_hhdet_in_tes!Q133=0,"",RES_hhdet_in_tes!Q133/RES_hhdet_in_fec!Q133)</f>
        <v>0.79152370127789595</v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>
        <f>IF(RES_hhdet_in_tes!U133=0,"",RES_hhdet_in_tes!U133/RES_hhdet_in_fec!U133)</f>
        <v>0.8081327597144975</v>
      </c>
      <c r="V133" s="112">
        <f>IF(RES_hhdet_in_tes!V133=0,"",RES_hhdet_in_tes!V133/RES_hhdet_in_fec!V133)</f>
        <v>0.81184738254244559</v>
      </c>
      <c r="W133" s="112">
        <f>IF(RES_hhdet_in_tes!W133=0,"",RES_hhdet_in_tes!W133/RES_hhdet_in_fec!W133)</f>
        <v>0.81526926614256312</v>
      </c>
      <c r="X133" s="112">
        <f>IF(RES_hhdet_in_tes!X133=0,"",RES_hhdet_in_tes!X133/RES_hhdet_in_fec!X133)</f>
        <v>0.81960874401639028</v>
      </c>
      <c r="Y133" s="112">
        <f>IF(RES_hhdet_in_tes!Y133=0,"",RES_hhdet_in_tes!Y133/RES_hhdet_in_fec!Y133)</f>
        <v>0.82377874566025333</v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X134" s="113">
        <f>IF(RES_hhdet_in_tes!X134=0,"",RES_hhdet_in_tes!X134/RES_hhdet_in_fec!X134)</f>
        <v>1</v>
      </c>
      <c r="Y134" s="113">
        <f>IF(RES_hhdet_in_tes!Y134=0,"",RES_hhdet_in_tes!Y134/RES_hhdet_in_fec!Y134)</f>
        <v>1</v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0.57663940680534598</v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>
        <f>IF(RES_hhdet_in_tes!H135=0,"",RES_hhdet_in_tes!H135/RES_hhdet_in_fec!H135)</f>
        <v>0.58419945886333369</v>
      </c>
      <c r="I135" s="112">
        <f>IF(RES_hhdet_in_tes!I135=0,"",RES_hhdet_in_tes!I135/RES_hhdet_in_fec!I135)</f>
        <v>0.58603075041584718</v>
      </c>
      <c r="J135" s="112">
        <f>IF(RES_hhdet_in_tes!J135=0,"",RES_hhdet_in_tes!J135/RES_hhdet_in_fec!J135)</f>
        <v>0.58809751210514183</v>
      </c>
      <c r="K135" s="112">
        <f>IF(RES_hhdet_in_tes!K135=0,"",RES_hhdet_in_tes!K135/RES_hhdet_in_fec!K135)</f>
        <v>0.59049128885778601</v>
      </c>
      <c r="L135" s="112" t="str">
        <f>IF(RES_hhdet_in_tes!L135=0,"",RES_hhdet_in_tes!L135/RES_hhdet_in_fec!L135)</f>
        <v/>
      </c>
      <c r="M135" s="112">
        <f>IF(RES_hhdet_in_tes!M135=0,"",RES_hhdet_in_tes!M135/RES_hhdet_in_fec!M135)</f>
        <v>0.59847594585915886</v>
      </c>
      <c r="N135" s="112">
        <f>IF(RES_hhdet_in_tes!N135=0,"",RES_hhdet_in_tes!N135/RES_hhdet_in_fec!N135)</f>
        <v>0.60710368633484801</v>
      </c>
      <c r="O135" s="112">
        <f>IF(RES_hhdet_in_tes!O135=0,"",RES_hhdet_in_tes!O135/RES_hhdet_in_fec!O135)</f>
        <v>0.62025986902993158</v>
      </c>
      <c r="P135" s="112">
        <f>IF(RES_hhdet_in_tes!P135=0,"",RES_hhdet_in_tes!P135/RES_hhdet_in_fec!P135)</f>
        <v>0.63732075557394785</v>
      </c>
      <c r="Q135" s="112">
        <f>IF(RES_hhdet_in_tes!Q135=0,"",RES_hhdet_in_tes!Q135/RES_hhdet_in_fec!Q135)</f>
        <v>0.65378088122369582</v>
      </c>
      <c r="R135" s="112">
        <f>IF(RES_hhdet_in_tes!R135=0,"",RES_hhdet_in_tes!R135/RES_hhdet_in_fec!R135)</f>
        <v>0.66492009603909086</v>
      </c>
      <c r="S135" s="112">
        <f>IF(RES_hhdet_in_tes!S135=0,"",RES_hhdet_in_tes!S135/RES_hhdet_in_fec!S135)</f>
        <v>0.67571207514380216</v>
      </c>
      <c r="T135" s="112">
        <f>IF(RES_hhdet_in_tes!T135=0,"",RES_hhdet_in_tes!T135/RES_hhdet_in_fec!T135)</f>
        <v>0.68642030271800825</v>
      </c>
      <c r="U135" s="112">
        <f>IF(RES_hhdet_in_tes!U135=0,"",RES_hhdet_in_tes!U135/RES_hhdet_in_fec!U135)</f>
        <v>0.69715242561315116</v>
      </c>
      <c r="V135" s="112">
        <f>IF(RES_hhdet_in_tes!V135=0,"",RES_hhdet_in_tes!V135/RES_hhdet_in_fec!V135)</f>
        <v>0.70769549228160544</v>
      </c>
      <c r="W135" s="112" t="str">
        <f>IF(RES_hhdet_in_tes!W135=0,"",RES_hhdet_in_tes!W135/RES_hhdet_in_fec!W135)</f>
        <v/>
      </c>
      <c r="X135" s="112">
        <f>IF(RES_hhdet_in_tes!X135=0,"",RES_hhdet_in_tes!X135/RES_hhdet_in_fec!X135)</f>
        <v>0.72826389081315401</v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>
        <f>IF(RES_hhdet_in_tes!M136=0,"",RES_hhdet_in_tes!M136/RES_hhdet_in_fec!M136)</f>
        <v>0.81638216342019587</v>
      </c>
      <c r="N136" s="113">
        <f>IF(RES_hhdet_in_tes!N136=0,"",RES_hhdet_in_tes!N136/RES_hhdet_in_fec!N136)</f>
        <v>0.83178831043634649</v>
      </c>
      <c r="O136" s="113">
        <f>IF(RES_hhdet_in_tes!O136=0,"",RES_hhdet_in_tes!O136/RES_hhdet_in_fec!O136)</f>
        <v>0.83015574052583085</v>
      </c>
      <c r="P136" s="113">
        <f>IF(RES_hhdet_in_tes!P136=0,"",RES_hhdet_in_tes!P136/RES_hhdet_in_fec!P136)</f>
        <v>0.83494926883988951</v>
      </c>
      <c r="Q136" s="113">
        <f>IF(RES_hhdet_in_tes!Q136=0,"",RES_hhdet_in_tes!Q136/RES_hhdet_in_fec!Q136)</f>
        <v>0.85284035259675706</v>
      </c>
      <c r="R136" s="113">
        <f>IF(RES_hhdet_in_tes!R136=0,"",RES_hhdet_in_tes!R136/RES_hhdet_in_fec!R136)</f>
        <v>0.84953887629601033</v>
      </c>
      <c r="S136" s="113">
        <f>IF(RES_hhdet_in_tes!S136=0,"",RES_hhdet_in_tes!S136/RES_hhdet_in_fec!S136)</f>
        <v>0.84762782797415837</v>
      </c>
      <c r="T136" s="113">
        <f>IF(RES_hhdet_in_tes!T136=0,"",RES_hhdet_in_tes!T136/RES_hhdet_in_fec!T136)</f>
        <v>0.86039460504462284</v>
      </c>
      <c r="U136" s="113">
        <f>IF(RES_hhdet_in_tes!U136=0,"",RES_hhdet_in_tes!U136/RES_hhdet_in_fec!U136)</f>
        <v>0.86636067971620012</v>
      </c>
      <c r="V136" s="113">
        <f>IF(RES_hhdet_in_tes!V136=0,"",RES_hhdet_in_tes!V136/RES_hhdet_in_fec!V136)</f>
        <v>0.86929104075915953</v>
      </c>
      <c r="W136" s="113" t="str">
        <f>IF(RES_hhdet_in_tes!W136=0,"",RES_hhdet_in_tes!W136/RES_hhdet_in_fec!W136)</f>
        <v/>
      </c>
      <c r="X136" s="113">
        <f>IF(RES_hhdet_in_tes!X136=0,"",RES_hhdet_in_tes!X136/RES_hhdet_in_fec!X136)</f>
        <v>0.87959513627917474</v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>
        <f>IF(RES_hhdet_in_tes!M137=0,"",RES_hhdet_in_tes!M137/RES_hhdet_in_fec!M137)</f>
        <v>0.59847594585915886</v>
      </c>
      <c r="N137" s="111">
        <f>IF(RES_hhdet_in_tes!N137=0,"",RES_hhdet_in_tes!N137/RES_hhdet_in_fec!N137)</f>
        <v>0.60710368633484801</v>
      </c>
      <c r="O137" s="111">
        <f>IF(RES_hhdet_in_tes!O137=0,"",RES_hhdet_in_tes!O137/RES_hhdet_in_fec!O137)</f>
        <v>0.62025986902993158</v>
      </c>
      <c r="P137" s="111">
        <f>IF(RES_hhdet_in_tes!P137=0,"",RES_hhdet_in_tes!P137/RES_hhdet_in_fec!P137)</f>
        <v>0.63732075557394785</v>
      </c>
      <c r="Q137" s="111">
        <f>IF(RES_hhdet_in_tes!Q137=0,"",RES_hhdet_in_tes!Q137/RES_hhdet_in_fec!Q137)</f>
        <v>0.65378088122369582</v>
      </c>
      <c r="R137" s="111">
        <f>IF(RES_hhdet_in_tes!R137=0,"",RES_hhdet_in_tes!R137/RES_hhdet_in_fec!R137)</f>
        <v>0.66492009603909086</v>
      </c>
      <c r="S137" s="111">
        <f>IF(RES_hhdet_in_tes!S137=0,"",RES_hhdet_in_tes!S137/RES_hhdet_in_fec!S137)</f>
        <v>0.67571207514380216</v>
      </c>
      <c r="T137" s="111">
        <f>IF(RES_hhdet_in_tes!T137=0,"",RES_hhdet_in_tes!T137/RES_hhdet_in_fec!T137)</f>
        <v>0.68642030271800825</v>
      </c>
      <c r="U137" s="111">
        <f>IF(RES_hhdet_in_tes!U137=0,"",RES_hhdet_in_tes!U137/RES_hhdet_in_fec!U137)</f>
        <v>0.69715242561315116</v>
      </c>
      <c r="V137" s="111">
        <f>IF(RES_hhdet_in_tes!V137=0,"",RES_hhdet_in_tes!V137/RES_hhdet_in_fec!V137)</f>
        <v>0.70769549228160544</v>
      </c>
      <c r="W137" s="111" t="str">
        <f>IF(RES_hhdet_in_tes!W137=0,"",RES_hhdet_in_tes!W137/RES_hhdet_in_fec!W137)</f>
        <v/>
      </c>
      <c r="X137" s="111">
        <f>IF(RES_hhdet_in_tes!X137=0,"",RES_hhdet_in_tes!X137/RES_hhdet_in_fec!X137)</f>
        <v>0.72826389081315401</v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 t="str">
        <f>IF(RES_hhdet_in_tes!W138=0,"",RES_hhdet_in_tes!W138/RES_hhdet_in_fec!W138)</f>
        <v/>
      </c>
      <c r="X138" s="111">
        <f>IF(RES_hhdet_in_tes!X138=0,"",RES_hhdet_in_tes!X138/RES_hhdet_in_fec!X138)</f>
        <v>1</v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0.71169159204460408</v>
      </c>
      <c r="D139" s="124" t="str">
        <f>IF(RES_hhdet_in_tes!D139=0,"",RES_hhdet_in_tes!D139/RES_hhdet_in_fec!D139)</f>
        <v/>
      </c>
      <c r="E139" s="124">
        <f>IF(RES_hhdet_in_tes!E139=0,"",RES_hhdet_in_tes!E139/RES_hhdet_in_fec!E139)</f>
        <v>0.69842319913441864</v>
      </c>
      <c r="F139" s="124">
        <f>IF(RES_hhdet_in_tes!F139=0,"",RES_hhdet_in_tes!F139/RES_hhdet_in_fec!F139)</f>
        <v>0.71203051111423055</v>
      </c>
      <c r="G139" s="124">
        <f>IF(RES_hhdet_in_tes!G139=0,"",RES_hhdet_in_tes!G139/RES_hhdet_in_fec!G139)</f>
        <v>0.72260656732181439</v>
      </c>
      <c r="H139" s="124">
        <f>IF(RES_hhdet_in_tes!H139=0,"",RES_hhdet_in_tes!H139/RES_hhdet_in_fec!H139)</f>
        <v>0.72453922137068449</v>
      </c>
      <c r="I139" s="124">
        <f>IF(RES_hhdet_in_tes!I139=0,"",RES_hhdet_in_tes!I139/RES_hhdet_in_fec!I139)</f>
        <v>0.72847539074776879</v>
      </c>
      <c r="J139" s="124">
        <f>IF(RES_hhdet_in_tes!J139=0,"",RES_hhdet_in_tes!J139/RES_hhdet_in_fec!J139)</f>
        <v>0.71993271068719955</v>
      </c>
      <c r="K139" s="124">
        <f>IF(RES_hhdet_in_tes!K139=0,"",RES_hhdet_in_tes!K139/RES_hhdet_in_fec!K139)</f>
        <v>0.71619908603135707</v>
      </c>
      <c r="L139" s="124">
        <f>IF(RES_hhdet_in_tes!L139=0,"",RES_hhdet_in_tes!L139/RES_hhdet_in_fec!L139)</f>
        <v>0.72204697810894691</v>
      </c>
      <c r="M139" s="124">
        <f>IF(RES_hhdet_in_tes!M139=0,"",RES_hhdet_in_tes!M139/RES_hhdet_in_fec!M139)</f>
        <v>0.72077303086087197</v>
      </c>
      <c r="N139" s="124">
        <f>IF(RES_hhdet_in_tes!N139=0,"",RES_hhdet_in_tes!N139/RES_hhdet_in_fec!N139)</f>
        <v>0.73655200251646435</v>
      </c>
      <c r="O139" s="124">
        <f>IF(RES_hhdet_in_tes!O139=0,"",RES_hhdet_in_tes!O139/RES_hhdet_in_fec!O139)</f>
        <v>0.73446442007258517</v>
      </c>
      <c r="P139" s="124">
        <f>IF(RES_hhdet_in_tes!P139=0,"",RES_hhdet_in_tes!P139/RES_hhdet_in_fec!P139)</f>
        <v>0.74208928175649524</v>
      </c>
      <c r="Q139" s="124">
        <f>IF(RES_hhdet_in_tes!Q139=0,"",RES_hhdet_in_tes!Q139/RES_hhdet_in_fec!Q139)</f>
        <v>0.74784126626765579</v>
      </c>
      <c r="R139" s="124">
        <f>IF(RES_hhdet_in_tes!R139=0,"",RES_hhdet_in_tes!R139/RES_hhdet_in_fec!R139)</f>
        <v>0.76285994662221435</v>
      </c>
      <c r="S139" s="124">
        <f>IF(RES_hhdet_in_tes!S139=0,"",RES_hhdet_in_tes!S139/RES_hhdet_in_fec!S139)</f>
        <v>0.7918110101697764</v>
      </c>
      <c r="T139" s="124">
        <f>IF(RES_hhdet_in_tes!T139=0,"",RES_hhdet_in_tes!T139/RES_hhdet_in_fec!T139)</f>
        <v>0.81092622447166951</v>
      </c>
      <c r="U139" s="124">
        <f>IF(RES_hhdet_in_tes!U139=0,"",RES_hhdet_in_tes!U139/RES_hhdet_in_fec!U139)</f>
        <v>0.82130060862855803</v>
      </c>
      <c r="V139" s="124">
        <f>IF(RES_hhdet_in_tes!V139=0,"",RES_hhdet_in_tes!V139/RES_hhdet_in_fec!V139)</f>
        <v>0.83338756064861463</v>
      </c>
      <c r="W139" s="124">
        <f>IF(RES_hhdet_in_tes!W139=0,"",RES_hhdet_in_tes!W139/RES_hhdet_in_fec!W139)</f>
        <v>0.84230205872266051</v>
      </c>
      <c r="X139" s="124">
        <f>IF(RES_hhdet_in_tes!X139=0,"",RES_hhdet_in_tes!X139/RES_hhdet_in_fec!X139)</f>
        <v>0.86245784431676831</v>
      </c>
      <c r="Y139" s="124">
        <f>IF(RES_hhdet_in_tes!Y139=0,"",RES_hhdet_in_tes!Y139/RES_hhdet_in_fec!Y139)</f>
        <v>0.87696779984250017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0.56700199689254016</v>
      </c>
      <c r="D140" s="111" t="str">
        <f>IF(RES_hhdet_in_tes!D140=0,"",RES_hhdet_in_tes!D140/RES_hhdet_in_fec!D140)</f>
        <v/>
      </c>
      <c r="E140" s="111">
        <f>IF(RES_hhdet_in_tes!E140=0,"",RES_hhdet_in_tes!E140/RES_hhdet_in_fec!E140)</f>
        <v>0.56817123348900234</v>
      </c>
      <c r="F140" s="111">
        <f>IF(RES_hhdet_in_tes!F140=0,"",RES_hhdet_in_tes!F140/RES_hhdet_in_fec!F140)</f>
        <v>0.56875588529765031</v>
      </c>
      <c r="G140" s="111">
        <f>IF(RES_hhdet_in_tes!G140=0,"",RES_hhdet_in_tes!G140/RES_hhdet_in_fec!G140)</f>
        <v>0.56934058560234868</v>
      </c>
      <c r="H140" s="111">
        <f>IF(RES_hhdet_in_tes!H140=0,"",RES_hhdet_in_tes!H140/RES_hhdet_in_fec!H140)</f>
        <v>0.56992532934663753</v>
      </c>
      <c r="I140" s="111">
        <f>IF(RES_hhdet_in_tes!I140=0,"",RES_hhdet_in_tes!I140/RES_hhdet_in_fec!I140)</f>
        <v>0.5705101267105942</v>
      </c>
      <c r="J140" s="111">
        <f>IF(RES_hhdet_in_tes!J140=0,"",RES_hhdet_in_tes!J140/RES_hhdet_in_fec!J140)</f>
        <v>0.5710950193984059</v>
      </c>
      <c r="K140" s="111">
        <f>IF(RES_hhdet_in_tes!K140=0,"",RES_hhdet_in_tes!K140/RES_hhdet_in_fec!K140)</f>
        <v>0.57168004286959995</v>
      </c>
      <c r="L140" s="111">
        <f>IF(RES_hhdet_in_tes!L140=0,"",RES_hhdet_in_tes!L140/RES_hhdet_in_fec!L140)</f>
        <v>0.57226520661105373</v>
      </c>
      <c r="M140" s="111">
        <f>IF(RES_hhdet_in_tes!M140=0,"",RES_hhdet_in_tes!M140/RES_hhdet_in_fec!M140)</f>
        <v>0.57270960507519653</v>
      </c>
      <c r="N140" s="111">
        <f>IF(RES_hhdet_in_tes!N140=0,"",RES_hhdet_in_tes!N140/RES_hhdet_in_fec!N140)</f>
        <v>0.57295800291287291</v>
      </c>
      <c r="O140" s="111">
        <f>IF(RES_hhdet_in_tes!O140=0,"",RES_hhdet_in_tes!O140/RES_hhdet_in_fec!O140)</f>
        <v>0.57310646377535357</v>
      </c>
      <c r="P140" s="111">
        <f>IF(RES_hhdet_in_tes!P140=0,"",RES_hhdet_in_tes!P140/RES_hhdet_in_fec!P140)</f>
        <v>0.57352071926969361</v>
      </c>
      <c r="Q140" s="111">
        <f>IF(RES_hhdet_in_tes!Q140=0,"",RES_hhdet_in_tes!Q140/RES_hhdet_in_fec!Q140)</f>
        <v>0.57520683590360422</v>
      </c>
      <c r="R140" s="111">
        <f>IF(RES_hhdet_in_tes!R140=0,"",RES_hhdet_in_tes!R140/RES_hhdet_in_fec!R140)</f>
        <v>0.57963584444531813</v>
      </c>
      <c r="S140" s="111">
        <f>IF(RES_hhdet_in_tes!S140=0,"",RES_hhdet_in_tes!S140/RES_hhdet_in_fec!S140)</f>
        <v>0.58588346709401951</v>
      </c>
      <c r="T140" s="111">
        <f>IF(RES_hhdet_in_tes!T140=0,"",RES_hhdet_in_tes!T140/RES_hhdet_in_fec!T140)</f>
        <v>0.59273833412139243</v>
      </c>
      <c r="U140" s="111">
        <f>IF(RES_hhdet_in_tes!U140=0,"",RES_hhdet_in_tes!U140/RES_hhdet_in_fec!U140)</f>
        <v>0.59898907579913918</v>
      </c>
      <c r="V140" s="111">
        <f>IF(RES_hhdet_in_tes!V140=0,"",RES_hhdet_in_tes!V140/RES_hhdet_in_fec!V140)</f>
        <v>0.60342432239895238</v>
      </c>
      <c r="W140" s="111">
        <f>IF(RES_hhdet_in_tes!W140=0,"",RES_hhdet_in_tes!W140/RES_hhdet_in_fec!W140)</f>
        <v>0.60555593558908805</v>
      </c>
      <c r="X140" s="111">
        <f>IF(RES_hhdet_in_tes!X140=0,"",RES_hhdet_in_tes!X140/RES_hhdet_in_fec!X140)</f>
        <v>0.60595630728815852</v>
      </c>
      <c r="Y140" s="111">
        <f>IF(RES_hhdet_in_tes!Y140=0,"",RES_hhdet_in_tes!Y140/RES_hhdet_in_fec!Y140)</f>
        <v>0.60599634445806561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0.73856997355405796</v>
      </c>
      <c r="D141" s="45" t="str">
        <f>IF(RES_hhdet_in_tes!D141=0,"",RES_hhdet_in_tes!D141/RES_hhdet_in_fec!D141)</f>
        <v/>
      </c>
      <c r="E141" s="45">
        <f>IF(RES_hhdet_in_tes!E141=0,"",RES_hhdet_in_tes!E141/RES_hhdet_in_fec!E141)</f>
        <v>0.74136654552803982</v>
      </c>
      <c r="F141" s="45">
        <f>IF(RES_hhdet_in_tes!F141=0,"",RES_hhdet_in_tes!F141/RES_hhdet_in_fec!F141)</f>
        <v>0.7428058203400375</v>
      </c>
      <c r="G141" s="45">
        <f>IF(RES_hhdet_in_tes!G141=0,"",RES_hhdet_in_tes!G141/RES_hhdet_in_fec!G141)</f>
        <v>0.74430441390431878</v>
      </c>
      <c r="H141" s="45">
        <f>IF(RES_hhdet_in_tes!H141=0,"",RES_hhdet_in_tes!H141/RES_hhdet_in_fec!H141)</f>
        <v>0.74585614132728084</v>
      </c>
      <c r="I141" s="45">
        <f>IF(RES_hhdet_in_tes!I141=0,"",RES_hhdet_in_tes!I141/RES_hhdet_in_fec!I141)</f>
        <v>0.74747345454100267</v>
      </c>
      <c r="J141" s="45">
        <f>IF(RES_hhdet_in_tes!J141=0,"",RES_hhdet_in_tes!J141/RES_hhdet_in_fec!J141)</f>
        <v>0.74920736471607507</v>
      </c>
      <c r="K141" s="45">
        <f>IF(RES_hhdet_in_tes!K141=0,"",RES_hhdet_in_tes!K141/RES_hhdet_in_fec!K141)</f>
        <v>0.75110124476503426</v>
      </c>
      <c r="L141" s="45">
        <f>IF(RES_hhdet_in_tes!L141=0,"",RES_hhdet_in_tes!L141/RES_hhdet_in_fec!L141)</f>
        <v>0.7531666987201826</v>
      </c>
      <c r="M141" s="45">
        <f>IF(RES_hhdet_in_tes!M141=0,"",RES_hhdet_in_tes!M141/RES_hhdet_in_fec!M141)</f>
        <v>0.75611984145685784</v>
      </c>
      <c r="N141" s="45">
        <f>IF(RES_hhdet_in_tes!N141=0,"",RES_hhdet_in_tes!N141/RES_hhdet_in_fec!N141)</f>
        <v>0.76016454407380685</v>
      </c>
      <c r="O141" s="45">
        <f>IF(RES_hhdet_in_tes!O141=0,"",RES_hhdet_in_tes!O141/RES_hhdet_in_fec!O141)</f>
        <v>0.76578425358610736</v>
      </c>
      <c r="P141" s="45">
        <f>IF(RES_hhdet_in_tes!P141=0,"",RES_hhdet_in_tes!P141/RES_hhdet_in_fec!P141)</f>
        <v>0.77321608588897361</v>
      </c>
      <c r="Q141" s="45">
        <f>IF(RES_hhdet_in_tes!Q141=0,"",RES_hhdet_in_tes!Q141/RES_hhdet_in_fec!Q141)</f>
        <v>0.78283294937649139</v>
      </c>
      <c r="R141" s="45">
        <f>IF(RES_hhdet_in_tes!R141=0,"",RES_hhdet_in_tes!R141/RES_hhdet_in_fec!R141)</f>
        <v>0.79591920134788685</v>
      </c>
      <c r="S141" s="45">
        <f>IF(RES_hhdet_in_tes!S141=0,"",RES_hhdet_in_tes!S141/RES_hhdet_in_fec!S141)</f>
        <v>0.81229437444786434</v>
      </c>
      <c r="T141" s="45">
        <f>IF(RES_hhdet_in_tes!T141=0,"",RES_hhdet_in_tes!T141/RES_hhdet_in_fec!T141)</f>
        <v>0.82992314751722507</v>
      </c>
      <c r="U141" s="45">
        <f>IF(RES_hhdet_in_tes!U141=0,"",RES_hhdet_in_tes!U141/RES_hhdet_in_fec!U141)</f>
        <v>0.84677019939681764</v>
      </c>
      <c r="V141" s="45">
        <f>IF(RES_hhdet_in_tes!V141=0,"",RES_hhdet_in_tes!V141/RES_hhdet_in_fec!V141)</f>
        <v>0.86080020892746889</v>
      </c>
      <c r="W141" s="45">
        <f>IF(RES_hhdet_in_tes!W141=0,"",RES_hhdet_in_tes!W141/RES_hhdet_in_fec!W141)</f>
        <v>0.87130601265524765</v>
      </c>
      <c r="X141" s="45">
        <f>IF(RES_hhdet_in_tes!X141=0,"",RES_hhdet_in_tes!X141/RES_hhdet_in_fec!X141)</f>
        <v>0.87895070553873944</v>
      </c>
      <c r="Y141" s="45">
        <f>IF(RES_hhdet_in_tes!Y141=0,"",RES_hhdet_in_tes!Y141/RES_hhdet_in_fec!Y141)</f>
        <v>0.88572998726694319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 t="str">
        <f>IF(RES_hhdet_in_tes!C143=0,"",RES_hhdet_in_tes!C143/RES_hhdet_in_fec!C143)</f>
        <v/>
      </c>
      <c r="D143" s="119" t="str">
        <f>IF(RES_hhdet_in_tes!D143=0,"",RES_hhdet_in_tes!D143/RES_hhdet_in_fec!D143)</f>
        <v/>
      </c>
      <c r="E143" s="119" t="str">
        <f>IF(RES_hhdet_in_tes!E143=0,"",RES_hhdet_in_tes!E143/RES_hhdet_in_fec!E143)</f>
        <v/>
      </c>
      <c r="F143" s="119" t="str">
        <f>IF(RES_hhdet_in_tes!F143=0,"",RES_hhdet_in_tes!F143/RES_hhdet_in_fec!F143)</f>
        <v/>
      </c>
      <c r="G143" s="119" t="str">
        <f>IF(RES_hhdet_in_tes!G143=0,"",RES_hhdet_in_tes!G143/RES_hhdet_in_fec!G143)</f>
        <v/>
      </c>
      <c r="H143" s="119" t="str">
        <f>IF(RES_hhdet_in_tes!H143=0,"",RES_hhdet_in_tes!H143/RES_hhdet_in_fec!H143)</f>
        <v/>
      </c>
      <c r="I143" s="119" t="str">
        <f>IF(RES_hhdet_in_tes!I143=0,"",RES_hhdet_in_tes!I143/RES_hhdet_in_fec!I143)</f>
        <v/>
      </c>
      <c r="J143" s="119" t="str">
        <f>IF(RES_hhdet_in_tes!J143=0,"",RES_hhdet_in_tes!J143/RES_hhdet_in_fec!J143)</f>
        <v/>
      </c>
      <c r="K143" s="119" t="str">
        <f>IF(RES_hhdet_in_tes!K143=0,"",RES_hhdet_in_tes!K143/RES_hhdet_in_fec!K143)</f>
        <v/>
      </c>
      <c r="L143" s="119" t="str">
        <f>IF(RES_hhdet_in_tes!L143=0,"",RES_hhdet_in_tes!L143/RES_hhdet_in_fec!L143)</f>
        <v/>
      </c>
      <c r="M143" s="119" t="str">
        <f>IF(RES_hhdet_in_tes!M143=0,"",RES_hhdet_in_tes!M143/RES_hhdet_in_fec!M143)</f>
        <v/>
      </c>
      <c r="N143" s="119" t="str">
        <f>IF(RES_hhdet_in_tes!N143=0,"",RES_hhdet_in_tes!N143/RES_hhdet_in_fec!N143)</f>
        <v/>
      </c>
      <c r="O143" s="119" t="str">
        <f>IF(RES_hhdet_in_tes!O143=0,"",RES_hhdet_in_tes!O143/RES_hhdet_in_fec!O143)</f>
        <v/>
      </c>
      <c r="P143" s="119" t="str">
        <f>IF(RES_hhdet_in_tes!P143=0,"",RES_hhdet_in_tes!P143/RES_hhdet_in_fec!P143)</f>
        <v/>
      </c>
      <c r="Q143" s="119" t="str">
        <f>IF(RES_hhdet_in_tes!Q143=0,"",RES_hhdet_in_tes!Q143/RES_hhdet_in_fec!Q143)</f>
        <v/>
      </c>
      <c r="R143" s="119" t="str">
        <f>IF(RES_hhdet_in_tes!R143=0,"",RES_hhdet_in_tes!R143/RES_hhdet_in_fec!R143)</f>
        <v/>
      </c>
      <c r="S143" s="119" t="str">
        <f>IF(RES_hhdet_in_tes!S143=0,"",RES_hhdet_in_tes!S143/RES_hhdet_in_fec!S143)</f>
        <v/>
      </c>
      <c r="T143" s="119" t="str">
        <f>IF(RES_hhdet_in_tes!T143=0,"",RES_hhdet_in_tes!T143/RES_hhdet_in_fec!T143)</f>
        <v/>
      </c>
      <c r="U143" s="119" t="str">
        <f>IF(RES_hhdet_in_tes!U143=0,"",RES_hhdet_in_tes!U143/RES_hhdet_in_fec!U143)</f>
        <v/>
      </c>
      <c r="V143" s="119" t="str">
        <f>IF(RES_hhdet_in_tes!V143=0,"",RES_hhdet_in_tes!V143/RES_hhdet_in_fec!V143)</f>
        <v/>
      </c>
      <c r="W143" s="119" t="str">
        <f>IF(RES_hhdet_in_tes!W143=0,"",RES_hhdet_in_tes!W143/RES_hhdet_in_fec!W143)</f>
        <v/>
      </c>
      <c r="X143" s="119" t="str">
        <f>IF(RES_hhdet_in_tes!X143=0,"",RES_hhdet_in_tes!X143/RES_hhdet_in_fec!X143)</f>
        <v/>
      </c>
      <c r="Y143" s="119" t="str">
        <f>IF(RES_hhdet_in_tes!Y143=0,"",RES_hhdet_in_tes!Y143/RES_hhdet_in_fec!Y143)</f>
        <v/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 t="str">
        <f>IF(RES_hhdet_in_tes!C144=0,"",RES_hhdet_in_tes!C144/RES_hhdet_in_fec!C144)</f>
        <v/>
      </c>
      <c r="D144" s="124" t="str">
        <f>IF(RES_hhdet_in_tes!D144=0,"",RES_hhdet_in_tes!D144/RES_hhdet_in_fec!D144)</f>
        <v/>
      </c>
      <c r="E144" s="124" t="str">
        <f>IF(RES_hhdet_in_tes!E144=0,"",RES_hhdet_in_tes!E144/RES_hhdet_in_fec!E144)</f>
        <v/>
      </c>
      <c r="F144" s="124" t="str">
        <f>IF(RES_hhdet_in_tes!F144=0,"",RES_hhdet_in_tes!F144/RES_hhdet_in_fec!F144)</f>
        <v/>
      </c>
      <c r="G144" s="124" t="str">
        <f>IF(RES_hhdet_in_tes!G144=0,"",RES_hhdet_in_tes!G144/RES_hhdet_in_fec!G144)</f>
        <v/>
      </c>
      <c r="H144" s="124" t="str">
        <f>IF(RES_hhdet_in_tes!H144=0,"",RES_hhdet_in_tes!H144/RES_hhdet_in_fec!H144)</f>
        <v/>
      </c>
      <c r="I144" s="124" t="str">
        <f>IF(RES_hhdet_in_tes!I144=0,"",RES_hhdet_in_tes!I144/RES_hhdet_in_fec!I144)</f>
        <v/>
      </c>
      <c r="J144" s="124" t="str">
        <f>IF(RES_hhdet_in_tes!J144=0,"",RES_hhdet_in_tes!J144/RES_hhdet_in_fec!J144)</f>
        <v/>
      </c>
      <c r="K144" s="124" t="str">
        <f>IF(RES_hhdet_in_tes!K144=0,"",RES_hhdet_in_tes!K144/RES_hhdet_in_fec!K144)</f>
        <v/>
      </c>
      <c r="L144" s="124" t="str">
        <f>IF(RES_hhdet_in_tes!L144=0,"",RES_hhdet_in_tes!L144/RES_hhdet_in_fec!L144)</f>
        <v/>
      </c>
      <c r="M144" s="124" t="str">
        <f>IF(RES_hhdet_in_tes!M144=0,"",RES_hhdet_in_tes!M144/RES_hhdet_in_fec!M144)</f>
        <v/>
      </c>
      <c r="N144" s="124" t="str">
        <f>IF(RES_hhdet_in_tes!N144=0,"",RES_hhdet_in_tes!N144/RES_hhdet_in_fec!N144)</f>
        <v/>
      </c>
      <c r="O144" s="124" t="str">
        <f>IF(RES_hhdet_in_tes!O144=0,"",RES_hhdet_in_tes!O144/RES_hhdet_in_fec!O144)</f>
        <v/>
      </c>
      <c r="P144" s="124" t="str">
        <f>IF(RES_hhdet_in_tes!P144=0,"",RES_hhdet_in_tes!P144/RES_hhdet_in_fec!P144)</f>
        <v/>
      </c>
      <c r="Q144" s="124" t="str">
        <f>IF(RES_hhdet_in_tes!Q144=0,"",RES_hhdet_in_tes!Q144/RES_hhdet_in_fec!Q144)</f>
        <v/>
      </c>
      <c r="R144" s="124" t="str">
        <f>IF(RES_hhdet_in_tes!R144=0,"",RES_hhdet_in_tes!R144/RES_hhdet_in_fec!R144)</f>
        <v/>
      </c>
      <c r="S144" s="124" t="str">
        <f>IF(RES_hhdet_in_tes!S144=0,"",RES_hhdet_in_tes!S144/RES_hhdet_in_fec!S144)</f>
        <v/>
      </c>
      <c r="T144" s="124" t="str">
        <f>IF(RES_hhdet_in_tes!T144=0,"",RES_hhdet_in_tes!T144/RES_hhdet_in_fec!T144)</f>
        <v/>
      </c>
      <c r="U144" s="124" t="str">
        <f>IF(RES_hhdet_in_tes!U144=0,"",RES_hhdet_in_tes!U144/RES_hhdet_in_fec!U144)</f>
        <v/>
      </c>
      <c r="V144" s="124" t="str">
        <f>IF(RES_hhdet_in_tes!V144=0,"",RES_hhdet_in_tes!V144/RES_hhdet_in_fec!V144)</f>
        <v/>
      </c>
      <c r="W144" s="124" t="str">
        <f>IF(RES_hhdet_in_tes!W144=0,"",RES_hhdet_in_tes!W144/RES_hhdet_in_fec!W144)</f>
        <v/>
      </c>
      <c r="X144" s="124" t="str">
        <f>IF(RES_hhdet_in_tes!X144=0,"",RES_hhdet_in_tes!X144/RES_hhdet_in_fec!X144)</f>
        <v/>
      </c>
      <c r="Y144" s="124" t="str">
        <f>IF(RES_hhdet_in_tes!Y144=0,"",RES_hhdet_in_tes!Y144/RES_hhdet_in_fec!Y144)</f>
        <v/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 t="str">
        <f>IF(RES_hhdet_in_tes!C145=0,"",RES_hhdet_in_tes!C145/RES_hhdet_in_fec!C145)</f>
        <v/>
      </c>
      <c r="D145" s="111" t="str">
        <f>IF(RES_hhdet_in_tes!D145=0,"",RES_hhdet_in_tes!D145/RES_hhdet_in_fec!D145)</f>
        <v/>
      </c>
      <c r="E145" s="111" t="str">
        <f>IF(RES_hhdet_in_tes!E145=0,"",RES_hhdet_in_tes!E145/RES_hhdet_in_fec!E145)</f>
        <v/>
      </c>
      <c r="F145" s="111" t="str">
        <f>IF(RES_hhdet_in_tes!F145=0,"",RES_hhdet_in_tes!F145/RES_hhdet_in_fec!F145)</f>
        <v/>
      </c>
      <c r="G145" s="111" t="str">
        <f>IF(RES_hhdet_in_tes!G145=0,"",RES_hhdet_in_tes!G145/RES_hhdet_in_fec!G145)</f>
        <v/>
      </c>
      <c r="H145" s="111" t="str">
        <f>IF(RES_hhdet_in_tes!H145=0,"",RES_hhdet_in_tes!H145/RES_hhdet_in_fec!H145)</f>
        <v/>
      </c>
      <c r="I145" s="111" t="str">
        <f>IF(RES_hhdet_in_tes!I145=0,"",RES_hhdet_in_tes!I145/RES_hhdet_in_fec!I145)</f>
        <v/>
      </c>
      <c r="J145" s="111" t="str">
        <f>IF(RES_hhdet_in_tes!J145=0,"",RES_hhdet_in_tes!J145/RES_hhdet_in_fec!J145)</f>
        <v/>
      </c>
      <c r="K145" s="111" t="str">
        <f>IF(RES_hhdet_in_tes!K145=0,"",RES_hhdet_in_tes!K145/RES_hhdet_in_fec!K145)</f>
        <v/>
      </c>
      <c r="L145" s="111" t="str">
        <f>IF(RES_hhdet_in_tes!L145=0,"",RES_hhdet_in_tes!L145/RES_hhdet_in_fec!L145)</f>
        <v/>
      </c>
      <c r="M145" s="111" t="str">
        <f>IF(RES_hhdet_in_tes!M145=0,"",RES_hhdet_in_tes!M145/RES_hhdet_in_fec!M145)</f>
        <v/>
      </c>
      <c r="N145" s="111" t="str">
        <f>IF(RES_hhdet_in_tes!N145=0,"",RES_hhdet_in_tes!N145/RES_hhdet_in_fec!N145)</f>
        <v/>
      </c>
      <c r="O145" s="111" t="str">
        <f>IF(RES_hhdet_in_tes!O145=0,"",RES_hhdet_in_tes!O145/RES_hhdet_in_fec!O145)</f>
        <v/>
      </c>
      <c r="P145" s="111" t="str">
        <f>IF(RES_hhdet_in_tes!P145=0,"",RES_hhdet_in_tes!P145/RES_hhdet_in_fec!P145)</f>
        <v/>
      </c>
      <c r="Q145" s="111" t="str">
        <f>IF(RES_hhdet_in_tes!Q145=0,"",RES_hhdet_in_tes!Q145/RES_hhdet_in_fec!Q145)</f>
        <v/>
      </c>
      <c r="R145" s="111" t="str">
        <f>IF(RES_hhdet_in_tes!R145=0,"",RES_hhdet_in_tes!R145/RES_hhdet_in_fec!R145)</f>
        <v/>
      </c>
      <c r="S145" s="111" t="str">
        <f>IF(RES_hhdet_in_tes!S145=0,"",RES_hhdet_in_tes!S145/RES_hhdet_in_fec!S145)</f>
        <v/>
      </c>
      <c r="T145" s="111" t="str">
        <f>IF(RES_hhdet_in_tes!T145=0,"",RES_hhdet_in_tes!T145/RES_hhdet_in_fec!T145)</f>
        <v/>
      </c>
      <c r="U145" s="111" t="str">
        <f>IF(RES_hhdet_in_tes!U145=0,"",RES_hhdet_in_tes!U145/RES_hhdet_in_fec!U145)</f>
        <v/>
      </c>
      <c r="V145" s="111" t="str">
        <f>IF(RES_hhdet_in_tes!V145=0,"",RES_hhdet_in_tes!V145/RES_hhdet_in_fec!V145)</f>
        <v/>
      </c>
      <c r="W145" s="111" t="str">
        <f>IF(RES_hhdet_in_tes!W145=0,"",RES_hhdet_in_tes!W145/RES_hhdet_in_fec!W145)</f>
        <v/>
      </c>
      <c r="X145" s="111" t="str">
        <f>IF(RES_hhdet_in_tes!X145=0,"",RES_hhdet_in_tes!X145/RES_hhdet_in_fec!X145)</f>
        <v/>
      </c>
      <c r="Y145" s="111" t="str">
        <f>IF(RES_hhdet_in_tes!Y145=0,"",RES_hhdet_in_tes!Y145/RES_hhdet_in_fec!Y145)</f>
        <v/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 t="str">
        <f>IF(RES_hhdet_in_tes!E146=0,"",RES_hhdet_in_tes!E146/RES_hhdet_in_fec!E146)</f>
        <v/>
      </c>
      <c r="F146" s="124" t="str">
        <f>IF(RES_hhdet_in_tes!F146=0,"",RES_hhdet_in_tes!F146/RES_hhdet_in_fec!F146)</f>
        <v/>
      </c>
      <c r="G146" s="124" t="str">
        <f>IF(RES_hhdet_in_tes!G146=0,"",RES_hhdet_in_tes!G146/RES_hhdet_in_fec!G146)</f>
        <v/>
      </c>
      <c r="H146" s="124" t="str">
        <f>IF(RES_hhdet_in_tes!H146=0,"",RES_hhdet_in_tes!H146/RES_hhdet_in_fec!H146)</f>
        <v/>
      </c>
      <c r="I146" s="124" t="str">
        <f>IF(RES_hhdet_in_tes!I146=0,"",RES_hhdet_in_tes!I146/RES_hhdet_in_fec!I146)</f>
        <v/>
      </c>
      <c r="J146" s="124" t="str">
        <f>IF(RES_hhdet_in_tes!J146=0,"",RES_hhdet_in_tes!J146/RES_hhdet_in_fec!J146)</f>
        <v/>
      </c>
      <c r="K146" s="124" t="str">
        <f>IF(RES_hhdet_in_tes!K146=0,"",RES_hhdet_in_tes!K146/RES_hhdet_in_fec!K146)</f>
        <v/>
      </c>
      <c r="L146" s="124" t="str">
        <f>IF(RES_hhdet_in_tes!L146=0,"",RES_hhdet_in_tes!L146/RES_hhdet_in_fec!L146)</f>
        <v/>
      </c>
      <c r="M146" s="124" t="str">
        <f>IF(RES_hhdet_in_tes!M146=0,"",RES_hhdet_in_tes!M146/RES_hhdet_in_fec!M146)</f>
        <v/>
      </c>
      <c r="N146" s="124" t="str">
        <f>IF(RES_hhdet_in_tes!N146=0,"",RES_hhdet_in_tes!N146/RES_hhdet_in_fec!N146)</f>
        <v/>
      </c>
      <c r="O146" s="124" t="str">
        <f>IF(RES_hhdet_in_tes!O146=0,"",RES_hhdet_in_tes!O146/RES_hhdet_in_fec!O146)</f>
        <v/>
      </c>
      <c r="P146" s="124" t="str">
        <f>IF(RES_hhdet_in_tes!P146=0,"",RES_hhdet_in_tes!P146/RES_hhdet_in_fec!P146)</f>
        <v/>
      </c>
      <c r="Q146" s="124" t="str">
        <f>IF(RES_hhdet_in_tes!Q146=0,"",RES_hhdet_in_tes!Q146/RES_hhdet_in_fec!Q146)</f>
        <v/>
      </c>
      <c r="R146" s="124" t="str">
        <f>IF(RES_hhdet_in_tes!R146=0,"",RES_hhdet_in_tes!R146/RES_hhdet_in_fec!R146)</f>
        <v/>
      </c>
      <c r="S146" s="124" t="str">
        <f>IF(RES_hhdet_in_tes!S146=0,"",RES_hhdet_in_tes!S146/RES_hhdet_in_fec!S146)</f>
        <v/>
      </c>
      <c r="T146" s="124" t="str">
        <f>IF(RES_hhdet_in_tes!T146=0,"",RES_hhdet_in_tes!T146/RES_hhdet_in_fec!T146)</f>
        <v/>
      </c>
      <c r="U146" s="124" t="str">
        <f>IF(RES_hhdet_in_tes!U146=0,"",RES_hhdet_in_tes!U146/RES_hhdet_in_fec!U146)</f>
        <v/>
      </c>
      <c r="V146" s="124" t="str">
        <f>IF(RES_hhdet_in_tes!V146=0,"",RES_hhdet_in_tes!V146/RES_hhdet_in_fec!V146)</f>
        <v/>
      </c>
      <c r="W146" s="124" t="str">
        <f>IF(RES_hhdet_in_tes!W146=0,"",RES_hhdet_in_tes!W146/RES_hhdet_in_fec!W146)</f>
        <v/>
      </c>
      <c r="X146" s="124" t="str">
        <f>IF(RES_hhdet_in_tes!X146=0,"",RES_hhdet_in_tes!X146/RES_hhdet_in_fec!X146)</f>
        <v/>
      </c>
      <c r="Y146" s="124" t="str">
        <f>IF(RES_hhdet_in_tes!Y146=0,"",RES_hhdet_in_tes!Y146/RES_hhdet_in_fec!Y146)</f>
        <v/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 t="str">
        <f>IF(RES_hhdet_in_tes!E147=0,"",RES_hhdet_in_tes!E147/RES_hhdet_in_fec!E147)</f>
        <v/>
      </c>
      <c r="F147" s="111" t="str">
        <f>IF(RES_hhdet_in_tes!F147=0,"",RES_hhdet_in_tes!F147/RES_hhdet_in_fec!F147)</f>
        <v/>
      </c>
      <c r="G147" s="111" t="str">
        <f>IF(RES_hhdet_in_tes!G147=0,"",RES_hhdet_in_tes!G147/RES_hhdet_in_fec!G147)</f>
        <v/>
      </c>
      <c r="H147" s="111" t="str">
        <f>IF(RES_hhdet_in_tes!H147=0,"",RES_hhdet_in_tes!H147/RES_hhdet_in_fec!H147)</f>
        <v/>
      </c>
      <c r="I147" s="111" t="str">
        <f>IF(RES_hhdet_in_tes!I147=0,"",RES_hhdet_in_tes!I147/RES_hhdet_in_fec!I147)</f>
        <v/>
      </c>
      <c r="J147" s="111" t="str">
        <f>IF(RES_hhdet_in_tes!J147=0,"",RES_hhdet_in_tes!J147/RES_hhdet_in_fec!J147)</f>
        <v/>
      </c>
      <c r="K147" s="111" t="str">
        <f>IF(RES_hhdet_in_tes!K147=0,"",RES_hhdet_in_tes!K147/RES_hhdet_in_fec!K147)</f>
        <v/>
      </c>
      <c r="L147" s="111" t="str">
        <f>IF(RES_hhdet_in_tes!L147=0,"",RES_hhdet_in_tes!L147/RES_hhdet_in_fec!L147)</f>
        <v/>
      </c>
      <c r="M147" s="111" t="str">
        <f>IF(RES_hhdet_in_tes!M147=0,"",RES_hhdet_in_tes!M147/RES_hhdet_in_fec!M147)</f>
        <v/>
      </c>
      <c r="N147" s="111" t="str">
        <f>IF(RES_hhdet_in_tes!N147=0,"",RES_hhdet_in_tes!N147/RES_hhdet_in_fec!N147)</f>
        <v/>
      </c>
      <c r="O147" s="111" t="str">
        <f>IF(RES_hhdet_in_tes!O147=0,"",RES_hhdet_in_tes!O147/RES_hhdet_in_fec!O147)</f>
        <v/>
      </c>
      <c r="P147" s="111" t="str">
        <f>IF(RES_hhdet_in_tes!P147=0,"",RES_hhdet_in_tes!P147/RES_hhdet_in_fec!P147)</f>
        <v/>
      </c>
      <c r="Q147" s="111" t="str">
        <f>IF(RES_hhdet_in_tes!Q147=0,"",RES_hhdet_in_tes!Q147/RES_hhdet_in_fec!Q147)</f>
        <v/>
      </c>
      <c r="R147" s="111" t="str">
        <f>IF(RES_hhdet_in_tes!R147=0,"",RES_hhdet_in_tes!R147/RES_hhdet_in_fec!R147)</f>
        <v/>
      </c>
      <c r="S147" s="111" t="str">
        <f>IF(RES_hhdet_in_tes!S147=0,"",RES_hhdet_in_tes!S147/RES_hhdet_in_fec!S147)</f>
        <v/>
      </c>
      <c r="T147" s="111" t="str">
        <f>IF(RES_hhdet_in_tes!T147=0,"",RES_hhdet_in_tes!T147/RES_hhdet_in_fec!T147)</f>
        <v/>
      </c>
      <c r="U147" s="111" t="str">
        <f>IF(RES_hhdet_in_tes!U147=0,"",RES_hhdet_in_tes!U147/RES_hhdet_in_fec!U147)</f>
        <v/>
      </c>
      <c r="V147" s="111" t="str">
        <f>IF(RES_hhdet_in_tes!V147=0,"",RES_hhdet_in_tes!V147/RES_hhdet_in_fec!V147)</f>
        <v/>
      </c>
      <c r="W147" s="111" t="str">
        <f>IF(RES_hhdet_in_tes!W147=0,"",RES_hhdet_in_tes!W147/RES_hhdet_in_fec!W147)</f>
        <v/>
      </c>
      <c r="X147" s="111" t="str">
        <f>IF(RES_hhdet_in_tes!X147=0,"",RES_hhdet_in_tes!X147/RES_hhdet_in_fec!X147)</f>
        <v/>
      </c>
      <c r="Y147" s="111" t="str">
        <f>IF(RES_hhdet_in_tes!Y147=0,"",RES_hhdet_in_tes!Y147/RES_hhdet_in_fec!Y147)</f>
        <v/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 t="str">
        <f>IF(RES_hhdet_in_tes!C148=0,"",RES_hhdet_in_tes!C148/RES_hhdet_in_fec!C148)</f>
        <v/>
      </c>
      <c r="D148" s="124" t="str">
        <f>IF(RES_hhdet_in_tes!D148=0,"",RES_hhdet_in_tes!D148/RES_hhdet_in_fec!D148)</f>
        <v/>
      </c>
      <c r="E148" s="124" t="str">
        <f>IF(RES_hhdet_in_tes!E148=0,"",RES_hhdet_in_tes!E148/RES_hhdet_in_fec!E148)</f>
        <v/>
      </c>
      <c r="F148" s="124" t="str">
        <f>IF(RES_hhdet_in_tes!F148=0,"",RES_hhdet_in_tes!F148/RES_hhdet_in_fec!F148)</f>
        <v/>
      </c>
      <c r="G148" s="124" t="str">
        <f>IF(RES_hhdet_in_tes!G148=0,"",RES_hhdet_in_tes!G148/RES_hhdet_in_fec!G148)</f>
        <v/>
      </c>
      <c r="H148" s="124" t="str">
        <f>IF(RES_hhdet_in_tes!H148=0,"",RES_hhdet_in_tes!H148/RES_hhdet_in_fec!H148)</f>
        <v/>
      </c>
      <c r="I148" s="124" t="str">
        <f>IF(RES_hhdet_in_tes!I148=0,"",RES_hhdet_in_tes!I148/RES_hhdet_in_fec!I148)</f>
        <v/>
      </c>
      <c r="J148" s="124" t="str">
        <f>IF(RES_hhdet_in_tes!J148=0,"",RES_hhdet_in_tes!J148/RES_hhdet_in_fec!J148)</f>
        <v/>
      </c>
      <c r="K148" s="124" t="str">
        <f>IF(RES_hhdet_in_tes!K148=0,"",RES_hhdet_in_tes!K148/RES_hhdet_in_fec!K148)</f>
        <v/>
      </c>
      <c r="L148" s="124" t="str">
        <f>IF(RES_hhdet_in_tes!L148=0,"",RES_hhdet_in_tes!L148/RES_hhdet_in_fec!L148)</f>
        <v/>
      </c>
      <c r="M148" s="124" t="str">
        <f>IF(RES_hhdet_in_tes!M148=0,"",RES_hhdet_in_tes!M148/RES_hhdet_in_fec!M148)</f>
        <v/>
      </c>
      <c r="N148" s="124" t="str">
        <f>IF(RES_hhdet_in_tes!N148=0,"",RES_hhdet_in_tes!N148/RES_hhdet_in_fec!N148)</f>
        <v/>
      </c>
      <c r="O148" s="124" t="str">
        <f>IF(RES_hhdet_in_tes!O148=0,"",RES_hhdet_in_tes!O148/RES_hhdet_in_fec!O148)</f>
        <v/>
      </c>
      <c r="P148" s="124" t="str">
        <f>IF(RES_hhdet_in_tes!P148=0,"",RES_hhdet_in_tes!P148/RES_hhdet_in_fec!P148)</f>
        <v/>
      </c>
      <c r="Q148" s="124" t="str">
        <f>IF(RES_hhdet_in_tes!Q148=0,"",RES_hhdet_in_tes!Q148/RES_hhdet_in_fec!Q148)</f>
        <v/>
      </c>
      <c r="R148" s="124" t="str">
        <f>IF(RES_hhdet_in_tes!R148=0,"",RES_hhdet_in_tes!R148/RES_hhdet_in_fec!R148)</f>
        <v/>
      </c>
      <c r="S148" s="124" t="str">
        <f>IF(RES_hhdet_in_tes!S148=0,"",RES_hhdet_in_tes!S148/RES_hhdet_in_fec!S148)</f>
        <v/>
      </c>
      <c r="T148" s="124" t="str">
        <f>IF(RES_hhdet_in_tes!T148=0,"",RES_hhdet_in_tes!T148/RES_hhdet_in_fec!T148)</f>
        <v/>
      </c>
      <c r="U148" s="124" t="str">
        <f>IF(RES_hhdet_in_tes!U148=0,"",RES_hhdet_in_tes!U148/RES_hhdet_in_fec!U148)</f>
        <v/>
      </c>
      <c r="V148" s="124" t="str">
        <f>IF(RES_hhdet_in_tes!V148=0,"",RES_hhdet_in_tes!V148/RES_hhdet_in_fec!V148)</f>
        <v/>
      </c>
      <c r="W148" s="124" t="str">
        <f>IF(RES_hhdet_in_tes!W148=0,"",RES_hhdet_in_tes!W148/RES_hhdet_in_fec!W148)</f>
        <v/>
      </c>
      <c r="X148" s="124" t="str">
        <f>IF(RES_hhdet_in_tes!X148=0,"",RES_hhdet_in_tes!X148/RES_hhdet_in_fec!X148)</f>
        <v/>
      </c>
      <c r="Y148" s="124" t="str">
        <f>IF(RES_hhdet_in_tes!Y148=0,"",RES_hhdet_in_tes!Y148/RES_hhdet_in_fec!Y148)</f>
        <v/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X149" s="111" t="str">
        <f>IF(RES_hhdet_in_tes!X149=0,"",RES_hhdet_in_tes!X149/RES_hhdet_in_fec!X149)</f>
        <v/>
      </c>
      <c r="Y149" s="111" t="str">
        <f>IF(RES_hhdet_in_tes!Y149=0,"",RES_hhdet_in_tes!Y149/RES_hhdet_in_fec!Y149)</f>
        <v/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X150" s="111" t="str">
        <f>IF(RES_hhdet_in_tes!X150=0,"",RES_hhdet_in_tes!X150/RES_hhdet_in_fec!X150)</f>
        <v/>
      </c>
      <c r="Y150" s="111" t="str">
        <f>IF(RES_hhdet_in_tes!Y150=0,"",RES_hhdet_in_tes!Y150/RES_hhdet_in_fec!Y150)</f>
        <v/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X151" s="112" t="str">
        <f>IF(RES_hhdet_in_tes!X151=0,"",RES_hhdet_in_tes!X151/RES_hhdet_in_fec!X151)</f>
        <v/>
      </c>
      <c r="Y151" s="112" t="str">
        <f>IF(RES_hhdet_in_tes!Y151=0,"",RES_hhdet_in_tes!Y151/RES_hhdet_in_fec!Y151)</f>
        <v/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X152" s="113" t="str">
        <f>IF(RES_hhdet_in_tes!X152=0,"",RES_hhdet_in_tes!X152/RES_hhdet_in_fec!X152)</f>
        <v/>
      </c>
      <c r="Y152" s="113" t="str">
        <f>IF(RES_hhdet_in_tes!Y152=0,"",RES_hhdet_in_tes!Y152/RES_hhdet_in_fec!Y152)</f>
        <v/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 t="str">
        <f>IF(RES_hhdet_in_tes!H153=0,"",RES_hhdet_in_tes!H153/RES_hhdet_in_fec!H153)</f>
        <v/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 t="str">
        <f>IF(RES_hhdet_in_tes!O153=0,"",RES_hhdet_in_tes!O153/RES_hhdet_in_fec!O153)</f>
        <v/>
      </c>
      <c r="P153" s="112" t="str">
        <f>IF(RES_hhdet_in_tes!P153=0,"",RES_hhdet_in_tes!P153/RES_hhdet_in_fec!P153)</f>
        <v/>
      </c>
      <c r="Q153" s="112" t="str">
        <f>IF(RES_hhdet_in_tes!Q153=0,"",RES_hhdet_in_tes!Q153/RES_hhdet_in_fec!Q153)</f>
        <v/>
      </c>
      <c r="R153" s="112" t="str">
        <f>IF(RES_hhdet_in_tes!R153=0,"",RES_hhdet_in_tes!R153/RES_hhdet_in_fec!R153)</f>
        <v/>
      </c>
      <c r="S153" s="112" t="str">
        <f>IF(RES_hhdet_in_tes!S153=0,"",RES_hhdet_in_tes!S153/RES_hhdet_in_fec!S153)</f>
        <v/>
      </c>
      <c r="T153" s="112" t="str">
        <f>IF(RES_hhdet_in_tes!T153=0,"",RES_hhdet_in_tes!T153/RES_hhdet_in_fec!T153)</f>
        <v/>
      </c>
      <c r="U153" s="112" t="str">
        <f>IF(RES_hhdet_in_tes!U153=0,"",RES_hhdet_in_tes!U153/RES_hhdet_in_fec!U153)</f>
        <v/>
      </c>
      <c r="V153" s="112" t="str">
        <f>IF(RES_hhdet_in_tes!V153=0,"",RES_hhdet_in_tes!V153/RES_hhdet_in_fec!V153)</f>
        <v/>
      </c>
      <c r="W153" s="112" t="str">
        <f>IF(RES_hhdet_in_tes!W153=0,"",RES_hhdet_in_tes!W153/RES_hhdet_in_fec!W153)</f>
        <v/>
      </c>
      <c r="X153" s="112" t="str">
        <f>IF(RES_hhdet_in_tes!X153=0,"",RES_hhdet_in_tes!X153/RES_hhdet_in_fec!X153)</f>
        <v/>
      </c>
      <c r="Y153" s="112" t="str">
        <f>IF(RES_hhdet_in_tes!Y153=0,"",RES_hhdet_in_tes!Y153/RES_hhdet_in_fec!Y153)</f>
        <v/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 t="str">
        <f>IF(RES_hhdet_in_tes!M154=0,"",RES_hhdet_in_tes!M154/RES_hhdet_in_fec!M154)</f>
        <v/>
      </c>
      <c r="N154" s="113" t="str">
        <f>IF(RES_hhdet_in_tes!N154=0,"",RES_hhdet_in_tes!N154/RES_hhdet_in_fec!N154)</f>
        <v/>
      </c>
      <c r="O154" s="113" t="str">
        <f>IF(RES_hhdet_in_tes!O154=0,"",RES_hhdet_in_tes!O154/RES_hhdet_in_fec!O154)</f>
        <v/>
      </c>
      <c r="P154" s="113" t="str">
        <f>IF(RES_hhdet_in_tes!P154=0,"",RES_hhdet_in_tes!P154/RES_hhdet_in_fec!P154)</f>
        <v/>
      </c>
      <c r="Q154" s="113" t="str">
        <f>IF(RES_hhdet_in_tes!Q154=0,"",RES_hhdet_in_tes!Q154/RES_hhdet_in_fec!Q154)</f>
        <v/>
      </c>
      <c r="R154" s="113" t="str">
        <f>IF(RES_hhdet_in_tes!R154=0,"",RES_hhdet_in_tes!R154/RES_hhdet_in_fec!R154)</f>
        <v/>
      </c>
      <c r="S154" s="113" t="str">
        <f>IF(RES_hhdet_in_tes!S154=0,"",RES_hhdet_in_tes!S154/RES_hhdet_in_fec!S154)</f>
        <v/>
      </c>
      <c r="T154" s="113" t="str">
        <f>IF(RES_hhdet_in_tes!T154=0,"",RES_hhdet_in_tes!T154/RES_hhdet_in_fec!T154)</f>
        <v/>
      </c>
      <c r="U154" s="113" t="str">
        <f>IF(RES_hhdet_in_tes!U154=0,"",RES_hhdet_in_tes!U154/RES_hhdet_in_fec!U154)</f>
        <v/>
      </c>
      <c r="V154" s="113" t="str">
        <f>IF(RES_hhdet_in_tes!V154=0,"",RES_hhdet_in_tes!V154/RES_hhdet_in_fec!V154)</f>
        <v/>
      </c>
      <c r="W154" s="113" t="str">
        <f>IF(RES_hhdet_in_tes!W154=0,"",RES_hhdet_in_tes!W154/RES_hhdet_in_fec!W154)</f>
        <v/>
      </c>
      <c r="X154" s="113" t="str">
        <f>IF(RES_hhdet_in_tes!X154=0,"",RES_hhdet_in_tes!X154/RES_hhdet_in_fec!X154)</f>
        <v/>
      </c>
      <c r="Y154" s="113" t="str">
        <f>IF(RES_hhdet_in_tes!Y154=0,"",RES_hhdet_in_tes!Y154/RES_hhdet_in_fec!Y154)</f>
        <v/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 t="str">
        <f>IF(RES_hhdet_in_tes!M155=0,"",RES_hhdet_in_tes!M155/RES_hhdet_in_fec!M155)</f>
        <v/>
      </c>
      <c r="N155" s="111" t="str">
        <f>IF(RES_hhdet_in_tes!N155=0,"",RES_hhdet_in_tes!N155/RES_hhdet_in_fec!N155)</f>
        <v/>
      </c>
      <c r="O155" s="111" t="str">
        <f>IF(RES_hhdet_in_tes!O155=0,"",RES_hhdet_in_tes!O155/RES_hhdet_in_fec!O155)</f>
        <v/>
      </c>
      <c r="P155" s="111" t="str">
        <f>IF(RES_hhdet_in_tes!P155=0,"",RES_hhdet_in_tes!P155/RES_hhdet_in_fec!P155)</f>
        <v/>
      </c>
      <c r="Q155" s="111" t="str">
        <f>IF(RES_hhdet_in_tes!Q155=0,"",RES_hhdet_in_tes!Q155/RES_hhdet_in_fec!Q155)</f>
        <v/>
      </c>
      <c r="R155" s="111" t="str">
        <f>IF(RES_hhdet_in_tes!R155=0,"",RES_hhdet_in_tes!R155/RES_hhdet_in_fec!R155)</f>
        <v/>
      </c>
      <c r="S155" s="111" t="str">
        <f>IF(RES_hhdet_in_tes!S155=0,"",RES_hhdet_in_tes!S155/RES_hhdet_in_fec!S155)</f>
        <v/>
      </c>
      <c r="T155" s="111" t="str">
        <f>IF(RES_hhdet_in_tes!T155=0,"",RES_hhdet_in_tes!T155/RES_hhdet_in_fec!T155)</f>
        <v/>
      </c>
      <c r="U155" s="111" t="str">
        <f>IF(RES_hhdet_in_tes!U155=0,"",RES_hhdet_in_tes!U155/RES_hhdet_in_fec!U155)</f>
        <v/>
      </c>
      <c r="V155" s="111" t="str">
        <f>IF(RES_hhdet_in_tes!V155=0,"",RES_hhdet_in_tes!V155/RES_hhdet_in_fec!V155)</f>
        <v/>
      </c>
      <c r="W155" s="111" t="str">
        <f>IF(RES_hhdet_in_tes!W155=0,"",RES_hhdet_in_tes!W155/RES_hhdet_in_fec!W155)</f>
        <v/>
      </c>
      <c r="X155" s="111" t="str">
        <f>IF(RES_hhdet_in_tes!X155=0,"",RES_hhdet_in_tes!X155/RES_hhdet_in_fec!X155)</f>
        <v/>
      </c>
      <c r="Y155" s="111" t="str">
        <f>IF(RES_hhdet_in_tes!Y155=0,"",RES_hhdet_in_tes!Y155/RES_hhdet_in_fec!Y155)</f>
        <v/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 t="str">
        <f>IF(RES_hhdet_in_tes!M156=0,"",RES_hhdet_in_tes!M156/RES_hhdet_in_fec!M156)</f>
        <v/>
      </c>
      <c r="N156" s="111" t="str">
        <f>IF(RES_hhdet_in_tes!N156=0,"",RES_hhdet_in_tes!N156/RES_hhdet_in_fec!N156)</f>
        <v/>
      </c>
      <c r="O156" s="111" t="str">
        <f>IF(RES_hhdet_in_tes!O156=0,"",RES_hhdet_in_tes!O156/RES_hhdet_in_fec!O156)</f>
        <v/>
      </c>
      <c r="P156" s="111" t="str">
        <f>IF(RES_hhdet_in_tes!P156=0,"",RES_hhdet_in_tes!P156/RES_hhdet_in_fec!P156)</f>
        <v/>
      </c>
      <c r="Q156" s="111" t="str">
        <f>IF(RES_hhdet_in_tes!Q156=0,"",RES_hhdet_in_tes!Q156/RES_hhdet_in_fec!Q156)</f>
        <v/>
      </c>
      <c r="R156" s="111" t="str">
        <f>IF(RES_hhdet_in_tes!R156=0,"",RES_hhdet_in_tes!R156/RES_hhdet_in_fec!R156)</f>
        <v/>
      </c>
      <c r="S156" s="111" t="str">
        <f>IF(RES_hhdet_in_tes!S156=0,"",RES_hhdet_in_tes!S156/RES_hhdet_in_fec!S156)</f>
        <v/>
      </c>
      <c r="T156" s="111" t="str">
        <f>IF(RES_hhdet_in_tes!T156=0,"",RES_hhdet_in_tes!T156/RES_hhdet_in_fec!T156)</f>
        <v/>
      </c>
      <c r="U156" s="111" t="str">
        <f>IF(RES_hhdet_in_tes!U156=0,"",RES_hhdet_in_tes!U156/RES_hhdet_in_fec!U156)</f>
        <v/>
      </c>
      <c r="V156" s="111" t="str">
        <f>IF(RES_hhdet_in_tes!V156=0,"",RES_hhdet_in_tes!V156/RES_hhdet_in_fec!V156)</f>
        <v/>
      </c>
      <c r="W156" s="111" t="str">
        <f>IF(RES_hhdet_in_tes!W156=0,"",RES_hhdet_in_tes!W156/RES_hhdet_in_fec!W156)</f>
        <v/>
      </c>
      <c r="X156" s="111" t="str">
        <f>IF(RES_hhdet_in_tes!X156=0,"",RES_hhdet_in_tes!X156/RES_hhdet_in_fec!X156)</f>
        <v/>
      </c>
      <c r="Y156" s="111" t="str">
        <f>IF(RES_hhdet_in_tes!Y156=0,"",RES_hhdet_in_tes!Y156/RES_hhdet_in_fec!Y156)</f>
        <v/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 t="str">
        <f>IF(RES_hhdet_in_tes!C157=0,"",RES_hhdet_in_tes!C157/RES_hhdet_in_fec!C157)</f>
        <v/>
      </c>
      <c r="D157" s="124" t="str">
        <f>IF(RES_hhdet_in_tes!D157=0,"",RES_hhdet_in_tes!D157/RES_hhdet_in_fec!D157)</f>
        <v/>
      </c>
      <c r="E157" s="124" t="str">
        <f>IF(RES_hhdet_in_tes!E157=0,"",RES_hhdet_in_tes!E157/RES_hhdet_in_fec!E157)</f>
        <v/>
      </c>
      <c r="F157" s="124" t="str">
        <f>IF(RES_hhdet_in_tes!F157=0,"",RES_hhdet_in_tes!F157/RES_hhdet_in_fec!F157)</f>
        <v/>
      </c>
      <c r="G157" s="124" t="str">
        <f>IF(RES_hhdet_in_tes!G157=0,"",RES_hhdet_in_tes!G157/RES_hhdet_in_fec!G157)</f>
        <v/>
      </c>
      <c r="H157" s="124" t="str">
        <f>IF(RES_hhdet_in_tes!H157=0,"",RES_hhdet_in_tes!H157/RES_hhdet_in_fec!H157)</f>
        <v/>
      </c>
      <c r="I157" s="124" t="str">
        <f>IF(RES_hhdet_in_tes!I157=0,"",RES_hhdet_in_tes!I157/RES_hhdet_in_fec!I157)</f>
        <v/>
      </c>
      <c r="J157" s="124" t="str">
        <f>IF(RES_hhdet_in_tes!J157=0,"",RES_hhdet_in_tes!J157/RES_hhdet_in_fec!J157)</f>
        <v/>
      </c>
      <c r="K157" s="124" t="str">
        <f>IF(RES_hhdet_in_tes!K157=0,"",RES_hhdet_in_tes!K157/RES_hhdet_in_fec!K157)</f>
        <v/>
      </c>
      <c r="L157" s="124" t="str">
        <f>IF(RES_hhdet_in_tes!L157=0,"",RES_hhdet_in_tes!L157/RES_hhdet_in_fec!L157)</f>
        <v/>
      </c>
      <c r="M157" s="124" t="str">
        <f>IF(RES_hhdet_in_tes!M157=0,"",RES_hhdet_in_tes!M157/RES_hhdet_in_fec!M157)</f>
        <v/>
      </c>
      <c r="N157" s="124" t="str">
        <f>IF(RES_hhdet_in_tes!N157=0,"",RES_hhdet_in_tes!N157/RES_hhdet_in_fec!N157)</f>
        <v/>
      </c>
      <c r="O157" s="124" t="str">
        <f>IF(RES_hhdet_in_tes!O157=0,"",RES_hhdet_in_tes!O157/RES_hhdet_in_fec!O157)</f>
        <v/>
      </c>
      <c r="P157" s="124" t="str">
        <f>IF(RES_hhdet_in_tes!P157=0,"",RES_hhdet_in_tes!P157/RES_hhdet_in_fec!P157)</f>
        <v/>
      </c>
      <c r="Q157" s="124" t="str">
        <f>IF(RES_hhdet_in_tes!Q157=0,"",RES_hhdet_in_tes!Q157/RES_hhdet_in_fec!Q157)</f>
        <v/>
      </c>
      <c r="R157" s="124" t="str">
        <f>IF(RES_hhdet_in_tes!R157=0,"",RES_hhdet_in_tes!R157/RES_hhdet_in_fec!R157)</f>
        <v/>
      </c>
      <c r="S157" s="124" t="str">
        <f>IF(RES_hhdet_in_tes!S157=0,"",RES_hhdet_in_tes!S157/RES_hhdet_in_fec!S157)</f>
        <v/>
      </c>
      <c r="T157" s="124" t="str">
        <f>IF(RES_hhdet_in_tes!T157=0,"",RES_hhdet_in_tes!T157/RES_hhdet_in_fec!T157)</f>
        <v/>
      </c>
      <c r="U157" s="124" t="str">
        <f>IF(RES_hhdet_in_tes!U157=0,"",RES_hhdet_in_tes!U157/RES_hhdet_in_fec!U157)</f>
        <v/>
      </c>
      <c r="V157" s="124" t="str">
        <f>IF(RES_hhdet_in_tes!V157=0,"",RES_hhdet_in_tes!V157/RES_hhdet_in_fec!V157)</f>
        <v/>
      </c>
      <c r="W157" s="124" t="str">
        <f>IF(RES_hhdet_in_tes!W157=0,"",RES_hhdet_in_tes!W157/RES_hhdet_in_fec!W157)</f>
        <v/>
      </c>
      <c r="X157" s="124" t="str">
        <f>IF(RES_hhdet_in_tes!X157=0,"",RES_hhdet_in_tes!X157/RES_hhdet_in_fec!X157)</f>
        <v/>
      </c>
      <c r="Y157" s="124" t="str">
        <f>IF(RES_hhdet_in_tes!Y157=0,"",RES_hhdet_in_tes!Y157/RES_hhdet_in_fec!Y157)</f>
        <v/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X158" s="111" t="str">
        <f>IF(RES_hhdet_in_tes!X158=0,"",RES_hhdet_in_tes!X158/RES_hhdet_in_fec!X158)</f>
        <v/>
      </c>
      <c r="Y158" s="111" t="str">
        <f>IF(RES_hhdet_in_tes!Y158=0,"",RES_hhdet_in_tes!Y158/RES_hhdet_in_fec!Y158)</f>
        <v/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 t="str">
        <f>IF(RES_hhdet_in_tes!C159=0,"",RES_hhdet_in_tes!C159/RES_hhdet_in_fec!C159)</f>
        <v/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 t="str">
        <f>IF(RES_hhdet_in_tes!F159=0,"",RES_hhdet_in_tes!F159/RES_hhdet_in_fec!F159)</f>
        <v/>
      </c>
      <c r="G159" s="45" t="str">
        <f>IF(RES_hhdet_in_tes!G159=0,"",RES_hhdet_in_tes!G159/RES_hhdet_in_fec!G159)</f>
        <v/>
      </c>
      <c r="H159" s="45" t="str">
        <f>IF(RES_hhdet_in_tes!H159=0,"",RES_hhdet_in_tes!H159/RES_hhdet_in_fec!H159)</f>
        <v/>
      </c>
      <c r="I159" s="45" t="str">
        <f>IF(RES_hhdet_in_tes!I159=0,"",RES_hhdet_in_tes!I159/RES_hhdet_in_fec!I159)</f>
        <v/>
      </c>
      <c r="J159" s="45" t="str">
        <f>IF(RES_hhdet_in_tes!J159=0,"",RES_hhdet_in_tes!J159/RES_hhdet_in_fec!J159)</f>
        <v/>
      </c>
      <c r="K159" s="45" t="str">
        <f>IF(RES_hhdet_in_tes!K159=0,"",RES_hhdet_in_tes!K159/RES_hhdet_in_fec!K159)</f>
        <v/>
      </c>
      <c r="L159" s="45" t="str">
        <f>IF(RES_hhdet_in_tes!L159=0,"",RES_hhdet_in_tes!L159/RES_hhdet_in_fec!L159)</f>
        <v/>
      </c>
      <c r="M159" s="45" t="str">
        <f>IF(RES_hhdet_in_tes!M159=0,"",RES_hhdet_in_tes!M159/RES_hhdet_in_fec!M159)</f>
        <v/>
      </c>
      <c r="N159" s="45" t="str">
        <f>IF(RES_hhdet_in_tes!N159=0,"",RES_hhdet_in_tes!N159/RES_hhdet_in_fec!N159)</f>
        <v/>
      </c>
      <c r="O159" s="45" t="str">
        <f>IF(RES_hhdet_in_tes!O159=0,"",RES_hhdet_in_tes!O159/RES_hhdet_in_fec!O159)</f>
        <v/>
      </c>
      <c r="P159" s="45" t="str">
        <f>IF(RES_hhdet_in_tes!P159=0,"",RES_hhdet_in_tes!P159/RES_hhdet_in_fec!P159)</f>
        <v/>
      </c>
      <c r="Q159" s="45" t="str">
        <f>IF(RES_hhdet_in_tes!Q159=0,"",RES_hhdet_in_tes!Q159/RES_hhdet_in_fec!Q159)</f>
        <v/>
      </c>
      <c r="R159" s="45" t="str">
        <f>IF(RES_hhdet_in_tes!R159=0,"",RES_hhdet_in_tes!R159/RES_hhdet_in_fec!R159)</f>
        <v/>
      </c>
      <c r="S159" s="45" t="str">
        <f>IF(RES_hhdet_in_tes!S159=0,"",RES_hhdet_in_tes!S159/RES_hhdet_in_fec!S159)</f>
        <v/>
      </c>
      <c r="T159" s="45" t="str">
        <f>IF(RES_hhdet_in_tes!T159=0,"",RES_hhdet_in_tes!T159/RES_hhdet_in_fec!T159)</f>
        <v/>
      </c>
      <c r="U159" s="45" t="str">
        <f>IF(RES_hhdet_in_tes!U159=0,"",RES_hhdet_in_tes!U159/RES_hhdet_in_fec!U159)</f>
        <v/>
      </c>
      <c r="V159" s="45" t="str">
        <f>IF(RES_hhdet_in_tes!V159=0,"",RES_hhdet_in_tes!V159/RES_hhdet_in_fec!V159)</f>
        <v/>
      </c>
      <c r="W159" s="45" t="str">
        <f>IF(RES_hhdet_in_tes!W159=0,"",RES_hhdet_in_tes!W159/RES_hhdet_in_fec!W159)</f>
        <v/>
      </c>
      <c r="X159" s="45" t="str">
        <f>IF(RES_hhdet_in_tes!X159=0,"",RES_hhdet_in_tes!X159/RES_hhdet_in_fec!X159)</f>
        <v/>
      </c>
      <c r="Y159" s="45" t="str">
        <f>IF(RES_hhdet_in_tes!Y159=0,"",RES_hhdet_in_tes!Y159/RES_hhdet_in_fec!Y159)</f>
        <v/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0.64116161990044773</v>
      </c>
      <c r="D161" s="119">
        <f>IF(RES_hhdet_in_tes!D161=0,"",RES_hhdet_in_tes!D161/RES_hhdet_in_fec!D161)</f>
        <v>0.63963259111965021</v>
      </c>
      <c r="E161" s="119" t="str">
        <f>IF(RES_hhdet_in_tes!E161=0,"",RES_hhdet_in_tes!E161/RES_hhdet_in_fec!E161)</f>
        <v/>
      </c>
      <c r="F161" s="119" t="str">
        <f>IF(RES_hhdet_in_tes!F161=0,"",RES_hhdet_in_tes!F161/RES_hhdet_in_fec!F161)</f>
        <v/>
      </c>
      <c r="G161" s="119" t="str">
        <f>IF(RES_hhdet_in_tes!G161=0,"",RES_hhdet_in_tes!G161/RES_hhdet_in_fec!G161)</f>
        <v/>
      </c>
      <c r="H161" s="119">
        <f>IF(RES_hhdet_in_tes!H161=0,"",RES_hhdet_in_tes!H161/RES_hhdet_in_fec!H161)</f>
        <v>0.66374315433528663</v>
      </c>
      <c r="I161" s="119">
        <f>IF(RES_hhdet_in_tes!I161=0,"",RES_hhdet_in_tes!I161/RES_hhdet_in_fec!I161)</f>
        <v>0.68886731727752981</v>
      </c>
      <c r="J161" s="119">
        <f>IF(RES_hhdet_in_tes!J161=0,"",RES_hhdet_in_tes!J161/RES_hhdet_in_fec!J161)</f>
        <v>0.68051191848707238</v>
      </c>
      <c r="K161" s="119">
        <f>IF(RES_hhdet_in_tes!K161=0,"",RES_hhdet_in_tes!K161/RES_hhdet_in_fec!K161)</f>
        <v>0.67883848807196268</v>
      </c>
      <c r="L161" s="119">
        <f>IF(RES_hhdet_in_tes!L161=0,"",RES_hhdet_in_tes!L161/RES_hhdet_in_fec!L161)</f>
        <v>0.70861943440813446</v>
      </c>
      <c r="M161" s="119">
        <f>IF(RES_hhdet_in_tes!M161=0,"",RES_hhdet_in_tes!M161/RES_hhdet_in_fec!M161)</f>
        <v>0.69012380479745761</v>
      </c>
      <c r="N161" s="119">
        <f>IF(RES_hhdet_in_tes!N161=0,"",RES_hhdet_in_tes!N161/RES_hhdet_in_fec!N161)</f>
        <v>0.72968286067911681</v>
      </c>
      <c r="O161" s="119">
        <f>IF(RES_hhdet_in_tes!O161=0,"",RES_hhdet_in_tes!O161/RES_hhdet_in_fec!O161)</f>
        <v>0.70748444327773097</v>
      </c>
      <c r="P161" s="119" t="str">
        <f>IF(RES_hhdet_in_tes!P161=0,"",RES_hhdet_in_tes!P161/RES_hhdet_in_fec!P161)</f>
        <v/>
      </c>
      <c r="Q161" s="119" t="str">
        <f>IF(RES_hhdet_in_tes!Q161=0,"",RES_hhdet_in_tes!Q161/RES_hhdet_in_fec!Q161)</f>
        <v/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>
        <f>IF(RES_hhdet_in_tes!T161=0,"",RES_hhdet_in_tes!T161/RES_hhdet_in_fec!T161)</f>
        <v>0.80339005451099255</v>
      </c>
      <c r="U161" s="119">
        <f>IF(RES_hhdet_in_tes!U161=0,"",RES_hhdet_in_tes!U161/RES_hhdet_in_fec!U161)</f>
        <v>0.82446881454535048</v>
      </c>
      <c r="V161" s="119">
        <f>IF(RES_hhdet_in_tes!V161=0,"",RES_hhdet_in_tes!V161/RES_hhdet_in_fec!V161)</f>
        <v>0.83962120012123176</v>
      </c>
      <c r="W161" s="119">
        <f>IF(RES_hhdet_in_tes!W161=0,"",RES_hhdet_in_tes!W161/RES_hhdet_in_fec!W161)</f>
        <v>0.85231860198307474</v>
      </c>
      <c r="X161" s="119">
        <f>IF(RES_hhdet_in_tes!X161=0,"",RES_hhdet_in_tes!X161/RES_hhdet_in_fec!X161)</f>
        <v>0.86046362871305504</v>
      </c>
      <c r="Y161" s="119">
        <f>IF(RES_hhdet_in_tes!Y161=0,"",RES_hhdet_in_tes!Y161/RES_hhdet_in_fec!Y161)</f>
        <v>0.86328060658211681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0.63629245888646802</v>
      </c>
      <c r="D162" s="124">
        <f>IF(RES_hhdet_in_tes!D162=0,"",RES_hhdet_in_tes!D162/RES_hhdet_in_fec!D162)</f>
        <v>0.64107453739760722</v>
      </c>
      <c r="E162" s="124" t="str">
        <f>IF(RES_hhdet_in_tes!E162=0,"",RES_hhdet_in_tes!E162/RES_hhdet_in_fec!E162)</f>
        <v/>
      </c>
      <c r="F162" s="124" t="str">
        <f>IF(RES_hhdet_in_tes!F162=0,"",RES_hhdet_in_tes!F162/RES_hhdet_in_fec!F162)</f>
        <v/>
      </c>
      <c r="G162" s="124" t="str">
        <f>IF(RES_hhdet_in_tes!G162=0,"",RES_hhdet_in_tes!G162/RES_hhdet_in_fec!G162)</f>
        <v/>
      </c>
      <c r="H162" s="124">
        <f>IF(RES_hhdet_in_tes!H162=0,"",RES_hhdet_in_tes!H162/RES_hhdet_in_fec!H162)</f>
        <v>0.66010721643276837</v>
      </c>
      <c r="I162" s="124">
        <f>IF(RES_hhdet_in_tes!I162=0,"",RES_hhdet_in_tes!I162/RES_hhdet_in_fec!I162)</f>
        <v>0.66483702148738677</v>
      </c>
      <c r="J162" s="124">
        <f>IF(RES_hhdet_in_tes!J162=0,"",RES_hhdet_in_tes!J162/RES_hhdet_in_fec!J162)</f>
        <v>0.6695434186462107</v>
      </c>
      <c r="K162" s="124">
        <f>IF(RES_hhdet_in_tes!K162=0,"",RES_hhdet_in_tes!K162/RES_hhdet_in_fec!K162)</f>
        <v>0.67421797825548557</v>
      </c>
      <c r="L162" s="124">
        <f>IF(RES_hhdet_in_tes!L162=0,"",RES_hhdet_in_tes!L162/RES_hhdet_in_fec!L162)</f>
        <v>0.67885856795044275</v>
      </c>
      <c r="M162" s="124">
        <f>IF(RES_hhdet_in_tes!M162=0,"",RES_hhdet_in_tes!M162/RES_hhdet_in_fec!M162)</f>
        <v>0.68261141946581072</v>
      </c>
      <c r="N162" s="124">
        <f>IF(RES_hhdet_in_tes!N162=0,"",RES_hhdet_in_tes!N162/RES_hhdet_in_fec!N162)</f>
        <v>0.68516806248541406</v>
      </c>
      <c r="O162" s="124">
        <f>IF(RES_hhdet_in_tes!O162=0,"",RES_hhdet_in_tes!O162/RES_hhdet_in_fec!O162)</f>
        <v>0.686936430860562</v>
      </c>
      <c r="P162" s="124" t="str">
        <f>IF(RES_hhdet_in_tes!P162=0,"",RES_hhdet_in_tes!P162/RES_hhdet_in_fec!P162)</f>
        <v/>
      </c>
      <c r="Q162" s="124" t="str">
        <f>IF(RES_hhdet_in_tes!Q162=0,"",RES_hhdet_in_tes!Q162/RES_hhdet_in_fec!Q162)</f>
        <v/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>
        <f>IF(RES_hhdet_in_tes!T162=0,"",RES_hhdet_in_tes!T162/RES_hhdet_in_fec!T162)</f>
        <v>0.77629316850250274</v>
      </c>
      <c r="U162" s="124">
        <f>IF(RES_hhdet_in_tes!U162=0,"",RES_hhdet_in_tes!U162/RES_hhdet_in_fec!U162)</f>
        <v>0.8063706990497439</v>
      </c>
      <c r="V162" s="124">
        <f>IF(RES_hhdet_in_tes!V162=0,"",RES_hhdet_in_tes!V162/RES_hhdet_in_fec!V162)</f>
        <v>0.83230527708034541</v>
      </c>
      <c r="W162" s="124">
        <f>IF(RES_hhdet_in_tes!W162=0,"",RES_hhdet_in_tes!W162/RES_hhdet_in_fec!W162)</f>
        <v>0.85336284765332504</v>
      </c>
      <c r="X162" s="124">
        <f>IF(RES_hhdet_in_tes!X162=0,"",RES_hhdet_in_tes!X162/RES_hhdet_in_fec!X162)</f>
        <v>0.86750300226464749</v>
      </c>
      <c r="Y162" s="124">
        <f>IF(RES_hhdet_in_tes!Y162=0,"",RES_hhdet_in_tes!Y162/RES_hhdet_in_fec!Y162)</f>
        <v>0.88084038851252355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0.63629245888646802</v>
      </c>
      <c r="D163" s="45">
        <f>IF(RES_hhdet_in_tes!D163=0,"",RES_hhdet_in_tes!D163/RES_hhdet_in_fec!D163)</f>
        <v>0.64107453739760722</v>
      </c>
      <c r="E163" s="45" t="str">
        <f>IF(RES_hhdet_in_tes!E163=0,"",RES_hhdet_in_tes!E163/RES_hhdet_in_fec!E163)</f>
        <v/>
      </c>
      <c r="F163" s="45" t="str">
        <f>IF(RES_hhdet_in_tes!F163=0,"",RES_hhdet_in_tes!F163/RES_hhdet_in_fec!F163)</f>
        <v/>
      </c>
      <c r="G163" s="45" t="str">
        <f>IF(RES_hhdet_in_tes!G163=0,"",RES_hhdet_in_tes!G163/RES_hhdet_in_fec!G163)</f>
        <v/>
      </c>
      <c r="H163" s="45">
        <f>IF(RES_hhdet_in_tes!H163=0,"",RES_hhdet_in_tes!H163/RES_hhdet_in_fec!H163)</f>
        <v>0.66010721643276837</v>
      </c>
      <c r="I163" s="45">
        <f>IF(RES_hhdet_in_tes!I163=0,"",RES_hhdet_in_tes!I163/RES_hhdet_in_fec!I163)</f>
        <v>0.66483702148738677</v>
      </c>
      <c r="J163" s="45">
        <f>IF(RES_hhdet_in_tes!J163=0,"",RES_hhdet_in_tes!J163/RES_hhdet_in_fec!J163)</f>
        <v>0.6695434186462107</v>
      </c>
      <c r="K163" s="45">
        <f>IF(RES_hhdet_in_tes!K163=0,"",RES_hhdet_in_tes!K163/RES_hhdet_in_fec!K163)</f>
        <v>0.67421797825548557</v>
      </c>
      <c r="L163" s="45">
        <f>IF(RES_hhdet_in_tes!L163=0,"",RES_hhdet_in_tes!L163/RES_hhdet_in_fec!L163)</f>
        <v>0.67885856795044275</v>
      </c>
      <c r="M163" s="45">
        <f>IF(RES_hhdet_in_tes!M163=0,"",RES_hhdet_in_tes!M163/RES_hhdet_in_fec!M163)</f>
        <v>0.68261141946581072</v>
      </c>
      <c r="N163" s="45">
        <f>IF(RES_hhdet_in_tes!N163=0,"",RES_hhdet_in_tes!N163/RES_hhdet_in_fec!N163)</f>
        <v>0.68516806248541406</v>
      </c>
      <c r="O163" s="45">
        <f>IF(RES_hhdet_in_tes!O163=0,"",RES_hhdet_in_tes!O163/RES_hhdet_in_fec!O163)</f>
        <v>0.686936430860562</v>
      </c>
      <c r="P163" s="45" t="str">
        <f>IF(RES_hhdet_in_tes!P163=0,"",RES_hhdet_in_tes!P163/RES_hhdet_in_fec!P163)</f>
        <v/>
      </c>
      <c r="Q163" s="45" t="str">
        <f>IF(RES_hhdet_in_tes!Q163=0,"",RES_hhdet_in_tes!Q163/RES_hhdet_in_fec!Q163)</f>
        <v/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>
        <f>IF(RES_hhdet_in_tes!T163=0,"",RES_hhdet_in_tes!T163/RES_hhdet_in_fec!T163)</f>
        <v>0.77629316850250274</v>
      </c>
      <c r="U163" s="45">
        <f>IF(RES_hhdet_in_tes!U163=0,"",RES_hhdet_in_tes!U163/RES_hhdet_in_fec!U163)</f>
        <v>0.8063706990497439</v>
      </c>
      <c r="V163" s="45">
        <f>IF(RES_hhdet_in_tes!V163=0,"",RES_hhdet_in_tes!V163/RES_hhdet_in_fec!V163)</f>
        <v>0.83230527708034541</v>
      </c>
      <c r="W163" s="45">
        <f>IF(RES_hhdet_in_tes!W163=0,"",RES_hhdet_in_tes!W163/RES_hhdet_in_fec!W163)</f>
        <v>0.85336284765332504</v>
      </c>
      <c r="X163" s="45">
        <f>IF(RES_hhdet_in_tes!X163=0,"",RES_hhdet_in_tes!X163/RES_hhdet_in_fec!X163)</f>
        <v>0.86750300226464749</v>
      </c>
      <c r="Y163" s="45">
        <f>IF(RES_hhdet_in_tes!Y163=0,"",RES_hhdet_in_tes!Y163/RES_hhdet_in_fec!Y163)</f>
        <v>0.88084038851252355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2.0851312292954223</v>
      </c>
      <c r="D164" s="124">
        <f>IF(RES_hhdet_in_tes!D164=0,"",RES_hhdet_in_tes!D164/RES_hhdet_in_fec!D164)</f>
        <v>2.1660722324919206</v>
      </c>
      <c r="E164" s="124" t="str">
        <f>IF(RES_hhdet_in_tes!E164=0,"",RES_hhdet_in_tes!E164/RES_hhdet_in_fec!E164)</f>
        <v/>
      </c>
      <c r="F164" s="124" t="str">
        <f>IF(RES_hhdet_in_tes!F164=0,"",RES_hhdet_in_tes!F164/RES_hhdet_in_fec!F164)</f>
        <v/>
      </c>
      <c r="G164" s="124" t="str">
        <f>IF(RES_hhdet_in_tes!G164=0,"",RES_hhdet_in_tes!G164/RES_hhdet_in_fec!G164)</f>
        <v/>
      </c>
      <c r="H164" s="124">
        <f>IF(RES_hhdet_in_tes!H164=0,"",RES_hhdet_in_tes!H164/RES_hhdet_in_fec!H164)</f>
        <v>2.5000129697255162</v>
      </c>
      <c r="I164" s="124">
        <f>IF(RES_hhdet_in_tes!I164=0,"",RES_hhdet_in_tes!I164/RES_hhdet_in_fec!I164)</f>
        <v>2.5861958241793559</v>
      </c>
      <c r="J164" s="124">
        <f>IF(RES_hhdet_in_tes!J164=0,"",RES_hhdet_in_tes!J164/RES_hhdet_in_fec!J164)</f>
        <v>2.6739941870021857</v>
      </c>
      <c r="K164" s="124">
        <f>IF(RES_hhdet_in_tes!K164=0,"",RES_hhdet_in_tes!K164/RES_hhdet_in_fec!K164)</f>
        <v>2.763765083739782</v>
      </c>
      <c r="L164" s="124">
        <f>IF(RES_hhdet_in_tes!L164=0,"",RES_hhdet_in_tes!L164/RES_hhdet_in_fec!L164)</f>
        <v>2.8555558598220445</v>
      </c>
      <c r="M164" s="124">
        <f>IF(RES_hhdet_in_tes!M164=0,"",RES_hhdet_in_tes!M164/RES_hhdet_in_fec!M164)</f>
        <v>2.9607413233283784</v>
      </c>
      <c r="N164" s="124">
        <f>IF(RES_hhdet_in_tes!N164=0,"",RES_hhdet_in_tes!N164/RES_hhdet_in_fec!N164)</f>
        <v>3.0826981325588227</v>
      </c>
      <c r="O164" s="124">
        <f>IF(RES_hhdet_in_tes!O164=0,"",RES_hhdet_in_tes!O164/RES_hhdet_in_fec!O164)</f>
        <v>3.2212087286280249</v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>
        <f>IF(RES_hhdet_in_tes!T164=0,"",RES_hhdet_in_tes!T164/RES_hhdet_in_fec!T164)</f>
        <v>3.500525243722282</v>
      </c>
      <c r="U164" s="124">
        <f>IF(RES_hhdet_in_tes!U164=0,"",RES_hhdet_in_tes!U164/RES_hhdet_in_fec!U164)</f>
        <v>3.5037550244884548</v>
      </c>
      <c r="V164" s="124">
        <f>IF(RES_hhdet_in_tes!V164=0,"",RES_hhdet_in_tes!V164/RES_hhdet_in_fec!V164)</f>
        <v>3.512984240860435</v>
      </c>
      <c r="W164" s="124">
        <f>IF(RES_hhdet_in_tes!W164=0,"",RES_hhdet_in_tes!W164/RES_hhdet_in_fec!W164)</f>
        <v>3.543276318661146</v>
      </c>
      <c r="X164" s="124">
        <f>IF(RES_hhdet_in_tes!X164=0,"",RES_hhdet_in_tes!X164/RES_hhdet_in_fec!X164)</f>
        <v>3.5817860671489008</v>
      </c>
      <c r="Y164" s="124">
        <f>IF(RES_hhdet_in_tes!Y164=0,"",RES_hhdet_in_tes!Y164/RES_hhdet_in_fec!Y164)</f>
        <v>3.625193399041557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2.0851312292954223</v>
      </c>
      <c r="D165" s="111">
        <f>IF(RES_hhdet_in_tes!D165=0,"",RES_hhdet_in_tes!D165/RES_hhdet_in_fec!D165)</f>
        <v>2.1660722324919206</v>
      </c>
      <c r="E165" s="111" t="str">
        <f>IF(RES_hhdet_in_tes!E165=0,"",RES_hhdet_in_tes!E165/RES_hhdet_in_fec!E165)</f>
        <v/>
      </c>
      <c r="F165" s="111" t="str">
        <f>IF(RES_hhdet_in_tes!F165=0,"",RES_hhdet_in_tes!F165/RES_hhdet_in_fec!F165)</f>
        <v/>
      </c>
      <c r="G165" s="111" t="str">
        <f>IF(RES_hhdet_in_tes!G165=0,"",RES_hhdet_in_tes!G165/RES_hhdet_in_fec!G165)</f>
        <v/>
      </c>
      <c r="H165" s="111">
        <f>IF(RES_hhdet_in_tes!H165=0,"",RES_hhdet_in_tes!H165/RES_hhdet_in_fec!H165)</f>
        <v>2.5000129697255162</v>
      </c>
      <c r="I165" s="111">
        <f>IF(RES_hhdet_in_tes!I165=0,"",RES_hhdet_in_tes!I165/RES_hhdet_in_fec!I165)</f>
        <v>2.5861958241793559</v>
      </c>
      <c r="J165" s="111">
        <f>IF(RES_hhdet_in_tes!J165=0,"",RES_hhdet_in_tes!J165/RES_hhdet_in_fec!J165)</f>
        <v>2.6739941870021857</v>
      </c>
      <c r="K165" s="111">
        <f>IF(RES_hhdet_in_tes!K165=0,"",RES_hhdet_in_tes!K165/RES_hhdet_in_fec!K165)</f>
        <v>2.763765083739782</v>
      </c>
      <c r="L165" s="111">
        <f>IF(RES_hhdet_in_tes!L165=0,"",RES_hhdet_in_tes!L165/RES_hhdet_in_fec!L165)</f>
        <v>2.8555558598220445</v>
      </c>
      <c r="M165" s="111">
        <f>IF(RES_hhdet_in_tes!M165=0,"",RES_hhdet_in_tes!M165/RES_hhdet_in_fec!M165)</f>
        <v>2.9607413233283784</v>
      </c>
      <c r="N165" s="111">
        <f>IF(RES_hhdet_in_tes!N165=0,"",RES_hhdet_in_tes!N165/RES_hhdet_in_fec!N165)</f>
        <v>3.0826981325588227</v>
      </c>
      <c r="O165" s="111">
        <f>IF(RES_hhdet_in_tes!O165=0,"",RES_hhdet_in_tes!O165/RES_hhdet_in_fec!O165)</f>
        <v>3.2212087286280249</v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>
        <f>IF(RES_hhdet_in_tes!T165=0,"",RES_hhdet_in_tes!T165/RES_hhdet_in_fec!T165)</f>
        <v>3.500525243722282</v>
      </c>
      <c r="U165" s="111">
        <f>IF(RES_hhdet_in_tes!U165=0,"",RES_hhdet_in_tes!U165/RES_hhdet_in_fec!U165)</f>
        <v>3.5037550244884548</v>
      </c>
      <c r="V165" s="111">
        <f>IF(RES_hhdet_in_tes!V165=0,"",RES_hhdet_in_tes!V165/RES_hhdet_in_fec!V165)</f>
        <v>3.512984240860435</v>
      </c>
      <c r="W165" s="111">
        <f>IF(RES_hhdet_in_tes!W165=0,"",RES_hhdet_in_tes!W165/RES_hhdet_in_fec!W165)</f>
        <v>3.543276318661146</v>
      </c>
      <c r="X165" s="111">
        <f>IF(RES_hhdet_in_tes!X165=0,"",RES_hhdet_in_tes!X165/RES_hhdet_in_fec!X165)</f>
        <v>3.5817860671489008</v>
      </c>
      <c r="Y165" s="111">
        <f>IF(RES_hhdet_in_tes!Y165=0,"",RES_hhdet_in_tes!Y165/RES_hhdet_in_fec!Y165)</f>
        <v>3.625193399041557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0.57623818311444774</v>
      </c>
      <c r="D166" s="124">
        <f>IF(RES_hhdet_in_tes!D166=0,"",RES_hhdet_in_tes!D166/RES_hhdet_in_fec!D166)</f>
        <v>0.57777873332012508</v>
      </c>
      <c r="E166" s="124" t="str">
        <f>IF(RES_hhdet_in_tes!E166=0,"",RES_hhdet_in_tes!E166/RES_hhdet_in_fec!E166)</f>
        <v/>
      </c>
      <c r="F166" s="124" t="str">
        <f>IF(RES_hhdet_in_tes!F166=0,"",RES_hhdet_in_tes!F166/RES_hhdet_in_fec!F166)</f>
        <v/>
      </c>
      <c r="G166" s="124" t="str">
        <f>IF(RES_hhdet_in_tes!G166=0,"",RES_hhdet_in_tes!G166/RES_hhdet_in_fec!G166)</f>
        <v/>
      </c>
      <c r="H166" s="124">
        <f>IF(RES_hhdet_in_tes!H166=0,"",RES_hhdet_in_tes!H166/RES_hhdet_in_fec!H166)</f>
        <v>0.5837988748093117</v>
      </c>
      <c r="I166" s="124">
        <f>IF(RES_hhdet_in_tes!I166=0,"",RES_hhdet_in_tes!I166/RES_hhdet_in_fec!I166)</f>
        <v>0.58575555672580537</v>
      </c>
      <c r="J166" s="124">
        <f>IF(RES_hhdet_in_tes!J166=0,"",RES_hhdet_in_tes!J166/RES_hhdet_in_fec!J166)</f>
        <v>0.58790694488053774</v>
      </c>
      <c r="K166" s="124">
        <f>IF(RES_hhdet_in_tes!K166=0,"",RES_hhdet_in_tes!K166/RES_hhdet_in_fec!K166)</f>
        <v>0.59027015682606176</v>
      </c>
      <c r="L166" s="124">
        <f>IF(RES_hhdet_in_tes!L166=0,"",RES_hhdet_in_tes!L166/RES_hhdet_in_fec!L166)</f>
        <v>0.66187518724982564</v>
      </c>
      <c r="M166" s="124">
        <f>IF(RES_hhdet_in_tes!M166=0,"",RES_hhdet_in_tes!M166/RES_hhdet_in_fec!M166)</f>
        <v>0.60958603968864777</v>
      </c>
      <c r="N166" s="124">
        <f>IF(RES_hhdet_in_tes!N166=0,"",RES_hhdet_in_tes!N166/RES_hhdet_in_fec!N166)</f>
        <v>0.61328874128545852</v>
      </c>
      <c r="O166" s="124">
        <f>IF(RES_hhdet_in_tes!O166=0,"",RES_hhdet_in_tes!O166/RES_hhdet_in_fec!O166)</f>
        <v>0.6353051738660801</v>
      </c>
      <c r="P166" s="124" t="str">
        <f>IF(RES_hhdet_in_tes!P166=0,"",RES_hhdet_in_tes!P166/RES_hhdet_in_fec!P166)</f>
        <v/>
      </c>
      <c r="Q166" s="124" t="str">
        <f>IF(RES_hhdet_in_tes!Q166=0,"",RES_hhdet_in_tes!Q166/RES_hhdet_in_fec!Q166)</f>
        <v/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>
        <f>IF(RES_hhdet_in_tes!T166=0,"",RES_hhdet_in_tes!T166/RES_hhdet_in_fec!T166)</f>
        <v>0.70997312277771862</v>
      </c>
      <c r="U166" s="124">
        <f>IF(RES_hhdet_in_tes!U166=0,"",RES_hhdet_in_tes!U166/RES_hhdet_in_fec!U166)</f>
        <v>0.71093803406920297</v>
      </c>
      <c r="V166" s="124">
        <f>IF(RES_hhdet_in_tes!V166=0,"",RES_hhdet_in_tes!V166/RES_hhdet_in_fec!V166)</f>
        <v>0.71693770282629055</v>
      </c>
      <c r="W166" s="124">
        <f>IF(RES_hhdet_in_tes!W166=0,"",RES_hhdet_in_tes!W166/RES_hhdet_in_fec!W166)</f>
        <v>0.72915248897361351</v>
      </c>
      <c r="X166" s="124">
        <f>IF(RES_hhdet_in_tes!X166=0,"",RES_hhdet_in_tes!X166/RES_hhdet_in_fec!X166)</f>
        <v>0.74590968223334753</v>
      </c>
      <c r="Y166" s="124">
        <f>IF(RES_hhdet_in_tes!Y166=0,"",RES_hhdet_in_tes!Y166/RES_hhdet_in_fec!Y166)</f>
        <v>0.75022899254271458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0.51487787184501421</v>
      </c>
      <c r="D167" s="111">
        <f>IF(RES_hhdet_in_tes!D167=0,"",RES_hhdet_in_tes!D167/RES_hhdet_in_fec!D167)</f>
        <v>0.51670628920293271</v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>
        <f>IF(RES_hhdet_in_tes!H167=0,"",RES_hhdet_in_tes!H167/RES_hhdet_in_fec!H167)</f>
        <v>0.52581835397748999</v>
      </c>
      <c r="I167" s="111">
        <f>IF(RES_hhdet_in_tes!I167=0,"",RES_hhdet_in_tes!I167/RES_hhdet_in_fec!I167)</f>
        <v>0.5286381054954673</v>
      </c>
      <c r="J167" s="111">
        <f>IF(RES_hhdet_in_tes!J167=0,"",RES_hhdet_in_tes!J167/RES_hhdet_in_fec!J167)</f>
        <v>0.53191793460676984</v>
      </c>
      <c r="K167" s="111">
        <f>IF(RES_hhdet_in_tes!K167=0,"",RES_hhdet_in_tes!K167/RES_hhdet_in_fec!K167)</f>
        <v>0.53582898561039072</v>
      </c>
      <c r="L167" s="111">
        <f>IF(RES_hhdet_in_tes!L167=0,"",RES_hhdet_in_tes!L167/RES_hhdet_in_fec!L167)</f>
        <v>0.54041704662287104</v>
      </c>
      <c r="M167" s="111">
        <f>IF(RES_hhdet_in_tes!M167=0,"",RES_hhdet_in_tes!M167/RES_hhdet_in_fec!M167)</f>
        <v>0.54977009991821069</v>
      </c>
      <c r="N167" s="111">
        <f>IF(RES_hhdet_in_tes!N167=0,"",RES_hhdet_in_tes!N167/RES_hhdet_in_fec!N167)</f>
        <v>0.56518755765363937</v>
      </c>
      <c r="O167" s="111">
        <f>IF(RES_hhdet_in_tes!O167=0,"",RES_hhdet_in_tes!O167/RES_hhdet_in_fec!O167)</f>
        <v>0.58772697057918488</v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>
        <f>IF(RES_hhdet_in_tes!T167=0,"",RES_hhdet_in_tes!T167/RES_hhdet_in_fec!T167)</f>
        <v>0.68382387163185787</v>
      </c>
      <c r="U167" s="111">
        <f>IF(RES_hhdet_in_tes!U167=0,"",RES_hhdet_in_tes!U167/RES_hhdet_in_fec!U167)</f>
        <v>0.69517395416996641</v>
      </c>
      <c r="V167" s="111">
        <f>IF(RES_hhdet_in_tes!V167=0,"",RES_hhdet_in_tes!V167/RES_hhdet_in_fec!V167)</f>
        <v>0.70410902152036259</v>
      </c>
      <c r="W167" s="111">
        <f>IF(RES_hhdet_in_tes!W167=0,"",RES_hhdet_in_tes!W167/RES_hhdet_in_fec!W167)</f>
        <v>0.70960098745194833</v>
      </c>
      <c r="X167" s="111">
        <f>IF(RES_hhdet_in_tes!X167=0,"",RES_hhdet_in_tes!X167/RES_hhdet_in_fec!X167)</f>
        <v>0.71268789602194471</v>
      </c>
      <c r="Y167" s="111">
        <f>IF(RES_hhdet_in_tes!Y167=0,"",RES_hhdet_in_tes!Y167/RES_hhdet_in_fec!Y167)</f>
        <v>0.71425103096801279</v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0.57663940680534598</v>
      </c>
      <c r="D171" s="112">
        <f>IF(RES_hhdet_in_tes!D171=0,"",RES_hhdet_in_tes!D171/RES_hhdet_in_fec!D171)</f>
        <v>0.57797176354610791</v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 t="str">
        <f>IF(RES_hhdet_in_tes!G171=0,"",RES_hhdet_in_tes!G171/RES_hhdet_in_fec!G171)</f>
        <v/>
      </c>
      <c r="H171" s="112">
        <f>IF(RES_hhdet_in_tes!H171=0,"",RES_hhdet_in_tes!H171/RES_hhdet_in_fec!H171)</f>
        <v>0.58419945886333369</v>
      </c>
      <c r="I171" s="112">
        <f>IF(RES_hhdet_in_tes!I171=0,"",RES_hhdet_in_tes!I171/RES_hhdet_in_fec!I171)</f>
        <v>0.58603075041584718</v>
      </c>
      <c r="J171" s="112">
        <f>IF(RES_hhdet_in_tes!J171=0,"",RES_hhdet_in_tes!J171/RES_hhdet_in_fec!J171)</f>
        <v>0.58809751210514183</v>
      </c>
      <c r="K171" s="112">
        <f>IF(RES_hhdet_in_tes!K171=0,"",RES_hhdet_in_tes!K171/RES_hhdet_in_fec!K171)</f>
        <v>0.59049128885778601</v>
      </c>
      <c r="L171" s="112">
        <f>IF(RES_hhdet_in_tes!L171=0,"",RES_hhdet_in_tes!L171/RES_hhdet_in_fec!L171)</f>
        <v>0.5932435554920743</v>
      </c>
      <c r="M171" s="112">
        <f>IF(RES_hhdet_in_tes!M171=0,"",RES_hhdet_in_tes!M171/RES_hhdet_in_fec!M171)</f>
        <v>0.59847594585915886</v>
      </c>
      <c r="N171" s="112">
        <f>IF(RES_hhdet_in_tes!N171=0,"",RES_hhdet_in_tes!N171/RES_hhdet_in_fec!N171)</f>
        <v>0.60710368633484801</v>
      </c>
      <c r="O171" s="112">
        <f>IF(RES_hhdet_in_tes!O171=0,"",RES_hhdet_in_tes!O171/RES_hhdet_in_fec!O171)</f>
        <v>0.62025986902993158</v>
      </c>
      <c r="P171" s="112" t="str">
        <f>IF(RES_hhdet_in_tes!P171=0,"",RES_hhdet_in_tes!P171/RES_hhdet_in_fec!P171)</f>
        <v/>
      </c>
      <c r="Q171" s="112" t="str">
        <f>IF(RES_hhdet_in_tes!Q171=0,"",RES_hhdet_in_tes!Q171/RES_hhdet_in_fec!Q171)</f>
        <v/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>
        <f>IF(RES_hhdet_in_tes!T171=0,"",RES_hhdet_in_tes!T171/RES_hhdet_in_fec!T171)</f>
        <v>0.68642030271800825</v>
      </c>
      <c r="U171" s="112">
        <f>IF(RES_hhdet_in_tes!U171=0,"",RES_hhdet_in_tes!U171/RES_hhdet_in_fec!U171)</f>
        <v>0.69715242561315116</v>
      </c>
      <c r="V171" s="112">
        <f>IF(RES_hhdet_in_tes!V171=0,"",RES_hhdet_in_tes!V171/RES_hhdet_in_fec!V171)</f>
        <v>0.70769549228160544</v>
      </c>
      <c r="W171" s="112">
        <f>IF(RES_hhdet_in_tes!W171=0,"",RES_hhdet_in_tes!W171/RES_hhdet_in_fec!W171)</f>
        <v>0.71732480979744651</v>
      </c>
      <c r="X171" s="112">
        <f>IF(RES_hhdet_in_tes!X171=0,"",RES_hhdet_in_tes!X171/RES_hhdet_in_fec!X171)</f>
        <v>0.72826389081315401</v>
      </c>
      <c r="Y171" s="112">
        <f>IF(RES_hhdet_in_tes!Y171=0,"",RES_hhdet_in_tes!Y171/RES_hhdet_in_fec!Y171)</f>
        <v>0.73846938852208266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>
        <f>IF(RES_hhdet_in_tes!L172=0,"",RES_hhdet_in_tes!L172/RES_hhdet_in_fec!L172)</f>
        <v>0.80811021962479535</v>
      </c>
      <c r="M172" s="113">
        <f>IF(RES_hhdet_in_tes!M172=0,"",RES_hhdet_in_tes!M172/RES_hhdet_in_fec!M172)</f>
        <v>0.81638216342019598</v>
      </c>
      <c r="N172" s="113">
        <f>IF(RES_hhdet_in_tes!N172=0,"",RES_hhdet_in_tes!N172/RES_hhdet_in_fec!N172)</f>
        <v>0.83178831043634638</v>
      </c>
      <c r="O172" s="113">
        <f>IF(RES_hhdet_in_tes!O172=0,"",RES_hhdet_in_tes!O172/RES_hhdet_in_fec!O172)</f>
        <v>0.83015574052583097</v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>
        <f>IF(RES_hhdet_in_tes!T172=0,"",RES_hhdet_in_tes!T172/RES_hhdet_in_fec!T172)</f>
        <v>0.86039460504462295</v>
      </c>
      <c r="U172" s="113">
        <f>IF(RES_hhdet_in_tes!U172=0,"",RES_hhdet_in_tes!U172/RES_hhdet_in_fec!U172)</f>
        <v>0.8663606797161999</v>
      </c>
      <c r="V172" s="113">
        <f>IF(RES_hhdet_in_tes!V172=0,"",RES_hhdet_in_tes!V172/RES_hhdet_in_fec!V172)</f>
        <v>0.86929104075915942</v>
      </c>
      <c r="W172" s="113">
        <f>IF(RES_hhdet_in_tes!W172=0,"",RES_hhdet_in_tes!W172/RES_hhdet_in_fec!W172)</f>
        <v>0.87369165993872711</v>
      </c>
      <c r="X172" s="113">
        <f>IF(RES_hhdet_in_tes!X172=0,"",RES_hhdet_in_tes!X172/RES_hhdet_in_fec!X172)</f>
        <v>0.87959513627917474</v>
      </c>
      <c r="Y172" s="113">
        <f>IF(RES_hhdet_in_tes!Y172=0,"",RES_hhdet_in_tes!Y172/RES_hhdet_in_fec!Y172)</f>
        <v>0.88593868246046825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>
        <f>IF(RES_hhdet_in_tes!L173=0,"",RES_hhdet_in_tes!L173/RES_hhdet_in_fec!L173)</f>
        <v>0.5932435554920743</v>
      </c>
      <c r="M173" s="111">
        <f>IF(RES_hhdet_in_tes!M173=0,"",RES_hhdet_in_tes!M173/RES_hhdet_in_fec!M173)</f>
        <v>0.59847594585915886</v>
      </c>
      <c r="N173" s="111">
        <f>IF(RES_hhdet_in_tes!N173=0,"",RES_hhdet_in_tes!N173/RES_hhdet_in_fec!N173)</f>
        <v>0.60710368633484801</v>
      </c>
      <c r="O173" s="111">
        <f>IF(RES_hhdet_in_tes!O173=0,"",RES_hhdet_in_tes!O173/RES_hhdet_in_fec!O173)</f>
        <v>0.62025986902993147</v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>
        <f>IF(RES_hhdet_in_tes!T173=0,"",RES_hhdet_in_tes!T173/RES_hhdet_in_fec!T173)</f>
        <v>0.68642030271800825</v>
      </c>
      <c r="U173" s="111">
        <f>IF(RES_hhdet_in_tes!U173=0,"",RES_hhdet_in_tes!U173/RES_hhdet_in_fec!U173)</f>
        <v>0.69715242561315116</v>
      </c>
      <c r="V173" s="111">
        <f>IF(RES_hhdet_in_tes!V173=0,"",RES_hhdet_in_tes!V173/RES_hhdet_in_fec!V173)</f>
        <v>0.70769549228160544</v>
      </c>
      <c r="W173" s="111">
        <f>IF(RES_hhdet_in_tes!W173=0,"",RES_hhdet_in_tes!W173/RES_hhdet_in_fec!W173)</f>
        <v>0.71732480979744651</v>
      </c>
      <c r="X173" s="111">
        <f>IF(RES_hhdet_in_tes!X173=0,"",RES_hhdet_in_tes!X173/RES_hhdet_in_fec!X173)</f>
        <v>0.72826389081315401</v>
      </c>
      <c r="Y173" s="111">
        <f>IF(RES_hhdet_in_tes!Y173=0,"",RES_hhdet_in_tes!Y173/RES_hhdet_in_fec!Y173)</f>
        <v>0.73846938852208266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0.7116874523742156</v>
      </c>
      <c r="D175" s="124">
        <f>IF(RES_hhdet_in_tes!D175=0,"",RES_hhdet_in_tes!D175/RES_hhdet_in_fec!D175)</f>
        <v>0.68933839038887268</v>
      </c>
      <c r="E175" s="124" t="str">
        <f>IF(RES_hhdet_in_tes!E175=0,"",RES_hhdet_in_tes!E175/RES_hhdet_in_fec!E175)</f>
        <v/>
      </c>
      <c r="F175" s="124" t="str">
        <f>IF(RES_hhdet_in_tes!F175=0,"",RES_hhdet_in_tes!F175/RES_hhdet_in_fec!F175)</f>
        <v/>
      </c>
      <c r="G175" s="124" t="str">
        <f>IF(RES_hhdet_in_tes!G175=0,"",RES_hhdet_in_tes!G175/RES_hhdet_in_fec!G175)</f>
        <v/>
      </c>
      <c r="H175" s="124">
        <f>IF(RES_hhdet_in_tes!H175=0,"",RES_hhdet_in_tes!H175/RES_hhdet_in_fec!H175)</f>
        <v>0.72452687757399847</v>
      </c>
      <c r="I175" s="124">
        <f>IF(RES_hhdet_in_tes!I175=0,"",RES_hhdet_in_tes!I175/RES_hhdet_in_fec!I175)</f>
        <v>0.72846434642185087</v>
      </c>
      <c r="J175" s="124">
        <f>IF(RES_hhdet_in_tes!J175=0,"",RES_hhdet_in_tes!J175/RES_hhdet_in_fec!J175)</f>
        <v>0.71994038272326888</v>
      </c>
      <c r="K175" s="124">
        <f>IF(RES_hhdet_in_tes!K175=0,"",RES_hhdet_in_tes!K175/RES_hhdet_in_fec!K175)</f>
        <v>0.71619820254267819</v>
      </c>
      <c r="L175" s="124">
        <f>IF(RES_hhdet_in_tes!L175=0,"",RES_hhdet_in_tes!L175/RES_hhdet_in_fec!L175)</f>
        <v>0.72204774433154684</v>
      </c>
      <c r="M175" s="124">
        <f>IF(RES_hhdet_in_tes!M175=0,"",RES_hhdet_in_tes!M175/RES_hhdet_in_fec!M175)</f>
        <v>0.72077270432953955</v>
      </c>
      <c r="N175" s="124">
        <f>IF(RES_hhdet_in_tes!N175=0,"",RES_hhdet_in_tes!N175/RES_hhdet_in_fec!N175)</f>
        <v>0.73654853927918262</v>
      </c>
      <c r="O175" s="124">
        <f>IF(RES_hhdet_in_tes!O175=0,"",RES_hhdet_in_tes!O175/RES_hhdet_in_fec!O175)</f>
        <v>0.73446486365862795</v>
      </c>
      <c r="P175" s="124" t="str">
        <f>IF(RES_hhdet_in_tes!P175=0,"",RES_hhdet_in_tes!P175/RES_hhdet_in_fec!P175)</f>
        <v/>
      </c>
      <c r="Q175" s="124" t="str">
        <f>IF(RES_hhdet_in_tes!Q175=0,"",RES_hhdet_in_tes!Q175/RES_hhdet_in_fec!Q175)</f>
        <v/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>
        <f>IF(RES_hhdet_in_tes!T175=0,"",RES_hhdet_in_tes!T175/RES_hhdet_in_fec!T175)</f>
        <v>0.81092733674631701</v>
      </c>
      <c r="U175" s="124">
        <f>IF(RES_hhdet_in_tes!U175=0,"",RES_hhdet_in_tes!U175/RES_hhdet_in_fec!U175)</f>
        <v>0.82130112212694073</v>
      </c>
      <c r="V175" s="124">
        <f>IF(RES_hhdet_in_tes!V175=0,"",RES_hhdet_in_tes!V175/RES_hhdet_in_fec!V175)</f>
        <v>0.83340191287757959</v>
      </c>
      <c r="W175" s="124">
        <f>IF(RES_hhdet_in_tes!W175=0,"",RES_hhdet_in_tes!W175/RES_hhdet_in_fec!W175)</f>
        <v>0.84229660223857983</v>
      </c>
      <c r="X175" s="124">
        <f>IF(RES_hhdet_in_tes!X175=0,"",RES_hhdet_in_tes!X175/RES_hhdet_in_fec!X175)</f>
        <v>0.86246715107118899</v>
      </c>
      <c r="Y175" s="124">
        <f>IF(RES_hhdet_in_tes!Y175=0,"",RES_hhdet_in_tes!Y175/RES_hhdet_in_fec!Y175)</f>
        <v>0.87697280439266778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0.56700199689254016</v>
      </c>
      <c r="D176" s="111">
        <f>IF(RES_hhdet_in_tes!D176=0,"",RES_hhdet_in_tes!D176/RES_hhdet_in_fec!D176)</f>
        <v>0.56758658886115776</v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>
        <f>IF(RES_hhdet_in_tes!H176=0,"",RES_hhdet_in_tes!H176/RES_hhdet_in_fec!H176)</f>
        <v>0.56992532934663753</v>
      </c>
      <c r="I176" s="111">
        <f>IF(RES_hhdet_in_tes!I176=0,"",RES_hhdet_in_tes!I176/RES_hhdet_in_fec!I176)</f>
        <v>0.5705101267105942</v>
      </c>
      <c r="J176" s="111">
        <f>IF(RES_hhdet_in_tes!J176=0,"",RES_hhdet_in_tes!J176/RES_hhdet_in_fec!J176)</f>
        <v>0.5710950193984059</v>
      </c>
      <c r="K176" s="111">
        <f>IF(RES_hhdet_in_tes!K176=0,"",RES_hhdet_in_tes!K176/RES_hhdet_in_fec!K176)</f>
        <v>0.57168004286959995</v>
      </c>
      <c r="L176" s="111">
        <f>IF(RES_hhdet_in_tes!L176=0,"",RES_hhdet_in_tes!L176/RES_hhdet_in_fec!L176)</f>
        <v>0.57226520661105373</v>
      </c>
      <c r="M176" s="111">
        <f>IF(RES_hhdet_in_tes!M176=0,"",RES_hhdet_in_tes!M176/RES_hhdet_in_fec!M176)</f>
        <v>0.57270960507519653</v>
      </c>
      <c r="N176" s="111">
        <f>IF(RES_hhdet_in_tes!N176=0,"",RES_hhdet_in_tes!N176/RES_hhdet_in_fec!N176)</f>
        <v>0.57295800291287291</v>
      </c>
      <c r="O176" s="111">
        <f>IF(RES_hhdet_in_tes!O176=0,"",RES_hhdet_in_tes!O176/RES_hhdet_in_fec!O176)</f>
        <v>0.57310646377535357</v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>
        <f>IF(RES_hhdet_in_tes!T176=0,"",RES_hhdet_in_tes!T176/RES_hhdet_in_fec!T176)</f>
        <v>0.59273833412139243</v>
      </c>
      <c r="U176" s="111">
        <f>IF(RES_hhdet_in_tes!U176=0,"",RES_hhdet_in_tes!U176/RES_hhdet_in_fec!U176)</f>
        <v>0.59898907579913918</v>
      </c>
      <c r="V176" s="111">
        <f>IF(RES_hhdet_in_tes!V176=0,"",RES_hhdet_in_tes!V176/RES_hhdet_in_fec!V176)</f>
        <v>0.60342432239895238</v>
      </c>
      <c r="W176" s="111">
        <f>IF(RES_hhdet_in_tes!W176=0,"",RES_hhdet_in_tes!W176/RES_hhdet_in_fec!W176)</f>
        <v>0.60555593558908805</v>
      </c>
      <c r="X176" s="111">
        <f>IF(RES_hhdet_in_tes!X176=0,"",RES_hhdet_in_tes!X176/RES_hhdet_in_fec!X176)</f>
        <v>0.60595630728815852</v>
      </c>
      <c r="Y176" s="111">
        <f>IF(RES_hhdet_in_tes!Y176=0,"",RES_hhdet_in_tes!Y176/RES_hhdet_in_fec!Y176)</f>
        <v>0.60599634445806561</v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0.73856997355405796</v>
      </c>
      <c r="D177" s="45">
        <f>IF(RES_hhdet_in_tes!D177=0,"",RES_hhdet_in_tes!D177/RES_hhdet_in_fec!D177)</f>
        <v>0.73993605403568641</v>
      </c>
      <c r="E177" s="45" t="str">
        <f>IF(RES_hhdet_in_tes!E177=0,"",RES_hhdet_in_tes!E177/RES_hhdet_in_fec!E177)</f>
        <v/>
      </c>
      <c r="F177" s="45" t="str">
        <f>IF(RES_hhdet_in_tes!F177=0,"",RES_hhdet_in_tes!F177/RES_hhdet_in_fec!F177)</f>
        <v/>
      </c>
      <c r="G177" s="45" t="str">
        <f>IF(RES_hhdet_in_tes!G177=0,"",RES_hhdet_in_tes!G177/RES_hhdet_in_fec!G177)</f>
        <v/>
      </c>
      <c r="H177" s="45">
        <f>IF(RES_hhdet_in_tes!H177=0,"",RES_hhdet_in_tes!H177/RES_hhdet_in_fec!H177)</f>
        <v>0.74585614132728084</v>
      </c>
      <c r="I177" s="45">
        <f>IF(RES_hhdet_in_tes!I177=0,"",RES_hhdet_in_tes!I177/RES_hhdet_in_fec!I177)</f>
        <v>0.74747345454100267</v>
      </c>
      <c r="J177" s="45">
        <f>IF(RES_hhdet_in_tes!J177=0,"",RES_hhdet_in_tes!J177/RES_hhdet_in_fec!J177)</f>
        <v>0.74920736471607507</v>
      </c>
      <c r="K177" s="45">
        <f>IF(RES_hhdet_in_tes!K177=0,"",RES_hhdet_in_tes!K177/RES_hhdet_in_fec!K177)</f>
        <v>0.75110124476503426</v>
      </c>
      <c r="L177" s="45">
        <f>IF(RES_hhdet_in_tes!L177=0,"",RES_hhdet_in_tes!L177/RES_hhdet_in_fec!L177)</f>
        <v>0.7531666987201826</v>
      </c>
      <c r="M177" s="45">
        <f>IF(RES_hhdet_in_tes!M177=0,"",RES_hhdet_in_tes!M177/RES_hhdet_in_fec!M177)</f>
        <v>0.75611984145685784</v>
      </c>
      <c r="N177" s="45">
        <f>IF(RES_hhdet_in_tes!N177=0,"",RES_hhdet_in_tes!N177/RES_hhdet_in_fec!N177)</f>
        <v>0.76016454407380685</v>
      </c>
      <c r="O177" s="45">
        <f>IF(RES_hhdet_in_tes!O177=0,"",RES_hhdet_in_tes!O177/RES_hhdet_in_fec!O177)</f>
        <v>0.76578425358610736</v>
      </c>
      <c r="P177" s="45" t="str">
        <f>IF(RES_hhdet_in_tes!P177=0,"",RES_hhdet_in_tes!P177/RES_hhdet_in_fec!P177)</f>
        <v/>
      </c>
      <c r="Q177" s="45" t="str">
        <f>IF(RES_hhdet_in_tes!Q177=0,"",RES_hhdet_in_tes!Q177/RES_hhdet_in_fec!Q177)</f>
        <v/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>
        <f>IF(RES_hhdet_in_tes!T177=0,"",RES_hhdet_in_tes!T177/RES_hhdet_in_fec!T177)</f>
        <v>0.82992314751722507</v>
      </c>
      <c r="U177" s="45">
        <f>IF(RES_hhdet_in_tes!U177=0,"",RES_hhdet_in_tes!U177/RES_hhdet_in_fec!U177)</f>
        <v>0.84677019939681775</v>
      </c>
      <c r="V177" s="45">
        <f>IF(RES_hhdet_in_tes!V177=0,"",RES_hhdet_in_tes!V177/RES_hhdet_in_fec!V177)</f>
        <v>0.86080020892746889</v>
      </c>
      <c r="W177" s="45">
        <f>IF(RES_hhdet_in_tes!W177=0,"",RES_hhdet_in_tes!W177/RES_hhdet_in_fec!W177)</f>
        <v>0.87130601265524776</v>
      </c>
      <c r="X177" s="45">
        <f>IF(RES_hhdet_in_tes!X177=0,"",RES_hhdet_in_tes!X177/RES_hhdet_in_fec!X177)</f>
        <v>0.87895070553873944</v>
      </c>
      <c r="Y177" s="45">
        <f>IF(RES_hhdet_in_tes!Y177=0,"",RES_hhdet_in_tes!Y177/RES_hhdet_in_fec!Y177)</f>
        <v>0.88572998726694308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13.093910399544644</v>
      </c>
      <c r="D3" s="117">
        <f t="shared" si="0"/>
        <v>31.481637470421855</v>
      </c>
      <c r="E3" s="117">
        <f t="shared" si="0"/>
        <v>40.758120816667002</v>
      </c>
      <c r="F3" s="117">
        <f t="shared" si="0"/>
        <v>24.831621064584908</v>
      </c>
      <c r="G3" s="117">
        <f t="shared" si="0"/>
        <v>20.412760471257712</v>
      </c>
      <c r="H3" s="117">
        <f t="shared" si="0"/>
        <v>8.6891864549557223</v>
      </c>
      <c r="I3" s="117">
        <f t="shared" si="0"/>
        <v>1.5599591630149354</v>
      </c>
      <c r="J3" s="117">
        <f t="shared" si="0"/>
        <v>0.45882668487364103</v>
      </c>
      <c r="K3" s="117">
        <f t="shared" si="0"/>
        <v>4.4213056346658002</v>
      </c>
      <c r="L3" s="117">
        <f t="shared" si="0"/>
        <v>20.86663800995094</v>
      </c>
      <c r="M3" s="117">
        <f t="shared" si="0"/>
        <v>31.016147418729911</v>
      </c>
      <c r="N3" s="117">
        <f t="shared" si="0"/>
        <v>43.431434561500531</v>
      </c>
      <c r="O3" s="117">
        <f t="shared" si="0"/>
        <v>14.020055688372134</v>
      </c>
      <c r="P3" s="117">
        <f t="shared" si="0"/>
        <v>0</v>
      </c>
      <c r="Q3" s="117">
        <f t="shared" si="0"/>
        <v>3.2677768087117309</v>
      </c>
      <c r="R3" s="117">
        <f t="shared" ref="R3:V3" si="1">R4+R7+R9+R19</f>
        <v>13.521323667720305</v>
      </c>
      <c r="S3" s="117">
        <f t="shared" si="1"/>
        <v>10.949721113347595</v>
      </c>
      <c r="T3" s="117">
        <f t="shared" si="1"/>
        <v>0</v>
      </c>
      <c r="U3" s="117">
        <f t="shared" si="1"/>
        <v>0.39740526538895243</v>
      </c>
      <c r="V3" s="117">
        <f t="shared" si="1"/>
        <v>2.1947481125114097</v>
      </c>
      <c r="W3" s="117">
        <f t="shared" ref="W3:Y3" si="2">W4+W7+W9+W19</f>
        <v>0</v>
      </c>
      <c r="X3" s="117">
        <f t="shared" si="2"/>
        <v>8.1317506366254655E-4</v>
      </c>
      <c r="Y3" s="117">
        <f t="shared" si="2"/>
        <v>5.4110172317251622E-4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12.693888660233206</v>
      </c>
      <c r="D4" s="122">
        <f t="shared" si="3"/>
        <v>30.125526514003674</v>
      </c>
      <c r="E4" s="122">
        <f t="shared" si="3"/>
        <v>39.465015689276008</v>
      </c>
      <c r="F4" s="122">
        <f t="shared" si="3"/>
        <v>23.993174284244873</v>
      </c>
      <c r="G4" s="122">
        <f t="shared" si="3"/>
        <v>19.740072179945436</v>
      </c>
      <c r="H4" s="122">
        <f t="shared" si="3"/>
        <v>8.4329791258731124</v>
      </c>
      <c r="I4" s="122">
        <f t="shared" si="3"/>
        <v>1.5264442529149325</v>
      </c>
      <c r="J4" s="122">
        <f t="shared" si="3"/>
        <v>0.41798584806087974</v>
      </c>
      <c r="K4" s="122">
        <f t="shared" si="3"/>
        <v>4.1333597757315879</v>
      </c>
      <c r="L4" s="122">
        <f t="shared" si="3"/>
        <v>19.393343227544317</v>
      </c>
      <c r="M4" s="122">
        <f t="shared" si="3"/>
        <v>29.363165274990866</v>
      </c>
      <c r="N4" s="122">
        <f t="shared" si="3"/>
        <v>41.225657109705097</v>
      </c>
      <c r="O4" s="122">
        <f t="shared" si="3"/>
        <v>13.43379786445932</v>
      </c>
      <c r="P4" s="122">
        <f t="shared" si="3"/>
        <v>0</v>
      </c>
      <c r="Q4" s="122">
        <f t="shared" si="3"/>
        <v>3.1877617563505116</v>
      </c>
      <c r="R4" s="122">
        <f t="shared" ref="R4:V4" si="4">SUM(R5:R6)</f>
        <v>13.221015407680195</v>
      </c>
      <c r="S4" s="122">
        <f t="shared" si="4"/>
        <v>10.774275605232354</v>
      </c>
      <c r="T4" s="122">
        <f t="shared" si="4"/>
        <v>0</v>
      </c>
      <c r="U4" s="122">
        <f t="shared" si="4"/>
        <v>0.37844206177502732</v>
      </c>
      <c r="V4" s="122">
        <f t="shared" si="4"/>
        <v>2.0537413510667899</v>
      </c>
      <c r="W4" s="122">
        <f t="shared" ref="W4:Y4" si="5">SUM(W5:W6)</f>
        <v>0</v>
      </c>
      <c r="X4" s="122">
        <f t="shared" si="5"/>
        <v>4.6885672442722526E-4</v>
      </c>
      <c r="Y4" s="122">
        <f t="shared" si="5"/>
        <v>2.6402972553496966E-4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12.693888660233206</v>
      </c>
      <c r="D5" s="98">
        <v>30.125526514003674</v>
      </c>
      <c r="E5" s="98">
        <v>39.465015689276008</v>
      </c>
      <c r="F5" s="98">
        <v>23.993174284244873</v>
      </c>
      <c r="G5" s="98">
        <v>19.740072179945436</v>
      </c>
      <c r="H5" s="98">
        <v>8.4329791258731124</v>
      </c>
      <c r="I5" s="98">
        <v>1.5264442529149325</v>
      </c>
      <c r="J5" s="98">
        <v>0.41798584806087974</v>
      </c>
      <c r="K5" s="98">
        <v>4.1333597757315879</v>
      </c>
      <c r="L5" s="98">
        <v>19.393343227544317</v>
      </c>
      <c r="M5" s="98">
        <v>29.363165274990866</v>
      </c>
      <c r="N5" s="98">
        <v>41.225657109705097</v>
      </c>
      <c r="O5" s="98">
        <v>13.43379786445932</v>
      </c>
      <c r="P5" s="98">
        <v>0</v>
      </c>
      <c r="Q5" s="98">
        <v>3.1877617563505116</v>
      </c>
      <c r="R5" s="98">
        <v>13.221015407680195</v>
      </c>
      <c r="S5" s="98">
        <v>10.774275605232354</v>
      </c>
      <c r="T5" s="98">
        <v>0</v>
      </c>
      <c r="U5" s="98">
        <v>0.37844206177502732</v>
      </c>
      <c r="V5" s="98">
        <v>2.0537413510667899</v>
      </c>
      <c r="W5" s="98">
        <v>0</v>
      </c>
      <c r="X5" s="98">
        <v>4.6885672442722526E-4</v>
      </c>
      <c r="Y5" s="98">
        <v>2.6402972553496966E-4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3.0358380058660567E-2</v>
      </c>
      <c r="D9" s="122">
        <v>8.633216518142052E-2</v>
      </c>
      <c r="E9" s="122">
        <v>8.6184807229131355E-2</v>
      </c>
      <c r="F9" s="122">
        <v>5.1972157179036638E-2</v>
      </c>
      <c r="G9" s="122">
        <v>4.6408420733582291E-2</v>
      </c>
      <c r="H9" s="122">
        <v>2.1021613560120694E-2</v>
      </c>
      <c r="I9" s="122">
        <v>3.2227824079143659E-3</v>
      </c>
      <c r="J9" s="122">
        <v>6.4125035900384391E-3</v>
      </c>
      <c r="K9" s="122">
        <v>4.6356174621873775E-2</v>
      </c>
      <c r="L9" s="122">
        <v>0.18300220456925881</v>
      </c>
      <c r="M9" s="122">
        <v>0.23235708288939355</v>
      </c>
      <c r="N9" s="122">
        <v>0.43237805374650701</v>
      </c>
      <c r="O9" s="122">
        <v>0.23323898724676623</v>
      </c>
      <c r="P9" s="122">
        <v>0</v>
      </c>
      <c r="Q9" s="122">
        <v>3.3300230539334954E-3</v>
      </c>
      <c r="R9" s="122">
        <v>4.1108430355681319E-2</v>
      </c>
      <c r="S9" s="122">
        <v>4.0863594382593793E-2</v>
      </c>
      <c r="T9" s="122">
        <v>0</v>
      </c>
      <c r="U9" s="122">
        <v>4.0681217716583735E-3</v>
      </c>
      <c r="V9" s="122">
        <v>4.7379957485568301E-2</v>
      </c>
      <c r="W9" s="122">
        <v>0</v>
      </c>
      <c r="X9" s="122">
        <v>3.4431833923532129E-4</v>
      </c>
      <c r="Y9" s="122">
        <v>2.7707199763754651E-4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1.1238840562586725E-2</v>
      </c>
      <c r="D10" s="98">
        <v>6.9421601672769437E-2</v>
      </c>
      <c r="E10" s="98">
        <v>5.7921117431024488E-2</v>
      </c>
      <c r="F10" s="98">
        <v>2.6231021703364877E-2</v>
      </c>
      <c r="G10" s="98">
        <v>2.0454175103225242E-2</v>
      </c>
      <c r="H10" s="98">
        <v>1.11644231380107E-2</v>
      </c>
      <c r="I10" s="98">
        <v>1.8849627680572357E-3</v>
      </c>
      <c r="J10" s="98">
        <v>6.064972142374182E-3</v>
      </c>
      <c r="K10" s="98">
        <v>4.1651580448307322E-2</v>
      </c>
      <c r="L10" s="98">
        <v>0.16597664673155768</v>
      </c>
      <c r="M10" s="98">
        <v>0.20394094783960637</v>
      </c>
      <c r="N10" s="98">
        <v>0.40399559697113852</v>
      </c>
      <c r="O10" s="98">
        <v>0.22275537247942578</v>
      </c>
      <c r="P10" s="98">
        <v>0</v>
      </c>
      <c r="Q10" s="98">
        <v>2.7115548341006329E-3</v>
      </c>
      <c r="R10" s="98">
        <v>3.941481396417338E-2</v>
      </c>
      <c r="S10" s="98">
        <v>3.7124081884060897E-2</v>
      </c>
      <c r="T10" s="98">
        <v>0</v>
      </c>
      <c r="U10" s="98">
        <v>3.783634501991939E-3</v>
      </c>
      <c r="V10" s="98">
        <v>4.5514535495442057E-2</v>
      </c>
      <c r="W10" s="98">
        <v>0</v>
      </c>
      <c r="X10" s="98">
        <v>3.4431833923532129E-4</v>
      </c>
      <c r="Y10" s="98">
        <v>2.7707199763754651E-4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1.911953949607384E-2</v>
      </c>
      <c r="D11" s="98">
        <v>1.6910563508651087E-2</v>
      </c>
      <c r="E11" s="98">
        <v>2.8263689798106863E-2</v>
      </c>
      <c r="F11" s="98">
        <v>2.5741135475671761E-2</v>
      </c>
      <c r="G11" s="98">
        <v>2.5954245630357049E-2</v>
      </c>
      <c r="H11" s="98">
        <v>9.8571904221099928E-3</v>
      </c>
      <c r="I11" s="98">
        <v>1.33781963985713E-3</v>
      </c>
      <c r="J11" s="98">
        <v>3.4753144766425738E-4</v>
      </c>
      <c r="K11" s="98">
        <v>4.7045941735664558E-3</v>
      </c>
      <c r="L11" s="98">
        <v>1.7025557837701134E-2</v>
      </c>
      <c r="M11" s="98">
        <v>2.8416135049787187E-2</v>
      </c>
      <c r="N11" s="98">
        <v>2.8382456775368485E-2</v>
      </c>
      <c r="O11" s="98">
        <v>1.0483614767340442E-2</v>
      </c>
      <c r="P11" s="98">
        <v>0</v>
      </c>
      <c r="Q11" s="98">
        <v>6.1846821983286236E-4</v>
      </c>
      <c r="R11" s="98">
        <v>1.6936163915079422E-3</v>
      </c>
      <c r="S11" s="98">
        <v>3.7395124985328959E-3</v>
      </c>
      <c r="T11" s="98">
        <v>0</v>
      </c>
      <c r="U11" s="98">
        <v>2.8448726966643425E-4</v>
      </c>
      <c r="V11" s="98">
        <v>1.8654219901262452E-3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0.36966335925277716</v>
      </c>
      <c r="D19" s="122">
        <v>1.2697787912367615</v>
      </c>
      <c r="E19" s="122">
        <v>1.2069203201618646</v>
      </c>
      <c r="F19" s="122">
        <v>0.78647462316099759</v>
      </c>
      <c r="G19" s="122">
        <v>0.62627987057869605</v>
      </c>
      <c r="H19" s="122">
        <v>0.23518571552248957</v>
      </c>
      <c r="I19" s="122">
        <v>3.0292127692088618E-2</v>
      </c>
      <c r="J19" s="122">
        <v>3.4428333222722859E-2</v>
      </c>
      <c r="K19" s="122">
        <v>0.24158968431233846</v>
      </c>
      <c r="L19" s="122">
        <v>1.2902925778373628</v>
      </c>
      <c r="M19" s="122">
        <v>1.4206250608496507</v>
      </c>
      <c r="N19" s="122">
        <v>1.7733993980489287</v>
      </c>
      <c r="O19" s="122">
        <v>0.3530188366660475</v>
      </c>
      <c r="P19" s="122">
        <v>0</v>
      </c>
      <c r="Q19" s="122">
        <v>7.6685029307285976E-2</v>
      </c>
      <c r="R19" s="122">
        <v>0.25919982968442801</v>
      </c>
      <c r="S19" s="122">
        <v>0.134581913732645</v>
      </c>
      <c r="T19" s="122">
        <v>0</v>
      </c>
      <c r="U19" s="122">
        <v>1.4895081842266733E-2</v>
      </c>
      <c r="V19" s="122">
        <v>9.3626803959051208E-2</v>
      </c>
      <c r="W19" s="122">
        <v>0</v>
      </c>
      <c r="X19" s="122">
        <v>0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0.12111330191746925</v>
      </c>
      <c r="D20" s="98">
        <v>0.71989020865994047</v>
      </c>
      <c r="E20" s="98">
        <v>0.63792858787442808</v>
      </c>
      <c r="F20" s="98">
        <v>0.44030160783628958</v>
      </c>
      <c r="G20" s="98">
        <v>0.4085732529343582</v>
      </c>
      <c r="H20" s="98">
        <v>0.15101395228570666</v>
      </c>
      <c r="I20" s="98">
        <v>1.4401559246898567E-2</v>
      </c>
      <c r="J20" s="98">
        <v>2.952031629457327E-2</v>
      </c>
      <c r="K20" s="98">
        <v>0.13975014520540366</v>
      </c>
      <c r="L20" s="98">
        <v>1.0207537877486359</v>
      </c>
      <c r="M20" s="98">
        <v>0.98148069057363752</v>
      </c>
      <c r="N20" s="98">
        <v>1.423003484620802</v>
      </c>
      <c r="O20" s="98">
        <v>0.15467185046969548</v>
      </c>
      <c r="P20" s="98">
        <v>0</v>
      </c>
      <c r="Q20" s="98">
        <v>0</v>
      </c>
      <c r="R20" s="98">
        <v>1.7633261716044468E-3</v>
      </c>
      <c r="S20" s="98">
        <v>1.0179249301708465E-2</v>
      </c>
      <c r="T20" s="98">
        <v>0</v>
      </c>
      <c r="U20" s="98">
        <v>8.139362827616646E-3</v>
      </c>
      <c r="V20" s="98">
        <v>5.1480697952056231E-2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0.24855005733530788</v>
      </c>
      <c r="D21" s="98">
        <v>0.54988858257682094</v>
      </c>
      <c r="E21" s="98">
        <v>0.56899173228743649</v>
      </c>
      <c r="F21" s="98">
        <v>0.34617301532470801</v>
      </c>
      <c r="G21" s="98">
        <v>0.21770661764433788</v>
      </c>
      <c r="H21" s="98">
        <v>8.4171763236782923E-2</v>
      </c>
      <c r="I21" s="98">
        <v>1.5890568445190052E-2</v>
      </c>
      <c r="J21" s="98">
        <v>4.9080169281495931E-3</v>
      </c>
      <c r="K21" s="98">
        <v>0.1018395391069348</v>
      </c>
      <c r="L21" s="98">
        <v>0.26953879008872683</v>
      </c>
      <c r="M21" s="98">
        <v>0.43914437027601311</v>
      </c>
      <c r="N21" s="98">
        <v>0.3503959134281267</v>
      </c>
      <c r="O21" s="98">
        <v>0.19834698619635199</v>
      </c>
      <c r="P21" s="98">
        <v>0</v>
      </c>
      <c r="Q21" s="98">
        <v>7.6685029307285976E-2</v>
      </c>
      <c r="R21" s="98">
        <v>0.25743650351282354</v>
      </c>
      <c r="S21" s="98">
        <v>0.12440266443093655</v>
      </c>
      <c r="T21" s="98">
        <v>0</v>
      </c>
      <c r="U21" s="98">
        <v>6.7557190146500879E-3</v>
      </c>
      <c r="V21" s="98">
        <v>4.214610600699497E-2</v>
      </c>
      <c r="W21" s="98">
        <v>0</v>
      </c>
      <c r="X21" s="98">
        <v>0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2.5828702535378983E-3</v>
      </c>
      <c r="D24" s="117">
        <f t="shared" si="7"/>
        <v>0</v>
      </c>
      <c r="E24" s="117">
        <f t="shared" si="7"/>
        <v>1.3372405271336527E-3</v>
      </c>
      <c r="F24" s="117">
        <f t="shared" si="7"/>
        <v>1.2996521506534948E-3</v>
      </c>
      <c r="G24" s="117">
        <f t="shared" si="7"/>
        <v>1.2712703862433415E-3</v>
      </c>
      <c r="H24" s="117">
        <f t="shared" si="7"/>
        <v>1.1992373309029259E-3</v>
      </c>
      <c r="I24" s="117">
        <f t="shared" si="7"/>
        <v>2.3539192065523506E-3</v>
      </c>
      <c r="J24" s="117">
        <f t="shared" si="7"/>
        <v>2.1469607880062413E-3</v>
      </c>
      <c r="K24" s="117">
        <f t="shared" si="7"/>
        <v>1.0859080791430468E-2</v>
      </c>
      <c r="L24" s="117">
        <f t="shared" si="7"/>
        <v>1.0758814145133081E-2</v>
      </c>
      <c r="M24" s="117">
        <f t="shared" si="7"/>
        <v>9.7349804997335976E-2</v>
      </c>
      <c r="N24" s="117">
        <f t="shared" si="7"/>
        <v>5.8270335365949735E-2</v>
      </c>
      <c r="O24" s="117">
        <f t="shared" si="7"/>
        <v>0.10075915365672167</v>
      </c>
      <c r="P24" s="117">
        <f t="shared" si="7"/>
        <v>0.1500081517250198</v>
      </c>
      <c r="Q24" s="117">
        <f t="shared" si="7"/>
        <v>0.31218742310294612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4.6970513992974141E-4</v>
      </c>
      <c r="Y24" s="117">
        <f t="shared" si="9"/>
        <v>0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2.5828702535378983E-3</v>
      </c>
      <c r="D25" s="122">
        <f t="shared" si="10"/>
        <v>0</v>
      </c>
      <c r="E25" s="122">
        <f t="shared" si="10"/>
        <v>1.3372405271336527E-3</v>
      </c>
      <c r="F25" s="122">
        <f t="shared" si="10"/>
        <v>1.2996521506534948E-3</v>
      </c>
      <c r="G25" s="122">
        <f t="shared" si="10"/>
        <v>1.2712703862433415E-3</v>
      </c>
      <c r="H25" s="122">
        <f t="shared" si="10"/>
        <v>1.1992373309029259E-3</v>
      </c>
      <c r="I25" s="122">
        <f t="shared" si="10"/>
        <v>2.3539192065523506E-3</v>
      </c>
      <c r="J25" s="122">
        <f t="shared" si="10"/>
        <v>2.1469607880062413E-3</v>
      </c>
      <c r="K25" s="122">
        <f t="shared" si="10"/>
        <v>1.0437384977323078E-2</v>
      </c>
      <c r="L25" s="122">
        <f t="shared" si="10"/>
        <v>1.0023374063035599E-2</v>
      </c>
      <c r="M25" s="122">
        <f t="shared" si="10"/>
        <v>9.550852881169232E-2</v>
      </c>
      <c r="N25" s="122">
        <f t="shared" si="10"/>
        <v>5.7229967451970738E-2</v>
      </c>
      <c r="O25" s="122">
        <f t="shared" si="10"/>
        <v>9.7982295849972742E-2</v>
      </c>
      <c r="P25" s="122">
        <f t="shared" si="10"/>
        <v>0.14360735099129121</v>
      </c>
      <c r="Q25" s="122">
        <f t="shared" si="10"/>
        <v>0.30688050065953532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4.6970513992974141E-4</v>
      </c>
      <c r="Y25" s="122">
        <f t="shared" si="12"/>
        <v>0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2.5828702535378983E-3</v>
      </c>
      <c r="D26" s="98">
        <v>0</v>
      </c>
      <c r="E26" s="98">
        <v>1.3372405271336527E-3</v>
      </c>
      <c r="F26" s="98">
        <v>1.2996521506534948E-3</v>
      </c>
      <c r="G26" s="98">
        <v>1.2712703862433415E-3</v>
      </c>
      <c r="H26" s="98">
        <v>1.1992373309029259E-3</v>
      </c>
      <c r="I26" s="98">
        <v>2.3539192065523506E-3</v>
      </c>
      <c r="J26" s="98">
        <v>2.1469607880062413E-3</v>
      </c>
      <c r="K26" s="98">
        <v>1.0437384977323078E-2</v>
      </c>
      <c r="L26" s="98">
        <v>1.0023374063035599E-2</v>
      </c>
      <c r="M26" s="98">
        <v>9.550852881169232E-2</v>
      </c>
      <c r="N26" s="98">
        <v>5.7229967451970738E-2</v>
      </c>
      <c r="O26" s="98">
        <v>9.7982295849972742E-2</v>
      </c>
      <c r="P26" s="98">
        <v>0.14360735099129121</v>
      </c>
      <c r="Q26" s="98">
        <v>0.30688050065953532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4.6970513992974141E-4</v>
      </c>
      <c r="Y26" s="98">
        <v>0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3.1906974997180363E-4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3.1906974997180363E-4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4.2169581410739042E-4</v>
      </c>
      <c r="L39" s="122">
        <v>7.3544008209748112E-4</v>
      </c>
      <c r="M39" s="122">
        <v>1.841276185643661E-3</v>
      </c>
      <c r="N39" s="122">
        <v>1.0403679139789988E-3</v>
      </c>
      <c r="O39" s="122">
        <v>2.7768578067489283E-3</v>
      </c>
      <c r="P39" s="122">
        <v>6.081730983756771E-3</v>
      </c>
      <c r="Q39" s="122">
        <v>5.3069224434107946E-3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4.2169581410739042E-4</v>
      </c>
      <c r="L40" s="98">
        <v>7.3544008209748112E-4</v>
      </c>
      <c r="M40" s="98">
        <v>1.841276185643661E-3</v>
      </c>
      <c r="N40" s="98">
        <v>1.0403679139789988E-3</v>
      </c>
      <c r="O40" s="98">
        <v>2.7768578067489283E-3</v>
      </c>
      <c r="P40" s="98">
        <v>6.081730983756771E-3</v>
      </c>
      <c r="Q40" s="98">
        <v>5.3069224434107946E-3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0.30763412452257249</v>
      </c>
      <c r="L43" s="117">
        <f t="shared" si="14"/>
        <v>0.20880923058959136</v>
      </c>
      <c r="M43" s="117">
        <f t="shared" si="14"/>
        <v>6.0252090927049813E-2</v>
      </c>
      <c r="N43" s="117">
        <f t="shared" si="14"/>
        <v>0.13078516292062295</v>
      </c>
      <c r="O43" s="117">
        <f t="shared" si="14"/>
        <v>8.1826736585805485E-2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0.30236292684623012</v>
      </c>
      <c r="L44" s="122">
        <f t="shared" si="17"/>
        <v>0.20568361024067708</v>
      </c>
      <c r="M44" s="122">
        <f t="shared" si="17"/>
        <v>5.841081474140615E-2</v>
      </c>
      <c r="N44" s="122">
        <f t="shared" si="17"/>
        <v>0.12870442709266494</v>
      </c>
      <c r="O44" s="122">
        <f t="shared" si="17"/>
        <v>8.0438307682431015E-2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0.30236292684623012</v>
      </c>
      <c r="L45" s="98">
        <v>0.20568361024067708</v>
      </c>
      <c r="M45" s="98">
        <v>5.841081474140615E-2</v>
      </c>
      <c r="N45" s="98">
        <v>0.12870442709266494</v>
      </c>
      <c r="O45" s="98">
        <v>8.0438307682431015E-2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5.2711976763423806E-3</v>
      </c>
      <c r="L58" s="122">
        <v>3.1256203489142946E-3</v>
      </c>
      <c r="M58" s="122">
        <v>1.841276185643661E-3</v>
      </c>
      <c r="N58" s="122">
        <v>2.0807358279579975E-3</v>
      </c>
      <c r="O58" s="122">
        <v>1.3884289033744641E-3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5.2711976763423806E-3</v>
      </c>
      <c r="L59" s="98">
        <v>3.1256203489142946E-3</v>
      </c>
      <c r="M59" s="98">
        <v>1.841276185643661E-3</v>
      </c>
      <c r="N59" s="98">
        <v>2.0807358279579975E-3</v>
      </c>
      <c r="O59" s="98">
        <v>1.3884289033744641E-3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0.29914318543696866</v>
      </c>
      <c r="D62" s="117">
        <f t="shared" si="21"/>
        <v>0.63491128673456021</v>
      </c>
      <c r="E62" s="117">
        <f t="shared" si="21"/>
        <v>1.4426964572899603</v>
      </c>
      <c r="F62" s="117">
        <f t="shared" si="21"/>
        <v>1.9618739495531807</v>
      </c>
      <c r="G62" s="117">
        <f t="shared" si="21"/>
        <v>4.9681887378977283</v>
      </c>
      <c r="H62" s="117">
        <f t="shared" si="21"/>
        <v>6.6307882572646299</v>
      </c>
      <c r="I62" s="117">
        <f t="shared" si="21"/>
        <v>6.9567990153974746</v>
      </c>
      <c r="J62" s="117">
        <f t="shared" si="21"/>
        <v>4.4255408554758331</v>
      </c>
      <c r="K62" s="117">
        <f t="shared" si="21"/>
        <v>3.9292103838253931</v>
      </c>
      <c r="L62" s="117">
        <f t="shared" si="21"/>
        <v>0.62621886809404592</v>
      </c>
      <c r="M62" s="117">
        <f t="shared" si="21"/>
        <v>0.40804289200707139</v>
      </c>
      <c r="N62" s="117">
        <f t="shared" si="21"/>
        <v>0</v>
      </c>
      <c r="O62" s="117">
        <f t="shared" si="21"/>
        <v>0.56203797128731103</v>
      </c>
      <c r="P62" s="117">
        <f t="shared" si="21"/>
        <v>4.1584717338634736</v>
      </c>
      <c r="Q62" s="117">
        <f t="shared" si="21"/>
        <v>9.2091579742681358</v>
      </c>
      <c r="R62" s="117">
        <f t="shared" ref="R62:V62" si="22">R63+R66+R68+R77</f>
        <v>7.4922413074989622</v>
      </c>
      <c r="S62" s="117">
        <f t="shared" si="22"/>
        <v>7.786829486295634</v>
      </c>
      <c r="T62" s="117">
        <f t="shared" si="22"/>
        <v>7.7221410493400473</v>
      </c>
      <c r="U62" s="117">
        <f t="shared" si="22"/>
        <v>7.743508058653001</v>
      </c>
      <c r="V62" s="117">
        <f t="shared" si="22"/>
        <v>6.7206946403677712</v>
      </c>
      <c r="W62" s="117">
        <f t="shared" ref="W62:Y62" si="23">W63+W66+W68+W77</f>
        <v>5.724205242851089</v>
      </c>
      <c r="X62" s="117">
        <f t="shared" si="23"/>
        <v>1.0740086720018012</v>
      </c>
      <c r="Y62" s="117">
        <f t="shared" si="23"/>
        <v>0.1081064157053369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0.23625721275477657</v>
      </c>
      <c r="D63" s="122">
        <f t="shared" si="24"/>
        <v>0.53243404151472362</v>
      </c>
      <c r="E63" s="122">
        <f t="shared" si="24"/>
        <v>1.2154626663714543</v>
      </c>
      <c r="F63" s="122">
        <f t="shared" si="24"/>
        <v>1.6111012456193776</v>
      </c>
      <c r="G63" s="122">
        <f t="shared" si="24"/>
        <v>4.0402227487457845</v>
      </c>
      <c r="H63" s="122">
        <f t="shared" si="24"/>
        <v>5.4299807550789057</v>
      </c>
      <c r="I63" s="122">
        <f t="shared" si="24"/>
        <v>5.6038406658622204</v>
      </c>
      <c r="J63" s="122">
        <f t="shared" si="24"/>
        <v>3.5784109507839408</v>
      </c>
      <c r="K63" s="122">
        <f t="shared" si="24"/>
        <v>3.2190206321492258</v>
      </c>
      <c r="L63" s="122">
        <f t="shared" si="24"/>
        <v>0.56909757278127149</v>
      </c>
      <c r="M63" s="122">
        <f t="shared" si="24"/>
        <v>0.3822880968193022</v>
      </c>
      <c r="N63" s="122">
        <f t="shared" si="24"/>
        <v>0</v>
      </c>
      <c r="O63" s="122">
        <f t="shared" si="24"/>
        <v>0.52726323274375497</v>
      </c>
      <c r="P63" s="122">
        <f t="shared" si="24"/>
        <v>3.5917565737428427</v>
      </c>
      <c r="Q63" s="122">
        <f t="shared" si="24"/>
        <v>6.9844662134813724</v>
      </c>
      <c r="R63" s="122">
        <f t="shared" ref="R63:V63" si="25">SUM(R64:R65)</f>
        <v>5.8242609765982154</v>
      </c>
      <c r="S63" s="122">
        <f t="shared" si="25"/>
        <v>6.3726008019114779</v>
      </c>
      <c r="T63" s="122">
        <f t="shared" si="25"/>
        <v>6.0831021479093303</v>
      </c>
      <c r="U63" s="122">
        <f t="shared" si="25"/>
        <v>6.1365998164074851</v>
      </c>
      <c r="V63" s="122">
        <f t="shared" si="25"/>
        <v>5.5714283651548637</v>
      </c>
      <c r="W63" s="122">
        <f t="shared" ref="W63:Y63" si="26">SUM(W64:W65)</f>
        <v>5.0043439846433291</v>
      </c>
      <c r="X63" s="122">
        <f t="shared" si="26"/>
        <v>0.91196589287541419</v>
      </c>
      <c r="Y63" s="122">
        <f t="shared" si="26"/>
        <v>8.7896115227498739E-2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0.23625721275477657</v>
      </c>
      <c r="D64" s="98">
        <v>0.53243404151472362</v>
      </c>
      <c r="E64" s="98">
        <v>1.2154626663714543</v>
      </c>
      <c r="F64" s="98">
        <v>1.6111012456193776</v>
      </c>
      <c r="G64" s="98">
        <v>4.0402227487457845</v>
      </c>
      <c r="H64" s="98">
        <v>5.4299807550789057</v>
      </c>
      <c r="I64" s="98">
        <v>5.6038406658622204</v>
      </c>
      <c r="J64" s="98">
        <v>3.5784109507839408</v>
      </c>
      <c r="K64" s="98">
        <v>3.2190206321492258</v>
      </c>
      <c r="L64" s="98">
        <v>0.56909757278127149</v>
      </c>
      <c r="M64" s="98">
        <v>0.3822880968193022</v>
      </c>
      <c r="N64" s="98">
        <v>0</v>
      </c>
      <c r="O64" s="98">
        <v>0.52726323274375497</v>
      </c>
      <c r="P64" s="98">
        <v>3.5917565737428427</v>
      </c>
      <c r="Q64" s="98">
        <v>6.9844662134813724</v>
      </c>
      <c r="R64" s="98">
        <v>5.8242609765982154</v>
      </c>
      <c r="S64" s="98">
        <v>6.3726008019114779</v>
      </c>
      <c r="T64" s="98">
        <v>6.0831021479093303</v>
      </c>
      <c r="U64" s="98">
        <v>6.1365998164074851</v>
      </c>
      <c r="V64" s="98">
        <v>5.5714283651548637</v>
      </c>
      <c r="W64" s="98">
        <v>5.0043439846433291</v>
      </c>
      <c r="X64" s="98">
        <v>0.91196589287541419</v>
      </c>
      <c r="Y64" s="98">
        <v>8.7896115227498739E-2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4.4359558525352588E-2</v>
      </c>
      <c r="D68" s="122">
        <v>6.1663579709136752E-2</v>
      </c>
      <c r="E68" s="122">
        <v>0.13787969993060006</v>
      </c>
      <c r="F68" s="122">
        <v>0.2083129821371883</v>
      </c>
      <c r="G68" s="122">
        <v>0.56425062033101037</v>
      </c>
      <c r="H68" s="122">
        <v>0.72010271499921974</v>
      </c>
      <c r="I68" s="122">
        <v>0.79718039788611395</v>
      </c>
      <c r="J68" s="122">
        <v>0.50706612816906205</v>
      </c>
      <c r="K68" s="122">
        <v>0.41910708703700594</v>
      </c>
      <c r="L68" s="122">
        <v>1.9269127137140699E-2</v>
      </c>
      <c r="M68" s="122">
        <v>4.1175815392032796E-3</v>
      </c>
      <c r="N68" s="122">
        <v>0</v>
      </c>
      <c r="O68" s="122">
        <v>1.4552295171805424E-2</v>
      </c>
      <c r="P68" s="122">
        <v>0.37680790785257895</v>
      </c>
      <c r="Q68" s="122">
        <v>1.812969706516125</v>
      </c>
      <c r="R68" s="122">
        <v>1.1808323024107312</v>
      </c>
      <c r="S68" s="122">
        <v>0.95177749143661372</v>
      </c>
      <c r="T68" s="122">
        <v>1.104681232221298</v>
      </c>
      <c r="U68" s="122">
        <v>1.1293912288850256</v>
      </c>
      <c r="V68" s="122">
        <v>0.82524931690730363</v>
      </c>
      <c r="W68" s="122">
        <v>0.49265052858267483</v>
      </c>
      <c r="X68" s="122">
        <v>9.6240951025748672E-2</v>
      </c>
      <c r="Y68" s="122">
        <v>1.2428332760022722E-2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4.4359558525352588E-2</v>
      </c>
      <c r="D69" s="98">
        <v>6.1663579709136752E-2</v>
      </c>
      <c r="E69" s="98">
        <v>0.13787969993060006</v>
      </c>
      <c r="F69" s="98">
        <v>0.2083129821371883</v>
      </c>
      <c r="G69" s="98">
        <v>0.56425062033101037</v>
      </c>
      <c r="H69" s="98">
        <v>0.72010271499921974</v>
      </c>
      <c r="I69" s="98">
        <v>0.79718039788611395</v>
      </c>
      <c r="J69" s="98">
        <v>0.50706612816906205</v>
      </c>
      <c r="K69" s="98">
        <v>0.41910708703700594</v>
      </c>
      <c r="L69" s="98">
        <v>1.9163827797741329E-2</v>
      </c>
      <c r="M69" s="98">
        <v>4.1175815392032796E-3</v>
      </c>
      <c r="N69" s="98">
        <v>0</v>
      </c>
      <c r="O69" s="98">
        <v>1.4552295171805424E-2</v>
      </c>
      <c r="P69" s="98">
        <v>0.37673731521888931</v>
      </c>
      <c r="Q69" s="98">
        <v>1.8118622792410461</v>
      </c>
      <c r="R69" s="98">
        <v>1.1804794629569977</v>
      </c>
      <c r="S69" s="98">
        <v>0.95169056190633694</v>
      </c>
      <c r="T69" s="98">
        <v>1.1041523908502848</v>
      </c>
      <c r="U69" s="98">
        <v>1.1287908421095387</v>
      </c>
      <c r="V69" s="98">
        <v>0.82487763212050669</v>
      </c>
      <c r="W69" s="98">
        <v>0.49224116032034959</v>
      </c>
      <c r="X69" s="98">
        <v>9.6145819878343405E-2</v>
      </c>
      <c r="Y69" s="98">
        <v>1.2428332760022722E-2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1.0529933939937061E-4</v>
      </c>
      <c r="M70" s="98">
        <v>0</v>
      </c>
      <c r="N70" s="98">
        <v>0</v>
      </c>
      <c r="O70" s="98">
        <v>0</v>
      </c>
      <c r="P70" s="98">
        <v>7.059263368964235E-5</v>
      </c>
      <c r="Q70" s="98">
        <v>1.1074272750789054E-3</v>
      </c>
      <c r="R70" s="98">
        <v>3.5283945373343746E-4</v>
      </c>
      <c r="S70" s="98">
        <v>8.6929530276743909E-5</v>
      </c>
      <c r="T70" s="98">
        <v>5.2884137101312121E-4</v>
      </c>
      <c r="U70" s="98">
        <v>6.0038677548692897E-4</v>
      </c>
      <c r="V70" s="98">
        <v>3.7168478679695956E-4</v>
      </c>
      <c r="W70" s="98">
        <v>4.0936826232525013E-4</v>
      </c>
      <c r="X70" s="98">
        <v>9.5131147405261982E-5</v>
      </c>
      <c r="Y70" s="98">
        <v>0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1.0529933939937061E-4</v>
      </c>
      <c r="M71" s="101">
        <v>0</v>
      </c>
      <c r="N71" s="101">
        <v>0</v>
      </c>
      <c r="O71" s="101">
        <v>0</v>
      </c>
      <c r="P71" s="101">
        <v>7.059263368964235E-5</v>
      </c>
      <c r="Q71" s="101">
        <v>1.1074272750789054E-3</v>
      </c>
      <c r="R71" s="101">
        <v>3.5283945373343746E-4</v>
      </c>
      <c r="S71" s="101">
        <v>8.6929530276743909E-5</v>
      </c>
      <c r="T71" s="101">
        <v>5.2884137101312121E-4</v>
      </c>
      <c r="U71" s="101">
        <v>6.0038677548692897E-4</v>
      </c>
      <c r="V71" s="101">
        <v>3.7168478679695956E-4</v>
      </c>
      <c r="W71" s="101">
        <v>4.0936826232525013E-4</v>
      </c>
      <c r="X71" s="101">
        <v>9.5131147405261982E-5</v>
      </c>
      <c r="Y71" s="101">
        <v>0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1.8526414156839501E-2</v>
      </c>
      <c r="D77" s="122">
        <v>4.0813665510699849E-2</v>
      </c>
      <c r="E77" s="122">
        <v>8.9354090987906032E-2</v>
      </c>
      <c r="F77" s="122">
        <v>0.14245972179661492</v>
      </c>
      <c r="G77" s="122">
        <v>0.36371536882093414</v>
      </c>
      <c r="H77" s="122">
        <v>0.48070478718650494</v>
      </c>
      <c r="I77" s="122">
        <v>0.55577795164913957</v>
      </c>
      <c r="J77" s="122">
        <v>0.3400637765228301</v>
      </c>
      <c r="K77" s="122">
        <v>0.29108266463916116</v>
      </c>
      <c r="L77" s="122">
        <v>3.7852168175633763E-2</v>
      </c>
      <c r="M77" s="122">
        <v>2.1637213648565891E-2</v>
      </c>
      <c r="N77" s="122">
        <v>0</v>
      </c>
      <c r="O77" s="122">
        <v>2.0222443371750574E-2</v>
      </c>
      <c r="P77" s="122">
        <v>0.18990725226805247</v>
      </c>
      <c r="Q77" s="122">
        <v>0.41172205427063907</v>
      </c>
      <c r="R77" s="122">
        <v>0.48714802849001604</v>
      </c>
      <c r="S77" s="122">
        <v>0.46245119294754233</v>
      </c>
      <c r="T77" s="122">
        <v>0.53435766920941852</v>
      </c>
      <c r="U77" s="122">
        <v>0.47751701336049057</v>
      </c>
      <c r="V77" s="122">
        <v>0.32401695830560368</v>
      </c>
      <c r="W77" s="122">
        <v>0.22721072962508479</v>
      </c>
      <c r="X77" s="122">
        <v>6.5801828100638352E-2</v>
      </c>
      <c r="Y77" s="122">
        <v>7.7819677178154372E-3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1.8526414156839501E-2</v>
      </c>
      <c r="D78" s="98">
        <v>4.0813665510699849E-2</v>
      </c>
      <c r="E78" s="98">
        <v>8.9354090987906032E-2</v>
      </c>
      <c r="F78" s="98">
        <v>0.14245972179661492</v>
      </c>
      <c r="G78" s="98">
        <v>0.36371536882093414</v>
      </c>
      <c r="H78" s="98">
        <v>0.48070478718650494</v>
      </c>
      <c r="I78" s="98">
        <v>0.55577795164913957</v>
      </c>
      <c r="J78" s="98">
        <v>0.3400637765228301</v>
      </c>
      <c r="K78" s="98">
        <v>0.29108266463916116</v>
      </c>
      <c r="L78" s="98">
        <v>3.7852168175633763E-2</v>
      </c>
      <c r="M78" s="98">
        <v>2.1637213648565891E-2</v>
      </c>
      <c r="N78" s="98">
        <v>0</v>
      </c>
      <c r="O78" s="98">
        <v>2.0222443371750574E-2</v>
      </c>
      <c r="P78" s="98">
        <v>0.18990725226805247</v>
      </c>
      <c r="Q78" s="98">
        <v>0.41172205427063907</v>
      </c>
      <c r="R78" s="98">
        <v>0.48714802849001604</v>
      </c>
      <c r="S78" s="98">
        <v>0.46245119294754233</v>
      </c>
      <c r="T78" s="98">
        <v>0.53435766920941852</v>
      </c>
      <c r="U78" s="98">
        <v>0.47751701336049057</v>
      </c>
      <c r="V78" s="98">
        <v>0.32401695830560368</v>
      </c>
      <c r="W78" s="98">
        <v>0.22721072962508479</v>
      </c>
      <c r="X78" s="98">
        <v>6.5801828100638352E-2</v>
      </c>
      <c r="Y78" s="98">
        <v>7.7819677178154372E-3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0.82806378273169601</v>
      </c>
      <c r="D81" s="117">
        <f t="shared" si="28"/>
        <v>2.3626148301076788</v>
      </c>
      <c r="E81" s="117">
        <f t="shared" si="28"/>
        <v>1.7665722055826887</v>
      </c>
      <c r="F81" s="117">
        <f t="shared" si="28"/>
        <v>0.9362081045952716</v>
      </c>
      <c r="G81" s="117">
        <f t="shared" si="28"/>
        <v>0.50420577089075214</v>
      </c>
      <c r="H81" s="117">
        <f t="shared" si="28"/>
        <v>0.70429582674801938</v>
      </c>
      <c r="I81" s="117">
        <f t="shared" si="28"/>
        <v>0.89196292827138735</v>
      </c>
      <c r="J81" s="117">
        <f t="shared" si="28"/>
        <v>0.84919644002367312</v>
      </c>
      <c r="K81" s="117">
        <f t="shared" si="28"/>
        <v>0.85741034788140735</v>
      </c>
      <c r="L81" s="117">
        <f t="shared" si="28"/>
        <v>0.79740732517700108</v>
      </c>
      <c r="M81" s="117">
        <f t="shared" si="28"/>
        <v>0.79428448674083174</v>
      </c>
      <c r="N81" s="117">
        <f t="shared" si="28"/>
        <v>1.7540672945345559</v>
      </c>
      <c r="O81" s="117">
        <f t="shared" si="28"/>
        <v>1.0981190897955215</v>
      </c>
      <c r="P81" s="117">
        <f t="shared" si="28"/>
        <v>1.6611308510653184</v>
      </c>
      <c r="Q81" s="117">
        <f t="shared" si="28"/>
        <v>3.6087627463637082</v>
      </c>
      <c r="R81" s="117">
        <f t="shared" ref="R81:V81" si="29">R82+R85+R87+R100</f>
        <v>0.87997425095233583</v>
      </c>
      <c r="S81" s="117">
        <f t="shared" si="29"/>
        <v>0.56159963209578834</v>
      </c>
      <c r="T81" s="117">
        <f t="shared" si="29"/>
        <v>0.65481611701241049</v>
      </c>
      <c r="U81" s="117">
        <f t="shared" si="29"/>
        <v>0.63864657593457386</v>
      </c>
      <c r="V81" s="117">
        <f t="shared" si="29"/>
        <v>0.63176889425443605</v>
      </c>
      <c r="W81" s="117">
        <f t="shared" ref="W81:Y81" si="30">W82+W85+W87+W100</f>
        <v>0.54080016993221769</v>
      </c>
      <c r="X81" s="117">
        <f t="shared" si="30"/>
        <v>0.36510073494411988</v>
      </c>
      <c r="Y81" s="117">
        <f t="shared" si="30"/>
        <v>0.40541463345628637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5.7995936471423974E-2</v>
      </c>
      <c r="D87" s="122">
        <v>6.3112638809072794E-2</v>
      </c>
      <c r="E87" s="122">
        <v>7.795808944312993E-2</v>
      </c>
      <c r="F87" s="122">
        <v>6.0899759540003921E-2</v>
      </c>
      <c r="G87" s="122">
        <v>4.9985954547354321E-2</v>
      </c>
      <c r="H87" s="122">
        <v>6.9986051996980964E-2</v>
      </c>
      <c r="I87" s="122">
        <v>6.7894346722749341E-2</v>
      </c>
      <c r="J87" s="122">
        <v>3.3710550423432961E-2</v>
      </c>
      <c r="K87" s="122">
        <v>3.5103510371995862E-2</v>
      </c>
      <c r="L87" s="122">
        <v>3.8249300431876222E-2</v>
      </c>
      <c r="M87" s="122">
        <v>4.2813643475012687E-2</v>
      </c>
      <c r="N87" s="122">
        <v>0.11423938852085819</v>
      </c>
      <c r="O87" s="122">
        <v>5.7987494181851812E-2</v>
      </c>
      <c r="P87" s="122">
        <v>5.6475345745009238E-2</v>
      </c>
      <c r="Q87" s="122">
        <v>3.0304942771810256E-2</v>
      </c>
      <c r="R87" s="122">
        <v>6.7744655660317687E-3</v>
      </c>
      <c r="S87" s="122">
        <v>1.8122252877505574E-2</v>
      </c>
      <c r="T87" s="122">
        <v>3.5538238356722061E-2</v>
      </c>
      <c r="U87" s="122">
        <v>3.5276421438637844E-2</v>
      </c>
      <c r="V87" s="122">
        <v>2.8292233516914723E-2</v>
      </c>
      <c r="W87" s="122">
        <v>1.5185590473525733E-2</v>
      </c>
      <c r="X87" s="122">
        <v>2.6558079400390822E-3</v>
      </c>
      <c r="Y87" s="122">
        <v>1.1768813324109069E-2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5.7995936471423974E-2</v>
      </c>
      <c r="D92" s="101">
        <v>6.3112638809072794E-2</v>
      </c>
      <c r="E92" s="101">
        <v>7.795808944312993E-2</v>
      </c>
      <c r="F92" s="101">
        <v>6.0899759540003921E-2</v>
      </c>
      <c r="G92" s="101">
        <v>4.9985954547354321E-2</v>
      </c>
      <c r="H92" s="101">
        <v>6.9986051996980964E-2</v>
      </c>
      <c r="I92" s="101">
        <v>6.7894346722749341E-2</v>
      </c>
      <c r="J92" s="101">
        <v>3.3710550423432961E-2</v>
      </c>
      <c r="K92" s="101">
        <v>3.5103510371995862E-2</v>
      </c>
      <c r="L92" s="101">
        <v>3.8122444723548199E-2</v>
      </c>
      <c r="M92" s="101">
        <v>4.2813643475012687E-2</v>
      </c>
      <c r="N92" s="101">
        <v>0.11423938852085819</v>
      </c>
      <c r="O92" s="101">
        <v>5.7987494181851812E-2</v>
      </c>
      <c r="P92" s="101">
        <v>5.6475345745009238E-2</v>
      </c>
      <c r="Q92" s="101">
        <v>3.0304942771810256E-2</v>
      </c>
      <c r="R92" s="101">
        <v>6.7744655660317687E-3</v>
      </c>
      <c r="S92" s="101">
        <v>1.8122252877505574E-2</v>
      </c>
      <c r="T92" s="101">
        <v>3.5538238356722061E-2</v>
      </c>
      <c r="U92" s="101">
        <v>3.5276421438637844E-2</v>
      </c>
      <c r="V92" s="101">
        <v>2.8292233516914723E-2</v>
      </c>
      <c r="W92" s="101">
        <v>1.5185590473525733E-2</v>
      </c>
      <c r="X92" s="101">
        <v>2.5879237047360805E-3</v>
      </c>
      <c r="Y92" s="101">
        <v>1.1768813324109069E-2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1.2685570832802334E-4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6.7884235303001831E-5</v>
      </c>
      <c r="Y93" s="104">
        <v>0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1.2685570832802334E-4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6.7884235303001831E-5</v>
      </c>
      <c r="Y94" s="98">
        <v>0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0.77006784626027203</v>
      </c>
      <c r="D100" s="122">
        <v>2.2995021912986062</v>
      </c>
      <c r="E100" s="122">
        <v>1.6886141161395587</v>
      </c>
      <c r="F100" s="122">
        <v>0.87530834505526767</v>
      </c>
      <c r="G100" s="122">
        <v>0.45421981634339786</v>
      </c>
      <c r="H100" s="122">
        <v>0.63430977475103845</v>
      </c>
      <c r="I100" s="122">
        <v>0.82406858154863805</v>
      </c>
      <c r="J100" s="122">
        <v>0.81548588960024015</v>
      </c>
      <c r="K100" s="122">
        <v>0.82230683750941147</v>
      </c>
      <c r="L100" s="122">
        <v>0.75915802474512484</v>
      </c>
      <c r="M100" s="122">
        <v>0.75147084326581903</v>
      </c>
      <c r="N100" s="122">
        <v>1.6398279060136978</v>
      </c>
      <c r="O100" s="122">
        <v>1.0401315956136696</v>
      </c>
      <c r="P100" s="122">
        <v>1.6046555053203091</v>
      </c>
      <c r="Q100" s="122">
        <v>3.5784578035918981</v>
      </c>
      <c r="R100" s="122">
        <v>0.87319978538630405</v>
      </c>
      <c r="S100" s="122">
        <v>0.54347737921828276</v>
      </c>
      <c r="T100" s="122">
        <v>0.6192778786556884</v>
      </c>
      <c r="U100" s="122">
        <v>0.60337015449593601</v>
      </c>
      <c r="V100" s="122">
        <v>0.60347666073752138</v>
      </c>
      <c r="W100" s="122">
        <v>0.52561457945869194</v>
      </c>
      <c r="X100" s="122">
        <v>0.36244492700408082</v>
      </c>
      <c r="Y100" s="122">
        <v>0.3936458201321773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0.77006784626027203</v>
      </c>
      <c r="D102" s="98">
        <v>2.2995021912986062</v>
      </c>
      <c r="E102" s="98">
        <v>1.6886141161395587</v>
      </c>
      <c r="F102" s="98">
        <v>0.87530834505526767</v>
      </c>
      <c r="G102" s="98">
        <v>0.45421981634339786</v>
      </c>
      <c r="H102" s="98">
        <v>0.63430977475103845</v>
      </c>
      <c r="I102" s="98">
        <v>0.82406858154863805</v>
      </c>
      <c r="J102" s="98">
        <v>0.81548588960024015</v>
      </c>
      <c r="K102" s="98">
        <v>0.82230683750941147</v>
      </c>
      <c r="L102" s="98">
        <v>0.75915802474512484</v>
      </c>
      <c r="M102" s="98">
        <v>0.75147084326581903</v>
      </c>
      <c r="N102" s="98">
        <v>1.6398279060136978</v>
      </c>
      <c r="O102" s="98">
        <v>1.0401315956136696</v>
      </c>
      <c r="P102" s="98">
        <v>1.6046555053203091</v>
      </c>
      <c r="Q102" s="98">
        <v>3.5784578035918981</v>
      </c>
      <c r="R102" s="98">
        <v>0.87319978538630405</v>
      </c>
      <c r="S102" s="98">
        <v>0.54347737921828276</v>
      </c>
      <c r="T102" s="98">
        <v>0.6192778786556884</v>
      </c>
      <c r="U102" s="98">
        <v>0.60337015449593601</v>
      </c>
      <c r="V102" s="98">
        <v>0.60347666073752138</v>
      </c>
      <c r="W102" s="98">
        <v>0.52561457945869194</v>
      </c>
      <c r="X102" s="98">
        <v>0.36244492700408082</v>
      </c>
      <c r="Y102" s="98">
        <v>0.3936458201321773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0.50712229440187817</v>
      </c>
      <c r="D124" s="117">
        <f t="shared" si="42"/>
        <v>0</v>
      </c>
      <c r="E124" s="117">
        <f t="shared" si="42"/>
        <v>0.13821253071521064</v>
      </c>
      <c r="F124" s="117">
        <f t="shared" si="42"/>
        <v>0.52352171326583474</v>
      </c>
      <c r="G124" s="117">
        <f t="shared" si="42"/>
        <v>0.5087997852739502</v>
      </c>
      <c r="H124" s="117">
        <f t="shared" si="42"/>
        <v>0.32416920097858448</v>
      </c>
      <c r="I124" s="117">
        <f t="shared" si="42"/>
        <v>0.31394058941074193</v>
      </c>
      <c r="J124" s="117">
        <f t="shared" si="42"/>
        <v>0.33959701745158144</v>
      </c>
      <c r="K124" s="117">
        <f t="shared" si="42"/>
        <v>0.58215107137525257</v>
      </c>
      <c r="L124" s="117">
        <f t="shared" si="42"/>
        <v>0.36863934115136238</v>
      </c>
      <c r="M124" s="117">
        <f t="shared" si="42"/>
        <v>0.59772428176457337</v>
      </c>
      <c r="N124" s="117">
        <f t="shared" si="42"/>
        <v>0.71618927198314275</v>
      </c>
      <c r="O124" s="117">
        <f t="shared" si="42"/>
        <v>0.75590036439429731</v>
      </c>
      <c r="P124" s="117">
        <f t="shared" si="42"/>
        <v>0.59287662347713721</v>
      </c>
      <c r="Q124" s="117">
        <f t="shared" si="42"/>
        <v>1.0863270241661895</v>
      </c>
      <c r="R124" s="117">
        <f t="shared" ref="R124:V124" si="43">R125+R128+R130+R139</f>
        <v>0.38604388683533658</v>
      </c>
      <c r="S124" s="117">
        <f t="shared" si="43"/>
        <v>0.23690594356847916</v>
      </c>
      <c r="T124" s="117">
        <f t="shared" si="43"/>
        <v>0.12192581463617656</v>
      </c>
      <c r="U124" s="117">
        <f t="shared" si="43"/>
        <v>0.22842774918285605</v>
      </c>
      <c r="V124" s="117">
        <f t="shared" si="43"/>
        <v>0.27024453686902827</v>
      </c>
      <c r="W124" s="117">
        <f t="shared" ref="W124:Y124" si="44">W125+W128+W130+W139</f>
        <v>0.31738636269479087</v>
      </c>
      <c r="X124" s="117">
        <f t="shared" si="44"/>
        <v>0.24219906629545915</v>
      </c>
      <c r="Y124" s="117">
        <f t="shared" si="44"/>
        <v>0.13809869755456713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0.50712229440187817</v>
      </c>
      <c r="D139" s="122">
        <v>0</v>
      </c>
      <c r="E139" s="122">
        <v>0.13821253071521064</v>
      </c>
      <c r="F139" s="122">
        <v>0.52352171326583474</v>
      </c>
      <c r="G139" s="122">
        <v>0.5087997852739502</v>
      </c>
      <c r="H139" s="122">
        <v>0.32416920097858448</v>
      </c>
      <c r="I139" s="122">
        <v>0.31394058941074193</v>
      </c>
      <c r="J139" s="122">
        <v>0.33959701745158144</v>
      </c>
      <c r="K139" s="122">
        <v>0.58215107137525257</v>
      </c>
      <c r="L139" s="122">
        <v>0.36863934115136238</v>
      </c>
      <c r="M139" s="122">
        <v>0.59772428176457337</v>
      </c>
      <c r="N139" s="122">
        <v>0.71618927198314275</v>
      </c>
      <c r="O139" s="122">
        <v>0.75590036439429731</v>
      </c>
      <c r="P139" s="122">
        <v>0.59287662347713721</v>
      </c>
      <c r="Q139" s="122">
        <v>1.0863270241661895</v>
      </c>
      <c r="R139" s="122">
        <v>0.38604388683533658</v>
      </c>
      <c r="S139" s="122">
        <v>0.23690594356847916</v>
      </c>
      <c r="T139" s="122">
        <v>0.12192581463617656</v>
      </c>
      <c r="U139" s="122">
        <v>0.22842774918285605</v>
      </c>
      <c r="V139" s="122">
        <v>0.27024453686902827</v>
      </c>
      <c r="W139" s="122">
        <v>0.31738636269479087</v>
      </c>
      <c r="X139" s="122">
        <v>0.24219906629545915</v>
      </c>
      <c r="Y139" s="122">
        <v>0.13809869755456713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0.50712229440187817</v>
      </c>
      <c r="D140" s="98">
        <v>0</v>
      </c>
      <c r="E140" s="98">
        <v>0.13821253071521064</v>
      </c>
      <c r="F140" s="98">
        <v>0.52352171326583474</v>
      </c>
      <c r="G140" s="98">
        <v>0.5087997852739502</v>
      </c>
      <c r="H140" s="98">
        <v>0.32416920097858448</v>
      </c>
      <c r="I140" s="98">
        <v>0.31394058941074193</v>
      </c>
      <c r="J140" s="98">
        <v>0.33959701745158144</v>
      </c>
      <c r="K140" s="98">
        <v>0.58215107137525257</v>
      </c>
      <c r="L140" s="98">
        <v>0.36863934115136238</v>
      </c>
      <c r="M140" s="98">
        <v>0.59772428176457337</v>
      </c>
      <c r="N140" s="98">
        <v>0.71618927198314275</v>
      </c>
      <c r="O140" s="98">
        <v>0.75590036439429731</v>
      </c>
      <c r="P140" s="98">
        <v>0.59287662347713721</v>
      </c>
      <c r="Q140" s="98">
        <v>1.0863270241661895</v>
      </c>
      <c r="R140" s="98">
        <v>0.38604388683533658</v>
      </c>
      <c r="S140" s="98">
        <v>0.23690594356847916</v>
      </c>
      <c r="T140" s="98">
        <v>0.12192581463617656</v>
      </c>
      <c r="U140" s="98">
        <v>0.22842774918285605</v>
      </c>
      <c r="V140" s="98">
        <v>0.27024453686902827</v>
      </c>
      <c r="W140" s="98">
        <v>0.31738636269479087</v>
      </c>
      <c r="X140" s="98">
        <v>0.24219906629545915</v>
      </c>
      <c r="Y140" s="98">
        <v>0.13809869755456713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7.885244706992553E-2</v>
      </c>
      <c r="D161" s="117">
        <f t="shared" si="54"/>
        <v>1.4505091436609361E-2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0.13302889145358424</v>
      </c>
      <c r="I161" s="117">
        <f t="shared" si="54"/>
        <v>0.27783745285150147</v>
      </c>
      <c r="J161" s="117">
        <f t="shared" si="54"/>
        <v>0.51004467568626632</v>
      </c>
      <c r="K161" s="117">
        <f t="shared" si="54"/>
        <v>0.53482607734115184</v>
      </c>
      <c r="L161" s="117">
        <f t="shared" si="54"/>
        <v>0.33803795132872166</v>
      </c>
      <c r="M161" s="117">
        <f t="shared" si="54"/>
        <v>0.32822535640365097</v>
      </c>
      <c r="N161" s="117">
        <f t="shared" si="54"/>
        <v>0.26879850924813875</v>
      </c>
      <c r="O161" s="117">
        <f t="shared" si="54"/>
        <v>0.18622794058385186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3.823895167512379E-2</v>
      </c>
      <c r="U161" s="117">
        <f t="shared" si="55"/>
        <v>0.13715977277367503</v>
      </c>
      <c r="V161" s="117">
        <f t="shared" si="55"/>
        <v>0.17488825193334764</v>
      </c>
      <c r="W161" s="117">
        <f t="shared" ref="W161:Y161" si="56">W162+W164+W166+W175</f>
        <v>0.3882686249685563</v>
      </c>
      <c r="X161" s="117">
        <f t="shared" si="56"/>
        <v>0.20869399540190997</v>
      </c>
      <c r="Y161" s="117">
        <f t="shared" si="56"/>
        <v>0.20299400862550798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5.4172028572209213E-3</v>
      </c>
      <c r="D166" s="122">
        <v>3.0197434836876943E-4</v>
      </c>
      <c r="E166" s="122">
        <v>0</v>
      </c>
      <c r="F166" s="122">
        <v>0</v>
      </c>
      <c r="G166" s="122">
        <v>0</v>
      </c>
      <c r="H166" s="122">
        <v>1.2814347548742992E-2</v>
      </c>
      <c r="I166" s="122">
        <v>2.0736204417785512E-2</v>
      </c>
      <c r="J166" s="122">
        <v>1.980929251686267E-2</v>
      </c>
      <c r="K166" s="122">
        <v>2.0989727851296495E-2</v>
      </c>
      <c r="L166" s="122">
        <v>1.5915195370024973E-2</v>
      </c>
      <c r="M166" s="122">
        <v>1.704968102987231E-2</v>
      </c>
      <c r="N166" s="122">
        <v>1.7029474065221092E-2</v>
      </c>
      <c r="O166" s="122">
        <v>9.5007758829022751E-3</v>
      </c>
      <c r="P166" s="122">
        <v>0</v>
      </c>
      <c r="Q166" s="122">
        <v>0</v>
      </c>
      <c r="R166" s="122">
        <v>0</v>
      </c>
      <c r="S166" s="122">
        <v>0</v>
      </c>
      <c r="T166" s="122">
        <v>2.055931144603756E-3</v>
      </c>
      <c r="U166" s="122">
        <v>7.1121817416608538E-3</v>
      </c>
      <c r="V166" s="122">
        <v>7.4616879605049809E-3</v>
      </c>
      <c r="W166" s="122">
        <v>1.0353811686494819E-2</v>
      </c>
      <c r="X166" s="122">
        <v>1.6174523154600504E-3</v>
      </c>
      <c r="Y166" s="122">
        <v>5.7408845483458877E-3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5.4172028572209213E-3</v>
      </c>
      <c r="D167" s="98">
        <v>3.0197434836876943E-4</v>
      </c>
      <c r="E167" s="98">
        <v>0</v>
      </c>
      <c r="F167" s="98">
        <v>0</v>
      </c>
      <c r="G167" s="98">
        <v>0</v>
      </c>
      <c r="H167" s="98">
        <v>1.2814347548742992E-2</v>
      </c>
      <c r="I167" s="98">
        <v>2.0736204417785512E-2</v>
      </c>
      <c r="J167" s="98">
        <v>1.980929251686267E-2</v>
      </c>
      <c r="K167" s="98">
        <v>2.0989727851296495E-2</v>
      </c>
      <c r="L167" s="98">
        <v>1.5915195370024973E-2</v>
      </c>
      <c r="M167" s="98">
        <v>1.704968102987231E-2</v>
      </c>
      <c r="N167" s="98">
        <v>1.7029474065221092E-2</v>
      </c>
      <c r="O167" s="98">
        <v>9.5007758829022751E-3</v>
      </c>
      <c r="P167" s="98">
        <v>0</v>
      </c>
      <c r="Q167" s="98">
        <v>0</v>
      </c>
      <c r="R167" s="98">
        <v>0</v>
      </c>
      <c r="S167" s="98">
        <v>0</v>
      </c>
      <c r="T167" s="98">
        <v>2.055931144603756E-3</v>
      </c>
      <c r="U167" s="98">
        <v>7.1121817416608538E-3</v>
      </c>
      <c r="V167" s="98">
        <v>7.4616879605049809E-3</v>
      </c>
      <c r="W167" s="98">
        <v>1.0353811686494819E-2</v>
      </c>
      <c r="X167" s="98">
        <v>1.6174523154600504E-3</v>
      </c>
      <c r="Y167" s="98">
        <v>5.7408845483458877E-3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7.3435244212704615E-2</v>
      </c>
      <c r="D175" s="122">
        <v>1.4203117088240591E-2</v>
      </c>
      <c r="E175" s="122">
        <v>0</v>
      </c>
      <c r="F175" s="122">
        <v>0</v>
      </c>
      <c r="G175" s="122">
        <v>0</v>
      </c>
      <c r="H175" s="122">
        <v>0.12021454390484124</v>
      </c>
      <c r="I175" s="122">
        <v>0.25710124843371596</v>
      </c>
      <c r="J175" s="122">
        <v>0.49023538316940368</v>
      </c>
      <c r="K175" s="122">
        <v>0.51383634948985535</v>
      </c>
      <c r="L175" s="122">
        <v>0.32212275595869672</v>
      </c>
      <c r="M175" s="122">
        <v>0.31117567537377866</v>
      </c>
      <c r="N175" s="122">
        <v>0.25176903518291766</v>
      </c>
      <c r="O175" s="122">
        <v>0.1767271647009496</v>
      </c>
      <c r="P175" s="122">
        <v>0</v>
      </c>
      <c r="Q175" s="122">
        <v>0</v>
      </c>
      <c r="R175" s="122">
        <v>0</v>
      </c>
      <c r="S175" s="122">
        <v>0</v>
      </c>
      <c r="T175" s="122">
        <v>3.6183020530520034E-2</v>
      </c>
      <c r="U175" s="122">
        <v>0.13004759103201416</v>
      </c>
      <c r="V175" s="122">
        <v>0.16742656397284267</v>
      </c>
      <c r="W175" s="122">
        <v>0.3779148132820615</v>
      </c>
      <c r="X175" s="122">
        <v>0.20707654308644993</v>
      </c>
      <c r="Y175" s="122">
        <v>0.19725312407716208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7.3435244212704615E-2</v>
      </c>
      <c r="D176" s="98">
        <v>1.4203117088240591E-2</v>
      </c>
      <c r="E176" s="98">
        <v>0</v>
      </c>
      <c r="F176" s="98">
        <v>0</v>
      </c>
      <c r="G176" s="98">
        <v>0</v>
      </c>
      <c r="H176" s="98">
        <v>0.12021454390484124</v>
      </c>
      <c r="I176" s="98">
        <v>0.25710124843371596</v>
      </c>
      <c r="J176" s="98">
        <v>0.49023538316940368</v>
      </c>
      <c r="K176" s="98">
        <v>0.51383634948985535</v>
      </c>
      <c r="L176" s="98">
        <v>0.32212275595869672</v>
      </c>
      <c r="M176" s="98">
        <v>0.31117567537377866</v>
      </c>
      <c r="N176" s="98">
        <v>0.25176903518291766</v>
      </c>
      <c r="O176" s="98">
        <v>0.1767271647009496</v>
      </c>
      <c r="P176" s="98">
        <v>0</v>
      </c>
      <c r="Q176" s="98">
        <v>0</v>
      </c>
      <c r="R176" s="98">
        <v>0</v>
      </c>
      <c r="S176" s="98">
        <v>0</v>
      </c>
      <c r="T176" s="98">
        <v>3.6183020530520034E-2</v>
      </c>
      <c r="U176" s="98">
        <v>0.13004759103201416</v>
      </c>
      <c r="V176" s="98">
        <v>0.16742656397284267</v>
      </c>
      <c r="W176" s="98">
        <v>0.3779148132820615</v>
      </c>
      <c r="X176" s="98">
        <v>0.20707654308644993</v>
      </c>
      <c r="Y176" s="98">
        <v>0.19725312407716208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4986.2937732805603</v>
      </c>
      <c r="D3" s="117">
        <f t="shared" si="0"/>
        <v>7769.7893405571731</v>
      </c>
      <c r="E3" s="117">
        <f t="shared" si="0"/>
        <v>8647.2754902741726</v>
      </c>
      <c r="F3" s="117">
        <f t="shared" si="0"/>
        <v>6820.5726780191317</v>
      </c>
      <c r="G3" s="117">
        <f t="shared" si="0"/>
        <v>6365.4605298037532</v>
      </c>
      <c r="H3" s="117">
        <f t="shared" si="0"/>
        <v>6895.3767145842285</v>
      </c>
      <c r="I3" s="117">
        <f t="shared" si="0"/>
        <v>6438.6520124356612</v>
      </c>
      <c r="J3" s="117">
        <f t="shared" si="0"/>
        <v>6593.2555710897286</v>
      </c>
      <c r="K3" s="117">
        <f t="shared" si="0"/>
        <v>5434.385684147509</v>
      </c>
      <c r="L3" s="117">
        <f t="shared" si="0"/>
        <v>6506.5704718682173</v>
      </c>
      <c r="M3" s="117">
        <f t="shared" si="0"/>
        <v>7687.5148540078162</v>
      </c>
      <c r="N3" s="117">
        <f t="shared" si="0"/>
        <v>7698.7874253658529</v>
      </c>
      <c r="O3" s="117">
        <f t="shared" si="0"/>
        <v>6668.1053183989407</v>
      </c>
      <c r="P3" s="117">
        <f t="shared" si="0"/>
        <v>0</v>
      </c>
      <c r="Q3" s="117">
        <f t="shared" si="0"/>
        <v>5472.2656271314727</v>
      </c>
      <c r="R3" s="117">
        <f t="shared" ref="R3:V3" si="1">R4+R7+R9+R19</f>
        <v>5809.9967792165635</v>
      </c>
      <c r="S3" s="117">
        <f t="shared" si="1"/>
        <v>5931.5653471974165</v>
      </c>
      <c r="T3" s="117">
        <f t="shared" si="1"/>
        <v>0</v>
      </c>
      <c r="U3" s="117">
        <f t="shared" si="1"/>
        <v>4626.6227757055276</v>
      </c>
      <c r="V3" s="117">
        <f t="shared" si="1"/>
        <v>4615.0511685515403</v>
      </c>
      <c r="W3" s="117">
        <f t="shared" ref="W3:Y3" si="2">W4+W7+W9+W19</f>
        <v>0</v>
      </c>
      <c r="X3" s="117">
        <f t="shared" si="2"/>
        <v>3094.3264323906733</v>
      </c>
      <c r="Y3" s="117">
        <f t="shared" si="2"/>
        <v>2365.8628154658809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3151.5835734299071</v>
      </c>
      <c r="D4" s="122">
        <f t="shared" si="3"/>
        <v>5753.3593846097001</v>
      </c>
      <c r="E4" s="122">
        <f t="shared" si="3"/>
        <v>6648.0116373163573</v>
      </c>
      <c r="F4" s="122">
        <f t="shared" si="3"/>
        <v>4878.201639939015</v>
      </c>
      <c r="G4" s="122">
        <f t="shared" si="3"/>
        <v>4373.8025348533783</v>
      </c>
      <c r="H4" s="122">
        <f t="shared" si="3"/>
        <v>4860.5078229674582</v>
      </c>
      <c r="I4" s="122">
        <f t="shared" si="3"/>
        <v>4417.8512172223855</v>
      </c>
      <c r="J4" s="122">
        <f t="shared" si="3"/>
        <v>4364.6898952936699</v>
      </c>
      <c r="K4" s="122">
        <f t="shared" si="3"/>
        <v>3189.9530360391345</v>
      </c>
      <c r="L4" s="122">
        <f t="shared" si="3"/>
        <v>4360.3581361608985</v>
      </c>
      <c r="M4" s="122">
        <f t="shared" si="3"/>
        <v>5312.4846805062371</v>
      </c>
      <c r="N4" s="122">
        <f t="shared" si="3"/>
        <v>5419.1502340809047</v>
      </c>
      <c r="O4" s="122">
        <f t="shared" si="3"/>
        <v>4618.111372098665</v>
      </c>
      <c r="P4" s="122">
        <f t="shared" si="3"/>
        <v>0</v>
      </c>
      <c r="Q4" s="122">
        <f t="shared" si="3"/>
        <v>3443.2438777339435</v>
      </c>
      <c r="R4" s="122">
        <f t="shared" ref="R4:V4" si="4">SUM(R5:R6)</f>
        <v>3781.608156265137</v>
      </c>
      <c r="S4" s="122">
        <f t="shared" si="4"/>
        <v>3853.2897061522613</v>
      </c>
      <c r="T4" s="122">
        <f t="shared" si="4"/>
        <v>0</v>
      </c>
      <c r="U4" s="122">
        <f t="shared" si="4"/>
        <v>2619.0575799953522</v>
      </c>
      <c r="V4" s="122">
        <f t="shared" si="4"/>
        <v>2514.767739270766</v>
      </c>
      <c r="W4" s="122">
        <f t="shared" ref="W4:Y4" si="5">SUM(W5:W6)</f>
        <v>0</v>
      </c>
      <c r="X4" s="122">
        <f t="shared" si="5"/>
        <v>1338.1380911100653</v>
      </c>
      <c r="Y4" s="122">
        <f t="shared" si="5"/>
        <v>786.43867179540462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3135.5085317847797</v>
      </c>
      <c r="D5" s="98">
        <v>5723.9544936906877</v>
      </c>
      <c r="E5" s="98">
        <v>6614.2198888913008</v>
      </c>
      <c r="F5" s="98">
        <v>4853.5252916492273</v>
      </c>
      <c r="G5" s="98">
        <v>4351.8957976814236</v>
      </c>
      <c r="H5" s="98">
        <v>4836.1853844269581</v>
      </c>
      <c r="I5" s="98">
        <v>4395.9876785595525</v>
      </c>
      <c r="J5" s="98">
        <v>4342.9926110790739</v>
      </c>
      <c r="K5" s="98">
        <v>3174.1410460047255</v>
      </c>
      <c r="L5" s="98">
        <v>4338.5818293023476</v>
      </c>
      <c r="M5" s="98">
        <v>5285.8108385062587</v>
      </c>
      <c r="N5" s="98">
        <v>5392.4981037804791</v>
      </c>
      <c r="O5" s="98">
        <v>4595.181070998713</v>
      </c>
      <c r="P5" s="98">
        <v>0</v>
      </c>
      <c r="Q5" s="98">
        <v>3426.0979290481196</v>
      </c>
      <c r="R5" s="98">
        <v>3762.4786469586788</v>
      </c>
      <c r="S5" s="98">
        <v>3833.1994024673309</v>
      </c>
      <c r="T5" s="98">
        <v>0</v>
      </c>
      <c r="U5" s="98">
        <v>2604.7585752689511</v>
      </c>
      <c r="V5" s="98">
        <v>2500.696223861913</v>
      </c>
      <c r="W5" s="98">
        <v>0</v>
      </c>
      <c r="X5" s="98">
        <v>1330.4765736000816</v>
      </c>
      <c r="Y5" s="98">
        <v>781.88623147651879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16.075041645127442</v>
      </c>
      <c r="D6" s="98">
        <v>29.404890919012708</v>
      </c>
      <c r="E6" s="98">
        <v>33.79174842505693</v>
      </c>
      <c r="F6" s="98">
        <v>24.676348289787349</v>
      </c>
      <c r="G6" s="98">
        <v>21.90673717195498</v>
      </c>
      <c r="H6" s="98">
        <v>24.322438540500279</v>
      </c>
      <c r="I6" s="98">
        <v>21.8635386628332</v>
      </c>
      <c r="J6" s="98">
        <v>21.697284214596348</v>
      </c>
      <c r="K6" s="98">
        <v>15.811990034409289</v>
      </c>
      <c r="L6" s="98">
        <v>21.776306858551038</v>
      </c>
      <c r="M6" s="98">
        <v>26.673841999978379</v>
      </c>
      <c r="N6" s="98">
        <v>26.652130300425991</v>
      </c>
      <c r="O6" s="98">
        <v>22.930301099951812</v>
      </c>
      <c r="P6" s="98">
        <v>0</v>
      </c>
      <c r="Q6" s="98">
        <v>17.145948685824042</v>
      </c>
      <c r="R6" s="98">
        <v>19.129509306458409</v>
      </c>
      <c r="S6" s="98">
        <v>20.090303684930547</v>
      </c>
      <c r="T6" s="98">
        <v>0</v>
      </c>
      <c r="U6" s="98">
        <v>14.299004726401227</v>
      </c>
      <c r="V6" s="98">
        <v>14.071515408852761</v>
      </c>
      <c r="W6" s="98">
        <v>0</v>
      </c>
      <c r="X6" s="98">
        <v>7.6615175099837254</v>
      </c>
      <c r="Y6" s="98">
        <v>4.5524403188858686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36.709398307443941</v>
      </c>
      <c r="D7" s="122">
        <f t="shared" si="6"/>
        <v>27.244446421826154</v>
      </c>
      <c r="E7" s="122">
        <f t="shared" si="6"/>
        <v>37.681481996756254</v>
      </c>
      <c r="F7" s="122">
        <f t="shared" si="6"/>
        <v>19.663497900853578</v>
      </c>
      <c r="G7" s="122">
        <f t="shared" si="6"/>
        <v>19.644152976507126</v>
      </c>
      <c r="H7" s="122">
        <f t="shared" si="6"/>
        <v>19.885475281891882</v>
      </c>
      <c r="I7" s="122">
        <f t="shared" si="6"/>
        <v>31.157756117800769</v>
      </c>
      <c r="J7" s="122">
        <f t="shared" si="6"/>
        <v>21.680811405773277</v>
      </c>
      <c r="K7" s="122">
        <f t="shared" si="6"/>
        <v>56.319771195190953</v>
      </c>
      <c r="L7" s="122">
        <f t="shared" si="6"/>
        <v>19.724454220309138</v>
      </c>
      <c r="M7" s="122">
        <f t="shared" si="6"/>
        <v>23.96371956326335</v>
      </c>
      <c r="N7" s="122">
        <f t="shared" si="6"/>
        <v>112.37083328405384</v>
      </c>
      <c r="O7" s="122">
        <f t="shared" si="6"/>
        <v>20.194945924237533</v>
      </c>
      <c r="P7" s="122">
        <f t="shared" si="6"/>
        <v>0</v>
      </c>
      <c r="Q7" s="122">
        <f t="shared" si="6"/>
        <v>23.676406172088122</v>
      </c>
      <c r="R7" s="122">
        <f t="shared" si="6"/>
        <v>48.535140526461738</v>
      </c>
      <c r="S7" s="122">
        <f t="shared" si="6"/>
        <v>57.248296224312575</v>
      </c>
      <c r="T7" s="122">
        <f t="shared" si="6"/>
        <v>0</v>
      </c>
      <c r="U7" s="122">
        <f t="shared" si="6"/>
        <v>35.88684913100299</v>
      </c>
      <c r="V7" s="122">
        <f t="shared" si="6"/>
        <v>38.538361852280872</v>
      </c>
      <c r="W7" s="122">
        <f t="shared" si="6"/>
        <v>0</v>
      </c>
      <c r="X7" s="122">
        <f t="shared" si="6"/>
        <v>53.46122167637234</v>
      </c>
      <c r="Y7" s="122">
        <f t="shared" si="6"/>
        <v>43.006673882634665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36.709398307443941</v>
      </c>
      <c r="D8" s="98">
        <f>IF(RES_hhdet_in_fec!D8=0,0,RES_hhdet_in_fec!D8*1000*11630/RES_hhdet_in_new!D5)</f>
        <v>27.244446421826154</v>
      </c>
      <c r="E8" s="98">
        <f>IF(RES_hhdet_in_fec!E8=0,0,RES_hhdet_in_fec!E8*1000*11630/RES_hhdet_in_new!E5)</f>
        <v>37.681481996756254</v>
      </c>
      <c r="F8" s="98">
        <f>IF(RES_hhdet_in_fec!F8=0,0,RES_hhdet_in_fec!F8*1000*11630/RES_hhdet_in_new!F5)</f>
        <v>19.663497900853578</v>
      </c>
      <c r="G8" s="98">
        <f>IF(RES_hhdet_in_fec!G8=0,0,RES_hhdet_in_fec!G8*1000*11630/RES_hhdet_in_new!G5)</f>
        <v>19.644152976507126</v>
      </c>
      <c r="H8" s="98">
        <f>IF(RES_hhdet_in_fec!H8=0,0,RES_hhdet_in_fec!H8*1000*11630/RES_hhdet_in_new!H5)</f>
        <v>19.885475281891882</v>
      </c>
      <c r="I8" s="98">
        <f>IF(RES_hhdet_in_fec!I8=0,0,RES_hhdet_in_fec!I8*1000*11630/RES_hhdet_in_new!I5)</f>
        <v>31.157756117800769</v>
      </c>
      <c r="J8" s="98">
        <f>IF(RES_hhdet_in_fec!J8=0,0,RES_hhdet_in_fec!J8*1000*11630/RES_hhdet_in_new!J5)</f>
        <v>21.680811405773277</v>
      </c>
      <c r="K8" s="98">
        <f>IF(RES_hhdet_in_fec!K8=0,0,RES_hhdet_in_fec!K8*1000*11630/RES_hhdet_in_new!K5)</f>
        <v>56.319771195190953</v>
      </c>
      <c r="L8" s="98">
        <f>IF(RES_hhdet_in_fec!L8=0,0,RES_hhdet_in_fec!L8*1000*11630/RES_hhdet_in_new!L5)</f>
        <v>19.724454220309138</v>
      </c>
      <c r="M8" s="98">
        <f>IF(RES_hhdet_in_fec!M8=0,0,RES_hhdet_in_fec!M8*1000*11630/RES_hhdet_in_new!M5)</f>
        <v>23.96371956326335</v>
      </c>
      <c r="N8" s="98">
        <f>IF(RES_hhdet_in_fec!N8=0,0,RES_hhdet_in_fec!N8*1000*11630/RES_hhdet_in_new!N5)</f>
        <v>112.37083328405384</v>
      </c>
      <c r="O8" s="98">
        <f>IF(RES_hhdet_in_fec!O8=0,0,RES_hhdet_in_fec!O8*1000*11630/RES_hhdet_in_new!O5)</f>
        <v>20.194945924237533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23.676406172088122</v>
      </c>
      <c r="R8" s="98">
        <f>IF(RES_hhdet_in_fec!R8=0,0,RES_hhdet_in_fec!R8*1000*11630/RES_hhdet_in_new!R5)</f>
        <v>48.535140526461738</v>
      </c>
      <c r="S8" s="98">
        <f>IF(RES_hhdet_in_fec!S8=0,0,RES_hhdet_in_fec!S8*1000*11630/RES_hhdet_in_new!S5)</f>
        <v>57.248296224312575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35.88684913100299</v>
      </c>
      <c r="V8" s="98">
        <f>IF(RES_hhdet_in_fec!V8=0,0,RES_hhdet_in_fec!V8*1000*11630/RES_hhdet_in_new!V5)</f>
        <v>38.538361852280872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53.46122167637234</v>
      </c>
      <c r="Y8" s="98">
        <f>IF(RES_hhdet_in_fec!Y8=0,0,RES_hhdet_in_fec!Y8*1000*11630/RES_hhdet_in_new!Y5)</f>
        <v>43.006673882634665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1151.4597656937178</v>
      </c>
      <c r="D9" s="122">
        <v>1294.226744380813</v>
      </c>
      <c r="E9" s="122">
        <v>1252.7135639071046</v>
      </c>
      <c r="F9" s="122">
        <v>1212.9435835771035</v>
      </c>
      <c r="G9" s="122">
        <v>1275.6218707615888</v>
      </c>
      <c r="H9" s="122">
        <v>1303.1230500252618</v>
      </c>
      <c r="I9" s="122">
        <v>1274.3478286113045</v>
      </c>
      <c r="J9" s="122">
        <v>1414.023278722131</v>
      </c>
      <c r="K9" s="122">
        <v>1445.8198627054592</v>
      </c>
      <c r="L9" s="122">
        <v>1353.6336481450619</v>
      </c>
      <c r="M9" s="122">
        <v>1534.563803681963</v>
      </c>
      <c r="N9" s="122">
        <v>1408.0814959532449</v>
      </c>
      <c r="O9" s="122">
        <v>1325.3956732265051</v>
      </c>
      <c r="P9" s="122">
        <v>0</v>
      </c>
      <c r="Q9" s="122">
        <v>1254.0299202866529</v>
      </c>
      <c r="R9" s="122">
        <v>1245.6219155965211</v>
      </c>
      <c r="S9" s="122">
        <v>1285.051218141545</v>
      </c>
      <c r="T9" s="122">
        <v>0</v>
      </c>
      <c r="U9" s="122">
        <v>1257.4054553805045</v>
      </c>
      <c r="V9" s="122">
        <v>1312.5407770964505</v>
      </c>
      <c r="W9" s="122">
        <v>0</v>
      </c>
      <c r="X9" s="122">
        <v>977.07350741982827</v>
      </c>
      <c r="Y9" s="122">
        <v>820.50905306796312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1014.5295362858078</v>
      </c>
      <c r="D10" s="98">
        <v>1291.4308667959597</v>
      </c>
      <c r="E10" s="98">
        <v>1357.5810012764427</v>
      </c>
      <c r="F10" s="98">
        <v>1188.5064449910894</v>
      </c>
      <c r="G10" s="98">
        <v>1222.5073081068188</v>
      </c>
      <c r="H10" s="98">
        <v>1305.3355835863183</v>
      </c>
      <c r="I10" s="98">
        <v>1310.9780789796416</v>
      </c>
      <c r="J10" s="98">
        <v>1412.6265254888021</v>
      </c>
      <c r="K10" s="98">
        <v>1085.1189425132402</v>
      </c>
      <c r="L10" s="98">
        <v>1447.6701691666833</v>
      </c>
      <c r="M10" s="98">
        <v>1776.2472784641122</v>
      </c>
      <c r="N10" s="98">
        <v>1713.2671425321626</v>
      </c>
      <c r="O10" s="98">
        <v>1441.6067979526861</v>
      </c>
      <c r="P10" s="98">
        <v>0</v>
      </c>
      <c r="Q10" s="98">
        <v>1295.8862519616446</v>
      </c>
      <c r="R10" s="98">
        <v>1399.3295732446416</v>
      </c>
      <c r="S10" s="98">
        <v>1475.6990623942006</v>
      </c>
      <c r="T10" s="98">
        <v>0</v>
      </c>
      <c r="U10" s="98">
        <v>1127.6261791751599</v>
      </c>
      <c r="V10" s="98">
        <v>1170.2823904788631</v>
      </c>
      <c r="W10" s="98">
        <v>0</v>
      </c>
      <c r="X10" s="98">
        <v>977.07350741982827</v>
      </c>
      <c r="Y10" s="98">
        <v>820.50905306796312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1402.795349538786</v>
      </c>
      <c r="D11" s="98">
        <v>1329.3464886809709</v>
      </c>
      <c r="E11" s="98">
        <v>1367.2741582206113</v>
      </c>
      <c r="F11" s="98">
        <v>1381.9170905471033</v>
      </c>
      <c r="G11" s="98">
        <v>1410.5598941713486</v>
      </c>
      <c r="H11" s="98">
        <v>1446.4386955024347</v>
      </c>
      <c r="I11" s="98">
        <v>1472.3318804555488</v>
      </c>
      <c r="J11" s="98">
        <v>1529.8971987333039</v>
      </c>
      <c r="K11" s="98">
        <v>1593.1143665483005</v>
      </c>
      <c r="L11" s="98">
        <v>1629.3397717851744</v>
      </c>
      <c r="M11" s="98">
        <v>1667.9072048944759</v>
      </c>
      <c r="N11" s="98">
        <v>1561.8097802962934</v>
      </c>
      <c r="O11" s="98">
        <v>1442.2123678437611</v>
      </c>
      <c r="P11" s="98">
        <v>0</v>
      </c>
      <c r="Q11" s="98">
        <v>1361.305291056661</v>
      </c>
      <c r="R11" s="98">
        <v>1242.6016842078577</v>
      </c>
      <c r="S11" s="98">
        <v>1266.3092427339911</v>
      </c>
      <c r="T11" s="98">
        <v>0</v>
      </c>
      <c r="U11" s="98">
        <v>1252.3651596514976</v>
      </c>
      <c r="V11" s="98">
        <v>1368.6549789621449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1150.4955996571402</v>
      </c>
      <c r="D15" s="101">
        <v>1294.1207878626342</v>
      </c>
      <c r="E15" s="101">
        <v>1251.3250474285062</v>
      </c>
      <c r="F15" s="101">
        <v>1212.0456191603671</v>
      </c>
      <c r="G15" s="101">
        <v>1274.9532806671368</v>
      </c>
      <c r="H15" s="101">
        <v>1302.2235728254725</v>
      </c>
      <c r="I15" s="101">
        <v>1273.3682281845295</v>
      </c>
      <c r="J15" s="101">
        <v>1413.6361190298996</v>
      </c>
      <c r="K15" s="101">
        <v>1456.270053563183</v>
      </c>
      <c r="L15" s="101">
        <v>1506.5670315092439</v>
      </c>
      <c r="M15" s="101">
        <v>1557.8934043749041</v>
      </c>
      <c r="N15" s="101">
        <v>1412.4656241924479</v>
      </c>
      <c r="O15" s="101">
        <v>1350.9409845449804</v>
      </c>
      <c r="P15" s="101">
        <v>0</v>
      </c>
      <c r="Q15" s="101">
        <v>1267.77877833406</v>
      </c>
      <c r="R15" s="101">
        <v>1274.068365616185</v>
      </c>
      <c r="S15" s="101">
        <v>1321.2577146636045</v>
      </c>
      <c r="T15" s="101">
        <v>0</v>
      </c>
      <c r="U15" s="101">
        <v>1285.4380657275683</v>
      </c>
      <c r="V15" s="101">
        <v>1336.8674185827949</v>
      </c>
      <c r="W15" s="101">
        <v>0</v>
      </c>
      <c r="X15" s="101">
        <v>0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1107.9084513561654</v>
      </c>
      <c r="M16" s="104">
        <v>1143.4362648535475</v>
      </c>
      <c r="N16" s="104">
        <v>1030.8284678619325</v>
      </c>
      <c r="O16" s="104">
        <v>1008.8136170079201</v>
      </c>
      <c r="P16" s="104">
        <v>0</v>
      </c>
      <c r="Q16" s="104">
        <v>969.08804335267621</v>
      </c>
      <c r="R16" s="104">
        <v>994.54887766678576</v>
      </c>
      <c r="S16" s="104">
        <v>1051.6319382798058</v>
      </c>
      <c r="T16" s="104">
        <v>0</v>
      </c>
      <c r="U16" s="104">
        <v>1034.796910759032</v>
      </c>
      <c r="V16" s="104">
        <v>1087.7946119387368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522.66242435016977</v>
      </c>
      <c r="M17" s="98">
        <v>522.89592878451833</v>
      </c>
      <c r="N17" s="98">
        <v>441.33119145817943</v>
      </c>
      <c r="O17" s="98">
        <v>451.2064639849022</v>
      </c>
      <c r="P17" s="98">
        <v>0</v>
      </c>
      <c r="Q17" s="98">
        <v>411.90866427749387</v>
      </c>
      <c r="R17" s="98">
        <v>446.58285962068209</v>
      </c>
      <c r="S17" s="98">
        <v>494.12707142424904</v>
      </c>
      <c r="T17" s="98">
        <v>0</v>
      </c>
      <c r="U17" s="98">
        <v>456.63088458144955</v>
      </c>
      <c r="V17" s="98">
        <v>486.42596278838965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585.24602700599553</v>
      </c>
      <c r="M18" s="98">
        <v>620.54033606902942</v>
      </c>
      <c r="N18" s="98">
        <v>589.49727640375295</v>
      </c>
      <c r="O18" s="98">
        <v>557.60715302301787</v>
      </c>
      <c r="P18" s="98">
        <v>0</v>
      </c>
      <c r="Q18" s="98">
        <v>557.1793790751824</v>
      </c>
      <c r="R18" s="98">
        <v>547.96601804610373</v>
      </c>
      <c r="S18" s="98">
        <v>557.50486685555688</v>
      </c>
      <c r="T18" s="98">
        <v>0</v>
      </c>
      <c r="U18" s="98">
        <v>578.16602617758258</v>
      </c>
      <c r="V18" s="98">
        <v>601.36864915034732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646.54103584949189</v>
      </c>
      <c r="D19" s="122">
        <v>694.95876514483371</v>
      </c>
      <c r="E19" s="122">
        <v>708.86880705395413</v>
      </c>
      <c r="F19" s="122">
        <v>709.76395660215996</v>
      </c>
      <c r="G19" s="122">
        <v>696.3919712122788</v>
      </c>
      <c r="H19" s="122">
        <v>711.86036630961621</v>
      </c>
      <c r="I19" s="122">
        <v>715.29521048416996</v>
      </c>
      <c r="J19" s="122">
        <v>792.86158566815482</v>
      </c>
      <c r="K19" s="122">
        <v>742.29301420772401</v>
      </c>
      <c r="L19" s="122">
        <v>772.85423334194832</v>
      </c>
      <c r="M19" s="122">
        <v>816.50265025635292</v>
      </c>
      <c r="N19" s="122">
        <v>759.18486204764963</v>
      </c>
      <c r="O19" s="122">
        <v>704.40332714953252</v>
      </c>
      <c r="P19" s="122">
        <v>0</v>
      </c>
      <c r="Q19" s="122">
        <v>751.31542293878829</v>
      </c>
      <c r="R19" s="122">
        <v>734.23156682844331</v>
      </c>
      <c r="S19" s="122">
        <v>735.97612667929798</v>
      </c>
      <c r="T19" s="122">
        <v>0</v>
      </c>
      <c r="U19" s="122">
        <v>714.27289119866793</v>
      </c>
      <c r="V19" s="122">
        <v>749.20429033204243</v>
      </c>
      <c r="W19" s="122">
        <v>0</v>
      </c>
      <c r="X19" s="122">
        <v>725.65361218440739</v>
      </c>
      <c r="Y19" s="122">
        <v>715.90841671987835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629.96213719960338</v>
      </c>
      <c r="D20" s="98">
        <v>939.67458323792562</v>
      </c>
      <c r="E20" s="98">
        <v>1021.7805210619741</v>
      </c>
      <c r="F20" s="98">
        <v>897.59221594868814</v>
      </c>
      <c r="G20" s="98">
        <v>816.88507351248563</v>
      </c>
      <c r="H20" s="98">
        <v>899.69083714824717</v>
      </c>
      <c r="I20" s="98">
        <v>931.73777793806607</v>
      </c>
      <c r="J20" s="98">
        <v>937.60114023172173</v>
      </c>
      <c r="K20" s="98">
        <v>746.29649544701704</v>
      </c>
      <c r="L20" s="98">
        <v>940.3715988815236</v>
      </c>
      <c r="M20" s="98">
        <v>989.16269874829084</v>
      </c>
      <c r="N20" s="98">
        <v>985.80462049811479</v>
      </c>
      <c r="O20" s="98">
        <v>961.30356322755324</v>
      </c>
      <c r="P20" s="98">
        <v>0</v>
      </c>
      <c r="Q20" s="98">
        <v>0</v>
      </c>
      <c r="R20" s="98">
        <v>845.1366846361426</v>
      </c>
      <c r="S20" s="98">
        <v>1108.985290845372</v>
      </c>
      <c r="T20" s="98">
        <v>0</v>
      </c>
      <c r="U20" s="98">
        <v>898.42663199000788</v>
      </c>
      <c r="V20" s="98">
        <v>986.59827447848045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802.17225593993919</v>
      </c>
      <c r="D21" s="98">
        <v>771.91021547006574</v>
      </c>
      <c r="E21" s="98">
        <v>888.22908008638956</v>
      </c>
      <c r="F21" s="98">
        <v>915.26554373895272</v>
      </c>
      <c r="G21" s="98">
        <v>899.89152707544497</v>
      </c>
      <c r="H21" s="98">
        <v>950.10139963228107</v>
      </c>
      <c r="I21" s="98">
        <v>896.83587108996085</v>
      </c>
      <c r="J21" s="98">
        <v>830.99965597775758</v>
      </c>
      <c r="K21" s="98">
        <v>928.19117385849268</v>
      </c>
      <c r="L21" s="98">
        <v>809.38554553781591</v>
      </c>
      <c r="M21" s="98">
        <v>1013.2044515119634</v>
      </c>
      <c r="N21" s="98">
        <v>915.9780894338777</v>
      </c>
      <c r="O21" s="98">
        <v>873.15982653791139</v>
      </c>
      <c r="P21" s="98">
        <v>0</v>
      </c>
      <c r="Q21" s="98">
        <v>1168.102316299259</v>
      </c>
      <c r="R21" s="98">
        <v>976.12637699170728</v>
      </c>
      <c r="S21" s="98">
        <v>952.42322539130828</v>
      </c>
      <c r="T21" s="98">
        <v>0</v>
      </c>
      <c r="U21" s="98">
        <v>929.37233319165</v>
      </c>
      <c r="V21" s="98">
        <v>1019.4224820718649</v>
      </c>
      <c r="W21" s="98">
        <v>0</v>
      </c>
      <c r="X21" s="98">
        <v>0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624.9687926406524</v>
      </c>
      <c r="D22" s="33">
        <v>614.08806287479752</v>
      </c>
      <c r="E22" s="33">
        <v>622.41387179674052</v>
      </c>
      <c r="F22" s="33">
        <v>654.3427574171476</v>
      </c>
      <c r="G22" s="33">
        <v>658.81215854424306</v>
      </c>
      <c r="H22" s="33">
        <v>666.87471284710762</v>
      </c>
      <c r="I22" s="33">
        <v>687.52337388325964</v>
      </c>
      <c r="J22" s="33">
        <v>704.28951708980924</v>
      </c>
      <c r="K22" s="33">
        <v>707.29163199125458</v>
      </c>
      <c r="L22" s="33">
        <v>702.84859389258622</v>
      </c>
      <c r="M22" s="33">
        <v>738.20622679053156</v>
      </c>
      <c r="N22" s="33">
        <v>683.84626772226181</v>
      </c>
      <c r="O22" s="33">
        <v>662.40344391659653</v>
      </c>
      <c r="P22" s="33">
        <v>0</v>
      </c>
      <c r="Q22" s="33">
        <v>700.68431231198031</v>
      </c>
      <c r="R22" s="33">
        <v>702.73623170801409</v>
      </c>
      <c r="S22" s="33">
        <v>718.42742733258638</v>
      </c>
      <c r="T22" s="33">
        <v>0</v>
      </c>
      <c r="U22" s="33">
        <v>682.57413947369014</v>
      </c>
      <c r="V22" s="33">
        <v>709.31376438762243</v>
      </c>
      <c r="W22" s="33">
        <v>0</v>
      </c>
      <c r="X22" s="33">
        <v>725.65361218440739</v>
      </c>
      <c r="Y22" s="33">
        <v>715.90841671987835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7520.099270743739</v>
      </c>
      <c r="D24" s="117">
        <f t="shared" si="7"/>
        <v>0</v>
      </c>
      <c r="E24" s="117">
        <f t="shared" si="7"/>
        <v>7822.1402436817143</v>
      </c>
      <c r="F24" s="117">
        <f t="shared" si="7"/>
        <v>7647.3890602627762</v>
      </c>
      <c r="G24" s="117">
        <f t="shared" si="7"/>
        <v>7588.0375721930486</v>
      </c>
      <c r="H24" s="117">
        <f t="shared" si="7"/>
        <v>7303.029826212728</v>
      </c>
      <c r="I24" s="117">
        <f t="shared" si="7"/>
        <v>7195.2417347226437</v>
      </c>
      <c r="J24" s="117">
        <f t="shared" si="7"/>
        <v>6892.4073820483663</v>
      </c>
      <c r="K24" s="117">
        <f t="shared" si="7"/>
        <v>5149.6481758855043</v>
      </c>
      <c r="L24" s="117">
        <f t="shared" si="7"/>
        <v>3870.5382785896004</v>
      </c>
      <c r="M24" s="117">
        <f t="shared" si="7"/>
        <v>10200.523886216733</v>
      </c>
      <c r="N24" s="117">
        <f t="shared" si="7"/>
        <v>7414.3241734912754</v>
      </c>
      <c r="O24" s="117">
        <f t="shared" si="7"/>
        <v>6030.7879420370055</v>
      </c>
      <c r="P24" s="117">
        <f t="shared" si="7"/>
        <v>4557.2121559133739</v>
      </c>
      <c r="Q24" s="117">
        <f t="shared" si="7"/>
        <v>9379.9608163204684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4251.1325879717597</v>
      </c>
      <c r="Y24" s="117">
        <f t="shared" si="9"/>
        <v>0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5744.634878445946</v>
      </c>
      <c r="D25" s="122">
        <f t="shared" si="10"/>
        <v>0</v>
      </c>
      <c r="E25" s="122">
        <f t="shared" si="10"/>
        <v>5948.4013244564676</v>
      </c>
      <c r="F25" s="122">
        <f t="shared" si="10"/>
        <v>5781.0006836852617</v>
      </c>
      <c r="G25" s="122">
        <f t="shared" si="10"/>
        <v>5654.2721329816686</v>
      </c>
      <c r="H25" s="122">
        <f t="shared" si="10"/>
        <v>5333.9315405401476</v>
      </c>
      <c r="I25" s="122">
        <f t="shared" si="10"/>
        <v>5234.3501326548549</v>
      </c>
      <c r="J25" s="122">
        <f t="shared" si="10"/>
        <v>4774.4817459286578</v>
      </c>
      <c r="K25" s="122">
        <f t="shared" si="10"/>
        <v>2901.3922176427427</v>
      </c>
      <c r="L25" s="122">
        <f t="shared" si="10"/>
        <v>1783.457524578731</v>
      </c>
      <c r="M25" s="122">
        <f t="shared" si="10"/>
        <v>7869.217702653511</v>
      </c>
      <c r="N25" s="122">
        <f t="shared" si="10"/>
        <v>5196.9340199342932</v>
      </c>
      <c r="O25" s="122">
        <f t="shared" si="10"/>
        <v>4002.0956909036531</v>
      </c>
      <c r="P25" s="122">
        <f t="shared" si="10"/>
        <v>2538.3099658911633</v>
      </c>
      <c r="Q25" s="122">
        <f t="shared" si="10"/>
        <v>7352.3418747764263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2093.6740824629146</v>
      </c>
      <c r="Y25" s="122">
        <f t="shared" si="12"/>
        <v>0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5685.1343844380572</v>
      </c>
      <c r="D26" s="98">
        <v>0</v>
      </c>
      <c r="E26" s="98">
        <v>5886.7781613561037</v>
      </c>
      <c r="F26" s="98">
        <v>5721.3072312620825</v>
      </c>
      <c r="G26" s="98">
        <v>5596.3654967570928</v>
      </c>
      <c r="H26" s="98">
        <v>5279.2627703069447</v>
      </c>
      <c r="I26" s="98">
        <v>5181.1921257095228</v>
      </c>
      <c r="J26" s="98">
        <v>4725.6576598129977</v>
      </c>
      <c r="K26" s="98">
        <v>2871.7052345601878</v>
      </c>
      <c r="L26" s="98">
        <v>1764.9892697720722</v>
      </c>
      <c r="M26" s="98">
        <v>7786.0382966886054</v>
      </c>
      <c r="N26" s="98">
        <v>5141.5677030638062</v>
      </c>
      <c r="O26" s="98">
        <v>3957.2114166780852</v>
      </c>
      <c r="P26" s="98">
        <v>2508.6742403664011</v>
      </c>
      <c r="Q26" s="98">
        <v>7263.1412433360238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2067.7282088824677</v>
      </c>
      <c r="Y26" s="98">
        <v>0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59.500494007888946</v>
      </c>
      <c r="D27" s="98">
        <v>0</v>
      </c>
      <c r="E27" s="98">
        <v>61.623163100363492</v>
      </c>
      <c r="F27" s="98">
        <v>59.693452423179366</v>
      </c>
      <c r="G27" s="98">
        <v>57.906636224575671</v>
      </c>
      <c r="H27" s="98">
        <v>54.668770233203126</v>
      </c>
      <c r="I27" s="98">
        <v>53.158006945332517</v>
      </c>
      <c r="J27" s="98">
        <v>48.824086115659952</v>
      </c>
      <c r="K27" s="98">
        <v>29.686983082554942</v>
      </c>
      <c r="L27" s="98">
        <v>18.46825480665872</v>
      </c>
      <c r="M27" s="98">
        <v>83.179405964905897</v>
      </c>
      <c r="N27" s="98">
        <v>55.366316870487076</v>
      </c>
      <c r="O27" s="98">
        <v>44.884274225568056</v>
      </c>
      <c r="P27" s="98">
        <v>29.635725524762201</v>
      </c>
      <c r="Q27" s="98">
        <v>89.200631440402461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25.945873580447124</v>
      </c>
      <c r="Y27" s="98">
        <v>0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57.081829954919698</v>
      </c>
      <c r="L28" s="122">
        <f t="shared" si="13"/>
        <v>20.082648407033911</v>
      </c>
      <c r="M28" s="122">
        <f t="shared" si="13"/>
        <v>25.166603514712595</v>
      </c>
      <c r="N28" s="122">
        <f t="shared" si="13"/>
        <v>112.96836784845569</v>
      </c>
      <c r="O28" s="122">
        <f t="shared" si="13"/>
        <v>19.666027430235559</v>
      </c>
      <c r="P28" s="122">
        <f t="shared" si="13"/>
        <v>45.112505688074258</v>
      </c>
      <c r="Q28" s="122">
        <f t="shared" si="13"/>
        <v>23.348627968361626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53.46122167637234</v>
      </c>
      <c r="Y28" s="122">
        <f t="shared" si="13"/>
        <v>0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57.081829954919698</v>
      </c>
      <c r="L29" s="98">
        <f>IF(RES_hhdet_in_fec!L29=0,0,RES_hhdet_in_fec!L29*1000*11630/RES_hhdet_in_new!L26)</f>
        <v>20.082648407033911</v>
      </c>
      <c r="M29" s="98">
        <f>IF(RES_hhdet_in_fec!M29=0,0,RES_hhdet_in_fec!M29*1000*11630/RES_hhdet_in_new!M26)</f>
        <v>25.166603514712595</v>
      </c>
      <c r="N29" s="98">
        <f>IF(RES_hhdet_in_fec!N29=0,0,RES_hhdet_in_fec!N29*1000*11630/RES_hhdet_in_new!N26)</f>
        <v>112.96836784845569</v>
      </c>
      <c r="O29" s="98">
        <f>IF(RES_hhdet_in_fec!O29=0,0,RES_hhdet_in_fec!O29*1000*11630/RES_hhdet_in_new!O26)</f>
        <v>19.666027430235559</v>
      </c>
      <c r="P29" s="98">
        <f>IF(RES_hhdet_in_fec!P29=0,0,RES_hhdet_in_fec!P29*1000*11630/RES_hhdet_in_new!P26)</f>
        <v>45.112505688074258</v>
      </c>
      <c r="Q29" s="98">
        <f>IF(RES_hhdet_in_fec!Q29=0,0,RES_hhdet_in_fec!Q29*1000*11630/RES_hhdet_in_new!Q26)</f>
        <v>23.348627968361626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X29" s="98">
        <f>IF(RES_hhdet_in_fec!X29=0,0,RES_hhdet_in_fec!X29*1000*11630/RES_hhdet_in_new!X26)</f>
        <v>53.46122167637234</v>
      </c>
      <c r="Y29" s="98">
        <f>IF(RES_hhdet_in_fec!Y29=0,0,RES_hhdet_in_fec!Y29*1000*11630/RES_hhdet_in_new!Y26)</f>
        <v>0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1150.4955996571405</v>
      </c>
      <c r="D30" s="122">
        <v>0</v>
      </c>
      <c r="E30" s="122">
        <v>1251.3250474285064</v>
      </c>
      <c r="F30" s="122">
        <v>1212.0456191603673</v>
      </c>
      <c r="G30" s="122">
        <v>1274.9532806671368</v>
      </c>
      <c r="H30" s="122">
        <v>1302.2235728254727</v>
      </c>
      <c r="I30" s="122">
        <v>1273.3682281845297</v>
      </c>
      <c r="J30" s="122">
        <v>1413.6361190298996</v>
      </c>
      <c r="K30" s="122">
        <v>1456.270053563183</v>
      </c>
      <c r="L30" s="122">
        <v>1347.1035994480126</v>
      </c>
      <c r="M30" s="122">
        <v>1527.1928755214701</v>
      </c>
      <c r="N30" s="122">
        <v>1396.8885974034474</v>
      </c>
      <c r="O30" s="122">
        <v>1319.5531526608463</v>
      </c>
      <c r="P30" s="122">
        <v>1298.1082421400927</v>
      </c>
      <c r="Q30" s="122">
        <v>1253.326000834961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1378.3436716480658</v>
      </c>
      <c r="Y30" s="122">
        <v>0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1404.6035832532293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1150.4955996571405</v>
      </c>
      <c r="D35" s="101">
        <v>0</v>
      </c>
      <c r="E35" s="101">
        <v>1251.3250474285064</v>
      </c>
      <c r="F35" s="101">
        <v>1212.0456191603673</v>
      </c>
      <c r="G35" s="101">
        <v>1274.9532806671368</v>
      </c>
      <c r="H35" s="101">
        <v>1302.2235728254727</v>
      </c>
      <c r="I35" s="101">
        <v>1273.3682281845297</v>
      </c>
      <c r="J35" s="101">
        <v>1413.6361190298996</v>
      </c>
      <c r="K35" s="101">
        <v>1456.270053563183</v>
      </c>
      <c r="L35" s="101">
        <v>1506.5670315092436</v>
      </c>
      <c r="M35" s="101">
        <v>1557.8934043749041</v>
      </c>
      <c r="N35" s="101">
        <v>1412.4656241924479</v>
      </c>
      <c r="O35" s="101">
        <v>1350.9409845449804</v>
      </c>
      <c r="P35" s="101">
        <v>1323.9898105524785</v>
      </c>
      <c r="Q35" s="101">
        <v>1267.77877833406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1378.3436716480658</v>
      </c>
      <c r="Y35" s="101">
        <v>0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1107.9084513561652</v>
      </c>
      <c r="M36" s="104">
        <v>1143.4362648535478</v>
      </c>
      <c r="N36" s="104">
        <v>1030.8284678619325</v>
      </c>
      <c r="O36" s="104">
        <v>1008.8136170079199</v>
      </c>
      <c r="P36" s="104">
        <v>1009.5722385228621</v>
      </c>
      <c r="Q36" s="104">
        <v>969.08804335267655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522.66242435016977</v>
      </c>
      <c r="M37" s="98">
        <v>522.89592878451822</v>
      </c>
      <c r="N37" s="98">
        <v>441.33119145817938</v>
      </c>
      <c r="O37" s="98">
        <v>451.20646398490214</v>
      </c>
      <c r="P37" s="98">
        <v>459.44354050600401</v>
      </c>
      <c r="Q37" s="98">
        <v>411.90866427749398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585.24602700599564</v>
      </c>
      <c r="M38" s="98">
        <v>620.54033606902942</v>
      </c>
      <c r="N38" s="98">
        <v>589.49727640375318</v>
      </c>
      <c r="O38" s="98">
        <v>557.60715302301776</v>
      </c>
      <c r="P38" s="98">
        <v>550.12869801685815</v>
      </c>
      <c r="Q38" s="98">
        <v>557.1793790751824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624.96879264065228</v>
      </c>
      <c r="D39" s="122">
        <v>0</v>
      </c>
      <c r="E39" s="122">
        <v>622.41387179674041</v>
      </c>
      <c r="F39" s="122">
        <v>654.34275741714748</v>
      </c>
      <c r="G39" s="122">
        <v>658.81215854424306</v>
      </c>
      <c r="H39" s="122">
        <v>666.8747128471075</v>
      </c>
      <c r="I39" s="122">
        <v>687.52337388325964</v>
      </c>
      <c r="J39" s="122">
        <v>704.28951708980901</v>
      </c>
      <c r="K39" s="122">
        <v>734.90407472465927</v>
      </c>
      <c r="L39" s="122">
        <v>719.89450615582302</v>
      </c>
      <c r="M39" s="122">
        <v>778.94670452703986</v>
      </c>
      <c r="N39" s="122">
        <v>707.53318830507965</v>
      </c>
      <c r="O39" s="122">
        <v>689.47307104226991</v>
      </c>
      <c r="P39" s="122">
        <v>675.68144219404314</v>
      </c>
      <c r="Q39" s="122">
        <v>750.94431274071985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725.65361218440739</v>
      </c>
      <c r="Y39" s="122">
        <v>0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928.19117385849268</v>
      </c>
      <c r="L40" s="98">
        <v>809.3855455378158</v>
      </c>
      <c r="M40" s="98">
        <v>1013.2044515119636</v>
      </c>
      <c r="N40" s="98">
        <v>915.97808943387793</v>
      </c>
      <c r="O40" s="98">
        <v>873.1598265379115</v>
      </c>
      <c r="P40" s="98">
        <v>811.29986923604372</v>
      </c>
      <c r="Q40" s="98">
        <v>1168.102316299259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624.96879264065228</v>
      </c>
      <c r="D41" s="33">
        <v>0</v>
      </c>
      <c r="E41" s="33">
        <v>622.41387179674041</v>
      </c>
      <c r="F41" s="33">
        <v>654.34275741714748</v>
      </c>
      <c r="G41" s="33">
        <v>658.81215854424306</v>
      </c>
      <c r="H41" s="33">
        <v>666.8747128471075</v>
      </c>
      <c r="I41" s="33">
        <v>687.52337388325964</v>
      </c>
      <c r="J41" s="33">
        <v>704.28951708980901</v>
      </c>
      <c r="K41" s="33">
        <v>707.29163199125458</v>
      </c>
      <c r="L41" s="33">
        <v>702.84859389258634</v>
      </c>
      <c r="M41" s="33">
        <v>738.20622679053156</v>
      </c>
      <c r="N41" s="33">
        <v>683.84626772226181</v>
      </c>
      <c r="O41" s="33">
        <v>662.40344391659653</v>
      </c>
      <c r="P41" s="33">
        <v>655.24578880415265</v>
      </c>
      <c r="Q41" s="33">
        <v>700.68431231198019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725.65361218440739</v>
      </c>
      <c r="Y41" s="33">
        <v>0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9234.3327652246062</v>
      </c>
      <c r="L43" s="117">
        <f t="shared" si="14"/>
        <v>9303.0008238848786</v>
      </c>
      <c r="M43" s="117">
        <f t="shared" si="14"/>
        <v>6428.7933458225107</v>
      </c>
      <c r="N43" s="117">
        <f t="shared" si="14"/>
        <v>7193.1666361527459</v>
      </c>
      <c r="O43" s="117">
        <f t="shared" si="14"/>
        <v>7676.3874396560968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6980.9793973566784</v>
      </c>
      <c r="L44" s="122">
        <f t="shared" si="17"/>
        <v>7212.3245883508434</v>
      </c>
      <c r="M44" s="122">
        <f t="shared" si="17"/>
        <v>4097.4871622592882</v>
      </c>
      <c r="N44" s="122">
        <f t="shared" si="17"/>
        <v>4975.7764825957638</v>
      </c>
      <c r="O44" s="122">
        <f t="shared" si="17"/>
        <v>5647.5530790535613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6911.3674584222499</v>
      </c>
      <c r="L45" s="98">
        <v>7139.2932696013668</v>
      </c>
      <c r="M45" s="98">
        <v>4054.8873686852899</v>
      </c>
      <c r="N45" s="98">
        <v>4923.1911851004716</v>
      </c>
      <c r="O45" s="98">
        <v>5584.0391753463464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69.61193893442811</v>
      </c>
      <c r="L46" s="98">
        <v>73.031318749476924</v>
      </c>
      <c r="M46" s="98">
        <v>42.599793573998397</v>
      </c>
      <c r="N46" s="98">
        <v>52.585297495291826</v>
      </c>
      <c r="O46" s="98">
        <v>63.51390370721488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56.117971662997974</v>
      </c>
      <c r="L47" s="122">
        <f t="shared" si="20"/>
        <v>19.524797062394082</v>
      </c>
      <c r="M47" s="122">
        <f t="shared" si="20"/>
        <v>25.166603514712595</v>
      </c>
      <c r="N47" s="122">
        <f t="shared" si="20"/>
        <v>112.96836784845569</v>
      </c>
      <c r="O47" s="122">
        <f t="shared" si="20"/>
        <v>19.848120276811816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56.117971662997974</v>
      </c>
      <c r="L48" s="98">
        <f>IF(RES_hhdet_in_fec!L48=0,0,RES_hhdet_in_fec!L48*1000*11630/RES_hhdet_in_new!L45)</f>
        <v>19.524797062394082</v>
      </c>
      <c r="M48" s="98">
        <f>IF(RES_hhdet_in_fec!M48=0,0,RES_hhdet_in_fec!M48*1000*11630/RES_hhdet_in_new!M45)</f>
        <v>25.166603514712595</v>
      </c>
      <c r="N48" s="98">
        <f>IF(RES_hhdet_in_fec!N48=0,0,RES_hhdet_in_fec!N48*1000*11630/RES_hhdet_in_new!N45)</f>
        <v>112.96836784845569</v>
      </c>
      <c r="O48" s="98">
        <f>IF(RES_hhdet_in_fec!O48=0,0,RES_hhdet_in_fec!O48*1000*11630/RES_hhdet_in_new!O45)</f>
        <v>19.848120276811816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X48" s="98">
        <f>IF(RES_hhdet_in_fec!X48=0,0,RES_hhdet_in_fec!X48*1000*11630/RES_hhdet_in_new!X45)</f>
        <v>0</v>
      </c>
      <c r="Y48" s="98">
        <f>IF(RES_hhdet_in_fec!Y48=0,0,RES_hhdet_in_fec!Y48*1000*11630/RES_hhdet_in_new!Y45)</f>
        <v>0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1456.270053563183</v>
      </c>
      <c r="L49" s="122">
        <v>1351.5331392274911</v>
      </c>
      <c r="M49" s="122">
        <v>1527.1928755214701</v>
      </c>
      <c r="N49" s="122">
        <v>1396.8885974034474</v>
      </c>
      <c r="O49" s="122">
        <v>1319.2625245878448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1456.270053563183</v>
      </c>
      <c r="L54" s="101">
        <v>1506.5670315092439</v>
      </c>
      <c r="M54" s="101">
        <v>1557.8934043749041</v>
      </c>
      <c r="N54" s="101">
        <v>1412.4656241924479</v>
      </c>
      <c r="O54" s="101">
        <v>1350.94098454498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1107.9084513561659</v>
      </c>
      <c r="M55" s="104">
        <v>1143.4362648535478</v>
      </c>
      <c r="N55" s="104">
        <v>1030.8284678619325</v>
      </c>
      <c r="O55" s="104">
        <v>1008.8136170079199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522.66242435016977</v>
      </c>
      <c r="M56" s="98">
        <v>522.89592878451822</v>
      </c>
      <c r="N56" s="98">
        <v>441.33119145817938</v>
      </c>
      <c r="O56" s="98">
        <v>451.20646398490214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585.24602700599587</v>
      </c>
      <c r="M57" s="98">
        <v>620.54033606902942</v>
      </c>
      <c r="N57" s="98">
        <v>589.49727640375318</v>
      </c>
      <c r="O57" s="98">
        <v>557.60715302301776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740.96534264174807</v>
      </c>
      <c r="L58" s="122">
        <v>719.61829924415008</v>
      </c>
      <c r="M58" s="122">
        <v>778.94670452703986</v>
      </c>
      <c r="N58" s="122">
        <v>707.53318830507965</v>
      </c>
      <c r="O58" s="122">
        <v>689.72371573787814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928.19117385849268</v>
      </c>
      <c r="L59" s="98">
        <v>809.38554553781569</v>
      </c>
      <c r="M59" s="98">
        <v>1013.2044515119636</v>
      </c>
      <c r="N59" s="98">
        <v>915.97808943387793</v>
      </c>
      <c r="O59" s="98">
        <v>873.1598265379115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707.29163199125458</v>
      </c>
      <c r="L60" s="33">
        <v>702.84859389258622</v>
      </c>
      <c r="M60" s="33">
        <v>738.20622679053156</v>
      </c>
      <c r="N60" s="33">
        <v>683.84626772226181</v>
      </c>
      <c r="O60" s="33">
        <v>662.40344391659653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7884.6973140623886</v>
      </c>
      <c r="D62" s="117">
        <f t="shared" si="21"/>
        <v>5748.0803090407771</v>
      </c>
      <c r="E62" s="117">
        <f t="shared" si="21"/>
        <v>6197.5365380790918</v>
      </c>
      <c r="F62" s="117">
        <f t="shared" si="21"/>
        <v>5670.1333932109274</v>
      </c>
      <c r="G62" s="117">
        <f t="shared" si="21"/>
        <v>7139.7396109941319</v>
      </c>
      <c r="H62" s="117">
        <f t="shared" si="21"/>
        <v>7815.1398328879304</v>
      </c>
      <c r="I62" s="117">
        <f t="shared" si="21"/>
        <v>7534.3597479664195</v>
      </c>
      <c r="J62" s="117">
        <f t="shared" si="21"/>
        <v>7259.3657266176469</v>
      </c>
      <c r="K62" s="117">
        <f t="shared" si="21"/>
        <v>7961.6632273175464</v>
      </c>
      <c r="L62" s="117">
        <f t="shared" si="21"/>
        <v>7256.9132784176672</v>
      </c>
      <c r="M62" s="117">
        <f t="shared" si="21"/>
        <v>7950.5723729124647</v>
      </c>
      <c r="N62" s="117">
        <f t="shared" si="21"/>
        <v>0</v>
      </c>
      <c r="O62" s="117">
        <f t="shared" si="21"/>
        <v>6282.0532506022028</v>
      </c>
      <c r="P62" s="117">
        <f t="shared" si="21"/>
        <v>5684.286744123825</v>
      </c>
      <c r="Q62" s="117">
        <f t="shared" si="21"/>
        <v>5538.5160608099004</v>
      </c>
      <c r="R62" s="117">
        <f t="shared" ref="R62:V62" si="22">R63+R66+R68+R77</f>
        <v>5535.1531996131189</v>
      </c>
      <c r="S62" s="117">
        <f t="shared" si="22"/>
        <v>5543.3699031748802</v>
      </c>
      <c r="T62" s="117">
        <f t="shared" si="22"/>
        <v>5383.1153782583897</v>
      </c>
      <c r="U62" s="117">
        <f t="shared" si="22"/>
        <v>4915.3019895271482</v>
      </c>
      <c r="V62" s="117">
        <f t="shared" si="22"/>
        <v>5199.774475311151</v>
      </c>
      <c r="W62" s="117">
        <f t="shared" ref="W62:Y62" si="23">W63+W66+W68+W77</f>
        <v>5312.0672964439109</v>
      </c>
      <c r="X62" s="117">
        <f t="shared" si="23"/>
        <v>4138.6219587482519</v>
      </c>
      <c r="Y62" s="117">
        <f t="shared" si="23"/>
        <v>3465.2732143711446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5685.221918143222</v>
      </c>
      <c r="D63" s="122">
        <f t="shared" si="24"/>
        <v>4037.9897625396416</v>
      </c>
      <c r="E63" s="122">
        <f t="shared" si="24"/>
        <v>4476.606431359879</v>
      </c>
      <c r="F63" s="122">
        <f t="shared" si="24"/>
        <v>3954.7343460644934</v>
      </c>
      <c r="G63" s="122">
        <f t="shared" si="24"/>
        <v>5090.6122660037036</v>
      </c>
      <c r="H63" s="122">
        <f t="shared" si="24"/>
        <v>5659.1973392074287</v>
      </c>
      <c r="I63" s="122">
        <f t="shared" si="24"/>
        <v>5319.2201524919064</v>
      </c>
      <c r="J63" s="122">
        <f t="shared" si="24"/>
        <v>4995.4315935924478</v>
      </c>
      <c r="K63" s="122">
        <f t="shared" si="24"/>
        <v>5475.9449142086978</v>
      </c>
      <c r="L63" s="122">
        <f t="shared" si="24"/>
        <v>5095.8144882021716</v>
      </c>
      <c r="M63" s="122">
        <f t="shared" si="24"/>
        <v>5580.1283193227127</v>
      </c>
      <c r="N63" s="122">
        <f t="shared" si="24"/>
        <v>0</v>
      </c>
      <c r="O63" s="122">
        <f t="shared" si="24"/>
        <v>4261.1492686038428</v>
      </c>
      <c r="P63" s="122">
        <f t="shared" si="24"/>
        <v>3751.523084403314</v>
      </c>
      <c r="Q63" s="122">
        <f t="shared" si="24"/>
        <v>3485.6102157500463</v>
      </c>
      <c r="R63" s="122">
        <f t="shared" ref="R63:V63" si="25">SUM(R64:R65)</f>
        <v>3460.474817545507</v>
      </c>
      <c r="S63" s="122">
        <f t="shared" si="25"/>
        <v>3485.1597075098002</v>
      </c>
      <c r="T63" s="122">
        <f t="shared" si="25"/>
        <v>3304.1844988504104</v>
      </c>
      <c r="U63" s="122">
        <f t="shared" si="25"/>
        <v>2897.735814456878</v>
      </c>
      <c r="V63" s="122">
        <f t="shared" si="25"/>
        <v>3095.9010940292965</v>
      </c>
      <c r="W63" s="122">
        <f t="shared" ref="W63:Y63" si="26">SUM(W64:W65)</f>
        <v>3130.4479553498372</v>
      </c>
      <c r="X63" s="122">
        <f t="shared" si="26"/>
        <v>1986.0604350458334</v>
      </c>
      <c r="Y63" s="122">
        <f t="shared" si="26"/>
        <v>1358.3137304352349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5624.1433174785307</v>
      </c>
      <c r="D64" s="98">
        <v>3994.4456561659645</v>
      </c>
      <c r="E64" s="98">
        <v>4428.5015908535433</v>
      </c>
      <c r="F64" s="98">
        <v>3912.3729326542443</v>
      </c>
      <c r="G64" s="98">
        <v>5036.5216806138005</v>
      </c>
      <c r="H64" s="98">
        <v>5599.0039337513035</v>
      </c>
      <c r="I64" s="98">
        <v>5263.1411201543351</v>
      </c>
      <c r="J64" s="98">
        <v>4942.3749773612462</v>
      </c>
      <c r="K64" s="98">
        <v>5417.7096947353484</v>
      </c>
      <c r="L64" s="98">
        <v>5040.9171938019163</v>
      </c>
      <c r="M64" s="98">
        <v>5518.6302056075274</v>
      </c>
      <c r="N64" s="98">
        <v>0</v>
      </c>
      <c r="O64" s="98">
        <v>4210.856451483166</v>
      </c>
      <c r="P64" s="98">
        <v>3705.1030873923492</v>
      </c>
      <c r="Q64" s="98">
        <v>3440.4510161151766</v>
      </c>
      <c r="R64" s="98">
        <v>3414.8828611626277</v>
      </c>
      <c r="S64" s="98">
        <v>3438.3542546590743</v>
      </c>
      <c r="T64" s="98">
        <v>3259.42338393415</v>
      </c>
      <c r="U64" s="98">
        <v>2858.1717512873342</v>
      </c>
      <c r="V64" s="98">
        <v>3052.9870818188829</v>
      </c>
      <c r="W64" s="98">
        <v>3086.5579013777392</v>
      </c>
      <c r="X64" s="98">
        <v>1958.1859547368445</v>
      </c>
      <c r="Y64" s="98">
        <v>1339.1245064140458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61.078600664691379</v>
      </c>
      <c r="D65" s="98">
        <v>43.54410637367728</v>
      </c>
      <c r="E65" s="98">
        <v>48.104840506335528</v>
      </c>
      <c r="F65" s="98">
        <v>42.361413410248886</v>
      </c>
      <c r="G65" s="98">
        <v>54.090585389902934</v>
      </c>
      <c r="H65" s="98">
        <v>60.193405456125383</v>
      </c>
      <c r="I65" s="98">
        <v>56.079032337571114</v>
      </c>
      <c r="J65" s="98">
        <v>53.056616231201509</v>
      </c>
      <c r="K65" s="98">
        <v>58.235219473348998</v>
      </c>
      <c r="L65" s="98">
        <v>54.89729440025576</v>
      </c>
      <c r="M65" s="98">
        <v>61.498113715185632</v>
      </c>
      <c r="N65" s="98">
        <v>0</v>
      </c>
      <c r="O65" s="98">
        <v>50.292817120676645</v>
      </c>
      <c r="P65" s="98">
        <v>46.419997010964934</v>
      </c>
      <c r="Q65" s="98">
        <v>45.159199634869658</v>
      </c>
      <c r="R65" s="98">
        <v>45.591956382879211</v>
      </c>
      <c r="S65" s="98">
        <v>46.805452850725729</v>
      </c>
      <c r="T65" s="98">
        <v>44.761114916260205</v>
      </c>
      <c r="U65" s="98">
        <v>39.564063169543864</v>
      </c>
      <c r="V65" s="98">
        <v>42.914012210413802</v>
      </c>
      <c r="W65" s="98">
        <v>43.890053972097995</v>
      </c>
      <c r="X65" s="98">
        <v>27.87448030898906</v>
      </c>
      <c r="Y65" s="98">
        <v>19.189224021189062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36.937201841117343</v>
      </c>
      <c r="D66" s="122">
        <f t="shared" si="27"/>
        <v>27.286360954782818</v>
      </c>
      <c r="E66" s="122">
        <f t="shared" si="27"/>
        <v>37.652650079119134</v>
      </c>
      <c r="F66" s="122">
        <f t="shared" si="27"/>
        <v>19.672643422048246</v>
      </c>
      <c r="G66" s="122">
        <f t="shared" si="27"/>
        <v>19.640357758207539</v>
      </c>
      <c r="H66" s="122">
        <f t="shared" si="27"/>
        <v>19.886177160179948</v>
      </c>
      <c r="I66" s="122">
        <f t="shared" si="27"/>
        <v>31.123821021926222</v>
      </c>
      <c r="J66" s="122">
        <f t="shared" si="27"/>
        <v>21.592295857749196</v>
      </c>
      <c r="K66" s="122">
        <f t="shared" si="27"/>
        <v>56.308719357297754</v>
      </c>
      <c r="L66" s="122">
        <f t="shared" si="27"/>
        <v>19.579684046213746</v>
      </c>
      <c r="M66" s="122">
        <f t="shared" si="27"/>
        <v>23.981066108081198</v>
      </c>
      <c r="N66" s="122">
        <f t="shared" si="27"/>
        <v>0</v>
      </c>
      <c r="O66" s="122">
        <f t="shared" si="27"/>
        <v>20.250570641871594</v>
      </c>
      <c r="P66" s="122">
        <f t="shared" si="27"/>
        <v>45.205672819386585</v>
      </c>
      <c r="Q66" s="122">
        <f t="shared" si="27"/>
        <v>23.673712191829527</v>
      </c>
      <c r="R66" s="122">
        <f t="shared" si="27"/>
        <v>48.53797205372129</v>
      </c>
      <c r="S66" s="122">
        <f t="shared" si="27"/>
        <v>57.251187236332235</v>
      </c>
      <c r="T66" s="122">
        <f t="shared" si="27"/>
        <v>44.747764119382481</v>
      </c>
      <c r="U66" s="122">
        <f t="shared" si="27"/>
        <v>35.989876248223553</v>
      </c>
      <c r="V66" s="122">
        <f t="shared" si="27"/>
        <v>38.545775497764154</v>
      </c>
      <c r="W66" s="122">
        <f t="shared" si="27"/>
        <v>19.806398732301506</v>
      </c>
      <c r="X66" s="122">
        <f t="shared" si="27"/>
        <v>48.26811081101787</v>
      </c>
      <c r="Y66" s="122">
        <f t="shared" si="27"/>
        <v>28.185912421542106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36.937201841117343</v>
      </c>
      <c r="D67" s="98">
        <f>IF(RES_hhdet_in_fec!D67=0,0,RES_hhdet_in_fec!D67*1000*11630/RES_hhdet_in_new!D64)</f>
        <v>27.286360954782818</v>
      </c>
      <c r="E67" s="98">
        <f>IF(RES_hhdet_in_fec!E67=0,0,RES_hhdet_in_fec!E67*1000*11630/RES_hhdet_in_new!E64)</f>
        <v>37.652650079119134</v>
      </c>
      <c r="F67" s="98">
        <f>IF(RES_hhdet_in_fec!F67=0,0,RES_hhdet_in_fec!F67*1000*11630/RES_hhdet_in_new!F64)</f>
        <v>19.672643422048246</v>
      </c>
      <c r="G67" s="98">
        <f>IF(RES_hhdet_in_fec!G67=0,0,RES_hhdet_in_fec!G67*1000*11630/RES_hhdet_in_new!G64)</f>
        <v>19.640357758207539</v>
      </c>
      <c r="H67" s="98">
        <f>IF(RES_hhdet_in_fec!H67=0,0,RES_hhdet_in_fec!H67*1000*11630/RES_hhdet_in_new!H64)</f>
        <v>19.886177160179948</v>
      </c>
      <c r="I67" s="98">
        <f>IF(RES_hhdet_in_fec!I67=0,0,RES_hhdet_in_fec!I67*1000*11630/RES_hhdet_in_new!I64)</f>
        <v>31.123821021926222</v>
      </c>
      <c r="J67" s="98">
        <f>IF(RES_hhdet_in_fec!J67=0,0,RES_hhdet_in_fec!J67*1000*11630/RES_hhdet_in_new!J64)</f>
        <v>21.592295857749196</v>
      </c>
      <c r="K67" s="98">
        <f>IF(RES_hhdet_in_fec!K67=0,0,RES_hhdet_in_fec!K67*1000*11630/RES_hhdet_in_new!K64)</f>
        <v>56.308719357297754</v>
      </c>
      <c r="L67" s="98">
        <f>IF(RES_hhdet_in_fec!L67=0,0,RES_hhdet_in_fec!L67*1000*11630/RES_hhdet_in_new!L64)</f>
        <v>19.579684046213746</v>
      </c>
      <c r="M67" s="98">
        <f>IF(RES_hhdet_in_fec!M67=0,0,RES_hhdet_in_fec!M67*1000*11630/RES_hhdet_in_new!M64)</f>
        <v>23.981066108081198</v>
      </c>
      <c r="N67" s="98">
        <f>IF(RES_hhdet_in_fec!N67=0,0,RES_hhdet_in_fec!N67*1000*11630/RES_hhdet_in_new!N64)</f>
        <v>0</v>
      </c>
      <c r="O67" s="98">
        <f>IF(RES_hhdet_in_fec!O67=0,0,RES_hhdet_in_fec!O67*1000*11630/RES_hhdet_in_new!O64)</f>
        <v>20.250570641871594</v>
      </c>
      <c r="P67" s="98">
        <f>IF(RES_hhdet_in_fec!P67=0,0,RES_hhdet_in_fec!P67*1000*11630/RES_hhdet_in_new!P64)</f>
        <v>45.205672819386585</v>
      </c>
      <c r="Q67" s="98">
        <f>IF(RES_hhdet_in_fec!Q67=0,0,RES_hhdet_in_fec!Q67*1000*11630/RES_hhdet_in_new!Q64)</f>
        <v>23.673712191829527</v>
      </c>
      <c r="R67" s="98">
        <f>IF(RES_hhdet_in_fec!R67=0,0,RES_hhdet_in_fec!R67*1000*11630/RES_hhdet_in_new!R64)</f>
        <v>48.53797205372129</v>
      </c>
      <c r="S67" s="98">
        <f>IF(RES_hhdet_in_fec!S67=0,0,RES_hhdet_in_fec!S67*1000*11630/RES_hhdet_in_new!S64)</f>
        <v>57.251187236332235</v>
      </c>
      <c r="T67" s="98">
        <f>IF(RES_hhdet_in_fec!T67=0,0,RES_hhdet_in_fec!T67*1000*11630/RES_hhdet_in_new!T64)</f>
        <v>44.747764119382481</v>
      </c>
      <c r="U67" s="98">
        <f>IF(RES_hhdet_in_fec!U67=0,0,RES_hhdet_in_fec!U67*1000*11630/RES_hhdet_in_new!U64)</f>
        <v>35.989876248223553</v>
      </c>
      <c r="V67" s="98">
        <f>IF(RES_hhdet_in_fec!V67=0,0,RES_hhdet_in_fec!V67*1000*11630/RES_hhdet_in_new!V64)</f>
        <v>38.545775497764154</v>
      </c>
      <c r="W67" s="98">
        <f>IF(RES_hhdet_in_fec!W67=0,0,RES_hhdet_in_fec!W67*1000*11630/RES_hhdet_in_new!W64)</f>
        <v>19.806398732301506</v>
      </c>
      <c r="X67" s="98">
        <f>IF(RES_hhdet_in_fec!X67=0,0,RES_hhdet_in_fec!X67*1000*11630/RES_hhdet_in_new!X64)</f>
        <v>48.26811081101787</v>
      </c>
      <c r="Y67" s="98">
        <f>IF(RES_hhdet_in_fec!Y67=0,0,RES_hhdet_in_fec!Y67*1000*11630/RES_hhdet_in_new!Y64)</f>
        <v>28.185912421542106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1421.0479738847391</v>
      </c>
      <c r="D68" s="122">
        <v>1107.7143118600102</v>
      </c>
      <c r="E68" s="122">
        <v>1086.1280660034647</v>
      </c>
      <c r="F68" s="122">
        <v>1066.4127780896192</v>
      </c>
      <c r="G68" s="122">
        <v>1290.7949769528004</v>
      </c>
      <c r="H68" s="122">
        <v>1348.6132162979864</v>
      </c>
      <c r="I68" s="122">
        <v>1353.9984864758108</v>
      </c>
      <c r="J68" s="122">
        <v>1432.9878493173062</v>
      </c>
      <c r="K68" s="122">
        <v>1565.668199549968</v>
      </c>
      <c r="L68" s="122">
        <v>1367.4256462136755</v>
      </c>
      <c r="M68" s="122">
        <v>1530.4968323873386</v>
      </c>
      <c r="N68" s="122">
        <v>0</v>
      </c>
      <c r="O68" s="122">
        <v>1302.8187943330345</v>
      </c>
      <c r="P68" s="122">
        <v>1184.2517970252927</v>
      </c>
      <c r="Q68" s="122">
        <v>1279.0226635617628</v>
      </c>
      <c r="R68" s="122">
        <v>1242.8169110047361</v>
      </c>
      <c r="S68" s="122">
        <v>1223.7186185585495</v>
      </c>
      <c r="T68" s="122">
        <v>1250.8728909475615</v>
      </c>
      <c r="U68" s="122">
        <v>1232.2300685416574</v>
      </c>
      <c r="V68" s="122">
        <v>1299.8990062930977</v>
      </c>
      <c r="W68" s="122">
        <v>1373.1097086499522</v>
      </c>
      <c r="X68" s="122">
        <v>1335.5295598973519</v>
      </c>
      <c r="Y68" s="122">
        <v>1328.0106841168672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1546.7976689482712</v>
      </c>
      <c r="D69" s="98">
        <v>922.4341589752263</v>
      </c>
      <c r="E69" s="98">
        <v>941.66615397108365</v>
      </c>
      <c r="F69" s="98">
        <v>941.11006902966017</v>
      </c>
      <c r="G69" s="98">
        <v>1304.3291992696836</v>
      </c>
      <c r="H69" s="98">
        <v>1389.0031084526677</v>
      </c>
      <c r="I69" s="98">
        <v>1427.0496170896756</v>
      </c>
      <c r="J69" s="98">
        <v>1453.8074873451008</v>
      </c>
      <c r="K69" s="98">
        <v>1723.5867857003273</v>
      </c>
      <c r="L69" s="98">
        <v>1506.1781680594715</v>
      </c>
      <c r="M69" s="98">
        <v>1568.3157133946095</v>
      </c>
      <c r="N69" s="98">
        <v>0</v>
      </c>
      <c r="O69" s="98">
        <v>1162.1827998362357</v>
      </c>
      <c r="P69" s="98">
        <v>1005.0676730617782</v>
      </c>
      <c r="Q69" s="98">
        <v>1290.6620280516127</v>
      </c>
      <c r="R69" s="98">
        <v>1241.7920514048342</v>
      </c>
      <c r="S69" s="98">
        <v>1149.8956902520465</v>
      </c>
      <c r="T69" s="98">
        <v>1229.9625546475638</v>
      </c>
      <c r="U69" s="98">
        <v>1196.5703798233728</v>
      </c>
      <c r="V69" s="98">
        <v>1264.8997890056612</v>
      </c>
      <c r="W69" s="98">
        <v>1380.9178838329121</v>
      </c>
      <c r="X69" s="98">
        <v>1283.1904996578462</v>
      </c>
      <c r="Y69" s="98">
        <v>1255.8895032783537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1090.7955983194931</v>
      </c>
      <c r="M70" s="98">
        <v>0</v>
      </c>
      <c r="N70" s="98">
        <v>0</v>
      </c>
      <c r="O70" s="98">
        <v>0</v>
      </c>
      <c r="P70" s="98">
        <v>790.98749817562123</v>
      </c>
      <c r="Q70" s="98">
        <v>1034.973498294223</v>
      </c>
      <c r="R70" s="98">
        <v>1017.8967443796112</v>
      </c>
      <c r="S70" s="98">
        <v>959.3531351697344</v>
      </c>
      <c r="T70" s="98">
        <v>1029.8428154035657</v>
      </c>
      <c r="U70" s="98">
        <v>1010.7163045018594</v>
      </c>
      <c r="V70" s="98">
        <v>1077.4465033479657</v>
      </c>
      <c r="W70" s="98">
        <v>1183.2610062851957</v>
      </c>
      <c r="X70" s="98">
        <v>1103.0736200376125</v>
      </c>
      <c r="Y70" s="98">
        <v>0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521.38710338369276</v>
      </c>
      <c r="M71" s="101">
        <v>0</v>
      </c>
      <c r="N71" s="101">
        <v>0</v>
      </c>
      <c r="O71" s="101">
        <v>0</v>
      </c>
      <c r="P71" s="101">
        <v>349.53769899803098</v>
      </c>
      <c r="Q71" s="101">
        <v>421.79992804321705</v>
      </c>
      <c r="R71" s="101">
        <v>436.76898115151198</v>
      </c>
      <c r="S71" s="101">
        <v>430.42944284384976</v>
      </c>
      <c r="T71" s="101">
        <v>436.4241854931019</v>
      </c>
      <c r="U71" s="101">
        <v>424.68577616991257</v>
      </c>
      <c r="V71" s="101">
        <v>460.09703257694537</v>
      </c>
      <c r="W71" s="101">
        <v>506.7442344093509</v>
      </c>
      <c r="X71" s="101">
        <v>471.03954944178037</v>
      </c>
      <c r="Y71" s="101">
        <v>0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569.40849493580049</v>
      </c>
      <c r="M72" s="104">
        <v>0</v>
      </c>
      <c r="N72" s="104">
        <v>0</v>
      </c>
      <c r="O72" s="104">
        <v>0</v>
      </c>
      <c r="P72" s="104">
        <v>441.44979917759014</v>
      </c>
      <c r="Q72" s="104">
        <v>613.1735702510058</v>
      </c>
      <c r="R72" s="104">
        <v>581.12776322809907</v>
      </c>
      <c r="S72" s="104">
        <v>528.92369232588464</v>
      </c>
      <c r="T72" s="104">
        <v>593.41862991046366</v>
      </c>
      <c r="U72" s="104">
        <v>586.0305283319467</v>
      </c>
      <c r="V72" s="104">
        <v>617.34947077102015</v>
      </c>
      <c r="W72" s="104">
        <v>676.51677187584482</v>
      </c>
      <c r="X72" s="104">
        <v>632.03407059583219</v>
      </c>
      <c r="Y72" s="104">
        <v>0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1150.4955996571402</v>
      </c>
      <c r="D73" s="101">
        <v>1294.1207878626344</v>
      </c>
      <c r="E73" s="101">
        <v>1251.3250474285062</v>
      </c>
      <c r="F73" s="101">
        <v>1212.0456191603671</v>
      </c>
      <c r="G73" s="101">
        <v>1274.9532806671373</v>
      </c>
      <c r="H73" s="101">
        <v>1302.2235728254727</v>
      </c>
      <c r="I73" s="101">
        <v>1273.3682281845295</v>
      </c>
      <c r="J73" s="101">
        <v>1413.6361190298994</v>
      </c>
      <c r="K73" s="101">
        <v>1456.2700535631832</v>
      </c>
      <c r="L73" s="101">
        <v>1506.5670315092436</v>
      </c>
      <c r="M73" s="101">
        <v>1557.8934043749043</v>
      </c>
      <c r="N73" s="101">
        <v>0</v>
      </c>
      <c r="O73" s="101">
        <v>1350.94098454498</v>
      </c>
      <c r="P73" s="101">
        <v>1323.9898105524783</v>
      </c>
      <c r="Q73" s="101">
        <v>1267.7787783340598</v>
      </c>
      <c r="R73" s="101">
        <v>1274.0683656161852</v>
      </c>
      <c r="S73" s="101">
        <v>1321.2577146636049</v>
      </c>
      <c r="T73" s="101">
        <v>1314.1152587310125</v>
      </c>
      <c r="U73" s="101">
        <v>1285.4380657275683</v>
      </c>
      <c r="V73" s="101">
        <v>1336.8674185827949</v>
      </c>
      <c r="W73" s="101">
        <v>1393.7860524784642</v>
      </c>
      <c r="X73" s="101">
        <v>1378.3436716480658</v>
      </c>
      <c r="Y73" s="101">
        <v>1362.2702015933671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1107.9084513561654</v>
      </c>
      <c r="M74" s="104">
        <v>1143.4362648535478</v>
      </c>
      <c r="N74" s="104">
        <v>0</v>
      </c>
      <c r="O74" s="104">
        <v>1008.8136170079199</v>
      </c>
      <c r="P74" s="104">
        <v>1009.5722385228618</v>
      </c>
      <c r="Q74" s="104">
        <v>969.08804335267655</v>
      </c>
      <c r="R74" s="104">
        <v>994.54887766678587</v>
      </c>
      <c r="S74" s="104">
        <v>1051.6319382798058</v>
      </c>
      <c r="T74" s="104">
        <v>1049.3204409950004</v>
      </c>
      <c r="U74" s="104">
        <v>1034.796910759032</v>
      </c>
      <c r="V74" s="104">
        <v>1087.7946119387368</v>
      </c>
      <c r="W74" s="104">
        <v>1143.4604454290443</v>
      </c>
      <c r="X74" s="104">
        <v>1140.9292173730107</v>
      </c>
      <c r="Y74" s="104">
        <v>1134.5129338077231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522.66242435016989</v>
      </c>
      <c r="M75" s="98">
        <v>522.89592878451833</v>
      </c>
      <c r="N75" s="98">
        <v>0</v>
      </c>
      <c r="O75" s="98">
        <v>451.20646398490214</v>
      </c>
      <c r="P75" s="98">
        <v>459.44354050600401</v>
      </c>
      <c r="Q75" s="98">
        <v>411.90866427749398</v>
      </c>
      <c r="R75" s="98">
        <v>446.58285962068203</v>
      </c>
      <c r="S75" s="98">
        <v>494.12707142424898</v>
      </c>
      <c r="T75" s="98">
        <v>467.15650238071129</v>
      </c>
      <c r="U75" s="98">
        <v>456.63088458144944</v>
      </c>
      <c r="V75" s="98">
        <v>486.42596278838948</v>
      </c>
      <c r="W75" s="98">
        <v>510.93479652167071</v>
      </c>
      <c r="X75" s="98">
        <v>505.53983180221041</v>
      </c>
      <c r="Y75" s="98">
        <v>494.79500416598444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585.24602700599564</v>
      </c>
      <c r="M76" s="98">
        <v>620.54033606902954</v>
      </c>
      <c r="N76" s="98">
        <v>0</v>
      </c>
      <c r="O76" s="98">
        <v>557.60715302301776</v>
      </c>
      <c r="P76" s="98">
        <v>550.12869801685804</v>
      </c>
      <c r="Q76" s="98">
        <v>557.1793790751824</v>
      </c>
      <c r="R76" s="98">
        <v>547.96601804610384</v>
      </c>
      <c r="S76" s="98">
        <v>557.50486685555666</v>
      </c>
      <c r="T76" s="98">
        <v>582.16393861428901</v>
      </c>
      <c r="U76" s="98">
        <v>578.16602617758269</v>
      </c>
      <c r="V76" s="98">
        <v>601.36864915034721</v>
      </c>
      <c r="W76" s="98">
        <v>632.52564890737358</v>
      </c>
      <c r="X76" s="98">
        <v>635.38938557080019</v>
      </c>
      <c r="Y76" s="98">
        <v>639.71792964173881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741.49022019331028</v>
      </c>
      <c r="D77" s="122">
        <v>575.08987368634314</v>
      </c>
      <c r="E77" s="122">
        <v>597.14939063662996</v>
      </c>
      <c r="F77" s="122">
        <v>629.31362563476716</v>
      </c>
      <c r="G77" s="122">
        <v>738.69201027942051</v>
      </c>
      <c r="H77" s="122">
        <v>787.44310022233526</v>
      </c>
      <c r="I77" s="122">
        <v>830.01728797677606</v>
      </c>
      <c r="J77" s="122">
        <v>809.35398785014331</v>
      </c>
      <c r="K77" s="122">
        <v>863.74139420158338</v>
      </c>
      <c r="L77" s="122">
        <v>774.09345995560659</v>
      </c>
      <c r="M77" s="122">
        <v>815.96615509433161</v>
      </c>
      <c r="N77" s="122">
        <v>0</v>
      </c>
      <c r="O77" s="122">
        <v>697.8346170234546</v>
      </c>
      <c r="P77" s="122">
        <v>703.30618987583182</v>
      </c>
      <c r="Q77" s="122">
        <v>750.20946930626212</v>
      </c>
      <c r="R77" s="122">
        <v>783.32349900915381</v>
      </c>
      <c r="S77" s="122">
        <v>777.24038987019901</v>
      </c>
      <c r="T77" s="122">
        <v>783.31022434103568</v>
      </c>
      <c r="U77" s="122">
        <v>749.34623028038902</v>
      </c>
      <c r="V77" s="122">
        <v>765.42859949099238</v>
      </c>
      <c r="W77" s="122">
        <v>788.70323371182008</v>
      </c>
      <c r="X77" s="122">
        <v>768.76385299404876</v>
      </c>
      <c r="Y77" s="122">
        <v>750.76288739750032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849.38043089021573</v>
      </c>
      <c r="D78" s="98">
        <v>544.71123035625317</v>
      </c>
      <c r="E78" s="98">
        <v>577.59085626594378</v>
      </c>
      <c r="F78" s="98">
        <v>610.1953528286756</v>
      </c>
      <c r="G78" s="98">
        <v>799.70148851410272</v>
      </c>
      <c r="H78" s="98">
        <v>881.22843227540932</v>
      </c>
      <c r="I78" s="98">
        <v>945.67729659838642</v>
      </c>
      <c r="J78" s="98">
        <v>907.22924105306276</v>
      </c>
      <c r="K78" s="98">
        <v>1039.1410915606762</v>
      </c>
      <c r="L78" s="98">
        <v>892.4956421270067</v>
      </c>
      <c r="M78" s="98">
        <v>982.90031310432471</v>
      </c>
      <c r="N78" s="98">
        <v>0</v>
      </c>
      <c r="O78" s="98">
        <v>848.56723481703762</v>
      </c>
      <c r="P78" s="98">
        <v>868.25587665646947</v>
      </c>
      <c r="Q78" s="98">
        <v>927.07216047319935</v>
      </c>
      <c r="R78" s="98">
        <v>978.937316268941</v>
      </c>
      <c r="S78" s="98">
        <v>939.99005344410944</v>
      </c>
      <c r="T78" s="98">
        <v>1000.7030743371135</v>
      </c>
      <c r="U78" s="98">
        <v>975.41823904712885</v>
      </c>
      <c r="V78" s="98">
        <v>1037.0795368466072</v>
      </c>
      <c r="W78" s="98">
        <v>1130.681778993426</v>
      </c>
      <c r="X78" s="98">
        <v>1044.2825073992556</v>
      </c>
      <c r="Y78" s="98">
        <v>1014.005863304802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624.9687926406524</v>
      </c>
      <c r="D79" s="33">
        <v>614.08806287479763</v>
      </c>
      <c r="E79" s="33">
        <v>622.41387179674041</v>
      </c>
      <c r="F79" s="33">
        <v>654.34275741714748</v>
      </c>
      <c r="G79" s="33">
        <v>658.81215854424306</v>
      </c>
      <c r="H79" s="33">
        <v>666.87471284710762</v>
      </c>
      <c r="I79" s="33">
        <v>687.52337388325964</v>
      </c>
      <c r="J79" s="33">
        <v>704.28951708980912</v>
      </c>
      <c r="K79" s="33">
        <v>707.29163199125469</v>
      </c>
      <c r="L79" s="33">
        <v>702.84859389258622</v>
      </c>
      <c r="M79" s="33">
        <v>738.20622679053145</v>
      </c>
      <c r="N79" s="33">
        <v>0</v>
      </c>
      <c r="O79" s="33">
        <v>662.40344391659653</v>
      </c>
      <c r="P79" s="33">
        <v>655.24578880415265</v>
      </c>
      <c r="Q79" s="33">
        <v>700.68431231198019</v>
      </c>
      <c r="R79" s="33">
        <v>702.73623170801386</v>
      </c>
      <c r="S79" s="33">
        <v>718.42742733258638</v>
      </c>
      <c r="T79" s="33">
        <v>696.18172723786302</v>
      </c>
      <c r="U79" s="33">
        <v>682.57413947369014</v>
      </c>
      <c r="V79" s="33">
        <v>709.31376438762254</v>
      </c>
      <c r="W79" s="33">
        <v>740.32151146595095</v>
      </c>
      <c r="X79" s="33">
        <v>725.65361218440751</v>
      </c>
      <c r="Y79" s="33">
        <v>715.90841671987846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6841.0964232201686</v>
      </c>
      <c r="D81" s="117">
        <f t="shared" si="28"/>
        <v>7534.1618515812725</v>
      </c>
      <c r="E81" s="117">
        <f t="shared" si="28"/>
        <v>7295.8547547947965</v>
      </c>
      <c r="F81" s="117">
        <f t="shared" si="28"/>
        <v>7180.5315812834278</v>
      </c>
      <c r="G81" s="117">
        <f t="shared" si="28"/>
        <v>6980.9080748303577</v>
      </c>
      <c r="H81" s="117">
        <f t="shared" si="28"/>
        <v>7104.816526835938</v>
      </c>
      <c r="I81" s="117">
        <f t="shared" si="28"/>
        <v>6579.8828830974053</v>
      </c>
      <c r="J81" s="117">
        <f t="shared" si="28"/>
        <v>6709.6306291604833</v>
      </c>
      <c r="K81" s="117">
        <f t="shared" si="28"/>
        <v>6760.7735655843653</v>
      </c>
      <c r="L81" s="117">
        <f t="shared" si="28"/>
        <v>6811.1224929987247</v>
      </c>
      <c r="M81" s="117">
        <f t="shared" si="28"/>
        <v>7257.4189492016521</v>
      </c>
      <c r="N81" s="117">
        <f t="shared" si="28"/>
        <v>7121.5463094583611</v>
      </c>
      <c r="O81" s="117">
        <f t="shared" si="28"/>
        <v>6702.2492717365722</v>
      </c>
      <c r="P81" s="117">
        <f t="shared" si="28"/>
        <v>6267.55271020695</v>
      </c>
      <c r="Q81" s="117">
        <f t="shared" si="28"/>
        <v>5765.9573800452017</v>
      </c>
      <c r="R81" s="117">
        <f t="shared" ref="R81:V81" si="29">R82+R85+R87+R100</f>
        <v>5909.6493369912014</v>
      </c>
      <c r="S81" s="117">
        <f t="shared" si="29"/>
        <v>5811.0722908832186</v>
      </c>
      <c r="T81" s="117">
        <f t="shared" si="29"/>
        <v>5402.4255304584303</v>
      </c>
      <c r="U81" s="117">
        <f t="shared" si="29"/>
        <v>5107.5474262155058</v>
      </c>
      <c r="V81" s="117">
        <f t="shared" si="29"/>
        <v>5552.1644704392957</v>
      </c>
      <c r="W81" s="117">
        <f t="shared" ref="W81:Y81" si="30">W82+W85+W87+W100</f>
        <v>4943.1912397154929</v>
      </c>
      <c r="X81" s="117">
        <f t="shared" si="30"/>
        <v>4119.5342888547621</v>
      </c>
      <c r="Y81" s="117">
        <f t="shared" si="30"/>
        <v>3554.7565685186182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4997.6526478598125</v>
      </c>
      <c r="D82" s="122">
        <f t="shared" si="31"/>
        <v>5550.4179267537502</v>
      </c>
      <c r="E82" s="122">
        <f t="shared" si="31"/>
        <v>5328.4712743940199</v>
      </c>
      <c r="F82" s="122">
        <f t="shared" si="31"/>
        <v>5242.1026090273281</v>
      </c>
      <c r="G82" s="122">
        <f t="shared" si="31"/>
        <v>4992.7309181331848</v>
      </c>
      <c r="H82" s="122">
        <f t="shared" si="31"/>
        <v>5082.132446141195</v>
      </c>
      <c r="I82" s="122">
        <f t="shared" si="31"/>
        <v>4561.7499423116587</v>
      </c>
      <c r="J82" s="122">
        <f t="shared" si="31"/>
        <v>4536.6006177316049</v>
      </c>
      <c r="K82" s="122">
        <f t="shared" si="31"/>
        <v>4491.1127276528869</v>
      </c>
      <c r="L82" s="122">
        <f t="shared" si="31"/>
        <v>4703.6653856264202</v>
      </c>
      <c r="M82" s="122">
        <f t="shared" si="31"/>
        <v>4914.4782221404948</v>
      </c>
      <c r="N82" s="122">
        <f t="shared" si="31"/>
        <v>4886.3660873810713</v>
      </c>
      <c r="O82" s="122">
        <f t="shared" si="31"/>
        <v>4648.6190516785191</v>
      </c>
      <c r="P82" s="122">
        <f t="shared" si="31"/>
        <v>4239.177350470135</v>
      </c>
      <c r="Q82" s="122">
        <f t="shared" si="31"/>
        <v>3708.850456614934</v>
      </c>
      <c r="R82" s="122">
        <f t="shared" ref="R82:V82" si="32">SUM(R83:R84)</f>
        <v>3843.7360509316495</v>
      </c>
      <c r="S82" s="122">
        <f t="shared" si="32"/>
        <v>3709.6871651284268</v>
      </c>
      <c r="T82" s="122">
        <f t="shared" si="32"/>
        <v>3358.1659188771532</v>
      </c>
      <c r="U82" s="122">
        <f t="shared" si="32"/>
        <v>3093.0336111346405</v>
      </c>
      <c r="V82" s="122">
        <f t="shared" si="32"/>
        <v>3435.4407107782545</v>
      </c>
      <c r="W82" s="122">
        <f t="shared" ref="W82:Y82" si="33">SUM(W83:W84)</f>
        <v>2758.9242709069695</v>
      </c>
      <c r="X82" s="122">
        <f t="shared" si="33"/>
        <v>1975.9849336861193</v>
      </c>
      <c r="Y82" s="122">
        <f t="shared" si="33"/>
        <v>1448.4080026481072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4975.1704561433671</v>
      </c>
      <c r="D83" s="98">
        <v>5525.1054408807304</v>
      </c>
      <c r="E83" s="98">
        <v>5304.032218030733</v>
      </c>
      <c r="F83" s="98">
        <v>5217.9163958230492</v>
      </c>
      <c r="G83" s="98">
        <v>4969.6858407861491</v>
      </c>
      <c r="H83" s="98">
        <v>5058.4631427014037</v>
      </c>
      <c r="I83" s="98">
        <v>4540.5392568497855</v>
      </c>
      <c r="J83" s="98">
        <v>4515.2217416875728</v>
      </c>
      <c r="K83" s="98">
        <v>4469.8305488471988</v>
      </c>
      <c r="L83" s="98">
        <v>4681.0299628483526</v>
      </c>
      <c r="M83" s="98">
        <v>4890.5497465295584</v>
      </c>
      <c r="N83" s="98">
        <v>4862.9501944690182</v>
      </c>
      <c r="O83" s="98">
        <v>4626.0569694539954</v>
      </c>
      <c r="P83" s="98">
        <v>4218.6985551708258</v>
      </c>
      <c r="Q83" s="98">
        <v>3690.7876021365842</v>
      </c>
      <c r="R83" s="98">
        <v>3824.8507912237128</v>
      </c>
      <c r="S83" s="98">
        <v>3691.1126996316434</v>
      </c>
      <c r="T83" s="98">
        <v>3341.1527998748684</v>
      </c>
      <c r="U83" s="98">
        <v>3077.1851843410554</v>
      </c>
      <c r="V83" s="98">
        <v>3417.5330801315909</v>
      </c>
      <c r="W83" s="98">
        <v>2744.3471502200232</v>
      </c>
      <c r="X83" s="98">
        <v>1965.4855502569005</v>
      </c>
      <c r="Y83" s="98">
        <v>1440.6188292303548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22.482191716445591</v>
      </c>
      <c r="D84" s="98">
        <v>25.312485873020137</v>
      </c>
      <c r="E84" s="98">
        <v>24.439056363286848</v>
      </c>
      <c r="F84" s="98">
        <v>24.186213204279248</v>
      </c>
      <c r="G84" s="98">
        <v>23.045077347035967</v>
      </c>
      <c r="H84" s="98">
        <v>23.66930343979136</v>
      </c>
      <c r="I84" s="98">
        <v>21.210685461873634</v>
      </c>
      <c r="J84" s="98">
        <v>21.378876044031639</v>
      </c>
      <c r="K84" s="98">
        <v>21.282178805687785</v>
      </c>
      <c r="L84" s="98">
        <v>22.635422778067522</v>
      </c>
      <c r="M84" s="98">
        <v>23.92847561093604</v>
      </c>
      <c r="N84" s="98">
        <v>23.415892912053447</v>
      </c>
      <c r="O84" s="98">
        <v>22.56208222452371</v>
      </c>
      <c r="P84" s="98">
        <v>20.478795299308953</v>
      </c>
      <c r="Q84" s="98">
        <v>18.062854478350008</v>
      </c>
      <c r="R84" s="98">
        <v>18.885259707936648</v>
      </c>
      <c r="S84" s="98">
        <v>18.574465496783453</v>
      </c>
      <c r="T84" s="98">
        <v>17.01311900228502</v>
      </c>
      <c r="U84" s="98">
        <v>15.848426793584991</v>
      </c>
      <c r="V84" s="98">
        <v>17.907630646663659</v>
      </c>
      <c r="W84" s="98">
        <v>14.577120686946371</v>
      </c>
      <c r="X84" s="98">
        <v>10.499383429218714</v>
      </c>
      <c r="Y84" s="98">
        <v>7.7891734177524787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36.713415595706074</v>
      </c>
      <c r="D85" s="122">
        <f t="shared" si="34"/>
        <v>27.24337137961825</v>
      </c>
      <c r="E85" s="122">
        <f t="shared" si="34"/>
        <v>37.687584414402856</v>
      </c>
      <c r="F85" s="122">
        <f t="shared" si="34"/>
        <v>19.662331619486814</v>
      </c>
      <c r="G85" s="122">
        <f t="shared" si="34"/>
        <v>19.642974351390425</v>
      </c>
      <c r="H85" s="122">
        <f t="shared" si="34"/>
        <v>19.879903306580637</v>
      </c>
      <c r="I85" s="122">
        <f t="shared" si="34"/>
        <v>31.119098852145914</v>
      </c>
      <c r="J85" s="122">
        <f t="shared" si="34"/>
        <v>21.591942196154456</v>
      </c>
      <c r="K85" s="122">
        <f t="shared" si="34"/>
        <v>56.312573736929203</v>
      </c>
      <c r="L85" s="122">
        <f t="shared" si="34"/>
        <v>19.720270320981577</v>
      </c>
      <c r="M85" s="122">
        <f t="shared" si="34"/>
        <v>23.966284381426306</v>
      </c>
      <c r="N85" s="122">
        <f t="shared" si="34"/>
        <v>112.37492656266271</v>
      </c>
      <c r="O85" s="122">
        <f t="shared" si="34"/>
        <v>20.195914588775622</v>
      </c>
      <c r="P85" s="122">
        <f t="shared" si="34"/>
        <v>45.205912606933381</v>
      </c>
      <c r="Q85" s="122">
        <f t="shared" si="34"/>
        <v>23.667032145423292</v>
      </c>
      <c r="R85" s="122">
        <f t="shared" si="34"/>
        <v>48.542819436795462</v>
      </c>
      <c r="S85" s="122">
        <f t="shared" si="34"/>
        <v>57.250797717997862</v>
      </c>
      <c r="T85" s="122">
        <f t="shared" si="34"/>
        <v>44.7464121237863</v>
      </c>
      <c r="U85" s="122">
        <f t="shared" si="34"/>
        <v>35.991458386064927</v>
      </c>
      <c r="V85" s="122">
        <f t="shared" si="34"/>
        <v>38.545065395791333</v>
      </c>
      <c r="W85" s="122">
        <f t="shared" si="34"/>
        <v>19.809928313483965</v>
      </c>
      <c r="X85" s="122">
        <f t="shared" si="34"/>
        <v>48.262678523917508</v>
      </c>
      <c r="Y85" s="122">
        <f t="shared" si="34"/>
        <v>28.256845561087243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36.713415595706074</v>
      </c>
      <c r="D86" s="98">
        <f>IF(RES_hhdet_in_fec!D86=0,0,RES_hhdet_in_fec!D86*1000*11630/RES_hhdet_in_new!D83)</f>
        <v>27.24337137961825</v>
      </c>
      <c r="E86" s="98">
        <f>IF(RES_hhdet_in_fec!E86=0,0,RES_hhdet_in_fec!E86*1000*11630/RES_hhdet_in_new!E83)</f>
        <v>37.687584414402856</v>
      </c>
      <c r="F86" s="98">
        <f>IF(RES_hhdet_in_fec!F86=0,0,RES_hhdet_in_fec!F86*1000*11630/RES_hhdet_in_new!F83)</f>
        <v>19.662331619486814</v>
      </c>
      <c r="G86" s="98">
        <f>IF(RES_hhdet_in_fec!G86=0,0,RES_hhdet_in_fec!G86*1000*11630/RES_hhdet_in_new!G83)</f>
        <v>19.642974351390425</v>
      </c>
      <c r="H86" s="98">
        <f>IF(RES_hhdet_in_fec!H86=0,0,RES_hhdet_in_fec!H86*1000*11630/RES_hhdet_in_new!H83)</f>
        <v>19.879903306580637</v>
      </c>
      <c r="I86" s="98">
        <f>IF(RES_hhdet_in_fec!I86=0,0,RES_hhdet_in_fec!I86*1000*11630/RES_hhdet_in_new!I83)</f>
        <v>31.119098852145914</v>
      </c>
      <c r="J86" s="98">
        <f>IF(RES_hhdet_in_fec!J86=0,0,RES_hhdet_in_fec!J86*1000*11630/RES_hhdet_in_new!J83)</f>
        <v>21.591942196154456</v>
      </c>
      <c r="K86" s="98">
        <f>IF(RES_hhdet_in_fec!K86=0,0,RES_hhdet_in_fec!K86*1000*11630/RES_hhdet_in_new!K83)</f>
        <v>56.312573736929203</v>
      </c>
      <c r="L86" s="98">
        <f>IF(RES_hhdet_in_fec!L86=0,0,RES_hhdet_in_fec!L86*1000*11630/RES_hhdet_in_new!L83)</f>
        <v>19.720270320981577</v>
      </c>
      <c r="M86" s="98">
        <f>IF(RES_hhdet_in_fec!M86=0,0,RES_hhdet_in_fec!M86*1000*11630/RES_hhdet_in_new!M83)</f>
        <v>23.966284381426306</v>
      </c>
      <c r="N86" s="98">
        <f>IF(RES_hhdet_in_fec!N86=0,0,RES_hhdet_in_fec!N86*1000*11630/RES_hhdet_in_new!N83)</f>
        <v>112.37492656266271</v>
      </c>
      <c r="O86" s="98">
        <f>IF(RES_hhdet_in_fec!O86=0,0,RES_hhdet_in_fec!O86*1000*11630/RES_hhdet_in_new!O83)</f>
        <v>20.195914588775622</v>
      </c>
      <c r="P86" s="98">
        <f>IF(RES_hhdet_in_fec!P86=0,0,RES_hhdet_in_fec!P86*1000*11630/RES_hhdet_in_new!P83)</f>
        <v>45.205912606933381</v>
      </c>
      <c r="Q86" s="98">
        <f>IF(RES_hhdet_in_fec!Q86=0,0,RES_hhdet_in_fec!Q86*1000*11630/RES_hhdet_in_new!Q83)</f>
        <v>23.667032145423292</v>
      </c>
      <c r="R86" s="98">
        <f>IF(RES_hhdet_in_fec!R86=0,0,RES_hhdet_in_fec!R86*1000*11630/RES_hhdet_in_new!R83)</f>
        <v>48.542819436795462</v>
      </c>
      <c r="S86" s="98">
        <f>IF(RES_hhdet_in_fec!S86=0,0,RES_hhdet_in_fec!S86*1000*11630/RES_hhdet_in_new!S83)</f>
        <v>57.250797717997862</v>
      </c>
      <c r="T86" s="98">
        <f>IF(RES_hhdet_in_fec!T86=0,0,RES_hhdet_in_fec!T86*1000*11630/RES_hhdet_in_new!T83)</f>
        <v>44.7464121237863</v>
      </c>
      <c r="U86" s="98">
        <f>IF(RES_hhdet_in_fec!U86=0,0,RES_hhdet_in_fec!U86*1000*11630/RES_hhdet_in_new!U83)</f>
        <v>35.991458386064927</v>
      </c>
      <c r="V86" s="98">
        <f>IF(RES_hhdet_in_fec!V86=0,0,RES_hhdet_in_fec!V86*1000*11630/RES_hhdet_in_new!V83)</f>
        <v>38.545065395791333</v>
      </c>
      <c r="W86" s="98">
        <f>IF(RES_hhdet_in_fec!W86=0,0,RES_hhdet_in_fec!W86*1000*11630/RES_hhdet_in_new!W83)</f>
        <v>19.809928313483965</v>
      </c>
      <c r="X86" s="98">
        <f>IF(RES_hhdet_in_fec!X86=0,0,RES_hhdet_in_fec!X86*1000*11630/RES_hhdet_in_new!X83)</f>
        <v>48.262678523917508</v>
      </c>
      <c r="Y86" s="98">
        <f>IF(RES_hhdet_in_fec!Y86=0,0,RES_hhdet_in_fec!Y86*1000*11630/RES_hhdet_in_new!Y83)</f>
        <v>28.256845561087243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1154.9987772971119</v>
      </c>
      <c r="D87" s="122">
        <v>1295.0601403270221</v>
      </c>
      <c r="E87" s="122">
        <v>1251.5562237586851</v>
      </c>
      <c r="F87" s="122">
        <v>1216.3524622883033</v>
      </c>
      <c r="G87" s="122">
        <v>1277.1999637180161</v>
      </c>
      <c r="H87" s="122">
        <v>1302.7269841980528</v>
      </c>
      <c r="I87" s="122">
        <v>1274.3782319347299</v>
      </c>
      <c r="J87" s="122">
        <v>1410.6818384762742</v>
      </c>
      <c r="K87" s="122">
        <v>1455.9128430210726</v>
      </c>
      <c r="L87" s="122">
        <v>1354.7864217788629</v>
      </c>
      <c r="M87" s="122">
        <v>1525.8618474305154</v>
      </c>
      <c r="N87" s="122">
        <v>1401.0640202289844</v>
      </c>
      <c r="O87" s="122">
        <v>1326.1142624860126</v>
      </c>
      <c r="P87" s="122">
        <v>1298.7166224925138</v>
      </c>
      <c r="Q87" s="122">
        <v>1251.8518069648019</v>
      </c>
      <c r="R87" s="122">
        <v>1244.0111248079793</v>
      </c>
      <c r="S87" s="122">
        <v>1283.1041411392725</v>
      </c>
      <c r="T87" s="122">
        <v>1269.8167008457556</v>
      </c>
      <c r="U87" s="122">
        <v>1258.7062889647441</v>
      </c>
      <c r="V87" s="122">
        <v>1322.4066870978852</v>
      </c>
      <c r="W87" s="122">
        <v>1370.655196299547</v>
      </c>
      <c r="X87" s="122">
        <v>1344.4397142799191</v>
      </c>
      <c r="Y87" s="122">
        <v>1339.6722361179843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1414.3283925597839</v>
      </c>
      <c r="D88" s="98">
        <v>1346.7671774467797</v>
      </c>
      <c r="E88" s="98">
        <v>1231.3602597448439</v>
      </c>
      <c r="F88" s="98">
        <v>1341.6042356113808</v>
      </c>
      <c r="G88" s="98">
        <v>1333.3635395212925</v>
      </c>
      <c r="H88" s="98">
        <v>1284.0726094020079</v>
      </c>
      <c r="I88" s="98">
        <v>1282.1748340845788</v>
      </c>
      <c r="J88" s="98">
        <v>1366.6408879704827</v>
      </c>
      <c r="K88" s="98">
        <v>1439.3394620461715</v>
      </c>
      <c r="L88" s="98">
        <v>1429.730887430763</v>
      </c>
      <c r="M88" s="98">
        <v>1457.6340937079333</v>
      </c>
      <c r="N88" s="98">
        <v>1457.023936690892</v>
      </c>
      <c r="O88" s="98">
        <v>1441.3498073164637</v>
      </c>
      <c r="P88" s="98">
        <v>1425.0432234562252</v>
      </c>
      <c r="Q88" s="98">
        <v>1107.5593024083848</v>
      </c>
      <c r="R88" s="98">
        <v>1223.5468545968454</v>
      </c>
      <c r="S88" s="98">
        <v>1274.5966604381658</v>
      </c>
      <c r="T88" s="98">
        <v>1234.5726314591031</v>
      </c>
      <c r="U88" s="98">
        <v>1187.1520261917308</v>
      </c>
      <c r="V88" s="98">
        <v>1457.7389980834573</v>
      </c>
      <c r="W88" s="98">
        <v>1342.7061759874994</v>
      </c>
      <c r="X88" s="98">
        <v>1297.1215683546652</v>
      </c>
      <c r="Y88" s="98">
        <v>1275.9060132065292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1081.5690115612203</v>
      </c>
      <c r="M89" s="98">
        <v>1107.3419723064321</v>
      </c>
      <c r="N89" s="98">
        <v>1104.5837182393102</v>
      </c>
      <c r="O89" s="98">
        <v>1110.8405432256384</v>
      </c>
      <c r="P89" s="98">
        <v>1111.1071597663199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1210.541060981689</v>
      </c>
      <c r="W89" s="98">
        <v>0</v>
      </c>
      <c r="X89" s="98">
        <v>1092.1852706655402</v>
      </c>
      <c r="Y89" s="98">
        <v>1081.3404121157405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495.93463610798329</v>
      </c>
      <c r="M90" s="101">
        <v>489.2144668587589</v>
      </c>
      <c r="N90" s="101">
        <v>456.44073545495718</v>
      </c>
      <c r="O90" s="101">
        <v>482.35655995494352</v>
      </c>
      <c r="P90" s="101">
        <v>495.49381475811072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529.77421741289118</v>
      </c>
      <c r="W90" s="101">
        <v>0</v>
      </c>
      <c r="X90" s="101">
        <v>475.51123869068886</v>
      </c>
      <c r="Y90" s="101">
        <v>463.19186544227114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585.63437545323711</v>
      </c>
      <c r="M91" s="104">
        <v>618.12750544767323</v>
      </c>
      <c r="N91" s="104">
        <v>648.14298278435297</v>
      </c>
      <c r="O91" s="104">
        <v>628.48398327069469</v>
      </c>
      <c r="P91" s="104">
        <v>615.61334500820919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680.76684356879787</v>
      </c>
      <c r="W91" s="104">
        <v>0</v>
      </c>
      <c r="X91" s="104">
        <v>616.67403197485135</v>
      </c>
      <c r="Y91" s="104">
        <v>618.14854667346924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1402.7953495387858</v>
      </c>
      <c r="D92" s="101">
        <v>1329.3464886809707</v>
      </c>
      <c r="E92" s="101">
        <v>1367.2741582206115</v>
      </c>
      <c r="F92" s="101">
        <v>1381.9170905471033</v>
      </c>
      <c r="G92" s="101">
        <v>1410.5598941713486</v>
      </c>
      <c r="H92" s="101">
        <v>1446.4386955024349</v>
      </c>
      <c r="I92" s="101">
        <v>1472.3318804555486</v>
      </c>
      <c r="J92" s="101">
        <v>1529.8971987333036</v>
      </c>
      <c r="K92" s="101">
        <v>1593.1143665483005</v>
      </c>
      <c r="L92" s="101">
        <v>1629.3397717851749</v>
      </c>
      <c r="M92" s="101">
        <v>1667.9072048944756</v>
      </c>
      <c r="N92" s="101">
        <v>1561.8097802962939</v>
      </c>
      <c r="O92" s="101">
        <v>1442.2123678437608</v>
      </c>
      <c r="P92" s="101">
        <v>1404.6035832532293</v>
      </c>
      <c r="Q92" s="101">
        <v>1361.305291056661</v>
      </c>
      <c r="R92" s="101">
        <v>1242.6016842078577</v>
      </c>
      <c r="S92" s="101">
        <v>1266.3092427339914</v>
      </c>
      <c r="T92" s="101">
        <v>1292.9408752822148</v>
      </c>
      <c r="U92" s="101">
        <v>1252.3651596514976</v>
      </c>
      <c r="V92" s="101">
        <v>1368.6549789621449</v>
      </c>
      <c r="W92" s="101">
        <v>1519.3126264152752</v>
      </c>
      <c r="X92" s="101">
        <v>1424.0643735341171</v>
      </c>
      <c r="Y92" s="101">
        <v>1263.6213568290823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1139.5211758024923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1128.7173822407317</v>
      </c>
      <c r="Y93" s="104">
        <v>0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558.44210392685034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298.8388594074741</v>
      </c>
      <c r="Y94" s="98">
        <v>0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581.07907187564217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829.87852283325765</v>
      </c>
      <c r="Y95" s="98">
        <v>0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1150.4955996571405</v>
      </c>
      <c r="D96" s="101">
        <v>1294.120787862634</v>
      </c>
      <c r="E96" s="101">
        <v>1251.3250474285062</v>
      </c>
      <c r="F96" s="101">
        <v>1212.0456191603673</v>
      </c>
      <c r="G96" s="101">
        <v>1274.9532806671371</v>
      </c>
      <c r="H96" s="101">
        <v>1302.223572825473</v>
      </c>
      <c r="I96" s="101">
        <v>1273.3682281845297</v>
      </c>
      <c r="J96" s="101">
        <v>1413.6361190298994</v>
      </c>
      <c r="K96" s="101">
        <v>1456.270053563183</v>
      </c>
      <c r="L96" s="101">
        <v>1506.5670315092439</v>
      </c>
      <c r="M96" s="101">
        <v>1557.8934043749043</v>
      </c>
      <c r="N96" s="101">
        <v>1412.4656241924481</v>
      </c>
      <c r="O96" s="101">
        <v>1350.9409845449798</v>
      </c>
      <c r="P96" s="101">
        <v>1323.9898105524783</v>
      </c>
      <c r="Q96" s="101">
        <v>1267.77877833406</v>
      </c>
      <c r="R96" s="101">
        <v>1274.0683656161852</v>
      </c>
      <c r="S96" s="101">
        <v>1321.2577146636047</v>
      </c>
      <c r="T96" s="101">
        <v>1314.1152587310125</v>
      </c>
      <c r="U96" s="101">
        <v>1285.4380657275683</v>
      </c>
      <c r="V96" s="101">
        <v>1336.8674185827949</v>
      </c>
      <c r="W96" s="101">
        <v>1393.7860524784644</v>
      </c>
      <c r="X96" s="101">
        <v>1378.3436716480653</v>
      </c>
      <c r="Y96" s="101">
        <v>1362.2702015933669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1107.9084513561654</v>
      </c>
      <c r="M97" s="104">
        <v>1143.4362648535475</v>
      </c>
      <c r="N97" s="104">
        <v>1030.8284678619327</v>
      </c>
      <c r="O97" s="104">
        <v>1008.8136170079197</v>
      </c>
      <c r="P97" s="104">
        <v>1009.5722385228619</v>
      </c>
      <c r="Q97" s="104">
        <v>969.0880433526761</v>
      </c>
      <c r="R97" s="104">
        <v>994.54887766678576</v>
      </c>
      <c r="S97" s="104">
        <v>1051.6319382798058</v>
      </c>
      <c r="T97" s="104">
        <v>1049.3204409950004</v>
      </c>
      <c r="U97" s="104">
        <v>1034.796910759032</v>
      </c>
      <c r="V97" s="104">
        <v>1087.794611938737</v>
      </c>
      <c r="W97" s="104">
        <v>1143.4604454290441</v>
      </c>
      <c r="X97" s="104">
        <v>1140.9292173730109</v>
      </c>
      <c r="Y97" s="104">
        <v>1134.5129338077231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522.66242435016989</v>
      </c>
      <c r="M98" s="98">
        <v>522.89592878451811</v>
      </c>
      <c r="N98" s="98">
        <v>441.33119145817949</v>
      </c>
      <c r="O98" s="98">
        <v>451.20646398490214</v>
      </c>
      <c r="P98" s="98">
        <v>459.44354050600384</v>
      </c>
      <c r="Q98" s="98">
        <v>411.90866427749393</v>
      </c>
      <c r="R98" s="98">
        <v>446.58285962068192</v>
      </c>
      <c r="S98" s="98">
        <v>494.12707142424898</v>
      </c>
      <c r="T98" s="98">
        <v>467.15650238071129</v>
      </c>
      <c r="U98" s="98">
        <v>456.63088458144949</v>
      </c>
      <c r="V98" s="98">
        <v>486.42596278838948</v>
      </c>
      <c r="W98" s="98">
        <v>510.93479652167076</v>
      </c>
      <c r="X98" s="98">
        <v>505.53983180221041</v>
      </c>
      <c r="Y98" s="98">
        <v>494.79500416598444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585.24602700599564</v>
      </c>
      <c r="M99" s="98">
        <v>620.54033606902942</v>
      </c>
      <c r="N99" s="98">
        <v>589.49727640375306</v>
      </c>
      <c r="O99" s="98">
        <v>557.60715302301776</v>
      </c>
      <c r="P99" s="98">
        <v>550.12869801685804</v>
      </c>
      <c r="Q99" s="98">
        <v>557.17937907518228</v>
      </c>
      <c r="R99" s="98">
        <v>547.96601804610384</v>
      </c>
      <c r="S99" s="98">
        <v>557.50486685555677</v>
      </c>
      <c r="T99" s="98">
        <v>582.16393861428912</v>
      </c>
      <c r="U99" s="98">
        <v>578.16602617758269</v>
      </c>
      <c r="V99" s="98">
        <v>601.36864915034732</v>
      </c>
      <c r="W99" s="98">
        <v>632.52564890737358</v>
      </c>
      <c r="X99" s="98">
        <v>635.38938557080041</v>
      </c>
      <c r="Y99" s="98">
        <v>639.71792964173881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651.73158246753758</v>
      </c>
      <c r="D100" s="122">
        <v>661.44041312088223</v>
      </c>
      <c r="E100" s="122">
        <v>678.13967222768906</v>
      </c>
      <c r="F100" s="122">
        <v>702.41417834830997</v>
      </c>
      <c r="G100" s="122">
        <v>691.33421862776618</v>
      </c>
      <c r="H100" s="122">
        <v>700.0771931901096</v>
      </c>
      <c r="I100" s="122">
        <v>712.6356099988709</v>
      </c>
      <c r="J100" s="122">
        <v>740.7562307564491</v>
      </c>
      <c r="K100" s="122">
        <v>757.43542117347658</v>
      </c>
      <c r="L100" s="122">
        <v>732.95041527246019</v>
      </c>
      <c r="M100" s="122">
        <v>793.11259524921513</v>
      </c>
      <c r="N100" s="122">
        <v>721.74127528564304</v>
      </c>
      <c r="O100" s="122">
        <v>707.32004298326433</v>
      </c>
      <c r="P100" s="122">
        <v>684.45282463736714</v>
      </c>
      <c r="Q100" s="122">
        <v>781.58808432004253</v>
      </c>
      <c r="R100" s="122">
        <v>773.35934181477683</v>
      </c>
      <c r="S100" s="122">
        <v>761.03018689752105</v>
      </c>
      <c r="T100" s="122">
        <v>729.69649861173559</v>
      </c>
      <c r="U100" s="122">
        <v>719.8160677300566</v>
      </c>
      <c r="V100" s="122">
        <v>755.7720071673649</v>
      </c>
      <c r="W100" s="122">
        <v>793.80184419549289</v>
      </c>
      <c r="X100" s="122">
        <v>750.84696236480636</v>
      </c>
      <c r="Y100" s="122">
        <v>738.41948419143944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787.07343439653744</v>
      </c>
      <c r="D101" s="98">
        <v>830.95871509086464</v>
      </c>
      <c r="E101" s="98">
        <v>781.02006845467088</v>
      </c>
      <c r="F101" s="98">
        <v>899.45979222277413</v>
      </c>
      <c r="G101" s="98">
        <v>853.93929619178243</v>
      </c>
      <c r="H101" s="98">
        <v>859.21885521691797</v>
      </c>
      <c r="I101" s="98">
        <v>904.43202127624818</v>
      </c>
      <c r="J101" s="98">
        <v>913.55200589125195</v>
      </c>
      <c r="K101" s="98">
        <v>933.55616349769059</v>
      </c>
      <c r="L101" s="98">
        <v>912.6279104009011</v>
      </c>
      <c r="M101" s="98">
        <v>938.56370260195126</v>
      </c>
      <c r="N101" s="98">
        <v>923.32877500693985</v>
      </c>
      <c r="O101" s="98">
        <v>859.32624065094512</v>
      </c>
      <c r="P101" s="98">
        <v>767.71326451637196</v>
      </c>
      <c r="Q101" s="98">
        <v>1048.7816283526183</v>
      </c>
      <c r="R101" s="98">
        <v>1027.1347133513834</v>
      </c>
      <c r="S101" s="98">
        <v>1004.0303722315367</v>
      </c>
      <c r="T101" s="98">
        <v>975.59610757910218</v>
      </c>
      <c r="U101" s="98">
        <v>949.82224162628461</v>
      </c>
      <c r="V101" s="98">
        <v>1189.8592800287777</v>
      </c>
      <c r="W101" s="98">
        <v>1101.2517345761999</v>
      </c>
      <c r="X101" s="98">
        <v>1056.8517592736989</v>
      </c>
      <c r="Y101" s="98">
        <v>1034.9900102388272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802.17225593993908</v>
      </c>
      <c r="D102" s="98">
        <v>771.91021547006562</v>
      </c>
      <c r="E102" s="98">
        <v>888.22908008638956</v>
      </c>
      <c r="F102" s="98">
        <v>915.26554373895283</v>
      </c>
      <c r="G102" s="98">
        <v>899.89152707544486</v>
      </c>
      <c r="H102" s="98">
        <v>950.10139963228119</v>
      </c>
      <c r="I102" s="98">
        <v>896.83587108996085</v>
      </c>
      <c r="J102" s="98">
        <v>830.99965597775747</v>
      </c>
      <c r="K102" s="98">
        <v>928.19117385849268</v>
      </c>
      <c r="L102" s="98">
        <v>809.3855455378158</v>
      </c>
      <c r="M102" s="98">
        <v>1013.2044515119633</v>
      </c>
      <c r="N102" s="98">
        <v>915.97808943387793</v>
      </c>
      <c r="O102" s="98">
        <v>873.15982653791116</v>
      </c>
      <c r="P102" s="98">
        <v>811.29986923604361</v>
      </c>
      <c r="Q102" s="98">
        <v>1168.1023162992587</v>
      </c>
      <c r="R102" s="98">
        <v>976.12637699170739</v>
      </c>
      <c r="S102" s="98">
        <v>952.42322539130839</v>
      </c>
      <c r="T102" s="98">
        <v>965.35936572593414</v>
      </c>
      <c r="U102" s="98">
        <v>929.37233319165</v>
      </c>
      <c r="V102" s="98">
        <v>1019.422482071865</v>
      </c>
      <c r="W102" s="98">
        <v>1138.706604390268</v>
      </c>
      <c r="X102" s="98">
        <v>1073.7207746684046</v>
      </c>
      <c r="Y102" s="98">
        <v>946.94050685291825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624.9687926406524</v>
      </c>
      <c r="D103" s="33">
        <v>614.08806287479752</v>
      </c>
      <c r="E103" s="33">
        <v>622.41387179674041</v>
      </c>
      <c r="F103" s="33">
        <v>654.34275741714748</v>
      </c>
      <c r="G103" s="33">
        <v>658.81215854424306</v>
      </c>
      <c r="H103" s="33">
        <v>666.87471284710762</v>
      </c>
      <c r="I103" s="33">
        <v>687.52337388325975</v>
      </c>
      <c r="J103" s="33">
        <v>704.28951708980924</v>
      </c>
      <c r="K103" s="33">
        <v>707.29163199125458</v>
      </c>
      <c r="L103" s="33">
        <v>702.84859389258622</v>
      </c>
      <c r="M103" s="33">
        <v>738.20622679053145</v>
      </c>
      <c r="N103" s="33">
        <v>683.8462677222617</v>
      </c>
      <c r="O103" s="33">
        <v>662.40344391659664</v>
      </c>
      <c r="P103" s="33">
        <v>655.24578880415277</v>
      </c>
      <c r="Q103" s="33">
        <v>700.68431231198031</v>
      </c>
      <c r="R103" s="33">
        <v>702.73623170801409</v>
      </c>
      <c r="S103" s="33">
        <v>718.42742733258638</v>
      </c>
      <c r="T103" s="33">
        <v>696.18172723786313</v>
      </c>
      <c r="U103" s="33">
        <v>682.57413947369014</v>
      </c>
      <c r="V103" s="33">
        <v>709.31376438762243</v>
      </c>
      <c r="W103" s="33">
        <v>740.32151146595095</v>
      </c>
      <c r="X103" s="33">
        <v>725.65361218440728</v>
      </c>
      <c r="Y103" s="33">
        <v>715.90841671987823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5486.5249364685224</v>
      </c>
      <c r="D124" s="117">
        <f t="shared" si="42"/>
        <v>0</v>
      </c>
      <c r="E124" s="117">
        <f t="shared" si="42"/>
        <v>5977.4115197417013</v>
      </c>
      <c r="F124" s="117">
        <f t="shared" si="42"/>
        <v>5507.7829676640085</v>
      </c>
      <c r="G124" s="117">
        <f t="shared" si="42"/>
        <v>5683.2970493224821</v>
      </c>
      <c r="H124" s="117">
        <f t="shared" si="42"/>
        <v>5685.4947795920161</v>
      </c>
      <c r="I124" s="117">
        <f t="shared" si="42"/>
        <v>5447.2016447865808</v>
      </c>
      <c r="J124" s="117">
        <f t="shared" si="42"/>
        <v>5304.8379460476681</v>
      </c>
      <c r="K124" s="117">
        <f t="shared" si="42"/>
        <v>5655.5840636839603</v>
      </c>
      <c r="L124" s="117">
        <f t="shared" si="42"/>
        <v>5708.3576260211003</v>
      </c>
      <c r="M124" s="117">
        <f t="shared" si="42"/>
        <v>6064.615613094591</v>
      </c>
      <c r="N124" s="117">
        <f t="shared" si="42"/>
        <v>6213.5887806271976</v>
      </c>
      <c r="O124" s="117">
        <f t="shared" si="42"/>
        <v>5654.8137608344496</v>
      </c>
      <c r="P124" s="117">
        <f t="shared" si="42"/>
        <v>5335.0960352653074</v>
      </c>
      <c r="Q124" s="117">
        <f t="shared" si="42"/>
        <v>5335.7430765399404</v>
      </c>
      <c r="R124" s="117">
        <f t="shared" ref="R124:V124" si="43">R125+R128+R130+R139</f>
        <v>5163.905040910995</v>
      </c>
      <c r="S124" s="117">
        <f t="shared" si="43"/>
        <v>5246.3082662114766</v>
      </c>
      <c r="T124" s="117">
        <f t="shared" si="43"/>
        <v>4941.4702555208869</v>
      </c>
      <c r="U124" s="117">
        <f t="shared" si="43"/>
        <v>4650.9916218883172</v>
      </c>
      <c r="V124" s="117">
        <f t="shared" si="43"/>
        <v>4804.3335631576492</v>
      </c>
      <c r="W124" s="117">
        <f t="shared" ref="W124:Y124" si="44">W125+W128+W130+W139</f>
        <v>4641.0889654859093</v>
      </c>
      <c r="X124" s="117">
        <f t="shared" si="44"/>
        <v>3878.6907011280682</v>
      </c>
      <c r="Y124" s="117">
        <f t="shared" si="44"/>
        <v>3384.4751376427444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3754.8435420135384</v>
      </c>
      <c r="D125" s="122">
        <f t="shared" si="45"/>
        <v>0</v>
      </c>
      <c r="E125" s="122">
        <f t="shared" si="45"/>
        <v>4348.4448775639967</v>
      </c>
      <c r="F125" s="122">
        <f t="shared" si="45"/>
        <v>3849.4664912788508</v>
      </c>
      <c r="G125" s="122">
        <f t="shared" si="45"/>
        <v>3947.3539351448444</v>
      </c>
      <c r="H125" s="122">
        <f t="shared" si="45"/>
        <v>3956.9934626467721</v>
      </c>
      <c r="I125" s="122">
        <f t="shared" si="45"/>
        <v>3662.667428523881</v>
      </c>
      <c r="J125" s="122">
        <f t="shared" si="45"/>
        <v>3505.2768297354637</v>
      </c>
      <c r="K125" s="122">
        <f t="shared" si="45"/>
        <v>3667.715159898386</v>
      </c>
      <c r="L125" s="122">
        <f t="shared" si="45"/>
        <v>3825.5479113570877</v>
      </c>
      <c r="M125" s="122">
        <f t="shared" si="45"/>
        <v>4099.0144900261075</v>
      </c>
      <c r="N125" s="122">
        <f t="shared" si="45"/>
        <v>4259.6211215376916</v>
      </c>
      <c r="O125" s="122">
        <f t="shared" si="45"/>
        <v>3874.0335383102315</v>
      </c>
      <c r="P125" s="122">
        <f t="shared" si="45"/>
        <v>3522.2137857165762</v>
      </c>
      <c r="Q125" s="122">
        <f t="shared" si="45"/>
        <v>3421.9496323610847</v>
      </c>
      <c r="R125" s="122">
        <f t="shared" ref="R125:V125" si="46">SUM(R126:R127)</f>
        <v>3315.7647673236279</v>
      </c>
      <c r="S125" s="122">
        <f t="shared" si="46"/>
        <v>3321.5569449378077</v>
      </c>
      <c r="T125" s="122">
        <f t="shared" si="46"/>
        <v>3016.2325303577882</v>
      </c>
      <c r="U125" s="122">
        <f t="shared" si="46"/>
        <v>2788.2540611470381</v>
      </c>
      <c r="V125" s="122">
        <f t="shared" si="46"/>
        <v>2884.0105704269758</v>
      </c>
      <c r="W125" s="122">
        <f t="shared" ref="W125:Y125" si="47">SUM(W126:W127)</f>
        <v>2648.6281644637234</v>
      </c>
      <c r="X125" s="122">
        <f t="shared" si="47"/>
        <v>1862.3408618790945</v>
      </c>
      <c r="Y125" s="122">
        <f t="shared" si="47"/>
        <v>1388.9266462467854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3743.0979844945687</v>
      </c>
      <c r="D126" s="98">
        <v>0</v>
      </c>
      <c r="E126" s="98">
        <v>4335.0599590573311</v>
      </c>
      <c r="F126" s="98">
        <v>3837.7527834392922</v>
      </c>
      <c r="G126" s="98">
        <v>3935.5421972256258</v>
      </c>
      <c r="H126" s="98">
        <v>3945.2464206417399</v>
      </c>
      <c r="I126" s="98">
        <v>3651.9911864020955</v>
      </c>
      <c r="J126" s="98">
        <v>3495.0880815177416</v>
      </c>
      <c r="K126" s="98">
        <v>3657.1629670731427</v>
      </c>
      <c r="L126" s="98">
        <v>3814.5399847646163</v>
      </c>
      <c r="M126" s="98">
        <v>4087.2337285937006</v>
      </c>
      <c r="N126" s="98">
        <v>4247.6897147748186</v>
      </c>
      <c r="O126" s="98">
        <v>3863.1104615685263</v>
      </c>
      <c r="P126" s="98">
        <v>3512.3675286501107</v>
      </c>
      <c r="Q126" s="98">
        <v>3412.3619626882187</v>
      </c>
      <c r="R126" s="98">
        <v>3306.5057903291595</v>
      </c>
      <c r="S126" s="98">
        <v>3312.2357921600951</v>
      </c>
      <c r="T126" s="98">
        <v>3007.7868160572198</v>
      </c>
      <c r="U126" s="98">
        <v>2780.4559512815558</v>
      </c>
      <c r="V126" s="98">
        <v>2875.8861014139911</v>
      </c>
      <c r="W126" s="98">
        <v>2641.1215867680298</v>
      </c>
      <c r="X126" s="98">
        <v>1857.0553288846936</v>
      </c>
      <c r="Y126" s="98">
        <v>1384.9522591172529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11.745557518969704</v>
      </c>
      <c r="D127" s="98">
        <v>0</v>
      </c>
      <c r="E127" s="98">
        <v>13.384918506665443</v>
      </c>
      <c r="F127" s="98">
        <v>11.713707839558667</v>
      </c>
      <c r="G127" s="98">
        <v>11.811737919218666</v>
      </c>
      <c r="H127" s="98">
        <v>11.747042005032224</v>
      </c>
      <c r="I127" s="98">
        <v>10.67624212178546</v>
      </c>
      <c r="J127" s="98">
        <v>10.188748217722043</v>
      </c>
      <c r="K127" s="98">
        <v>10.552192825243369</v>
      </c>
      <c r="L127" s="98">
        <v>11.00792659247143</v>
      </c>
      <c r="M127" s="98">
        <v>11.780761432407092</v>
      </c>
      <c r="N127" s="98">
        <v>11.931406762872603</v>
      </c>
      <c r="O127" s="98">
        <v>10.92307674170547</v>
      </c>
      <c r="P127" s="98">
        <v>9.8462570664655331</v>
      </c>
      <c r="Q127" s="98">
        <v>9.5876696728658128</v>
      </c>
      <c r="R127" s="98">
        <v>9.258976994468302</v>
      </c>
      <c r="S127" s="98">
        <v>9.3211527777126602</v>
      </c>
      <c r="T127" s="98">
        <v>8.4457143005682376</v>
      </c>
      <c r="U127" s="98">
        <v>7.7981098654824921</v>
      </c>
      <c r="V127" s="98">
        <v>8.1244690129847204</v>
      </c>
      <c r="W127" s="98">
        <v>7.506577695693446</v>
      </c>
      <c r="X127" s="98">
        <v>5.2855329944009828</v>
      </c>
      <c r="Y127" s="98">
        <v>3.9743871295324973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36.716866787588899</v>
      </c>
      <c r="D128" s="122">
        <f t="shared" si="48"/>
        <v>0</v>
      </c>
      <c r="E128" s="122">
        <f t="shared" si="48"/>
        <v>37.682282482342636</v>
      </c>
      <c r="F128" s="122">
        <f t="shared" si="48"/>
        <v>19.663022535497454</v>
      </c>
      <c r="G128" s="122">
        <f t="shared" si="48"/>
        <v>19.643250805556828</v>
      </c>
      <c r="H128" s="122">
        <f t="shared" si="48"/>
        <v>19.878347566247466</v>
      </c>
      <c r="I128" s="122">
        <f t="shared" si="48"/>
        <v>31.122849168085374</v>
      </c>
      <c r="J128" s="122">
        <f t="shared" si="48"/>
        <v>21.593493938013911</v>
      </c>
      <c r="K128" s="122">
        <f t="shared" si="48"/>
        <v>56.313593731702944</v>
      </c>
      <c r="L128" s="122">
        <f t="shared" si="48"/>
        <v>19.718288724088797</v>
      </c>
      <c r="M128" s="122">
        <f t="shared" si="48"/>
        <v>23.965826022313109</v>
      </c>
      <c r="N128" s="122">
        <f t="shared" si="48"/>
        <v>112.3789653399438</v>
      </c>
      <c r="O128" s="122">
        <f t="shared" si="48"/>
        <v>20.196391550697673</v>
      </c>
      <c r="P128" s="122">
        <f t="shared" si="48"/>
        <v>45.206786143777478</v>
      </c>
      <c r="Q128" s="122">
        <f t="shared" si="48"/>
        <v>23.667754622938752</v>
      </c>
      <c r="R128" s="122">
        <f t="shared" si="48"/>
        <v>48.546367219642377</v>
      </c>
      <c r="S128" s="122">
        <f t="shared" si="48"/>
        <v>57.250072078272453</v>
      </c>
      <c r="T128" s="122">
        <f t="shared" si="48"/>
        <v>44.744680168332323</v>
      </c>
      <c r="U128" s="122">
        <f t="shared" si="48"/>
        <v>35.992194111408672</v>
      </c>
      <c r="V128" s="122">
        <f t="shared" si="48"/>
        <v>38.543706597166157</v>
      </c>
      <c r="W128" s="122">
        <f t="shared" si="48"/>
        <v>19.808833712669017</v>
      </c>
      <c r="X128" s="122">
        <f t="shared" si="48"/>
        <v>48.261734465019074</v>
      </c>
      <c r="Y128" s="122">
        <f t="shared" si="48"/>
        <v>28.256550107774238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36.716866787588899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37.682282482342636</v>
      </c>
      <c r="F129" s="98">
        <f>IF(RES_hhdet_in_fec!F129=0,0,RES_hhdet_in_fec!F129*1000*11630/RES_hhdet_in_new!F126)</f>
        <v>19.663022535497454</v>
      </c>
      <c r="G129" s="98">
        <f>IF(RES_hhdet_in_fec!G129=0,0,RES_hhdet_in_fec!G129*1000*11630/RES_hhdet_in_new!G126)</f>
        <v>19.643250805556828</v>
      </c>
      <c r="H129" s="98">
        <f>IF(RES_hhdet_in_fec!H129=0,0,RES_hhdet_in_fec!H129*1000*11630/RES_hhdet_in_new!H126)</f>
        <v>19.878347566247466</v>
      </c>
      <c r="I129" s="98">
        <f>IF(RES_hhdet_in_fec!I129=0,0,RES_hhdet_in_fec!I129*1000*11630/RES_hhdet_in_new!I126)</f>
        <v>31.122849168085374</v>
      </c>
      <c r="J129" s="98">
        <f>IF(RES_hhdet_in_fec!J129=0,0,RES_hhdet_in_fec!J129*1000*11630/RES_hhdet_in_new!J126)</f>
        <v>21.593493938013911</v>
      </c>
      <c r="K129" s="98">
        <f>IF(RES_hhdet_in_fec!K129=0,0,RES_hhdet_in_fec!K129*1000*11630/RES_hhdet_in_new!K126)</f>
        <v>56.313593731702944</v>
      </c>
      <c r="L129" s="98">
        <f>IF(RES_hhdet_in_fec!L129=0,0,RES_hhdet_in_fec!L129*1000*11630/RES_hhdet_in_new!L126)</f>
        <v>19.718288724088797</v>
      </c>
      <c r="M129" s="98">
        <f>IF(RES_hhdet_in_fec!M129=0,0,RES_hhdet_in_fec!M129*1000*11630/RES_hhdet_in_new!M126)</f>
        <v>23.965826022313109</v>
      </c>
      <c r="N129" s="98">
        <f>IF(RES_hhdet_in_fec!N129=0,0,RES_hhdet_in_fec!N129*1000*11630/RES_hhdet_in_new!N126)</f>
        <v>112.3789653399438</v>
      </c>
      <c r="O129" s="98">
        <f>IF(RES_hhdet_in_fec!O129=0,0,RES_hhdet_in_fec!O129*1000*11630/RES_hhdet_in_new!O126)</f>
        <v>20.196391550697673</v>
      </c>
      <c r="P129" s="98">
        <f>IF(RES_hhdet_in_fec!P129=0,0,RES_hhdet_in_fec!P129*1000*11630/RES_hhdet_in_new!P126)</f>
        <v>45.206786143777478</v>
      </c>
      <c r="Q129" s="98">
        <f>IF(RES_hhdet_in_fec!Q129=0,0,RES_hhdet_in_fec!Q129*1000*11630/RES_hhdet_in_new!Q126)</f>
        <v>23.667754622938752</v>
      </c>
      <c r="R129" s="98">
        <f>IF(RES_hhdet_in_fec!R129=0,0,RES_hhdet_in_fec!R129*1000*11630/RES_hhdet_in_new!R126)</f>
        <v>48.546367219642377</v>
      </c>
      <c r="S129" s="98">
        <f>IF(RES_hhdet_in_fec!S129=0,0,RES_hhdet_in_fec!S129*1000*11630/RES_hhdet_in_new!S126)</f>
        <v>57.250072078272453</v>
      </c>
      <c r="T129" s="98">
        <f>IF(RES_hhdet_in_fec!T129=0,0,RES_hhdet_in_fec!T129*1000*11630/RES_hhdet_in_new!T126)</f>
        <v>44.744680168332323</v>
      </c>
      <c r="U129" s="98">
        <f>IF(RES_hhdet_in_fec!U129=0,0,RES_hhdet_in_fec!U129*1000*11630/RES_hhdet_in_new!U126)</f>
        <v>35.992194111408672</v>
      </c>
      <c r="V129" s="98">
        <f>IF(RES_hhdet_in_fec!V129=0,0,RES_hhdet_in_fec!V129*1000*11630/RES_hhdet_in_new!V126)</f>
        <v>38.543706597166157</v>
      </c>
      <c r="W129" s="98">
        <f>IF(RES_hhdet_in_fec!W129=0,0,RES_hhdet_in_fec!W129*1000*11630/RES_hhdet_in_new!W126)</f>
        <v>19.808833712669017</v>
      </c>
      <c r="X129" s="98">
        <f>IF(RES_hhdet_in_fec!X129=0,0,RES_hhdet_in_fec!X129*1000*11630/RES_hhdet_in_new!X126)</f>
        <v>48.261734465019074</v>
      </c>
      <c r="Y129" s="98">
        <f>IF(RES_hhdet_in_fec!Y129=0,0,RES_hhdet_in_fec!Y129*1000*11630/RES_hhdet_in_new!Y126)</f>
        <v>28.256550107774238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1047.5917172926927</v>
      </c>
      <c r="D130" s="122">
        <v>0</v>
      </c>
      <c r="E130" s="122">
        <v>918.98462004152304</v>
      </c>
      <c r="F130" s="122">
        <v>949.57616955129151</v>
      </c>
      <c r="G130" s="122">
        <v>1034.8478561908717</v>
      </c>
      <c r="H130" s="122">
        <v>1016.7581558709397</v>
      </c>
      <c r="I130" s="122">
        <v>1048.2188308889479</v>
      </c>
      <c r="J130" s="122">
        <v>1055.5737815722514</v>
      </c>
      <c r="K130" s="122">
        <v>1189.9299899802343</v>
      </c>
      <c r="L130" s="122">
        <v>1143.9593598679896</v>
      </c>
      <c r="M130" s="122">
        <v>1162.6845249794208</v>
      </c>
      <c r="N130" s="122">
        <v>1135.1616626785722</v>
      </c>
      <c r="O130" s="122">
        <v>1071.1295796283289</v>
      </c>
      <c r="P130" s="122">
        <v>1092.176891933809</v>
      </c>
      <c r="Q130" s="122">
        <v>1138.7712160321607</v>
      </c>
      <c r="R130" s="122">
        <v>1065.4279174661747</v>
      </c>
      <c r="S130" s="122">
        <v>1132.7422902881847</v>
      </c>
      <c r="T130" s="122">
        <v>1168.4083566476309</v>
      </c>
      <c r="U130" s="122">
        <v>1125.0165290998841</v>
      </c>
      <c r="V130" s="122">
        <v>1148.7143323032446</v>
      </c>
      <c r="W130" s="122">
        <v>1202.9402135986081</v>
      </c>
      <c r="X130" s="122">
        <v>1227.9389930044031</v>
      </c>
      <c r="Y130" s="122">
        <v>1245.8702880569354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1024.4595291804978</v>
      </c>
      <c r="D131" s="98">
        <v>0</v>
      </c>
      <c r="E131" s="98">
        <v>918.98462004152304</v>
      </c>
      <c r="F131" s="98">
        <v>949.57616955129151</v>
      </c>
      <c r="G131" s="98">
        <v>1034.8478561908717</v>
      </c>
      <c r="H131" s="98">
        <v>990.27866379883176</v>
      </c>
      <c r="I131" s="98">
        <v>1000.9053678841755</v>
      </c>
      <c r="J131" s="98">
        <v>1038.4394736463069</v>
      </c>
      <c r="K131" s="98">
        <v>1171.853769253745</v>
      </c>
      <c r="L131" s="98">
        <v>1145.6230651830015</v>
      </c>
      <c r="M131" s="98">
        <v>1160.2288369544324</v>
      </c>
      <c r="N131" s="98">
        <v>1124.5177478051326</v>
      </c>
      <c r="O131" s="98">
        <v>1044.4466754901698</v>
      </c>
      <c r="P131" s="98">
        <v>1025.868001693522</v>
      </c>
      <c r="Q131" s="98">
        <v>1135.0344007797626</v>
      </c>
      <c r="R131" s="98">
        <v>1048.6221609465274</v>
      </c>
      <c r="S131" s="98">
        <v>1122.3437789223385</v>
      </c>
      <c r="T131" s="98">
        <v>1131.8599752408363</v>
      </c>
      <c r="U131" s="98">
        <v>1095.8815894917541</v>
      </c>
      <c r="V131" s="98">
        <v>1126.3320648714023</v>
      </c>
      <c r="W131" s="98">
        <v>1203.0964061684808</v>
      </c>
      <c r="X131" s="98">
        <v>1211.7612096135763</v>
      </c>
      <c r="Y131" s="98">
        <v>1246.0943410751156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975.11926578985083</v>
      </c>
      <c r="M132" s="98">
        <v>986.06251019348497</v>
      </c>
      <c r="N132" s="98">
        <v>951.8482473809471</v>
      </c>
      <c r="O132" s="98">
        <v>891.69370939243311</v>
      </c>
      <c r="P132" s="98">
        <v>882.78686523251463</v>
      </c>
      <c r="Q132" s="98">
        <v>976.76796132680477</v>
      </c>
      <c r="R132" s="98">
        <v>0</v>
      </c>
      <c r="S132" s="98">
        <v>0</v>
      </c>
      <c r="T132" s="98">
        <v>0</v>
      </c>
      <c r="U132" s="98">
        <v>958.25268397571551</v>
      </c>
      <c r="V132" s="98">
        <v>988.34674348667772</v>
      </c>
      <c r="W132" s="98">
        <v>1058.7744716063073</v>
      </c>
      <c r="X132" s="98">
        <v>1071.6299793583346</v>
      </c>
      <c r="Y132" s="98">
        <v>1105.9153097238004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397.96458890823931</v>
      </c>
      <c r="M133" s="101">
        <v>389.46269689958496</v>
      </c>
      <c r="N133" s="101">
        <v>352.09742727567743</v>
      </c>
      <c r="O133" s="101">
        <v>349.05603925114428</v>
      </c>
      <c r="P133" s="101">
        <v>356.29537077455575</v>
      </c>
      <c r="Q133" s="101">
        <v>370.90745664205355</v>
      </c>
      <c r="R133" s="101">
        <v>0</v>
      </c>
      <c r="S133" s="101">
        <v>0</v>
      </c>
      <c r="T133" s="101">
        <v>0</v>
      </c>
      <c r="U133" s="101">
        <v>388.34847243312851</v>
      </c>
      <c r="V133" s="101">
        <v>408.97438799340034</v>
      </c>
      <c r="W133" s="101">
        <v>440.06023018572046</v>
      </c>
      <c r="X133" s="101">
        <v>443.83843509862288</v>
      </c>
      <c r="Y133" s="101">
        <v>452.84436759822142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577.15467688161164</v>
      </c>
      <c r="M134" s="104">
        <v>596.59981329389996</v>
      </c>
      <c r="N134" s="104">
        <v>599.75082010526955</v>
      </c>
      <c r="O134" s="104">
        <v>542.63767014128882</v>
      </c>
      <c r="P134" s="104">
        <v>526.49149445795899</v>
      </c>
      <c r="Q134" s="104">
        <v>605.86050468475116</v>
      </c>
      <c r="R134" s="104">
        <v>0</v>
      </c>
      <c r="S134" s="104">
        <v>0</v>
      </c>
      <c r="T134" s="104">
        <v>0</v>
      </c>
      <c r="U134" s="104">
        <v>569.90421154258684</v>
      </c>
      <c r="V134" s="104">
        <v>579.3723554932775</v>
      </c>
      <c r="W134" s="104">
        <v>618.71424142058686</v>
      </c>
      <c r="X134" s="104">
        <v>627.79154425971171</v>
      </c>
      <c r="Y134" s="104">
        <v>653.07094212557911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1150.4955996571407</v>
      </c>
      <c r="D135" s="101">
        <v>0</v>
      </c>
      <c r="E135" s="101">
        <v>0</v>
      </c>
      <c r="F135" s="101">
        <v>0</v>
      </c>
      <c r="G135" s="101">
        <v>0</v>
      </c>
      <c r="H135" s="101">
        <v>1302.2235728254727</v>
      </c>
      <c r="I135" s="101">
        <v>1273.3682281845297</v>
      </c>
      <c r="J135" s="101">
        <v>1413.6361190298994</v>
      </c>
      <c r="K135" s="101">
        <v>1456.270053563183</v>
      </c>
      <c r="L135" s="101">
        <v>0</v>
      </c>
      <c r="M135" s="101">
        <v>1557.8934043749043</v>
      </c>
      <c r="N135" s="101">
        <v>1412.4656241924483</v>
      </c>
      <c r="O135" s="101">
        <v>1350.94098454498</v>
      </c>
      <c r="P135" s="101">
        <v>1323.9898105524785</v>
      </c>
      <c r="Q135" s="101">
        <v>1267.77877833406</v>
      </c>
      <c r="R135" s="101">
        <v>1274.068365616185</v>
      </c>
      <c r="S135" s="101">
        <v>1321.2577146636049</v>
      </c>
      <c r="T135" s="101">
        <v>1314.1152587310128</v>
      </c>
      <c r="U135" s="101">
        <v>1285.4380657275683</v>
      </c>
      <c r="V135" s="101">
        <v>1336.8674185827949</v>
      </c>
      <c r="W135" s="101">
        <v>0</v>
      </c>
      <c r="X135" s="101">
        <v>1378.3436716480655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1143.4362648535478</v>
      </c>
      <c r="N136" s="104">
        <v>1030.8284678619325</v>
      </c>
      <c r="O136" s="104">
        <v>1008.8136170079199</v>
      </c>
      <c r="P136" s="104">
        <v>1009.5722385228619</v>
      </c>
      <c r="Q136" s="104">
        <v>969.08804335267632</v>
      </c>
      <c r="R136" s="104">
        <v>994.54887766678553</v>
      </c>
      <c r="S136" s="104">
        <v>1051.6319382798056</v>
      </c>
      <c r="T136" s="104">
        <v>1049.3204409949999</v>
      </c>
      <c r="U136" s="104">
        <v>1034.7969107590322</v>
      </c>
      <c r="V136" s="104">
        <v>1087.7946119387368</v>
      </c>
      <c r="W136" s="104">
        <v>0</v>
      </c>
      <c r="X136" s="104">
        <v>1140.9292173730105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522.89592878451822</v>
      </c>
      <c r="N137" s="98">
        <v>441.33119145817949</v>
      </c>
      <c r="O137" s="98">
        <v>451.20646398490214</v>
      </c>
      <c r="P137" s="98">
        <v>459.44354050600396</v>
      </c>
      <c r="Q137" s="98">
        <v>411.90866427749398</v>
      </c>
      <c r="R137" s="98">
        <v>446.58285962068197</v>
      </c>
      <c r="S137" s="98">
        <v>494.12707142424898</v>
      </c>
      <c r="T137" s="98">
        <v>467.15650238071117</v>
      </c>
      <c r="U137" s="98">
        <v>456.63088458144955</v>
      </c>
      <c r="V137" s="98">
        <v>486.42596278838954</v>
      </c>
      <c r="W137" s="98">
        <v>0</v>
      </c>
      <c r="X137" s="98">
        <v>505.53983180221041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620.54033606902942</v>
      </c>
      <c r="N138" s="98">
        <v>589.49727640375306</v>
      </c>
      <c r="O138" s="98">
        <v>557.60715302301776</v>
      </c>
      <c r="P138" s="98">
        <v>550.12869801685792</v>
      </c>
      <c r="Q138" s="98">
        <v>557.17937907518228</v>
      </c>
      <c r="R138" s="98">
        <v>547.9660180461035</v>
      </c>
      <c r="S138" s="98">
        <v>557.50486685555677</v>
      </c>
      <c r="T138" s="98">
        <v>582.16393861428878</v>
      </c>
      <c r="U138" s="98">
        <v>578.16602617758292</v>
      </c>
      <c r="V138" s="98">
        <v>601.36864915034744</v>
      </c>
      <c r="W138" s="98">
        <v>0</v>
      </c>
      <c r="X138" s="98">
        <v>635.38938557080019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647.37281037470279</v>
      </c>
      <c r="D139" s="122">
        <v>0</v>
      </c>
      <c r="E139" s="122">
        <v>672.29973965383897</v>
      </c>
      <c r="F139" s="122">
        <v>689.07728429836902</v>
      </c>
      <c r="G139" s="122">
        <v>681.45200718120964</v>
      </c>
      <c r="H139" s="122">
        <v>691.86481350805627</v>
      </c>
      <c r="I139" s="122">
        <v>705.19253620566599</v>
      </c>
      <c r="J139" s="122">
        <v>722.39384080193827</v>
      </c>
      <c r="K139" s="122">
        <v>741.62532007363711</v>
      </c>
      <c r="L139" s="122">
        <v>719.1320660719341</v>
      </c>
      <c r="M139" s="122">
        <v>778.95077206675001</v>
      </c>
      <c r="N139" s="122">
        <v>706.42703107098953</v>
      </c>
      <c r="O139" s="122">
        <v>689.4542513451911</v>
      </c>
      <c r="P139" s="122">
        <v>675.49857147114449</v>
      </c>
      <c r="Q139" s="122">
        <v>751.3544735237557</v>
      </c>
      <c r="R139" s="122">
        <v>734.16598890155024</v>
      </c>
      <c r="S139" s="122">
        <v>734.75895890721188</v>
      </c>
      <c r="T139" s="122">
        <v>712.08468834713597</v>
      </c>
      <c r="U139" s="122">
        <v>701.72883752998666</v>
      </c>
      <c r="V139" s="122">
        <v>733.06495383026277</v>
      </c>
      <c r="W139" s="122">
        <v>769.71175371090874</v>
      </c>
      <c r="X139" s="122">
        <v>740.14911177955139</v>
      </c>
      <c r="Y139" s="122">
        <v>721.42165323124925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802.17225593993919</v>
      </c>
      <c r="D140" s="98">
        <v>0</v>
      </c>
      <c r="E140" s="98">
        <v>888.22908008638944</v>
      </c>
      <c r="F140" s="98">
        <v>915.26554373895283</v>
      </c>
      <c r="G140" s="98">
        <v>899.89152707544486</v>
      </c>
      <c r="H140" s="98">
        <v>950.10139963228119</v>
      </c>
      <c r="I140" s="98">
        <v>896.83587108996085</v>
      </c>
      <c r="J140" s="98">
        <v>830.99965597775758</v>
      </c>
      <c r="K140" s="98">
        <v>928.19117385849268</v>
      </c>
      <c r="L140" s="98">
        <v>809.3855455378158</v>
      </c>
      <c r="M140" s="98">
        <v>1013.2044515119633</v>
      </c>
      <c r="N140" s="98">
        <v>915.97808943387804</v>
      </c>
      <c r="O140" s="98">
        <v>873.15982653791139</v>
      </c>
      <c r="P140" s="98">
        <v>811.29986923604361</v>
      </c>
      <c r="Q140" s="98">
        <v>1168.102316299259</v>
      </c>
      <c r="R140" s="98">
        <v>976.1263769917075</v>
      </c>
      <c r="S140" s="98">
        <v>952.42322539130851</v>
      </c>
      <c r="T140" s="98">
        <v>965.35936572593403</v>
      </c>
      <c r="U140" s="98">
        <v>929.37233319164977</v>
      </c>
      <c r="V140" s="98">
        <v>1019.4224820718651</v>
      </c>
      <c r="W140" s="98">
        <v>1138.7066043902678</v>
      </c>
      <c r="X140" s="98">
        <v>1073.7207746684048</v>
      </c>
      <c r="Y140" s="98">
        <v>946.94050685291825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624.96879264065251</v>
      </c>
      <c r="D141" s="33">
        <v>0</v>
      </c>
      <c r="E141" s="33">
        <v>622.41387179674052</v>
      </c>
      <c r="F141" s="33">
        <v>654.34275741714737</v>
      </c>
      <c r="G141" s="33">
        <v>658.81215854424295</v>
      </c>
      <c r="H141" s="33">
        <v>666.87471284710762</v>
      </c>
      <c r="I141" s="33">
        <v>687.52337388325975</v>
      </c>
      <c r="J141" s="33">
        <v>704.28951708980924</v>
      </c>
      <c r="K141" s="33">
        <v>707.29163199125446</v>
      </c>
      <c r="L141" s="33">
        <v>702.84859389258634</v>
      </c>
      <c r="M141" s="33">
        <v>738.20622679053145</v>
      </c>
      <c r="N141" s="33">
        <v>683.84626772226181</v>
      </c>
      <c r="O141" s="33">
        <v>662.40344391659642</v>
      </c>
      <c r="P141" s="33">
        <v>655.24578880415277</v>
      </c>
      <c r="Q141" s="33">
        <v>700.68431231198019</v>
      </c>
      <c r="R141" s="33">
        <v>702.7362317080142</v>
      </c>
      <c r="S141" s="33">
        <v>718.42742733258626</v>
      </c>
      <c r="T141" s="33">
        <v>696.18172723786313</v>
      </c>
      <c r="U141" s="33">
        <v>682.57413947369014</v>
      </c>
      <c r="V141" s="33">
        <v>709.31376438762243</v>
      </c>
      <c r="W141" s="33">
        <v>740.32151146595106</v>
      </c>
      <c r="X141" s="33">
        <v>725.65361218440751</v>
      </c>
      <c r="Y141" s="33">
        <v>715.90841671987835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0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0</v>
      </c>
      <c r="H147" s="98">
        <f>IF(RES_hhdet_in_fec!H147=0,0,RES_hhdet_in_fec!H147*1000*11630/RES_hhdet_in_new!H145)</f>
        <v>0</v>
      </c>
      <c r="I147" s="98">
        <f>IF(RES_hhdet_in_fec!I147=0,0,RES_hhdet_in_fec!I147*1000*11630/RES_hhdet_in_new!I145)</f>
        <v>0</v>
      </c>
      <c r="J147" s="98">
        <f>IF(RES_hhdet_in_fec!J147=0,0,RES_hhdet_in_fec!J147*1000*11630/RES_hhdet_in_new!J145)</f>
        <v>0</v>
      </c>
      <c r="K147" s="98">
        <f>IF(RES_hhdet_in_fec!K147=0,0,RES_hhdet_in_fec!K147*1000*11630/RES_hhdet_in_new!K145)</f>
        <v>0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0</v>
      </c>
      <c r="N147" s="98">
        <f>IF(RES_hhdet_in_fec!N147=0,0,RES_hhdet_in_fec!N147*1000*11630/RES_hhdet_in_new!N145)</f>
        <v>0</v>
      </c>
      <c r="O147" s="98">
        <f>IF(RES_hhdet_in_fec!O147=0,0,RES_hhdet_in_fec!O147*1000*11630/RES_hhdet_in_new!O145)</f>
        <v>0</v>
      </c>
      <c r="P147" s="98">
        <f>IF(RES_hhdet_in_fec!P147=0,0,RES_hhdet_in_fec!P147*1000*11630/RES_hhdet_in_new!P145)</f>
        <v>0</v>
      </c>
      <c r="Q147" s="98">
        <f>IF(RES_hhdet_in_fec!Q147=0,0,RES_hhdet_in_fec!Q147*1000*11630/RES_hhdet_in_new!Q145)</f>
        <v>0</v>
      </c>
      <c r="R147" s="98">
        <f>IF(RES_hhdet_in_fec!R147=0,0,RES_hhdet_in_fec!R147*1000*11630/RES_hhdet_in_new!R145)</f>
        <v>0</v>
      </c>
      <c r="S147" s="98">
        <f>IF(RES_hhdet_in_fec!S147=0,0,RES_hhdet_in_fec!S147*1000*11630/RES_hhdet_in_new!S145)</f>
        <v>0</v>
      </c>
      <c r="T147" s="98">
        <f>IF(RES_hhdet_in_fec!T147=0,0,RES_hhdet_in_fec!T147*1000*11630/RES_hhdet_in_new!T145)</f>
        <v>0</v>
      </c>
      <c r="U147" s="98">
        <f>IF(RES_hhdet_in_fec!U147=0,0,RES_hhdet_in_fec!U147*1000*11630/RES_hhdet_in_new!U145)</f>
        <v>0</v>
      </c>
      <c r="V147" s="98">
        <f>IF(RES_hhdet_in_fec!V147=0,0,RES_hhdet_in_fec!V147*1000*11630/RES_hhdet_in_new!V145)</f>
        <v>0</v>
      </c>
      <c r="W147" s="98">
        <f>IF(RES_hhdet_in_fec!W147=0,0,RES_hhdet_in_fec!W147*1000*11630/RES_hhdet_in_new!W145)</f>
        <v>0</v>
      </c>
      <c r="X147" s="98">
        <f>IF(RES_hhdet_in_fec!X147=0,0,RES_hhdet_in_fec!X147*1000*11630/RES_hhdet_in_new!X145)</f>
        <v>0</v>
      </c>
      <c r="Y147" s="98">
        <f>IF(RES_hhdet_in_fec!Y147=0,0,RES_hhdet_in_fec!Y147*1000*11630/RES_hhdet_in_new!Y145)</f>
        <v>0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6749.0359078982992</v>
      </c>
      <c r="D161" s="117">
        <f t="shared" si="54"/>
        <v>6046.7736801606789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6212.1387566753601</v>
      </c>
      <c r="I161" s="117">
        <f t="shared" si="54"/>
        <v>5548.1951637650518</v>
      </c>
      <c r="J161" s="117">
        <f t="shared" si="54"/>
        <v>6137.3135144507332</v>
      </c>
      <c r="K161" s="117">
        <f t="shared" si="54"/>
        <v>6121.0539280816774</v>
      </c>
      <c r="L161" s="117">
        <f t="shared" si="54"/>
        <v>6241.8083725514434</v>
      </c>
      <c r="M161" s="117">
        <f t="shared" si="54"/>
        <v>6890.6024438720033</v>
      </c>
      <c r="N161" s="117">
        <f t="shared" si="54"/>
        <v>6673.7092433635007</v>
      </c>
      <c r="O161" s="117">
        <f t="shared" si="54"/>
        <v>6082.3805984309538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4692.8830534030712</v>
      </c>
      <c r="U161" s="117">
        <f t="shared" si="55"/>
        <v>4526.3711245301356</v>
      </c>
      <c r="V161" s="117">
        <f t="shared" si="55"/>
        <v>4451.8742466475487</v>
      </c>
      <c r="W161" s="117">
        <f t="shared" ref="W161:Y161" si="56">W162+W164+W166+W175</f>
        <v>4227.4374987626834</v>
      </c>
      <c r="X161" s="117">
        <f t="shared" si="56"/>
        <v>3743.3228347641966</v>
      </c>
      <c r="Y161" s="117">
        <f t="shared" si="56"/>
        <v>3542.2106160217181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4913.0809647683263</v>
      </c>
      <c r="D162" s="122">
        <f t="shared" si="57"/>
        <v>4071.9191343159355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4175.0466944498239</v>
      </c>
      <c r="I162" s="122">
        <f t="shared" si="57"/>
        <v>3470.3160012661679</v>
      </c>
      <c r="J162" s="122">
        <f t="shared" si="57"/>
        <v>3927.9139339898588</v>
      </c>
      <c r="K162" s="122">
        <f t="shared" si="57"/>
        <v>3865.4897822366725</v>
      </c>
      <c r="L162" s="122">
        <f t="shared" si="57"/>
        <v>4089.8739435650341</v>
      </c>
      <c r="M162" s="122">
        <f t="shared" si="57"/>
        <v>4523.4454693904472</v>
      </c>
      <c r="N162" s="122">
        <f t="shared" si="57"/>
        <v>4418.2093074175518</v>
      </c>
      <c r="O162" s="122">
        <f t="shared" si="57"/>
        <v>4010.7267085250378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2641.6001288310836</v>
      </c>
      <c r="U162" s="122">
        <f t="shared" si="57"/>
        <v>2493.1130232360492</v>
      </c>
      <c r="V162" s="122">
        <f t="shared" si="57"/>
        <v>2330.530043197552</v>
      </c>
      <c r="W162" s="122">
        <f t="shared" si="57"/>
        <v>2021.6308043549711</v>
      </c>
      <c r="X162" s="122">
        <f t="shared" si="57"/>
        <v>1605.5375550198735</v>
      </c>
      <c r="Y162" s="122">
        <f t="shared" si="57"/>
        <v>1437.8971593991189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4913.0809647683263</v>
      </c>
      <c r="D163" s="33">
        <v>4071.9191343159355</v>
      </c>
      <c r="E163" s="33">
        <v>0</v>
      </c>
      <c r="F163" s="33">
        <v>0</v>
      </c>
      <c r="G163" s="33">
        <v>0</v>
      </c>
      <c r="H163" s="33">
        <v>4175.0466944498239</v>
      </c>
      <c r="I163" s="33">
        <v>3470.3160012661679</v>
      </c>
      <c r="J163" s="33">
        <v>3927.9139339898588</v>
      </c>
      <c r="K163" s="33">
        <v>3865.4897822366725</v>
      </c>
      <c r="L163" s="33">
        <v>4089.8739435650341</v>
      </c>
      <c r="M163" s="33">
        <v>4523.4454693904472</v>
      </c>
      <c r="N163" s="33">
        <v>4418.2093074175518</v>
      </c>
      <c r="O163" s="33">
        <v>4010.7267085250378</v>
      </c>
      <c r="P163" s="33">
        <v>0</v>
      </c>
      <c r="Q163" s="33">
        <v>0</v>
      </c>
      <c r="R163" s="33">
        <v>0</v>
      </c>
      <c r="S163" s="33">
        <v>0</v>
      </c>
      <c r="T163" s="33">
        <v>2641.6001288310836</v>
      </c>
      <c r="U163" s="33">
        <v>2493.1130232360492</v>
      </c>
      <c r="V163" s="33">
        <v>2330.530043197552</v>
      </c>
      <c r="W163" s="33">
        <v>2021.6308043549711</v>
      </c>
      <c r="X163" s="33">
        <v>1605.5375550198735</v>
      </c>
      <c r="Y163" s="33">
        <v>1437.8971593991189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36.737149056968107</v>
      </c>
      <c r="D164" s="122">
        <f t="shared" si="58"/>
        <v>27.324161177755997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42.097175772524317</v>
      </c>
      <c r="I164" s="122">
        <f t="shared" si="58"/>
        <v>98.48223161002123</v>
      </c>
      <c r="J164" s="122">
        <f t="shared" si="58"/>
        <v>73.009992290392447</v>
      </c>
      <c r="K164" s="122">
        <f t="shared" si="58"/>
        <v>57.1616443148286</v>
      </c>
      <c r="L164" s="122">
        <f t="shared" si="58"/>
        <v>81.614775891274093</v>
      </c>
      <c r="M164" s="122">
        <f t="shared" si="58"/>
        <v>58.702381894568759</v>
      </c>
      <c r="N164" s="122">
        <f t="shared" si="58"/>
        <v>150.69520306974803</v>
      </c>
      <c r="O164" s="122">
        <f t="shared" si="58"/>
        <v>63.257152807144912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68.558418680699504</v>
      </c>
      <c r="U164" s="122">
        <f t="shared" si="58"/>
        <v>71.079884430593793</v>
      </c>
      <c r="V164" s="122">
        <f t="shared" si="58"/>
        <v>68.643195897650969</v>
      </c>
      <c r="W164" s="122">
        <f t="shared" si="58"/>
        <v>64.844535690282925</v>
      </c>
      <c r="X164" s="122">
        <f t="shared" si="58"/>
        <v>51.948959449327191</v>
      </c>
      <c r="Y164" s="122">
        <f t="shared" si="58"/>
        <v>42.161059030355759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36.737149056968107</v>
      </c>
      <c r="D165" s="98">
        <f>IF(RES_hhdet_in_fec!D165=0,0,RES_hhdet_in_fec!D165*1000*11630/RES_hhdet_in_new!D163)</f>
        <v>27.324161177755997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</v>
      </c>
      <c r="G165" s="98">
        <f>IF(RES_hhdet_in_fec!G165=0,0,RES_hhdet_in_fec!G165*1000*11630/RES_hhdet_in_new!G163)</f>
        <v>0</v>
      </c>
      <c r="H165" s="98">
        <f>IF(RES_hhdet_in_fec!H165=0,0,RES_hhdet_in_fec!H165*1000*11630/RES_hhdet_in_new!H163)</f>
        <v>42.097175772524317</v>
      </c>
      <c r="I165" s="98">
        <f>IF(RES_hhdet_in_fec!I165=0,0,RES_hhdet_in_fec!I165*1000*11630/RES_hhdet_in_new!I163)</f>
        <v>98.48223161002123</v>
      </c>
      <c r="J165" s="98">
        <f>IF(RES_hhdet_in_fec!J165=0,0,RES_hhdet_in_fec!J165*1000*11630/RES_hhdet_in_new!J163)</f>
        <v>73.009992290392447</v>
      </c>
      <c r="K165" s="98">
        <f>IF(RES_hhdet_in_fec!K165=0,0,RES_hhdet_in_fec!K165*1000*11630/RES_hhdet_in_new!K163)</f>
        <v>57.1616443148286</v>
      </c>
      <c r="L165" s="98">
        <f>IF(RES_hhdet_in_fec!L165=0,0,RES_hhdet_in_fec!L165*1000*11630/RES_hhdet_in_new!L163)</f>
        <v>81.614775891274093</v>
      </c>
      <c r="M165" s="98">
        <f>IF(RES_hhdet_in_fec!M165=0,0,RES_hhdet_in_fec!M165*1000*11630/RES_hhdet_in_new!M163)</f>
        <v>58.702381894568759</v>
      </c>
      <c r="N165" s="98">
        <f>IF(RES_hhdet_in_fec!N165=0,0,RES_hhdet_in_fec!N165*1000*11630/RES_hhdet_in_new!N163)</f>
        <v>150.69520306974803</v>
      </c>
      <c r="O165" s="98">
        <f>IF(RES_hhdet_in_fec!O165=0,0,RES_hhdet_in_fec!O165*1000*11630/RES_hhdet_in_new!O163)</f>
        <v>63.257152807144912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68.558418680699504</v>
      </c>
      <c r="U165" s="98">
        <f>IF(RES_hhdet_in_fec!U165=0,0,RES_hhdet_in_fec!U165*1000*11630/RES_hhdet_in_new!U163)</f>
        <v>71.079884430593793</v>
      </c>
      <c r="V165" s="98">
        <f>IF(RES_hhdet_in_fec!V165=0,0,RES_hhdet_in_fec!V165*1000*11630/RES_hhdet_in_new!V163)</f>
        <v>68.643195897650969</v>
      </c>
      <c r="W165" s="98">
        <f>IF(RES_hhdet_in_fec!W165=0,0,RES_hhdet_in_fec!W165*1000*11630/RES_hhdet_in_new!W163)</f>
        <v>64.844535690282925</v>
      </c>
      <c r="X165" s="98">
        <f>IF(RES_hhdet_in_fec!X165=0,0,RES_hhdet_in_fec!X165*1000*11630/RES_hhdet_in_new!X163)</f>
        <v>51.948959449327191</v>
      </c>
      <c r="Y165" s="98">
        <f>IF(RES_hhdet_in_fec!Y165=0,0,RES_hhdet_in_fec!Y165*1000*11630/RES_hhdet_in_new!Y163)</f>
        <v>42.161059030355759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1151.8414094305911</v>
      </c>
      <c r="D166" s="122">
        <v>1294.2288421596227</v>
      </c>
      <c r="E166" s="122">
        <v>0</v>
      </c>
      <c r="F166" s="122">
        <v>0</v>
      </c>
      <c r="G166" s="122">
        <v>0</v>
      </c>
      <c r="H166" s="122">
        <v>1303.1150595562385</v>
      </c>
      <c r="I166" s="122">
        <v>1274.1938587608499</v>
      </c>
      <c r="J166" s="122">
        <v>1414.0006139170396</v>
      </c>
      <c r="K166" s="122">
        <v>1456.7762701683962</v>
      </c>
      <c r="L166" s="122">
        <v>1351.1879972394995</v>
      </c>
      <c r="M166" s="122">
        <v>1529.5034233500578</v>
      </c>
      <c r="N166" s="122">
        <v>1398.3742805217078</v>
      </c>
      <c r="O166" s="122">
        <v>1318.9428845224816</v>
      </c>
      <c r="P166" s="122">
        <v>0</v>
      </c>
      <c r="Q166" s="122">
        <v>0</v>
      </c>
      <c r="R166" s="122">
        <v>0</v>
      </c>
      <c r="S166" s="122">
        <v>0</v>
      </c>
      <c r="T166" s="122">
        <v>1270.6407699350102</v>
      </c>
      <c r="U166" s="122">
        <v>1260.4497763528539</v>
      </c>
      <c r="V166" s="122">
        <v>1319.6489051143571</v>
      </c>
      <c r="W166" s="122">
        <v>1371.2446563038807</v>
      </c>
      <c r="X166" s="122">
        <v>1345.6955514800898</v>
      </c>
      <c r="Y166" s="122">
        <v>1340.7339174987533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1402.795349538786</v>
      </c>
      <c r="D167" s="98">
        <v>1329.3464886809709</v>
      </c>
      <c r="E167" s="98">
        <v>0</v>
      </c>
      <c r="F167" s="98">
        <v>0</v>
      </c>
      <c r="G167" s="98">
        <v>0</v>
      </c>
      <c r="H167" s="98">
        <v>1446.4386955024347</v>
      </c>
      <c r="I167" s="98">
        <v>1472.3318804555483</v>
      </c>
      <c r="J167" s="98">
        <v>1529.8971987333039</v>
      </c>
      <c r="K167" s="98">
        <v>1593.1143665483005</v>
      </c>
      <c r="L167" s="98">
        <v>1629.3397717851744</v>
      </c>
      <c r="M167" s="98">
        <v>1667.9072048944759</v>
      </c>
      <c r="N167" s="98">
        <v>1561.8097802962932</v>
      </c>
      <c r="O167" s="98">
        <v>1442.2123678437608</v>
      </c>
      <c r="P167" s="98">
        <v>0</v>
      </c>
      <c r="Q167" s="98">
        <v>0</v>
      </c>
      <c r="R167" s="98">
        <v>0</v>
      </c>
      <c r="S167" s="98">
        <v>0</v>
      </c>
      <c r="T167" s="98">
        <v>1292.9408752822148</v>
      </c>
      <c r="U167" s="98">
        <v>1252.3651596514972</v>
      </c>
      <c r="V167" s="98">
        <v>1368.6549789621449</v>
      </c>
      <c r="W167" s="98">
        <v>1519.312626415275</v>
      </c>
      <c r="X167" s="98">
        <v>1424.0643735341168</v>
      </c>
      <c r="Y167" s="98">
        <v>1263.6213568290823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1150.49559965714</v>
      </c>
      <c r="D171" s="101">
        <v>1294.120787862634</v>
      </c>
      <c r="E171" s="101">
        <v>0</v>
      </c>
      <c r="F171" s="101">
        <v>0</v>
      </c>
      <c r="G171" s="101">
        <v>0</v>
      </c>
      <c r="H171" s="101">
        <v>1302.2235728254727</v>
      </c>
      <c r="I171" s="101">
        <v>1273.3682281845297</v>
      </c>
      <c r="J171" s="101">
        <v>1413.6361190298994</v>
      </c>
      <c r="K171" s="101">
        <v>1456.270053563183</v>
      </c>
      <c r="L171" s="101">
        <v>1506.5670315092436</v>
      </c>
      <c r="M171" s="101">
        <v>1557.8934043749041</v>
      </c>
      <c r="N171" s="101">
        <v>1412.4656241924483</v>
      </c>
      <c r="O171" s="101">
        <v>1350.94098454498</v>
      </c>
      <c r="P171" s="101">
        <v>0</v>
      </c>
      <c r="Q171" s="101">
        <v>0</v>
      </c>
      <c r="R171" s="101">
        <v>0</v>
      </c>
      <c r="S171" s="101">
        <v>0</v>
      </c>
      <c r="T171" s="101">
        <v>1314.1152587310125</v>
      </c>
      <c r="U171" s="101">
        <v>1285.4380657275681</v>
      </c>
      <c r="V171" s="101">
        <v>1336.8674185827949</v>
      </c>
      <c r="W171" s="101">
        <v>1393.7860524784642</v>
      </c>
      <c r="X171" s="101">
        <v>1378.3436716480658</v>
      </c>
      <c r="Y171" s="101">
        <v>1362.2702015933673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1107.9084513561654</v>
      </c>
      <c r="M172" s="104">
        <v>1143.4362648535475</v>
      </c>
      <c r="N172" s="104">
        <v>1030.8284678619327</v>
      </c>
      <c r="O172" s="104">
        <v>1008.8136170079201</v>
      </c>
      <c r="P172" s="104">
        <v>0</v>
      </c>
      <c r="Q172" s="104">
        <v>0</v>
      </c>
      <c r="R172" s="104">
        <v>0</v>
      </c>
      <c r="S172" s="104">
        <v>0</v>
      </c>
      <c r="T172" s="104">
        <v>1049.3204409950001</v>
      </c>
      <c r="U172" s="104">
        <v>1034.7969107590322</v>
      </c>
      <c r="V172" s="104">
        <v>1087.7946119387368</v>
      </c>
      <c r="W172" s="104">
        <v>1143.4604454290443</v>
      </c>
      <c r="X172" s="104">
        <v>1140.9292173730107</v>
      </c>
      <c r="Y172" s="104">
        <v>1134.5129338077234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522.66242435016977</v>
      </c>
      <c r="M173" s="98">
        <v>522.89592878451822</v>
      </c>
      <c r="N173" s="98">
        <v>441.33119145817955</v>
      </c>
      <c r="O173" s="98">
        <v>451.20646398490214</v>
      </c>
      <c r="P173" s="98">
        <v>0</v>
      </c>
      <c r="Q173" s="98">
        <v>0</v>
      </c>
      <c r="R173" s="98">
        <v>0</v>
      </c>
      <c r="S173" s="98">
        <v>0</v>
      </c>
      <c r="T173" s="98">
        <v>467.15650238071123</v>
      </c>
      <c r="U173" s="98">
        <v>456.63088458144955</v>
      </c>
      <c r="V173" s="98">
        <v>486.42596278838943</v>
      </c>
      <c r="W173" s="98">
        <v>510.93479652167076</v>
      </c>
      <c r="X173" s="98">
        <v>505.53983180221036</v>
      </c>
      <c r="Y173" s="98">
        <v>494.79500416598449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585.24602700599564</v>
      </c>
      <c r="M174" s="33">
        <v>620.54033606902942</v>
      </c>
      <c r="N174" s="33">
        <v>589.49727640375318</v>
      </c>
      <c r="O174" s="33">
        <v>557.60715302301799</v>
      </c>
      <c r="P174" s="33">
        <v>0</v>
      </c>
      <c r="Q174" s="33">
        <v>0</v>
      </c>
      <c r="R174" s="33">
        <v>0</v>
      </c>
      <c r="S174" s="33">
        <v>0</v>
      </c>
      <c r="T174" s="33">
        <v>582.1639386142889</v>
      </c>
      <c r="U174" s="33">
        <v>578.16602617758258</v>
      </c>
      <c r="V174" s="33">
        <v>601.36864915034732</v>
      </c>
      <c r="W174" s="33">
        <v>632.52564890737358</v>
      </c>
      <c r="X174" s="33">
        <v>635.38938557080019</v>
      </c>
      <c r="Y174" s="33">
        <v>639.71792964173881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647.37638464241343</v>
      </c>
      <c r="D175" s="122">
        <v>653.30154250736405</v>
      </c>
      <c r="E175" s="122">
        <v>0</v>
      </c>
      <c r="F175" s="122">
        <v>0</v>
      </c>
      <c r="G175" s="122">
        <v>0</v>
      </c>
      <c r="H175" s="122">
        <v>691.87982689677335</v>
      </c>
      <c r="I175" s="122">
        <v>705.20307212801288</v>
      </c>
      <c r="J175" s="122">
        <v>722.38897425344169</v>
      </c>
      <c r="K175" s="122">
        <v>741.62623136177956</v>
      </c>
      <c r="L175" s="122">
        <v>719.13165585563627</v>
      </c>
      <c r="M175" s="122">
        <v>778.95116923692888</v>
      </c>
      <c r="N175" s="122">
        <v>706.43045235449267</v>
      </c>
      <c r="O175" s="122">
        <v>689.45385257628993</v>
      </c>
      <c r="P175" s="122">
        <v>0</v>
      </c>
      <c r="Q175" s="122">
        <v>0</v>
      </c>
      <c r="R175" s="122">
        <v>0</v>
      </c>
      <c r="S175" s="122">
        <v>0</v>
      </c>
      <c r="T175" s="122">
        <v>712.08373595627745</v>
      </c>
      <c r="U175" s="122">
        <v>701.72844051063908</v>
      </c>
      <c r="V175" s="122">
        <v>733.05210243798854</v>
      </c>
      <c r="W175" s="122">
        <v>769.71750241354823</v>
      </c>
      <c r="X175" s="122">
        <v>740.14076881490621</v>
      </c>
      <c r="Y175" s="122">
        <v>721.41848009348996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802.1722559399393</v>
      </c>
      <c r="D176" s="98">
        <v>771.91021547006562</v>
      </c>
      <c r="E176" s="98">
        <v>0</v>
      </c>
      <c r="F176" s="98">
        <v>0</v>
      </c>
      <c r="G176" s="98">
        <v>0</v>
      </c>
      <c r="H176" s="98">
        <v>950.10139963228119</v>
      </c>
      <c r="I176" s="98">
        <v>896.83587108996085</v>
      </c>
      <c r="J176" s="98">
        <v>830.99965597775758</v>
      </c>
      <c r="K176" s="98">
        <v>928.1911738584929</v>
      </c>
      <c r="L176" s="98">
        <v>809.3855455378158</v>
      </c>
      <c r="M176" s="98">
        <v>1013.2044515119633</v>
      </c>
      <c r="N176" s="98">
        <v>915.9780894338777</v>
      </c>
      <c r="O176" s="98">
        <v>873.15982653791127</v>
      </c>
      <c r="P176" s="98">
        <v>0</v>
      </c>
      <c r="Q176" s="98">
        <v>0</v>
      </c>
      <c r="R176" s="98">
        <v>0</v>
      </c>
      <c r="S176" s="98">
        <v>0</v>
      </c>
      <c r="T176" s="98">
        <v>965.35936572593425</v>
      </c>
      <c r="U176" s="98">
        <v>929.37233319164989</v>
      </c>
      <c r="V176" s="98">
        <v>1019.4224820718651</v>
      </c>
      <c r="W176" s="98">
        <v>1138.706604390268</v>
      </c>
      <c r="X176" s="98">
        <v>1073.7207746684048</v>
      </c>
      <c r="Y176" s="98">
        <v>946.94050685291813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624.96879264065228</v>
      </c>
      <c r="D177" s="33">
        <v>614.08806287479752</v>
      </c>
      <c r="E177" s="33">
        <v>0</v>
      </c>
      <c r="F177" s="33">
        <v>0</v>
      </c>
      <c r="G177" s="33">
        <v>0</v>
      </c>
      <c r="H177" s="33">
        <v>666.8747128471075</v>
      </c>
      <c r="I177" s="33">
        <v>687.52337388325964</v>
      </c>
      <c r="J177" s="33">
        <v>704.28951708980912</v>
      </c>
      <c r="K177" s="33">
        <v>707.29163199125435</v>
      </c>
      <c r="L177" s="33">
        <v>702.84859389258634</v>
      </c>
      <c r="M177" s="33">
        <v>738.20622679053133</v>
      </c>
      <c r="N177" s="33">
        <v>683.84626772226181</v>
      </c>
      <c r="O177" s="33">
        <v>662.40344391659653</v>
      </c>
      <c r="P177" s="33">
        <v>0</v>
      </c>
      <c r="Q177" s="33">
        <v>0</v>
      </c>
      <c r="R177" s="33">
        <v>0</v>
      </c>
      <c r="S177" s="33">
        <v>0</v>
      </c>
      <c r="T177" s="33">
        <v>696.18172723786313</v>
      </c>
      <c r="U177" s="33">
        <v>682.57413947369025</v>
      </c>
      <c r="V177" s="33">
        <v>709.31376438762254</v>
      </c>
      <c r="W177" s="33">
        <v>740.32151146595083</v>
      </c>
      <c r="X177" s="33">
        <v>725.65361218440751</v>
      </c>
      <c r="Y177" s="33">
        <v>715.90841671987835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2987.5276699986662</v>
      </c>
      <c r="D3" s="117">
        <f t="shared" si="0"/>
        <v>4565.3397294999904</v>
      </c>
      <c r="E3" s="117">
        <f t="shared" si="0"/>
        <v>5129.8602880537319</v>
      </c>
      <c r="F3" s="117">
        <f t="shared" si="0"/>
        <v>4082.1237679234814</v>
      </c>
      <c r="G3" s="117">
        <f t="shared" si="0"/>
        <v>3846.561083897539</v>
      </c>
      <c r="H3" s="117">
        <f t="shared" si="0"/>
        <v>4190.1173675783612</v>
      </c>
      <c r="I3" s="117">
        <f t="shared" si="0"/>
        <v>3979.4026005183473</v>
      </c>
      <c r="J3" s="117">
        <f t="shared" si="0"/>
        <v>4045.8219223268397</v>
      </c>
      <c r="K3" s="117">
        <f t="shared" si="0"/>
        <v>3465.2973285594981</v>
      </c>
      <c r="L3" s="117">
        <f t="shared" si="0"/>
        <v>4150.2235883299954</v>
      </c>
      <c r="M3" s="117">
        <f t="shared" si="0"/>
        <v>4858.6665959499114</v>
      </c>
      <c r="N3" s="117">
        <f t="shared" si="0"/>
        <v>5122.9237664122329</v>
      </c>
      <c r="O3" s="117">
        <f t="shared" si="0"/>
        <v>4320.1033810776908</v>
      </c>
      <c r="P3" s="117">
        <f t="shared" si="0"/>
        <v>0</v>
      </c>
      <c r="Q3" s="117">
        <f t="shared" si="0"/>
        <v>3680.6242502270557</v>
      </c>
      <c r="R3" s="117">
        <f t="shared" ref="R3:V3" si="1">R4+R7+R9+R19</f>
        <v>4057.7357645611492</v>
      </c>
      <c r="S3" s="117">
        <f t="shared" si="1"/>
        <v>4277.4499638565485</v>
      </c>
      <c r="T3" s="117">
        <f t="shared" si="1"/>
        <v>0</v>
      </c>
      <c r="U3" s="117">
        <f t="shared" si="1"/>
        <v>3463.7963289416325</v>
      </c>
      <c r="V3" s="117">
        <f t="shared" si="1"/>
        <v>3519.2154967139027</v>
      </c>
      <c r="W3" s="117">
        <f t="shared" ref="W3:Y3" si="2">W4+W7+W9+W19</f>
        <v>0</v>
      </c>
      <c r="X3" s="117">
        <f t="shared" si="2"/>
        <v>2539.1035748053455</v>
      </c>
      <c r="Y3" s="117">
        <f t="shared" si="2"/>
        <v>1983.3782175118567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1791.4937969386058</v>
      </c>
      <c r="D4" s="122">
        <f t="shared" si="3"/>
        <v>3295.4471792229788</v>
      </c>
      <c r="E4" s="122">
        <f t="shared" si="3"/>
        <v>3837.9952741778402</v>
      </c>
      <c r="F4" s="122">
        <f t="shared" si="3"/>
        <v>2839.0898541330703</v>
      </c>
      <c r="G4" s="122">
        <f t="shared" si="3"/>
        <v>2566.7337620918329</v>
      </c>
      <c r="H4" s="122">
        <f t="shared" si="3"/>
        <v>2876.7912680459212</v>
      </c>
      <c r="I4" s="122">
        <f t="shared" si="3"/>
        <v>2637.6032464199129</v>
      </c>
      <c r="J4" s="122">
        <f t="shared" si="3"/>
        <v>2629.2286911099336</v>
      </c>
      <c r="K4" s="122">
        <f t="shared" si="3"/>
        <v>1939.0802623702607</v>
      </c>
      <c r="L4" s="122">
        <f t="shared" si="3"/>
        <v>2675.0439156802236</v>
      </c>
      <c r="M4" s="122">
        <f t="shared" si="3"/>
        <v>3288.9353713071773</v>
      </c>
      <c r="N4" s="122">
        <f t="shared" si="3"/>
        <v>3383.0749795979355</v>
      </c>
      <c r="O4" s="122">
        <f t="shared" si="3"/>
        <v>2904.6416430892459</v>
      </c>
      <c r="P4" s="122">
        <f t="shared" si="3"/>
        <v>0</v>
      </c>
      <c r="Q4" s="122">
        <f t="shared" si="3"/>
        <v>2207.7856699193771</v>
      </c>
      <c r="R4" s="122">
        <f t="shared" ref="R4:V4" si="4">SUM(R5:R6)</f>
        <v>2480.6864108857449</v>
      </c>
      <c r="S4" s="122">
        <f t="shared" si="4"/>
        <v>2601.8750659912694</v>
      </c>
      <c r="T4" s="122">
        <f t="shared" si="4"/>
        <v>0</v>
      </c>
      <c r="U4" s="122">
        <f t="shared" si="4"/>
        <v>1870.7701587594458</v>
      </c>
      <c r="V4" s="122">
        <f t="shared" si="4"/>
        <v>1833.5433131359466</v>
      </c>
      <c r="W4" s="122">
        <f t="shared" ref="W4:Y4" si="5">SUM(W5:W6)</f>
        <v>0</v>
      </c>
      <c r="X4" s="122">
        <f t="shared" si="5"/>
        <v>999.05078691163499</v>
      </c>
      <c r="Y4" s="122">
        <f t="shared" si="5"/>
        <v>591.77976542666363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1775.4187552934784</v>
      </c>
      <c r="D5" s="98">
        <v>3266.042288303966</v>
      </c>
      <c r="E5" s="98">
        <v>3804.2035257527832</v>
      </c>
      <c r="F5" s="98">
        <v>2814.413505843283</v>
      </c>
      <c r="G5" s="98">
        <v>2544.8270249198781</v>
      </c>
      <c r="H5" s="98">
        <v>2852.4688295054211</v>
      </c>
      <c r="I5" s="98">
        <v>2615.7397077570799</v>
      </c>
      <c r="J5" s="98">
        <v>2607.5314068953371</v>
      </c>
      <c r="K5" s="98">
        <v>1923.2682723358514</v>
      </c>
      <c r="L5" s="98">
        <v>2653.2676088216726</v>
      </c>
      <c r="M5" s="98">
        <v>3262.261529307199</v>
      </c>
      <c r="N5" s="98">
        <v>3356.4228492975094</v>
      </c>
      <c r="O5" s="98">
        <v>2881.7113419892939</v>
      </c>
      <c r="P5" s="98">
        <v>0</v>
      </c>
      <c r="Q5" s="98">
        <v>2190.6397212335532</v>
      </c>
      <c r="R5" s="98">
        <v>2461.5569015792867</v>
      </c>
      <c r="S5" s="98">
        <v>2581.784762306339</v>
      </c>
      <c r="T5" s="98">
        <v>0</v>
      </c>
      <c r="U5" s="98">
        <v>1856.4711540330445</v>
      </c>
      <c r="V5" s="98">
        <v>1819.4717977270939</v>
      </c>
      <c r="W5" s="98">
        <v>0</v>
      </c>
      <c r="X5" s="98">
        <v>991.38926940165129</v>
      </c>
      <c r="Y5" s="98">
        <v>587.2273251077778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16.075041645127442</v>
      </c>
      <c r="D6" s="98">
        <v>29.404890919012708</v>
      </c>
      <c r="E6" s="98">
        <v>33.79174842505693</v>
      </c>
      <c r="F6" s="98">
        <v>24.676348289787349</v>
      </c>
      <c r="G6" s="98">
        <v>21.90673717195498</v>
      </c>
      <c r="H6" s="98">
        <v>24.322438540500279</v>
      </c>
      <c r="I6" s="98">
        <v>21.8635386628332</v>
      </c>
      <c r="J6" s="98">
        <v>21.697284214596348</v>
      </c>
      <c r="K6" s="98">
        <v>15.811990034409289</v>
      </c>
      <c r="L6" s="98">
        <v>21.776306858551038</v>
      </c>
      <c r="M6" s="98">
        <v>26.673841999978379</v>
      </c>
      <c r="N6" s="98">
        <v>26.652130300425991</v>
      </c>
      <c r="O6" s="98">
        <v>22.930301099951812</v>
      </c>
      <c r="P6" s="98">
        <v>0</v>
      </c>
      <c r="Q6" s="98">
        <v>17.145948685824042</v>
      </c>
      <c r="R6" s="98">
        <v>19.129509306458409</v>
      </c>
      <c r="S6" s="98">
        <v>20.090303684930547</v>
      </c>
      <c r="T6" s="98">
        <v>0</v>
      </c>
      <c r="U6" s="98">
        <v>14.299004726401227</v>
      </c>
      <c r="V6" s="98">
        <v>14.071515408852761</v>
      </c>
      <c r="W6" s="98">
        <v>0</v>
      </c>
      <c r="X6" s="98">
        <v>7.6615175099837254</v>
      </c>
      <c r="Y6" s="98">
        <v>4.5524403188858686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76.543912819495873</v>
      </c>
      <c r="D7" s="122">
        <f t="shared" si="6"/>
        <v>59.013438883931506</v>
      </c>
      <c r="E7" s="122">
        <f t="shared" si="6"/>
        <v>84.716513806419727</v>
      </c>
      <c r="F7" s="122">
        <f t="shared" si="6"/>
        <v>45.836419610987598</v>
      </c>
      <c r="G7" s="122">
        <f t="shared" si="6"/>
        <v>47.440528885015759</v>
      </c>
      <c r="H7" s="122">
        <f t="shared" si="6"/>
        <v>49.713946113885868</v>
      </c>
      <c r="I7" s="122">
        <f t="shared" si="6"/>
        <v>80.580058762655128</v>
      </c>
      <c r="J7" s="122">
        <f t="shared" si="6"/>
        <v>57.974363668528419</v>
      </c>
      <c r="K7" s="122">
        <f t="shared" si="6"/>
        <v>155.65461715348229</v>
      </c>
      <c r="L7" s="122">
        <f t="shared" si="6"/>
        <v>56.324280830595406</v>
      </c>
      <c r="M7" s="122">
        <f t="shared" si="6"/>
        <v>70.950374771606477</v>
      </c>
      <c r="N7" s="122">
        <f t="shared" si="6"/>
        <v>346.40535791883161</v>
      </c>
      <c r="O7" s="122">
        <f t="shared" si="6"/>
        <v>65.052136085324889</v>
      </c>
      <c r="P7" s="122">
        <f t="shared" si="6"/>
        <v>0</v>
      </c>
      <c r="Q7" s="122">
        <f t="shared" si="6"/>
        <v>82.191631074616211</v>
      </c>
      <c r="R7" s="122">
        <f t="shared" si="6"/>
        <v>169.63042867414919</v>
      </c>
      <c r="S7" s="122">
        <f t="shared" si="6"/>
        <v>200.23269659185991</v>
      </c>
      <c r="T7" s="122">
        <f t="shared" si="6"/>
        <v>0</v>
      </c>
      <c r="U7" s="122">
        <f t="shared" si="6"/>
        <v>125.73872795581084</v>
      </c>
      <c r="V7" s="122">
        <f t="shared" si="6"/>
        <v>135.38465785563969</v>
      </c>
      <c r="W7" s="122">
        <f t="shared" si="6"/>
        <v>0</v>
      </c>
      <c r="X7" s="122">
        <f t="shared" si="6"/>
        <v>191.48665893318923</v>
      </c>
      <c r="Y7" s="122">
        <f t="shared" si="6"/>
        <v>155.90751027406012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76.543912819495873</v>
      </c>
      <c r="D8" s="98">
        <f>IF(RES_hhdet_in_tes!D8=0,0,RES_hhdet_in_tes!D8*1000*11630/RES_hhdet_in_new!D5)</f>
        <v>59.013438883931506</v>
      </c>
      <c r="E8" s="98">
        <f>IF(RES_hhdet_in_tes!E8=0,0,RES_hhdet_in_tes!E8*1000*11630/RES_hhdet_in_new!E5)</f>
        <v>84.716513806419727</v>
      </c>
      <c r="F8" s="98">
        <f>IF(RES_hhdet_in_tes!F8=0,0,RES_hhdet_in_tes!F8*1000*11630/RES_hhdet_in_new!F5)</f>
        <v>45.836419610987598</v>
      </c>
      <c r="G8" s="98">
        <f>IF(RES_hhdet_in_tes!G8=0,0,RES_hhdet_in_tes!G8*1000*11630/RES_hhdet_in_new!G5)</f>
        <v>47.440528885015759</v>
      </c>
      <c r="H8" s="98">
        <f>IF(RES_hhdet_in_tes!H8=0,0,RES_hhdet_in_tes!H8*1000*11630/RES_hhdet_in_new!H5)</f>
        <v>49.713946113885868</v>
      </c>
      <c r="I8" s="98">
        <f>IF(RES_hhdet_in_tes!I8=0,0,RES_hhdet_in_tes!I8*1000*11630/RES_hhdet_in_new!I5)</f>
        <v>80.580058762655128</v>
      </c>
      <c r="J8" s="98">
        <f>IF(RES_hhdet_in_tes!J8=0,0,RES_hhdet_in_tes!J8*1000*11630/RES_hhdet_in_new!J5)</f>
        <v>57.974363668528419</v>
      </c>
      <c r="K8" s="98">
        <f>IF(RES_hhdet_in_tes!K8=0,0,RES_hhdet_in_tes!K8*1000*11630/RES_hhdet_in_new!K5)</f>
        <v>155.65461715348229</v>
      </c>
      <c r="L8" s="98">
        <f>IF(RES_hhdet_in_tes!L8=0,0,RES_hhdet_in_tes!L8*1000*11630/RES_hhdet_in_new!L5)</f>
        <v>56.324280830595406</v>
      </c>
      <c r="M8" s="98">
        <f>IF(RES_hhdet_in_tes!M8=0,0,RES_hhdet_in_tes!M8*1000*11630/RES_hhdet_in_new!M5)</f>
        <v>70.950374771606477</v>
      </c>
      <c r="N8" s="98">
        <f>IF(RES_hhdet_in_tes!N8=0,0,RES_hhdet_in_tes!N8*1000*11630/RES_hhdet_in_new!N5)</f>
        <v>346.40535791883161</v>
      </c>
      <c r="O8" s="98">
        <f>IF(RES_hhdet_in_tes!O8=0,0,RES_hhdet_in_tes!O8*1000*11630/RES_hhdet_in_new!O5)</f>
        <v>65.052136085324889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82.191631074616211</v>
      </c>
      <c r="R8" s="98">
        <f>IF(RES_hhdet_in_tes!R8=0,0,RES_hhdet_in_tes!R8*1000*11630/RES_hhdet_in_new!R5)</f>
        <v>169.63042867414919</v>
      </c>
      <c r="S8" s="98">
        <f>IF(RES_hhdet_in_tes!S8=0,0,RES_hhdet_in_tes!S8*1000*11630/RES_hhdet_in_new!S5)</f>
        <v>200.23269659185991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125.73872795581084</v>
      </c>
      <c r="V8" s="98">
        <f>IF(RES_hhdet_in_tes!V8=0,0,RES_hhdet_in_tes!V8*1000*11630/RES_hhdet_in_new!V5)</f>
        <v>135.38465785563969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191.48665893318923</v>
      </c>
      <c r="Y8" s="98">
        <f>IF(RES_hhdet_in_tes!Y8=0,0,RES_hhdet_in_tes!Y8*1000*11630/RES_hhdet_in_new!Y5)</f>
        <v>155.90751027406012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663.51424767928415</v>
      </c>
      <c r="D9" s="122">
        <v>747.73020389085571</v>
      </c>
      <c r="E9" s="122">
        <v>725.44295142993587</v>
      </c>
      <c r="F9" s="122">
        <v>704.14825191175305</v>
      </c>
      <c r="G9" s="122">
        <v>742.55632263779967</v>
      </c>
      <c r="H9" s="122">
        <v>760.83617545503398</v>
      </c>
      <c r="I9" s="122">
        <v>746.53056555772594</v>
      </c>
      <c r="J9" s="122">
        <v>832.27271139930679</v>
      </c>
      <c r="K9" s="122">
        <v>854.01682431832057</v>
      </c>
      <c r="L9" s="122">
        <v>894.16121697631877</v>
      </c>
      <c r="M9" s="122">
        <v>935.79301136590357</v>
      </c>
      <c r="N9" s="122">
        <v>864.06298729090406</v>
      </c>
      <c r="O9" s="122">
        <v>841.39348703149722</v>
      </c>
      <c r="P9" s="122">
        <v>0</v>
      </c>
      <c r="Q9" s="122">
        <v>828.76337629787781</v>
      </c>
      <c r="R9" s="122">
        <v>847.39408781572843</v>
      </c>
      <c r="S9" s="122">
        <v>893.33177688525655</v>
      </c>
      <c r="T9" s="122">
        <v>0</v>
      </c>
      <c r="U9" s="122">
        <v>893.63201791532379</v>
      </c>
      <c r="V9" s="122">
        <v>940.74156096474883</v>
      </c>
      <c r="W9" s="122">
        <v>0</v>
      </c>
      <c r="X9" s="122">
        <v>710.75237455430147</v>
      </c>
      <c r="Y9" s="122">
        <v>601.58938898553765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583.56425081115276</v>
      </c>
      <c r="D10" s="98">
        <v>747.60371176754234</v>
      </c>
      <c r="E10" s="98">
        <v>791.13684648142907</v>
      </c>
      <c r="F10" s="98">
        <v>697.34656011957338</v>
      </c>
      <c r="G10" s="98">
        <v>722.35484237512799</v>
      </c>
      <c r="H10" s="98">
        <v>776.87669248733209</v>
      </c>
      <c r="I10" s="98">
        <v>786.01211892289962</v>
      </c>
      <c r="J10" s="98">
        <v>853.37276205824264</v>
      </c>
      <c r="K10" s="98">
        <v>660.58796602606662</v>
      </c>
      <c r="L10" s="98">
        <v>888.19599360399229</v>
      </c>
      <c r="M10" s="98">
        <v>1098.2338129979157</v>
      </c>
      <c r="N10" s="98">
        <v>1066.9021932876949</v>
      </c>
      <c r="O10" s="98">
        <v>903.45082393683435</v>
      </c>
      <c r="P10" s="98">
        <v>0</v>
      </c>
      <c r="Q10" s="98">
        <v>825.5880652329397</v>
      </c>
      <c r="R10" s="98">
        <v>909.05192329212684</v>
      </c>
      <c r="S10" s="98">
        <v>982.74318852296676</v>
      </c>
      <c r="T10" s="98">
        <v>0</v>
      </c>
      <c r="U10" s="98">
        <v>788.31623193204155</v>
      </c>
      <c r="V10" s="98">
        <v>832.84683501672532</v>
      </c>
      <c r="W10" s="98">
        <v>0</v>
      </c>
      <c r="X10" s="98">
        <v>710.75237455430147</v>
      </c>
      <c r="Y10" s="98">
        <v>601.58938898553765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722.26828420461288</v>
      </c>
      <c r="D11" s="98">
        <v>686.88169123129296</v>
      </c>
      <c r="E11" s="98">
        <v>709.32660823084234</v>
      </c>
      <c r="F11" s="98">
        <v>719.84903946983673</v>
      </c>
      <c r="G11" s="98">
        <v>738.08589727531307</v>
      </c>
      <c r="H11" s="98">
        <v>760.5640139984381</v>
      </c>
      <c r="I11" s="98">
        <v>778.33073594459995</v>
      </c>
      <c r="J11" s="98">
        <v>813.77975811090198</v>
      </c>
      <c r="K11" s="98">
        <v>853.63685498891596</v>
      </c>
      <c r="L11" s="98">
        <v>880.52298741332675</v>
      </c>
      <c r="M11" s="98">
        <v>916.96551068913948</v>
      </c>
      <c r="N11" s="98">
        <v>882.71545524522912</v>
      </c>
      <c r="O11" s="98">
        <v>847.62710588464677</v>
      </c>
      <c r="P11" s="98">
        <v>0</v>
      </c>
      <c r="Q11" s="98">
        <v>870.78158902322389</v>
      </c>
      <c r="R11" s="98">
        <v>814.68931065766958</v>
      </c>
      <c r="S11" s="98">
        <v>849.05665617228306</v>
      </c>
      <c r="T11" s="98">
        <v>0</v>
      </c>
      <c r="U11" s="98">
        <v>870.61164009963284</v>
      </c>
      <c r="V11" s="98">
        <v>963.68231803600838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663.42110011845421</v>
      </c>
      <c r="D15" s="101">
        <v>747.96527400264529</v>
      </c>
      <c r="E15" s="101">
        <v>725.0557279566957</v>
      </c>
      <c r="F15" s="101">
        <v>704.08525549985995</v>
      </c>
      <c r="G15" s="101">
        <v>742.66030028380453</v>
      </c>
      <c r="H15" s="101">
        <v>760.75830656371807</v>
      </c>
      <c r="I15" s="101">
        <v>746.23293831867761</v>
      </c>
      <c r="J15" s="101">
        <v>831.35588462345197</v>
      </c>
      <c r="K15" s="101">
        <v>859.91478085352105</v>
      </c>
      <c r="L15" s="101">
        <v>893.76118235968363</v>
      </c>
      <c r="M15" s="101">
        <v>932.36172873101577</v>
      </c>
      <c r="N15" s="101">
        <v>857.51308726848731</v>
      </c>
      <c r="O15" s="101">
        <v>837.93447814103615</v>
      </c>
      <c r="P15" s="101">
        <v>0</v>
      </c>
      <c r="Q15" s="101">
        <v>828.84952689594206</v>
      </c>
      <c r="R15" s="101">
        <v>847.15366002588121</v>
      </c>
      <c r="S15" s="101">
        <v>892.78979217510198</v>
      </c>
      <c r="T15" s="101">
        <v>0</v>
      </c>
      <c r="U15" s="101">
        <v>896.14626549745151</v>
      </c>
      <c r="V15" s="101">
        <v>946.09504590919039</v>
      </c>
      <c r="W15" s="101">
        <v>0</v>
      </c>
      <c r="X15" s="101">
        <v>0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895.31214194959762</v>
      </c>
      <c r="M16" s="104">
        <v>933.48097163424734</v>
      </c>
      <c r="N16" s="104">
        <v>857.43106963256423</v>
      </c>
      <c r="O16" s="104">
        <v>837.47241527975189</v>
      </c>
      <c r="P16" s="104">
        <v>0</v>
      </c>
      <c r="Q16" s="104">
        <v>826.47738859019785</v>
      </c>
      <c r="R16" s="104">
        <v>844.90793595449952</v>
      </c>
      <c r="S16" s="104">
        <v>891.39249567236595</v>
      </c>
      <c r="T16" s="104">
        <v>0</v>
      </c>
      <c r="U16" s="104">
        <v>896.50735497341907</v>
      </c>
      <c r="V16" s="104">
        <v>945.61011034443072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310.06611494360203</v>
      </c>
      <c r="M17" s="98">
        <v>312.94063556521792</v>
      </c>
      <c r="N17" s="98">
        <v>267.93379322881134</v>
      </c>
      <c r="O17" s="98">
        <v>279.8652622567339</v>
      </c>
      <c r="P17" s="98">
        <v>0</v>
      </c>
      <c r="Q17" s="98">
        <v>269.29800951501545</v>
      </c>
      <c r="R17" s="98">
        <v>296.94191790839568</v>
      </c>
      <c r="S17" s="98">
        <v>333.88762881680907</v>
      </c>
      <c r="T17" s="98">
        <v>0</v>
      </c>
      <c r="U17" s="98">
        <v>318.34132879583643</v>
      </c>
      <c r="V17" s="98">
        <v>344.24146119408317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585.24602700599553</v>
      </c>
      <c r="M18" s="98">
        <v>620.54033606902942</v>
      </c>
      <c r="N18" s="98">
        <v>589.49727640375295</v>
      </c>
      <c r="O18" s="98">
        <v>557.60715302301787</v>
      </c>
      <c r="P18" s="98">
        <v>0</v>
      </c>
      <c r="Q18" s="98">
        <v>557.1793790751824</v>
      </c>
      <c r="R18" s="98">
        <v>547.96601804610373</v>
      </c>
      <c r="S18" s="98">
        <v>557.50486685555688</v>
      </c>
      <c r="T18" s="98">
        <v>0</v>
      </c>
      <c r="U18" s="98">
        <v>578.16602617758258</v>
      </c>
      <c r="V18" s="98">
        <v>601.36864915034732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455.97571256128055</v>
      </c>
      <c r="D19" s="122">
        <v>463.14890750222457</v>
      </c>
      <c r="E19" s="122">
        <v>481.70554863953606</v>
      </c>
      <c r="F19" s="122">
        <v>493.04924226767059</v>
      </c>
      <c r="G19" s="122">
        <v>489.83047028289087</v>
      </c>
      <c r="H19" s="122">
        <v>502.77597796352012</v>
      </c>
      <c r="I19" s="122">
        <v>514.6887297780537</v>
      </c>
      <c r="J19" s="122">
        <v>526.34615614907068</v>
      </c>
      <c r="K19" s="122">
        <v>516.54562471743429</v>
      </c>
      <c r="L19" s="122">
        <v>524.69417484285771</v>
      </c>
      <c r="M19" s="122">
        <v>562.98783850522375</v>
      </c>
      <c r="N19" s="122">
        <v>529.38044160456172</v>
      </c>
      <c r="O19" s="122">
        <v>509.01611487162222</v>
      </c>
      <c r="P19" s="122">
        <v>0</v>
      </c>
      <c r="Q19" s="122">
        <v>561.88357293518436</v>
      </c>
      <c r="R19" s="122">
        <v>560.02483718552662</v>
      </c>
      <c r="S19" s="122">
        <v>582.01042438816205</v>
      </c>
      <c r="T19" s="122">
        <v>0</v>
      </c>
      <c r="U19" s="122">
        <v>573.65542431105177</v>
      </c>
      <c r="V19" s="122">
        <v>609.54596475756762</v>
      </c>
      <c r="W19" s="122">
        <v>0</v>
      </c>
      <c r="X19" s="122">
        <v>637.81375440621969</v>
      </c>
      <c r="Y19" s="122">
        <v>634.10155282559538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360.61632766328808</v>
      </c>
      <c r="D20" s="98">
        <v>538.2816828878407</v>
      </c>
      <c r="E20" s="98">
        <v>585.72092805752368</v>
      </c>
      <c r="F20" s="98">
        <v>514.88826848772112</v>
      </c>
      <c r="G20" s="98">
        <v>468.91647618653928</v>
      </c>
      <c r="H20" s="98">
        <v>516.80684495408252</v>
      </c>
      <c r="I20" s="98">
        <v>535.58562436914792</v>
      </c>
      <c r="J20" s="98">
        <v>539.32856469659271</v>
      </c>
      <c r="K20" s="98">
        <v>429.58256481354846</v>
      </c>
      <c r="L20" s="98">
        <v>541.66972406461343</v>
      </c>
      <c r="M20" s="98">
        <v>570.07282850113415</v>
      </c>
      <c r="N20" s="98">
        <v>568.3038519767033</v>
      </c>
      <c r="O20" s="98">
        <v>554.27625325831275</v>
      </c>
      <c r="P20" s="98">
        <v>0</v>
      </c>
      <c r="Q20" s="98">
        <v>0</v>
      </c>
      <c r="R20" s="98">
        <v>491.04444418096273</v>
      </c>
      <c r="S20" s="98">
        <v>649.05342255551557</v>
      </c>
      <c r="T20" s="98">
        <v>0</v>
      </c>
      <c r="U20" s="98">
        <v>533.81881850320406</v>
      </c>
      <c r="V20" s="98">
        <v>589.18040261551232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454.83327096973937</v>
      </c>
      <c r="D21" s="98">
        <v>438.1258861057359</v>
      </c>
      <c r="E21" s="98">
        <v>504.66621205348576</v>
      </c>
      <c r="F21" s="98">
        <v>520.56266461168332</v>
      </c>
      <c r="G21" s="98">
        <v>512.34476900372567</v>
      </c>
      <c r="H21" s="98">
        <v>541.48685309812925</v>
      </c>
      <c r="I21" s="98">
        <v>511.65394645413966</v>
      </c>
      <c r="J21" s="98">
        <v>474.57976465068612</v>
      </c>
      <c r="K21" s="98">
        <v>530.62837006260736</v>
      </c>
      <c r="L21" s="98">
        <v>463.18318644519866</v>
      </c>
      <c r="M21" s="98">
        <v>580.27192128584772</v>
      </c>
      <c r="N21" s="98">
        <v>524.81697683398352</v>
      </c>
      <c r="O21" s="98">
        <v>500.41354049784354</v>
      </c>
      <c r="P21" s="98">
        <v>0</v>
      </c>
      <c r="Q21" s="98">
        <v>671.90043737016799</v>
      </c>
      <c r="R21" s="98">
        <v>565.79783681293725</v>
      </c>
      <c r="S21" s="98">
        <v>558.00902143312862</v>
      </c>
      <c r="T21" s="98">
        <v>0</v>
      </c>
      <c r="U21" s="98">
        <v>556.68387493175612</v>
      </c>
      <c r="V21" s="98">
        <v>615.14432048247329</v>
      </c>
      <c r="W21" s="98">
        <v>0</v>
      </c>
      <c r="X21" s="98">
        <v>0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461.58318465271816</v>
      </c>
      <c r="D22" s="33">
        <v>454.3858980739962</v>
      </c>
      <c r="E22" s="33">
        <v>461.43682202268172</v>
      </c>
      <c r="F22" s="33">
        <v>486.04960870680645</v>
      </c>
      <c r="G22" s="33">
        <v>490.35679753831204</v>
      </c>
      <c r="H22" s="33">
        <v>497.3926000728822</v>
      </c>
      <c r="I22" s="33">
        <v>513.90547135420536</v>
      </c>
      <c r="J22" s="33">
        <v>527.65889309601312</v>
      </c>
      <c r="K22" s="33">
        <v>531.24762520052377</v>
      </c>
      <c r="L22" s="33">
        <v>529.36215516220147</v>
      </c>
      <c r="M22" s="33">
        <v>558.17237516332193</v>
      </c>
      <c r="N22" s="33">
        <v>519.83568631966762</v>
      </c>
      <c r="O22" s="33">
        <v>507.25812687253779</v>
      </c>
      <c r="P22" s="33">
        <v>0</v>
      </c>
      <c r="Q22" s="33">
        <v>548.51876678902624</v>
      </c>
      <c r="R22" s="33">
        <v>559.3212602992661</v>
      </c>
      <c r="S22" s="33">
        <v>583.57455767131171</v>
      </c>
      <c r="T22" s="33">
        <v>0</v>
      </c>
      <c r="U22" s="33">
        <v>577.98344018524801</v>
      </c>
      <c r="V22" s="33">
        <v>610.57743657999481</v>
      </c>
      <c r="W22" s="33">
        <v>0</v>
      </c>
      <c r="X22" s="33">
        <v>637.81375440621969</v>
      </c>
      <c r="Y22" s="33">
        <v>634.10155282559538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3813.1335647667756</v>
      </c>
      <c r="D24" s="117">
        <f t="shared" si="7"/>
        <v>0</v>
      </c>
      <c r="E24" s="117">
        <f t="shared" si="7"/>
        <v>4023.0778296964895</v>
      </c>
      <c r="F24" s="117">
        <f t="shared" si="7"/>
        <v>3973.117139388753</v>
      </c>
      <c r="G24" s="117">
        <f t="shared" si="7"/>
        <v>3981.6461657771088</v>
      </c>
      <c r="H24" s="117">
        <f t="shared" si="7"/>
        <v>3877.3810020501237</v>
      </c>
      <c r="I24" s="117">
        <f t="shared" si="7"/>
        <v>3857.2123251349994</v>
      </c>
      <c r="J24" s="117">
        <f t="shared" si="7"/>
        <v>3754.8669379551243</v>
      </c>
      <c r="K24" s="117">
        <f t="shared" si="7"/>
        <v>3022.9058509447341</v>
      </c>
      <c r="L24" s="117">
        <f t="shared" si="7"/>
        <v>2389.0537089767822</v>
      </c>
      <c r="M24" s="117">
        <f t="shared" si="7"/>
        <v>5720.7819483050089</v>
      </c>
      <c r="N24" s="117">
        <f t="shared" si="7"/>
        <v>4570.4793084261782</v>
      </c>
      <c r="O24" s="117">
        <f t="shared" si="7"/>
        <v>3708.7937364252989</v>
      </c>
      <c r="P24" s="117">
        <f t="shared" si="7"/>
        <v>3036.9253853980381</v>
      </c>
      <c r="Q24" s="117">
        <f t="shared" si="7"/>
        <v>6119.4363936904692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3201.9875973819517</v>
      </c>
      <c r="Y24" s="117">
        <f t="shared" si="9"/>
        <v>0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2688.1292799956036</v>
      </c>
      <c r="D25" s="122">
        <f t="shared" si="10"/>
        <v>0</v>
      </c>
      <c r="E25" s="122">
        <f t="shared" si="10"/>
        <v>2836.5852797171119</v>
      </c>
      <c r="F25" s="122">
        <f t="shared" si="10"/>
        <v>2782.9822751820871</v>
      </c>
      <c r="G25" s="122">
        <f t="shared" si="10"/>
        <v>2748.629067954992</v>
      </c>
      <c r="H25" s="122">
        <f t="shared" si="10"/>
        <v>2619.2300954135235</v>
      </c>
      <c r="I25" s="122">
        <f t="shared" si="10"/>
        <v>2597.0739154621165</v>
      </c>
      <c r="J25" s="122">
        <f t="shared" si="10"/>
        <v>2395.8521602356595</v>
      </c>
      <c r="K25" s="122">
        <f t="shared" si="10"/>
        <v>1474.0600832375503</v>
      </c>
      <c r="L25" s="122">
        <f t="shared" si="10"/>
        <v>918.55149827420041</v>
      </c>
      <c r="M25" s="122">
        <f t="shared" si="10"/>
        <v>4152.3791277021528</v>
      </c>
      <c r="N25" s="122">
        <f t="shared" si="10"/>
        <v>2844.3782109415401</v>
      </c>
      <c r="O25" s="122">
        <f t="shared" si="10"/>
        <v>2301.1742644699434</v>
      </c>
      <c r="P25" s="122">
        <f t="shared" si="10"/>
        <v>1540.1756325946058</v>
      </c>
      <c r="Q25" s="122">
        <f t="shared" si="10"/>
        <v>4647.8622715284446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1368.8892588504341</v>
      </c>
      <c r="Y25" s="122">
        <f t="shared" si="12"/>
        <v>0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2628.6287859877148</v>
      </c>
      <c r="D26" s="98">
        <v>0</v>
      </c>
      <c r="E26" s="98">
        <v>2774.9621166167485</v>
      </c>
      <c r="F26" s="98">
        <v>2723.2888227589078</v>
      </c>
      <c r="G26" s="98">
        <v>2690.7224317304162</v>
      </c>
      <c r="H26" s="98">
        <v>2564.5613251803202</v>
      </c>
      <c r="I26" s="98">
        <v>2543.9159085167839</v>
      </c>
      <c r="J26" s="98">
        <v>2347.0280741199995</v>
      </c>
      <c r="K26" s="98">
        <v>1444.3731001549954</v>
      </c>
      <c r="L26" s="98">
        <v>900.08324346754171</v>
      </c>
      <c r="M26" s="98">
        <v>4069.1997217372468</v>
      </c>
      <c r="N26" s="98">
        <v>2789.0118940710531</v>
      </c>
      <c r="O26" s="98">
        <v>2256.2899902443755</v>
      </c>
      <c r="P26" s="98">
        <v>1510.5399070698436</v>
      </c>
      <c r="Q26" s="98">
        <v>4558.6616400880421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1342.9433852699869</v>
      </c>
      <c r="Y26" s="98">
        <v>0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59.500494007888946</v>
      </c>
      <c r="D27" s="98">
        <v>0</v>
      </c>
      <c r="E27" s="98">
        <v>61.623163100363492</v>
      </c>
      <c r="F27" s="98">
        <v>59.693452423179366</v>
      </c>
      <c r="G27" s="98">
        <v>57.906636224575671</v>
      </c>
      <c r="H27" s="98">
        <v>54.668770233203126</v>
      </c>
      <c r="I27" s="98">
        <v>53.158006945332517</v>
      </c>
      <c r="J27" s="98">
        <v>48.824086115659952</v>
      </c>
      <c r="K27" s="98">
        <v>29.686983082554942</v>
      </c>
      <c r="L27" s="98">
        <v>18.46825480665872</v>
      </c>
      <c r="M27" s="98">
        <v>83.179405964905897</v>
      </c>
      <c r="N27" s="98">
        <v>55.366316870487076</v>
      </c>
      <c r="O27" s="98">
        <v>44.884274225568056</v>
      </c>
      <c r="P27" s="98">
        <v>29.635725524762201</v>
      </c>
      <c r="Q27" s="98">
        <v>89.200631440402461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25.945873580447124</v>
      </c>
      <c r="Y27" s="98">
        <v>0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157.76076854537865</v>
      </c>
      <c r="L28" s="122">
        <f t="shared" si="13"/>
        <v>57.34712433945154</v>
      </c>
      <c r="M28" s="122">
        <f t="shared" si="13"/>
        <v>74.511802993830784</v>
      </c>
      <c r="N28" s="122">
        <f t="shared" si="13"/>
        <v>348.24737660465246</v>
      </c>
      <c r="O28" s="122">
        <f t="shared" si="13"/>
        <v>63.348379215712953</v>
      </c>
      <c r="P28" s="122">
        <f t="shared" si="13"/>
        <v>151.70403006448248</v>
      </c>
      <c r="Q28" s="122">
        <f t="shared" si="13"/>
        <v>81.053763063771385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191.48665893318923</v>
      </c>
      <c r="Y28" s="122">
        <f t="shared" si="13"/>
        <v>0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157.76076854537865</v>
      </c>
      <c r="L29" s="98">
        <f>IF(RES_hhdet_in_tes!L29=0,0,RES_hhdet_in_tes!L29*1000*11630/RES_hhdet_in_new!L26)</f>
        <v>57.34712433945154</v>
      </c>
      <c r="M29" s="98">
        <f>IF(RES_hhdet_in_tes!M29=0,0,RES_hhdet_in_tes!M29*1000*11630/RES_hhdet_in_new!M26)</f>
        <v>74.511802993830784</v>
      </c>
      <c r="N29" s="98">
        <f>IF(RES_hhdet_in_tes!N29=0,0,RES_hhdet_in_tes!N29*1000*11630/RES_hhdet_in_new!N26)</f>
        <v>348.24737660465246</v>
      </c>
      <c r="O29" s="98">
        <f>IF(RES_hhdet_in_tes!O29=0,0,RES_hhdet_in_tes!O29*1000*11630/RES_hhdet_in_new!O26)</f>
        <v>63.348379215712953</v>
      </c>
      <c r="P29" s="98">
        <f>IF(RES_hhdet_in_tes!P29=0,0,RES_hhdet_in_tes!P29*1000*11630/RES_hhdet_in_new!P26)</f>
        <v>151.70403006448248</v>
      </c>
      <c r="Q29" s="98">
        <f>IF(RES_hhdet_in_tes!Q29=0,0,RES_hhdet_in_tes!Q29*1000*11630/RES_hhdet_in_new!Q26)</f>
        <v>81.053763063771385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X29" s="98">
        <f>IF(RES_hhdet_in_tes!X29=0,0,RES_hhdet_in_tes!X29*1000*11630/RES_hhdet_in_new!X26)</f>
        <v>191.48665893318923</v>
      </c>
      <c r="Y29" s="98">
        <f>IF(RES_hhdet_in_tes!Y29=0,0,RES_hhdet_in_tes!Y29*1000*11630/RES_hhdet_in_new!Y26)</f>
        <v>0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663.42110011845421</v>
      </c>
      <c r="D30" s="122">
        <v>0</v>
      </c>
      <c r="E30" s="122">
        <v>725.05572795669593</v>
      </c>
      <c r="F30" s="122">
        <v>704.08525549985984</v>
      </c>
      <c r="G30" s="122">
        <v>742.66030028380465</v>
      </c>
      <c r="H30" s="122">
        <v>760.75830656371818</v>
      </c>
      <c r="I30" s="122">
        <v>746.23293831867772</v>
      </c>
      <c r="J30" s="122">
        <v>831.35588462345197</v>
      </c>
      <c r="K30" s="122">
        <v>859.91478085352105</v>
      </c>
      <c r="L30" s="122">
        <v>894.38156619564938</v>
      </c>
      <c r="M30" s="122">
        <v>932.44463561273642</v>
      </c>
      <c r="N30" s="122">
        <v>857.50973960987812</v>
      </c>
      <c r="O30" s="122">
        <v>837.89208705284489</v>
      </c>
      <c r="P30" s="122">
        <v>843.81392785354444</v>
      </c>
      <c r="Q30" s="122">
        <v>828.7347460101804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1003.7979251921088</v>
      </c>
      <c r="Y30" s="122">
        <v>0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863.9132890750634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663.42110011845421</v>
      </c>
      <c r="D35" s="101">
        <v>0</v>
      </c>
      <c r="E35" s="101">
        <v>725.05572795669593</v>
      </c>
      <c r="F35" s="101">
        <v>704.08525549985984</v>
      </c>
      <c r="G35" s="101">
        <v>742.66030028380465</v>
      </c>
      <c r="H35" s="101">
        <v>760.75830656371818</v>
      </c>
      <c r="I35" s="101">
        <v>746.23293831867772</v>
      </c>
      <c r="J35" s="101">
        <v>831.35588462345197</v>
      </c>
      <c r="K35" s="101">
        <v>859.91478085352105</v>
      </c>
      <c r="L35" s="101">
        <v>893.76118235968363</v>
      </c>
      <c r="M35" s="101">
        <v>932.36172873101566</v>
      </c>
      <c r="N35" s="101">
        <v>857.51308726848731</v>
      </c>
      <c r="O35" s="101">
        <v>837.93447814103615</v>
      </c>
      <c r="P35" s="101">
        <v>843.80618643351363</v>
      </c>
      <c r="Q35" s="101">
        <v>828.84952689594218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1003.7979251921088</v>
      </c>
      <c r="Y35" s="101">
        <v>0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895.31214194959773</v>
      </c>
      <c r="M36" s="104">
        <v>933.48097163424745</v>
      </c>
      <c r="N36" s="104">
        <v>857.43106963256446</v>
      </c>
      <c r="O36" s="104">
        <v>837.47241527975166</v>
      </c>
      <c r="P36" s="104">
        <v>842.9416023957142</v>
      </c>
      <c r="Q36" s="104">
        <v>826.47738859019807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310.06611494360197</v>
      </c>
      <c r="M37" s="98">
        <v>312.94063556521792</v>
      </c>
      <c r="N37" s="98">
        <v>267.93379322881128</v>
      </c>
      <c r="O37" s="98">
        <v>279.8652622567339</v>
      </c>
      <c r="P37" s="98">
        <v>292.81290437885616</v>
      </c>
      <c r="Q37" s="98">
        <v>269.29800951501545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585.24602700599564</v>
      </c>
      <c r="M38" s="98">
        <v>620.54033606902942</v>
      </c>
      <c r="N38" s="98">
        <v>589.49727640375318</v>
      </c>
      <c r="O38" s="98">
        <v>557.60715302301776</v>
      </c>
      <c r="P38" s="98">
        <v>550.12869801685815</v>
      </c>
      <c r="Q38" s="98">
        <v>557.1793790751824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461.5831846527181</v>
      </c>
      <c r="D39" s="122">
        <v>0</v>
      </c>
      <c r="E39" s="122">
        <v>461.43682202268172</v>
      </c>
      <c r="F39" s="122">
        <v>486.04960870680634</v>
      </c>
      <c r="G39" s="122">
        <v>490.35679753831198</v>
      </c>
      <c r="H39" s="122">
        <v>497.39260007288209</v>
      </c>
      <c r="I39" s="122">
        <v>513.90547135420547</v>
      </c>
      <c r="J39" s="122">
        <v>527.658893096013</v>
      </c>
      <c r="K39" s="122">
        <v>531.17021830828423</v>
      </c>
      <c r="L39" s="122">
        <v>518.77352016748102</v>
      </c>
      <c r="M39" s="122">
        <v>561.44638199628878</v>
      </c>
      <c r="N39" s="122">
        <v>520.34398127010797</v>
      </c>
      <c r="O39" s="122">
        <v>506.37900568679726</v>
      </c>
      <c r="P39" s="122">
        <v>501.23179488540529</v>
      </c>
      <c r="Q39" s="122">
        <v>561.78561308807366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637.81375440621969</v>
      </c>
      <c r="Y39" s="122">
        <v>0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530.62837006260747</v>
      </c>
      <c r="L40" s="98">
        <v>463.1831864451986</v>
      </c>
      <c r="M40" s="98">
        <v>580.27192128584772</v>
      </c>
      <c r="N40" s="98">
        <v>524.81697683398363</v>
      </c>
      <c r="O40" s="98">
        <v>500.4135404978436</v>
      </c>
      <c r="P40" s="98">
        <v>465.29728454766416</v>
      </c>
      <c r="Q40" s="98">
        <v>671.90043737016788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461.5831846527181</v>
      </c>
      <c r="D41" s="33">
        <v>0</v>
      </c>
      <c r="E41" s="33">
        <v>461.43682202268172</v>
      </c>
      <c r="F41" s="33">
        <v>486.04960870680634</v>
      </c>
      <c r="G41" s="33">
        <v>490.35679753831198</v>
      </c>
      <c r="H41" s="33">
        <v>497.39260007288209</v>
      </c>
      <c r="I41" s="33">
        <v>513.90547135420547</v>
      </c>
      <c r="J41" s="33">
        <v>527.658893096013</v>
      </c>
      <c r="K41" s="33">
        <v>531.24762520052377</v>
      </c>
      <c r="L41" s="33">
        <v>529.36215516220147</v>
      </c>
      <c r="M41" s="33">
        <v>558.17237516332193</v>
      </c>
      <c r="N41" s="33">
        <v>519.83568631966762</v>
      </c>
      <c r="O41" s="33">
        <v>507.25812687253784</v>
      </c>
      <c r="P41" s="33">
        <v>506.64658411437995</v>
      </c>
      <c r="Q41" s="33">
        <v>548.51876678902602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637.81375440621969</v>
      </c>
      <c r="Y41" s="33">
        <v>0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5002.6353724960973</v>
      </c>
      <c r="L43" s="117">
        <f t="shared" si="14"/>
        <v>5101.4061001621512</v>
      </c>
      <c r="M43" s="117">
        <f t="shared" si="14"/>
        <v>3695.0168740348176</v>
      </c>
      <c r="N43" s="117">
        <f t="shared" si="14"/>
        <v>4427.6077691559149</v>
      </c>
      <c r="O43" s="117">
        <f t="shared" si="14"/>
        <v>4664.495236825861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3456.4704744386336</v>
      </c>
      <c r="L44" s="122">
        <f t="shared" si="17"/>
        <v>3632.3425229159166</v>
      </c>
      <c r="M44" s="122">
        <f t="shared" si="17"/>
        <v>2126.6140534319616</v>
      </c>
      <c r="N44" s="122">
        <f t="shared" si="17"/>
        <v>2701.5066716712768</v>
      </c>
      <c r="O44" s="122">
        <f t="shared" si="17"/>
        <v>3256.297738324748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3386.8585355042055</v>
      </c>
      <c r="L45" s="98">
        <v>3559.3112041664394</v>
      </c>
      <c r="M45" s="98">
        <v>2084.0142598579632</v>
      </c>
      <c r="N45" s="98">
        <v>2648.921374175985</v>
      </c>
      <c r="O45" s="98">
        <v>3192.7838346175331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69.61193893442811</v>
      </c>
      <c r="L46" s="98">
        <v>73.031318749476924</v>
      </c>
      <c r="M46" s="98">
        <v>42.599793573998397</v>
      </c>
      <c r="N46" s="98">
        <v>52.585297495291826</v>
      </c>
      <c r="O46" s="98">
        <v>63.51390370721488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155.09689065249231</v>
      </c>
      <c r="L47" s="122">
        <f t="shared" si="20"/>
        <v>55.754148663355672</v>
      </c>
      <c r="M47" s="122">
        <f t="shared" si="20"/>
        <v>74.511802993830784</v>
      </c>
      <c r="N47" s="122">
        <f t="shared" si="20"/>
        <v>348.24737660465246</v>
      </c>
      <c r="O47" s="122">
        <f t="shared" si="20"/>
        <v>63.93493828252511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155.09689065249231</v>
      </c>
      <c r="L48" s="98">
        <f>IF(RES_hhdet_in_tes!L48=0,0,RES_hhdet_in_tes!L48*1000*11630/RES_hhdet_in_new!L45)</f>
        <v>55.754148663355672</v>
      </c>
      <c r="M48" s="98">
        <f>IF(RES_hhdet_in_tes!M48=0,0,RES_hhdet_in_tes!M48*1000*11630/RES_hhdet_in_new!M45)</f>
        <v>74.511802993830784</v>
      </c>
      <c r="N48" s="98">
        <f>IF(RES_hhdet_in_tes!N48=0,0,RES_hhdet_in_tes!N48*1000*11630/RES_hhdet_in_new!N45)</f>
        <v>348.24737660465246</v>
      </c>
      <c r="O48" s="98">
        <f>IF(RES_hhdet_in_tes!O48=0,0,RES_hhdet_in_tes!O48*1000*11630/RES_hhdet_in_new!O45)</f>
        <v>63.93493828252511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X48" s="98">
        <f>IF(RES_hhdet_in_tes!X48=0,0,RES_hhdet_in_tes!X48*1000*11630/RES_hhdet_in_new!X45)</f>
        <v>0</v>
      </c>
      <c r="Y48" s="98">
        <f>IF(RES_hhdet_in_tes!Y48=0,0,RES_hhdet_in_tes!Y48*1000*11630/RES_hhdet_in_new!Y45)</f>
        <v>0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859.91478085352117</v>
      </c>
      <c r="L49" s="122">
        <v>894.36433331131684</v>
      </c>
      <c r="M49" s="122">
        <v>932.44463561273642</v>
      </c>
      <c r="N49" s="122">
        <v>857.50973960987812</v>
      </c>
      <c r="O49" s="122">
        <v>837.89169454276919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859.91478085352117</v>
      </c>
      <c r="L54" s="101">
        <v>893.76118235968363</v>
      </c>
      <c r="M54" s="101">
        <v>932.36172873101566</v>
      </c>
      <c r="N54" s="101">
        <v>857.51308726848731</v>
      </c>
      <c r="O54" s="101">
        <v>837.93447814103615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895.31214194959796</v>
      </c>
      <c r="M55" s="104">
        <v>933.48097163424745</v>
      </c>
      <c r="N55" s="104">
        <v>857.43106963256446</v>
      </c>
      <c r="O55" s="104">
        <v>837.47241527975166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310.06611494360203</v>
      </c>
      <c r="M56" s="98">
        <v>312.94063556521792</v>
      </c>
      <c r="N56" s="98">
        <v>267.93379322881128</v>
      </c>
      <c r="O56" s="98">
        <v>279.8652622567339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585.24602700599587</v>
      </c>
      <c r="M57" s="98">
        <v>620.54033606902942</v>
      </c>
      <c r="N57" s="98">
        <v>589.49727640375318</v>
      </c>
      <c r="O57" s="98">
        <v>557.60715302301776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531.1532265514511</v>
      </c>
      <c r="L58" s="122">
        <v>518.9450952715622</v>
      </c>
      <c r="M58" s="122">
        <v>561.44638199628878</v>
      </c>
      <c r="N58" s="122">
        <v>520.34398127010797</v>
      </c>
      <c r="O58" s="122">
        <v>506.37086567581815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530.62837006260736</v>
      </c>
      <c r="L59" s="98">
        <v>463.1831864451986</v>
      </c>
      <c r="M59" s="98">
        <v>580.27192128584772</v>
      </c>
      <c r="N59" s="98">
        <v>524.81697683398363</v>
      </c>
      <c r="O59" s="98">
        <v>500.4135404978436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531.24762520052366</v>
      </c>
      <c r="L60" s="33">
        <v>529.36215516220147</v>
      </c>
      <c r="M60" s="33">
        <v>558.17237516332193</v>
      </c>
      <c r="N60" s="33">
        <v>519.83568631966762</v>
      </c>
      <c r="O60" s="33">
        <v>507.25812687253779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4058.2517760906276</v>
      </c>
      <c r="D62" s="117">
        <f t="shared" si="21"/>
        <v>3021.9795325791765</v>
      </c>
      <c r="E62" s="117">
        <f t="shared" si="21"/>
        <v>3286.5681405562414</v>
      </c>
      <c r="F62" s="117">
        <f t="shared" si="21"/>
        <v>3021.9095871614427</v>
      </c>
      <c r="G62" s="117">
        <f t="shared" si="21"/>
        <v>3805.4814508332911</v>
      </c>
      <c r="H62" s="117">
        <f t="shared" si="21"/>
        <v>4192.109362346172</v>
      </c>
      <c r="I62" s="117">
        <f t="shared" si="21"/>
        <v>4116.2829121588711</v>
      </c>
      <c r="J62" s="117">
        <f t="shared" si="21"/>
        <v>4007.0349103669814</v>
      </c>
      <c r="K62" s="117">
        <f t="shared" si="21"/>
        <v>4517.1413008575364</v>
      </c>
      <c r="L62" s="117">
        <f t="shared" si="21"/>
        <v>4200.1790140422208</v>
      </c>
      <c r="M62" s="117">
        <f t="shared" si="21"/>
        <v>4632.8351881844919</v>
      </c>
      <c r="N62" s="117">
        <f t="shared" si="21"/>
        <v>0</v>
      </c>
      <c r="O62" s="117">
        <f t="shared" si="21"/>
        <v>3975.5860044485735</v>
      </c>
      <c r="P62" s="117">
        <f t="shared" si="21"/>
        <v>3848.8223492517445</v>
      </c>
      <c r="Q62" s="117">
        <f t="shared" si="21"/>
        <v>3864.2367650380133</v>
      </c>
      <c r="R62" s="117">
        <f t="shared" ref="R62:V62" si="22">R63+R66+R68+R77</f>
        <v>3997.6898249313772</v>
      </c>
      <c r="S62" s="117">
        <f t="shared" si="22"/>
        <v>4099.9375411545243</v>
      </c>
      <c r="T62" s="117">
        <f t="shared" si="22"/>
        <v>4008.9826766067072</v>
      </c>
      <c r="U62" s="117">
        <f t="shared" si="22"/>
        <v>3701.498524795808</v>
      </c>
      <c r="V62" s="117">
        <f t="shared" si="22"/>
        <v>3966.227476835586</v>
      </c>
      <c r="W62" s="117">
        <f t="shared" ref="W62:Y62" si="23">W63+W66+W68+W77</f>
        <v>4041.7783997603365</v>
      </c>
      <c r="X62" s="117">
        <f t="shared" si="23"/>
        <v>3283.1938111010654</v>
      </c>
      <c r="Y62" s="117">
        <f t="shared" si="23"/>
        <v>2744.7953392701656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2759.4254058822921</v>
      </c>
      <c r="D63" s="122">
        <f t="shared" si="24"/>
        <v>1978.1459821572905</v>
      </c>
      <c r="E63" s="122">
        <f t="shared" si="24"/>
        <v>2214.3212973532991</v>
      </c>
      <c r="F63" s="122">
        <f t="shared" si="24"/>
        <v>1974.9412688786877</v>
      </c>
      <c r="G63" s="122">
        <f t="shared" si="24"/>
        <v>2567.4942458890573</v>
      </c>
      <c r="H63" s="122">
        <f t="shared" si="24"/>
        <v>2883.9203523981409</v>
      </c>
      <c r="I63" s="122">
        <f t="shared" si="24"/>
        <v>2739.7827807584954</v>
      </c>
      <c r="J63" s="122">
        <f t="shared" si="24"/>
        <v>2603.5471162981403</v>
      </c>
      <c r="K63" s="122">
        <f t="shared" si="24"/>
        <v>2891.5775047106608</v>
      </c>
      <c r="L63" s="122">
        <f t="shared" si="24"/>
        <v>2730.4145708653391</v>
      </c>
      <c r="M63" s="122">
        <f t="shared" si="24"/>
        <v>3070.0325497843824</v>
      </c>
      <c r="N63" s="122">
        <f t="shared" si="24"/>
        <v>0</v>
      </c>
      <c r="O63" s="122">
        <f t="shared" si="24"/>
        <v>2578.465140467129</v>
      </c>
      <c r="P63" s="122">
        <f t="shared" si="24"/>
        <v>2412.458173216135</v>
      </c>
      <c r="Q63" s="122">
        <f t="shared" si="24"/>
        <v>2353.0521791829242</v>
      </c>
      <c r="R63" s="122">
        <f t="shared" ref="R63:V63" si="25">SUM(R64:R65)</f>
        <v>2392.2741026497147</v>
      </c>
      <c r="S63" s="122">
        <f t="shared" si="25"/>
        <v>2452.7741601031303</v>
      </c>
      <c r="T63" s="122">
        <f t="shared" si="25"/>
        <v>2358.825332197749</v>
      </c>
      <c r="U63" s="122">
        <f t="shared" si="25"/>
        <v>2094.2397113280322</v>
      </c>
      <c r="V63" s="122">
        <f t="shared" si="25"/>
        <v>2262.4570443714374</v>
      </c>
      <c r="W63" s="122">
        <f t="shared" ref="W63:Y63" si="26">SUM(W64:W65)</f>
        <v>2306.7640151407554</v>
      </c>
      <c r="X63" s="122">
        <f t="shared" si="26"/>
        <v>1470.6414325462654</v>
      </c>
      <c r="Y63" s="122">
        <f t="shared" si="26"/>
        <v>1009.2899966647739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2698.3468052176008</v>
      </c>
      <c r="D64" s="98">
        <v>1934.6018757836132</v>
      </c>
      <c r="E64" s="98">
        <v>2166.2164568469634</v>
      </c>
      <c r="F64" s="98">
        <v>1932.5798554684388</v>
      </c>
      <c r="G64" s="98">
        <v>2513.4036604991543</v>
      </c>
      <c r="H64" s="98">
        <v>2823.7269469420157</v>
      </c>
      <c r="I64" s="98">
        <v>2683.7037484209241</v>
      </c>
      <c r="J64" s="98">
        <v>2550.4905000669387</v>
      </c>
      <c r="K64" s="98">
        <v>2833.3422852373119</v>
      </c>
      <c r="L64" s="98">
        <v>2675.5172764650833</v>
      </c>
      <c r="M64" s="98">
        <v>3008.5344360691965</v>
      </c>
      <c r="N64" s="98">
        <v>0</v>
      </c>
      <c r="O64" s="98">
        <v>2528.1723233464522</v>
      </c>
      <c r="P64" s="98">
        <v>2366.0381762051702</v>
      </c>
      <c r="Q64" s="98">
        <v>2307.8929795480544</v>
      </c>
      <c r="R64" s="98">
        <v>2346.6821462668354</v>
      </c>
      <c r="S64" s="98">
        <v>2405.9687072524043</v>
      </c>
      <c r="T64" s="98">
        <v>2314.0642172814887</v>
      </c>
      <c r="U64" s="98">
        <v>2054.6756481584885</v>
      </c>
      <c r="V64" s="98">
        <v>2219.5430321610238</v>
      </c>
      <c r="W64" s="98">
        <v>2262.8739611686574</v>
      </c>
      <c r="X64" s="98">
        <v>1442.7669522372764</v>
      </c>
      <c r="Y64" s="98">
        <v>990.10077264358483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61.078600664691379</v>
      </c>
      <c r="D65" s="98">
        <v>43.54410637367728</v>
      </c>
      <c r="E65" s="98">
        <v>48.104840506335528</v>
      </c>
      <c r="F65" s="98">
        <v>42.361413410248886</v>
      </c>
      <c r="G65" s="98">
        <v>54.090585389902934</v>
      </c>
      <c r="H65" s="98">
        <v>60.193405456125383</v>
      </c>
      <c r="I65" s="98">
        <v>56.079032337571114</v>
      </c>
      <c r="J65" s="98">
        <v>53.056616231201509</v>
      </c>
      <c r="K65" s="98">
        <v>58.235219473348998</v>
      </c>
      <c r="L65" s="98">
        <v>54.89729440025576</v>
      </c>
      <c r="M65" s="98">
        <v>61.498113715185632</v>
      </c>
      <c r="N65" s="98">
        <v>0</v>
      </c>
      <c r="O65" s="98">
        <v>50.292817120676645</v>
      </c>
      <c r="P65" s="98">
        <v>46.419997010964934</v>
      </c>
      <c r="Q65" s="98">
        <v>45.159199634869658</v>
      </c>
      <c r="R65" s="98">
        <v>45.591956382879211</v>
      </c>
      <c r="S65" s="98">
        <v>46.805452850725729</v>
      </c>
      <c r="T65" s="98">
        <v>44.761114916260205</v>
      </c>
      <c r="U65" s="98">
        <v>39.564063169543864</v>
      </c>
      <c r="V65" s="98">
        <v>42.914012210413802</v>
      </c>
      <c r="W65" s="98">
        <v>43.890053972097995</v>
      </c>
      <c r="X65" s="98">
        <v>27.87448030898906</v>
      </c>
      <c r="Y65" s="98">
        <v>19.189224021189062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77.018913081702152</v>
      </c>
      <c r="D66" s="122">
        <f t="shared" si="27"/>
        <v>59.104228789906777</v>
      </c>
      <c r="E66" s="122">
        <f t="shared" si="27"/>
        <v>84.651693119463189</v>
      </c>
      <c r="F66" s="122">
        <f t="shared" si="27"/>
        <v>45.857738195766018</v>
      </c>
      <c r="G66" s="122">
        <f t="shared" si="27"/>
        <v>47.431363452248981</v>
      </c>
      <c r="H66" s="122">
        <f t="shared" si="27"/>
        <v>49.715700818709202</v>
      </c>
      <c r="I66" s="122">
        <f t="shared" si="27"/>
        <v>80.492295959411237</v>
      </c>
      <c r="J66" s="122">
        <f t="shared" si="27"/>
        <v>57.737673607652724</v>
      </c>
      <c r="K66" s="122">
        <f t="shared" si="27"/>
        <v>155.62407246980189</v>
      </c>
      <c r="L66" s="122">
        <f t="shared" si="27"/>
        <v>55.910881511629853</v>
      </c>
      <c r="M66" s="122">
        <f t="shared" si="27"/>
        <v>71.001733403665668</v>
      </c>
      <c r="N66" s="122">
        <f t="shared" si="27"/>
        <v>0</v>
      </c>
      <c r="O66" s="122">
        <f t="shared" si="27"/>
        <v>65.2313149112952</v>
      </c>
      <c r="P66" s="122">
        <f t="shared" si="27"/>
        <v>152.0173318657026</v>
      </c>
      <c r="Q66" s="122">
        <f t="shared" si="27"/>
        <v>82.182279037405522</v>
      </c>
      <c r="R66" s="122">
        <f t="shared" si="27"/>
        <v>169.64032486848654</v>
      </c>
      <c r="S66" s="122">
        <f t="shared" si="27"/>
        <v>200.24280824881311</v>
      </c>
      <c r="T66" s="122">
        <f t="shared" si="27"/>
        <v>156.64067790002855</v>
      </c>
      <c r="U66" s="122">
        <f t="shared" si="27"/>
        <v>126.09970973543096</v>
      </c>
      <c r="V66" s="122">
        <f t="shared" si="27"/>
        <v>135.41070187538978</v>
      </c>
      <c r="W66" s="122">
        <f t="shared" si="27"/>
        <v>70.179543586124097</v>
      </c>
      <c r="X66" s="122">
        <f t="shared" si="27"/>
        <v>172.88604679050303</v>
      </c>
      <c r="Y66" s="122">
        <f t="shared" si="27"/>
        <v>102.17938365653787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77.018913081702152</v>
      </c>
      <c r="D67" s="98">
        <f>IF(RES_hhdet_in_tes!D67=0,0,RES_hhdet_in_tes!D67*1000*11630/RES_hhdet_in_new!D64)</f>
        <v>59.104228789906777</v>
      </c>
      <c r="E67" s="98">
        <f>IF(RES_hhdet_in_tes!E67=0,0,RES_hhdet_in_tes!E67*1000*11630/RES_hhdet_in_new!E64)</f>
        <v>84.651693119463189</v>
      </c>
      <c r="F67" s="98">
        <f>IF(RES_hhdet_in_tes!F67=0,0,RES_hhdet_in_tes!F67*1000*11630/RES_hhdet_in_new!F64)</f>
        <v>45.857738195766018</v>
      </c>
      <c r="G67" s="98">
        <f>IF(RES_hhdet_in_tes!G67=0,0,RES_hhdet_in_tes!G67*1000*11630/RES_hhdet_in_new!G64)</f>
        <v>47.431363452248981</v>
      </c>
      <c r="H67" s="98">
        <f>IF(RES_hhdet_in_tes!H67=0,0,RES_hhdet_in_tes!H67*1000*11630/RES_hhdet_in_new!H64)</f>
        <v>49.715700818709202</v>
      </c>
      <c r="I67" s="98">
        <f>IF(RES_hhdet_in_tes!I67=0,0,RES_hhdet_in_tes!I67*1000*11630/RES_hhdet_in_new!I64)</f>
        <v>80.492295959411237</v>
      </c>
      <c r="J67" s="98">
        <f>IF(RES_hhdet_in_tes!J67=0,0,RES_hhdet_in_tes!J67*1000*11630/RES_hhdet_in_new!J64)</f>
        <v>57.737673607652724</v>
      </c>
      <c r="K67" s="98">
        <f>IF(RES_hhdet_in_tes!K67=0,0,RES_hhdet_in_tes!K67*1000*11630/RES_hhdet_in_new!K64)</f>
        <v>155.62407246980189</v>
      </c>
      <c r="L67" s="98">
        <f>IF(RES_hhdet_in_tes!L67=0,0,RES_hhdet_in_tes!L67*1000*11630/RES_hhdet_in_new!L64)</f>
        <v>55.910881511629853</v>
      </c>
      <c r="M67" s="98">
        <f>IF(RES_hhdet_in_tes!M67=0,0,RES_hhdet_in_tes!M67*1000*11630/RES_hhdet_in_new!M64)</f>
        <v>71.001733403665668</v>
      </c>
      <c r="N67" s="98">
        <f>IF(RES_hhdet_in_tes!N67=0,0,RES_hhdet_in_tes!N67*1000*11630/RES_hhdet_in_new!N64)</f>
        <v>0</v>
      </c>
      <c r="O67" s="98">
        <f>IF(RES_hhdet_in_tes!O67=0,0,RES_hhdet_in_tes!O67*1000*11630/RES_hhdet_in_new!O64)</f>
        <v>65.2313149112952</v>
      </c>
      <c r="P67" s="98">
        <f>IF(RES_hhdet_in_tes!P67=0,0,RES_hhdet_in_tes!P67*1000*11630/RES_hhdet_in_new!P64)</f>
        <v>152.0173318657026</v>
      </c>
      <c r="Q67" s="98">
        <f>IF(RES_hhdet_in_tes!Q67=0,0,RES_hhdet_in_tes!Q67*1000*11630/RES_hhdet_in_new!Q64)</f>
        <v>82.182279037405522</v>
      </c>
      <c r="R67" s="98">
        <f>IF(RES_hhdet_in_tes!R67=0,0,RES_hhdet_in_tes!R67*1000*11630/RES_hhdet_in_new!R64)</f>
        <v>169.64032486848654</v>
      </c>
      <c r="S67" s="98">
        <f>IF(RES_hhdet_in_tes!S67=0,0,RES_hhdet_in_tes!S67*1000*11630/RES_hhdet_in_new!S64)</f>
        <v>200.24280824881311</v>
      </c>
      <c r="T67" s="98">
        <f>IF(RES_hhdet_in_tes!T67=0,0,RES_hhdet_in_tes!T67*1000*11630/RES_hhdet_in_new!T64)</f>
        <v>156.64067790002855</v>
      </c>
      <c r="U67" s="98">
        <f>IF(RES_hhdet_in_tes!U67=0,0,RES_hhdet_in_tes!U67*1000*11630/RES_hhdet_in_new!U64)</f>
        <v>126.09970973543096</v>
      </c>
      <c r="V67" s="98">
        <f>IF(RES_hhdet_in_tes!V67=0,0,RES_hhdet_in_tes!V67*1000*11630/RES_hhdet_in_new!V64)</f>
        <v>135.41070187538978</v>
      </c>
      <c r="W67" s="98">
        <f>IF(RES_hhdet_in_tes!W67=0,0,RES_hhdet_in_tes!W67*1000*11630/RES_hhdet_in_new!W64)</f>
        <v>70.179543586124097</v>
      </c>
      <c r="X67" s="98">
        <f>IF(RES_hhdet_in_tes!X67=0,0,RES_hhdet_in_tes!X67*1000*11630/RES_hhdet_in_new!X64)</f>
        <v>172.88604679050303</v>
      </c>
      <c r="Y67" s="98">
        <f>IF(RES_hhdet_in_tes!Y67=0,0,RES_hhdet_in_tes!Y67*1000*11630/RES_hhdet_in_new!Y64)</f>
        <v>102.17938365653787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750.21282188743214</v>
      </c>
      <c r="D68" s="122">
        <v>612.23254912507673</v>
      </c>
      <c r="E68" s="122">
        <v>601.54601850386973</v>
      </c>
      <c r="F68" s="122">
        <v>594.1487534177038</v>
      </c>
      <c r="G68" s="122">
        <v>720.43899149863864</v>
      </c>
      <c r="H68" s="122">
        <v>758.74909388627952</v>
      </c>
      <c r="I68" s="122">
        <v>768.36932651832728</v>
      </c>
      <c r="J68" s="122">
        <v>823.38963985564192</v>
      </c>
      <c r="K68" s="122">
        <v>909.44597612325254</v>
      </c>
      <c r="L68" s="122">
        <v>891.73023846129161</v>
      </c>
      <c r="M68" s="122">
        <v>932.34520681701008</v>
      </c>
      <c r="N68" s="122">
        <v>0</v>
      </c>
      <c r="O68" s="122">
        <v>828.73083361960255</v>
      </c>
      <c r="P68" s="122">
        <v>779.79607982222456</v>
      </c>
      <c r="Q68" s="122">
        <v>883.95441923163503</v>
      </c>
      <c r="R68" s="122">
        <v>874.24272260527471</v>
      </c>
      <c r="S68" s="122">
        <v>872.15959585602286</v>
      </c>
      <c r="T68" s="122">
        <v>911.39599652348284</v>
      </c>
      <c r="U68" s="122">
        <v>901.75114944513075</v>
      </c>
      <c r="V68" s="122">
        <v>955.16199409302294</v>
      </c>
      <c r="W68" s="122">
        <v>1014.8556164527233</v>
      </c>
      <c r="X68" s="122">
        <v>1002.5131199973866</v>
      </c>
      <c r="Y68" s="122">
        <v>1001.5020351733341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790.55263623076007</v>
      </c>
      <c r="D69" s="98">
        <v>477.31996155794678</v>
      </c>
      <c r="E69" s="98">
        <v>493.5389070651226</v>
      </c>
      <c r="F69" s="98">
        <v>499.55922653497294</v>
      </c>
      <c r="G69" s="98">
        <v>701.45439995949107</v>
      </c>
      <c r="H69" s="98">
        <v>756.999740425401</v>
      </c>
      <c r="I69" s="98">
        <v>788.42492623934038</v>
      </c>
      <c r="J69" s="98">
        <v>814.81912290220191</v>
      </c>
      <c r="K69" s="98">
        <v>980.94532610563908</v>
      </c>
      <c r="L69" s="98">
        <v>871.32540436977854</v>
      </c>
      <c r="M69" s="98">
        <v>929.94560540191253</v>
      </c>
      <c r="N69" s="98">
        <v>0</v>
      </c>
      <c r="O69" s="98">
        <v>746.29302214682991</v>
      </c>
      <c r="P69" s="98">
        <v>678.46845556942765</v>
      </c>
      <c r="Q69" s="98">
        <v>908.43523412212164</v>
      </c>
      <c r="R69" s="98">
        <v>895.90283036397261</v>
      </c>
      <c r="S69" s="98">
        <v>846.84572983483417</v>
      </c>
      <c r="T69" s="98">
        <v>921.33026025594711</v>
      </c>
      <c r="U69" s="98">
        <v>908.83824932855578</v>
      </c>
      <c r="V69" s="98">
        <v>971.49806291576317</v>
      </c>
      <c r="W69" s="98">
        <v>1068.3800312644712</v>
      </c>
      <c r="X69" s="98">
        <v>996.00222110048696</v>
      </c>
      <c r="Y69" s="98">
        <v>976.66570406316816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871.03139607922321</v>
      </c>
      <c r="M70" s="98">
        <v>0</v>
      </c>
      <c r="N70" s="98">
        <v>0</v>
      </c>
      <c r="O70" s="98">
        <v>0</v>
      </c>
      <c r="P70" s="98">
        <v>677.404361401291</v>
      </c>
      <c r="Q70" s="98">
        <v>910.05835345260084</v>
      </c>
      <c r="R70" s="98">
        <v>896.23894950614715</v>
      </c>
      <c r="S70" s="98">
        <v>845.91534535799951</v>
      </c>
      <c r="T70" s="98">
        <v>920.33167850938253</v>
      </c>
      <c r="U70" s="98">
        <v>908.59465313167311</v>
      </c>
      <c r="V70" s="98">
        <v>970.72400667253009</v>
      </c>
      <c r="W70" s="98">
        <v>1068.5715257028005</v>
      </c>
      <c r="X70" s="98">
        <v>997.65120818786022</v>
      </c>
      <c r="Y70" s="98">
        <v>0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301.62290114342278</v>
      </c>
      <c r="M71" s="101">
        <v>0</v>
      </c>
      <c r="N71" s="101">
        <v>0</v>
      </c>
      <c r="O71" s="101">
        <v>0</v>
      </c>
      <c r="P71" s="101">
        <v>235.95456222370086</v>
      </c>
      <c r="Q71" s="101">
        <v>296.88478320159498</v>
      </c>
      <c r="R71" s="101">
        <v>315.11118627804808</v>
      </c>
      <c r="S71" s="101">
        <v>316.99165303211498</v>
      </c>
      <c r="T71" s="101">
        <v>326.91304859891881</v>
      </c>
      <c r="U71" s="101">
        <v>322.5641247997263</v>
      </c>
      <c r="V71" s="101">
        <v>353.37453590150977</v>
      </c>
      <c r="W71" s="101">
        <v>392.05475382695573</v>
      </c>
      <c r="X71" s="101">
        <v>365.61713759202803</v>
      </c>
      <c r="Y71" s="101">
        <v>0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569.40849493580049</v>
      </c>
      <c r="M72" s="104">
        <v>0</v>
      </c>
      <c r="N72" s="104">
        <v>0</v>
      </c>
      <c r="O72" s="104">
        <v>0</v>
      </c>
      <c r="P72" s="104">
        <v>441.44979917759014</v>
      </c>
      <c r="Q72" s="104">
        <v>613.1735702510058</v>
      </c>
      <c r="R72" s="104">
        <v>581.12776322809907</v>
      </c>
      <c r="S72" s="104">
        <v>528.92369232588464</v>
      </c>
      <c r="T72" s="104">
        <v>593.41862991046366</v>
      </c>
      <c r="U72" s="104">
        <v>586.0305283319467</v>
      </c>
      <c r="V72" s="104">
        <v>617.34947077102015</v>
      </c>
      <c r="W72" s="104">
        <v>676.51677187584482</v>
      </c>
      <c r="X72" s="104">
        <v>632.03407059583219</v>
      </c>
      <c r="Y72" s="104">
        <v>0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663.42110011845409</v>
      </c>
      <c r="D73" s="101">
        <v>747.96527400264529</v>
      </c>
      <c r="E73" s="101">
        <v>725.05572795669559</v>
      </c>
      <c r="F73" s="101">
        <v>704.08525549985995</v>
      </c>
      <c r="G73" s="101">
        <v>742.66030028380487</v>
      </c>
      <c r="H73" s="101">
        <v>760.75830656371818</v>
      </c>
      <c r="I73" s="101">
        <v>746.23293831867761</v>
      </c>
      <c r="J73" s="101">
        <v>831.35588462345197</v>
      </c>
      <c r="K73" s="101">
        <v>859.91478085352105</v>
      </c>
      <c r="L73" s="101">
        <v>893.76118235968374</v>
      </c>
      <c r="M73" s="101">
        <v>932.36172873101589</v>
      </c>
      <c r="N73" s="101">
        <v>0</v>
      </c>
      <c r="O73" s="101">
        <v>837.93447814103615</v>
      </c>
      <c r="P73" s="101">
        <v>843.80618643351352</v>
      </c>
      <c r="Q73" s="101">
        <v>828.84952689594218</v>
      </c>
      <c r="R73" s="101">
        <v>847.15366002588144</v>
      </c>
      <c r="S73" s="101">
        <v>892.78979217510209</v>
      </c>
      <c r="T73" s="101">
        <v>902.0353937044955</v>
      </c>
      <c r="U73" s="101">
        <v>896.14626549745151</v>
      </c>
      <c r="V73" s="101">
        <v>946.09504590919028</v>
      </c>
      <c r="W73" s="101">
        <v>999.79731499244804</v>
      </c>
      <c r="X73" s="101">
        <v>1003.7979251921087</v>
      </c>
      <c r="Y73" s="101">
        <v>1005.994842772508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895.31214194959773</v>
      </c>
      <c r="M74" s="104">
        <v>933.48097163424734</v>
      </c>
      <c r="N74" s="104">
        <v>0</v>
      </c>
      <c r="O74" s="104">
        <v>837.47241527975189</v>
      </c>
      <c r="P74" s="104">
        <v>842.94160239571409</v>
      </c>
      <c r="Q74" s="104">
        <v>826.47738859019807</v>
      </c>
      <c r="R74" s="104">
        <v>844.90793595449964</v>
      </c>
      <c r="S74" s="104">
        <v>891.39249567236561</v>
      </c>
      <c r="T74" s="104">
        <v>902.82964639514284</v>
      </c>
      <c r="U74" s="104">
        <v>896.50735497341907</v>
      </c>
      <c r="V74" s="104">
        <v>945.6101103444305</v>
      </c>
      <c r="W74" s="104">
        <v>999.03185464117814</v>
      </c>
      <c r="X74" s="104">
        <v>1003.5557904401054</v>
      </c>
      <c r="Y74" s="104">
        <v>1005.1088938119744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310.06611494360209</v>
      </c>
      <c r="M75" s="98">
        <v>312.94063556521797</v>
      </c>
      <c r="N75" s="98">
        <v>0</v>
      </c>
      <c r="O75" s="98">
        <v>279.86526225673396</v>
      </c>
      <c r="P75" s="98">
        <v>292.81290437885616</v>
      </c>
      <c r="Q75" s="98">
        <v>269.29800951501545</v>
      </c>
      <c r="R75" s="98">
        <v>296.94191790839574</v>
      </c>
      <c r="S75" s="98">
        <v>333.88762881680896</v>
      </c>
      <c r="T75" s="98">
        <v>320.66570778085372</v>
      </c>
      <c r="U75" s="98">
        <v>318.34132879583632</v>
      </c>
      <c r="V75" s="98">
        <v>344.24146119408323</v>
      </c>
      <c r="W75" s="98">
        <v>366.50620573380451</v>
      </c>
      <c r="X75" s="98">
        <v>368.16640486930515</v>
      </c>
      <c r="Y75" s="98">
        <v>365.3909641702358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585.24602700599564</v>
      </c>
      <c r="M76" s="98">
        <v>620.54033606902954</v>
      </c>
      <c r="N76" s="98">
        <v>0</v>
      </c>
      <c r="O76" s="98">
        <v>557.60715302301776</v>
      </c>
      <c r="P76" s="98">
        <v>550.12869801685804</v>
      </c>
      <c r="Q76" s="98">
        <v>557.1793790751824</v>
      </c>
      <c r="R76" s="98">
        <v>547.96601804610384</v>
      </c>
      <c r="S76" s="98">
        <v>557.50486685555666</v>
      </c>
      <c r="T76" s="98">
        <v>582.16393861428901</v>
      </c>
      <c r="U76" s="98">
        <v>578.16602617758269</v>
      </c>
      <c r="V76" s="98">
        <v>601.36864915034721</v>
      </c>
      <c r="W76" s="98">
        <v>632.52564890737358</v>
      </c>
      <c r="X76" s="98">
        <v>635.38938557080019</v>
      </c>
      <c r="Y76" s="98">
        <v>639.71792964173881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471.59463523920118</v>
      </c>
      <c r="D77" s="122">
        <v>372.49677250690269</v>
      </c>
      <c r="E77" s="122">
        <v>386.04913157960942</v>
      </c>
      <c r="F77" s="122">
        <v>406.96182666928502</v>
      </c>
      <c r="G77" s="122">
        <v>470.11684999334608</v>
      </c>
      <c r="H77" s="122">
        <v>499.72421524304292</v>
      </c>
      <c r="I77" s="122">
        <v>527.63850892263713</v>
      </c>
      <c r="J77" s="122">
        <v>522.36048060554663</v>
      </c>
      <c r="K77" s="122">
        <v>560.49374755382098</v>
      </c>
      <c r="L77" s="122">
        <v>522.12332320396035</v>
      </c>
      <c r="M77" s="122">
        <v>559.45569817943431</v>
      </c>
      <c r="N77" s="122">
        <v>0</v>
      </c>
      <c r="O77" s="122">
        <v>503.15871545054677</v>
      </c>
      <c r="P77" s="122">
        <v>504.55076434768193</v>
      </c>
      <c r="Q77" s="122">
        <v>545.04788758604855</v>
      </c>
      <c r="R77" s="122">
        <v>561.53267480790146</v>
      </c>
      <c r="S77" s="122">
        <v>574.76097694655755</v>
      </c>
      <c r="T77" s="122">
        <v>582.12066998544674</v>
      </c>
      <c r="U77" s="122">
        <v>579.40795428721367</v>
      </c>
      <c r="V77" s="122">
        <v>613.19773649573608</v>
      </c>
      <c r="W77" s="122">
        <v>649.97922458073413</v>
      </c>
      <c r="X77" s="122">
        <v>637.15321176691043</v>
      </c>
      <c r="Y77" s="122">
        <v>631.8239237755198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480.86449689335205</v>
      </c>
      <c r="D78" s="98">
        <v>308.70713021878947</v>
      </c>
      <c r="E78" s="98">
        <v>327.68764276401942</v>
      </c>
      <c r="F78" s="98">
        <v>346.5513495593097</v>
      </c>
      <c r="G78" s="98">
        <v>454.65827549186236</v>
      </c>
      <c r="H78" s="98">
        <v>501.53788554015796</v>
      </c>
      <c r="I78" s="98">
        <v>538.785393711859</v>
      </c>
      <c r="J78" s="98">
        <v>517.42462112493433</v>
      </c>
      <c r="K78" s="98">
        <v>593.28229856995438</v>
      </c>
      <c r="L78" s="98">
        <v>510.09307390193101</v>
      </c>
      <c r="M78" s="98">
        <v>562.2107219020977</v>
      </c>
      <c r="N78" s="98">
        <v>0</v>
      </c>
      <c r="O78" s="98">
        <v>485.71884651970333</v>
      </c>
      <c r="P78" s="98">
        <v>497.35763223981786</v>
      </c>
      <c r="Q78" s="98">
        <v>532.65279236959441</v>
      </c>
      <c r="R78" s="98">
        <v>566.90056043133825</v>
      </c>
      <c r="S78" s="98">
        <v>550.3716716651254</v>
      </c>
      <c r="T78" s="98">
        <v>592.95766386503954</v>
      </c>
      <c r="U78" s="98">
        <v>584.23096882303605</v>
      </c>
      <c r="V78" s="98">
        <v>625.88256265539076</v>
      </c>
      <c r="W78" s="98">
        <v>684.84481204637484</v>
      </c>
      <c r="X78" s="98">
        <v>632.93166682209392</v>
      </c>
      <c r="Y78" s="98">
        <v>614.6218306867919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461.58318465271822</v>
      </c>
      <c r="D79" s="33">
        <v>454.3858980739962</v>
      </c>
      <c r="E79" s="33">
        <v>461.43682202268172</v>
      </c>
      <c r="F79" s="33">
        <v>486.0496087068064</v>
      </c>
      <c r="G79" s="33">
        <v>490.35679753831198</v>
      </c>
      <c r="H79" s="33">
        <v>497.39260007288215</v>
      </c>
      <c r="I79" s="33">
        <v>513.90547135420547</v>
      </c>
      <c r="J79" s="33">
        <v>527.65889309601312</v>
      </c>
      <c r="K79" s="33">
        <v>531.24762520052377</v>
      </c>
      <c r="L79" s="33">
        <v>529.36215516220147</v>
      </c>
      <c r="M79" s="33">
        <v>558.17237516332193</v>
      </c>
      <c r="N79" s="33">
        <v>0</v>
      </c>
      <c r="O79" s="33">
        <v>507.25812687253773</v>
      </c>
      <c r="P79" s="33">
        <v>506.64658411438</v>
      </c>
      <c r="Q79" s="33">
        <v>548.51876678902624</v>
      </c>
      <c r="R79" s="33">
        <v>559.3212602992661</v>
      </c>
      <c r="S79" s="33">
        <v>583.57455767131171</v>
      </c>
      <c r="T79" s="33">
        <v>577.77733031322555</v>
      </c>
      <c r="U79" s="33">
        <v>577.9834401852479</v>
      </c>
      <c r="V79" s="33">
        <v>610.57743657999492</v>
      </c>
      <c r="W79" s="33">
        <v>645.04658423830381</v>
      </c>
      <c r="X79" s="33">
        <v>637.81375440621969</v>
      </c>
      <c r="Y79" s="33">
        <v>634.10155282559526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3707.010677350946</v>
      </c>
      <c r="D81" s="117">
        <f t="shared" si="28"/>
        <v>4094.4851928295811</v>
      </c>
      <c r="E81" s="117">
        <f t="shared" si="28"/>
        <v>4052.6163742465856</v>
      </c>
      <c r="F81" s="117">
        <f t="shared" si="28"/>
        <v>4025.8497360188057</v>
      </c>
      <c r="G81" s="117">
        <f t="shared" si="28"/>
        <v>3982.6636272467736</v>
      </c>
      <c r="H81" s="117">
        <f t="shared" si="28"/>
        <v>4110.4479220561589</v>
      </c>
      <c r="I81" s="117">
        <f t="shared" si="28"/>
        <v>3899.7991705050376</v>
      </c>
      <c r="J81" s="117">
        <f t="shared" si="28"/>
        <v>3999.5134888132211</v>
      </c>
      <c r="K81" s="117">
        <f t="shared" si="28"/>
        <v>4158.1902865016982</v>
      </c>
      <c r="L81" s="117">
        <f t="shared" si="28"/>
        <v>4250.887169846671</v>
      </c>
      <c r="M81" s="117">
        <f t="shared" si="28"/>
        <v>4513.1302086410542</v>
      </c>
      <c r="N81" s="117">
        <f t="shared" si="28"/>
        <v>4701.3553413743703</v>
      </c>
      <c r="O81" s="117">
        <f t="shared" si="28"/>
        <v>4272.4143028217268</v>
      </c>
      <c r="P81" s="117">
        <f t="shared" si="28"/>
        <v>4122.191188098348</v>
      </c>
      <c r="Q81" s="117">
        <f t="shared" si="28"/>
        <v>3801.8545117037384</v>
      </c>
      <c r="R81" s="117">
        <f t="shared" ref="R81:V81" si="29">R82+R85+R87+R100</f>
        <v>4030.0748023172546</v>
      </c>
      <c r="S81" s="117">
        <f t="shared" si="29"/>
        <v>4080.2720044632897</v>
      </c>
      <c r="T81" s="117">
        <f t="shared" si="29"/>
        <v>3851.12683728603</v>
      </c>
      <c r="U81" s="117">
        <f t="shared" si="29"/>
        <v>3669.8898770055789</v>
      </c>
      <c r="V81" s="117">
        <f t="shared" si="29"/>
        <v>4032.9403237335209</v>
      </c>
      <c r="W81" s="117">
        <f t="shared" ref="W81:Y81" si="30">W82+W85+W87+W100</f>
        <v>3612.0841116377965</v>
      </c>
      <c r="X81" s="117">
        <f t="shared" si="30"/>
        <v>3182.914380444568</v>
      </c>
      <c r="Y81" s="117">
        <f t="shared" si="30"/>
        <v>2751.783089050019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2505.54293362003</v>
      </c>
      <c r="D82" s="122">
        <f t="shared" si="31"/>
        <v>2836.8056320668193</v>
      </c>
      <c r="E82" s="122">
        <f t="shared" si="31"/>
        <v>2775.7363024787851</v>
      </c>
      <c r="F82" s="122">
        <f t="shared" si="31"/>
        <v>2782.698303321778</v>
      </c>
      <c r="G82" s="122">
        <f t="shared" si="31"/>
        <v>2700.1089944320656</v>
      </c>
      <c r="H82" s="122">
        <f t="shared" si="31"/>
        <v>2799.5402411209261</v>
      </c>
      <c r="I82" s="122">
        <f t="shared" si="31"/>
        <v>2558.8434560290825</v>
      </c>
      <c r="J82" s="122">
        <f t="shared" si="31"/>
        <v>2590.6446964840356</v>
      </c>
      <c r="K82" s="122">
        <f t="shared" si="31"/>
        <v>2609.9088585648456</v>
      </c>
      <c r="L82" s="122">
        <f t="shared" si="31"/>
        <v>2780.5793872500576</v>
      </c>
      <c r="M82" s="122">
        <f t="shared" si="31"/>
        <v>2950.4264821817737</v>
      </c>
      <c r="N82" s="122">
        <f t="shared" si="31"/>
        <v>2972.2847870981072</v>
      </c>
      <c r="O82" s="122">
        <f t="shared" si="31"/>
        <v>2857.9983881804728</v>
      </c>
      <c r="P82" s="122">
        <f t="shared" si="31"/>
        <v>2630.0013395064252</v>
      </c>
      <c r="Q82" s="122">
        <f t="shared" si="31"/>
        <v>2325.8503805106652</v>
      </c>
      <c r="R82" s="122">
        <f t="shared" ref="R82:V82" si="32">SUM(R83:R84)</f>
        <v>2449.0124850045058</v>
      </c>
      <c r="S82" s="122">
        <f t="shared" si="32"/>
        <v>2405.5603836614218</v>
      </c>
      <c r="T82" s="122">
        <f t="shared" si="32"/>
        <v>2215.8775787678937</v>
      </c>
      <c r="U82" s="122">
        <f t="shared" si="32"/>
        <v>2073.4844470664393</v>
      </c>
      <c r="V82" s="122">
        <f t="shared" si="32"/>
        <v>2333.3959045833481</v>
      </c>
      <c r="W82" s="122">
        <f t="shared" ref="W82:Y82" si="33">SUM(W83:W84)</f>
        <v>1893.4872521414482</v>
      </c>
      <c r="X82" s="122">
        <f t="shared" si="33"/>
        <v>1369.1043926192397</v>
      </c>
      <c r="Y82" s="122">
        <f t="shared" si="33"/>
        <v>1012.5284232508634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2483.0607419035846</v>
      </c>
      <c r="D83" s="98">
        <v>2811.493146193799</v>
      </c>
      <c r="E83" s="98">
        <v>2751.2972461154982</v>
      </c>
      <c r="F83" s="98">
        <v>2758.5120901174987</v>
      </c>
      <c r="G83" s="98">
        <v>2677.0639170850295</v>
      </c>
      <c r="H83" s="98">
        <v>2775.8709376811348</v>
      </c>
      <c r="I83" s="98">
        <v>2537.6327705672088</v>
      </c>
      <c r="J83" s="98">
        <v>2569.2658204400041</v>
      </c>
      <c r="K83" s="98">
        <v>2588.6266797591579</v>
      </c>
      <c r="L83" s="98">
        <v>2757.9439644719901</v>
      </c>
      <c r="M83" s="98">
        <v>2926.4980065708378</v>
      </c>
      <c r="N83" s="98">
        <v>2948.8688941860537</v>
      </c>
      <c r="O83" s="98">
        <v>2835.4363059559491</v>
      </c>
      <c r="P83" s="98">
        <v>2609.5225442071164</v>
      </c>
      <c r="Q83" s="98">
        <v>2307.7875260323153</v>
      </c>
      <c r="R83" s="98">
        <v>2430.1272252965691</v>
      </c>
      <c r="S83" s="98">
        <v>2386.9859181646384</v>
      </c>
      <c r="T83" s="98">
        <v>2198.8644597656089</v>
      </c>
      <c r="U83" s="98">
        <v>2057.6360202728542</v>
      </c>
      <c r="V83" s="98">
        <v>2315.4882739366844</v>
      </c>
      <c r="W83" s="98">
        <v>1878.9101314545019</v>
      </c>
      <c r="X83" s="98">
        <v>1358.6050091900208</v>
      </c>
      <c r="Y83" s="98">
        <v>1004.7392498331109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22.482191716445591</v>
      </c>
      <c r="D84" s="98">
        <v>25.312485873020137</v>
      </c>
      <c r="E84" s="98">
        <v>24.439056363286848</v>
      </c>
      <c r="F84" s="98">
        <v>24.186213204279248</v>
      </c>
      <c r="G84" s="98">
        <v>23.045077347035967</v>
      </c>
      <c r="H84" s="98">
        <v>23.66930343979136</v>
      </c>
      <c r="I84" s="98">
        <v>21.210685461873634</v>
      </c>
      <c r="J84" s="98">
        <v>21.378876044031639</v>
      </c>
      <c r="K84" s="98">
        <v>21.282178805687785</v>
      </c>
      <c r="L84" s="98">
        <v>22.635422778067522</v>
      </c>
      <c r="M84" s="98">
        <v>23.92847561093604</v>
      </c>
      <c r="N84" s="98">
        <v>23.415892912053447</v>
      </c>
      <c r="O84" s="98">
        <v>22.56208222452371</v>
      </c>
      <c r="P84" s="98">
        <v>20.478795299308953</v>
      </c>
      <c r="Q84" s="98">
        <v>18.062854478350008</v>
      </c>
      <c r="R84" s="98">
        <v>18.885259707936648</v>
      </c>
      <c r="S84" s="98">
        <v>18.574465496783453</v>
      </c>
      <c r="T84" s="98">
        <v>17.01311900228502</v>
      </c>
      <c r="U84" s="98">
        <v>15.848426793584991</v>
      </c>
      <c r="V84" s="98">
        <v>17.907630646663659</v>
      </c>
      <c r="W84" s="98">
        <v>14.577120686946371</v>
      </c>
      <c r="X84" s="98">
        <v>10.499383429218714</v>
      </c>
      <c r="Y84" s="98">
        <v>7.7891734177524787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76.552289392708332</v>
      </c>
      <c r="D85" s="122">
        <f t="shared" si="34"/>
        <v>59.011110264856192</v>
      </c>
      <c r="E85" s="122">
        <f t="shared" si="34"/>
        <v>84.730233424688848</v>
      </c>
      <c r="F85" s="122">
        <f t="shared" si="34"/>
        <v>45.833700961315955</v>
      </c>
      <c r="G85" s="122">
        <f t="shared" si="34"/>
        <v>47.437682511391998</v>
      </c>
      <c r="H85" s="122">
        <f t="shared" si="34"/>
        <v>49.700016103340772</v>
      </c>
      <c r="I85" s="122">
        <f t="shared" si="34"/>
        <v>80.480083503644352</v>
      </c>
      <c r="J85" s="122">
        <f t="shared" si="34"/>
        <v>57.736727918604224</v>
      </c>
      <c r="K85" s="122">
        <f t="shared" si="34"/>
        <v>155.63472506964675</v>
      </c>
      <c r="L85" s="122">
        <f t="shared" si="34"/>
        <v>56.312333472353693</v>
      </c>
      <c r="M85" s="122">
        <f t="shared" si="34"/>
        <v>70.957968534728366</v>
      </c>
      <c r="N85" s="122">
        <f t="shared" si="34"/>
        <v>346.41797626115522</v>
      </c>
      <c r="O85" s="122">
        <f t="shared" si="34"/>
        <v>65.05525635599011</v>
      </c>
      <c r="P85" s="122">
        <f t="shared" si="34"/>
        <v>152.0181382216488</v>
      </c>
      <c r="Q85" s="122">
        <f t="shared" si="34"/>
        <v>82.159089542099863</v>
      </c>
      <c r="R85" s="122">
        <f t="shared" si="34"/>
        <v>169.65726648356997</v>
      </c>
      <c r="S85" s="122">
        <f t="shared" si="34"/>
        <v>200.24144586230369</v>
      </c>
      <c r="T85" s="122">
        <f t="shared" si="34"/>
        <v>156.6359452053147</v>
      </c>
      <c r="U85" s="122">
        <f t="shared" si="34"/>
        <v>126.10525315884213</v>
      </c>
      <c r="V85" s="122">
        <f t="shared" si="34"/>
        <v>135.40820729834985</v>
      </c>
      <c r="W85" s="122">
        <f t="shared" si="34"/>
        <v>70.192049867542664</v>
      </c>
      <c r="X85" s="122">
        <f t="shared" si="34"/>
        <v>172.86658950025424</v>
      </c>
      <c r="Y85" s="122">
        <f t="shared" si="34"/>
        <v>102.43653000579017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76.552289392708332</v>
      </c>
      <c r="D86" s="98">
        <f>IF(RES_hhdet_in_tes!D86=0,0,RES_hhdet_in_tes!D86*1000*11630/RES_hhdet_in_new!D83)</f>
        <v>59.011110264856192</v>
      </c>
      <c r="E86" s="98">
        <f>IF(RES_hhdet_in_tes!E86=0,0,RES_hhdet_in_tes!E86*1000*11630/RES_hhdet_in_new!E83)</f>
        <v>84.730233424688848</v>
      </c>
      <c r="F86" s="98">
        <f>IF(RES_hhdet_in_tes!F86=0,0,RES_hhdet_in_tes!F86*1000*11630/RES_hhdet_in_new!F83)</f>
        <v>45.833700961315955</v>
      </c>
      <c r="G86" s="98">
        <f>IF(RES_hhdet_in_tes!G86=0,0,RES_hhdet_in_tes!G86*1000*11630/RES_hhdet_in_new!G83)</f>
        <v>47.437682511391998</v>
      </c>
      <c r="H86" s="98">
        <f>IF(RES_hhdet_in_tes!H86=0,0,RES_hhdet_in_tes!H86*1000*11630/RES_hhdet_in_new!H83)</f>
        <v>49.700016103340772</v>
      </c>
      <c r="I86" s="98">
        <f>IF(RES_hhdet_in_tes!I86=0,0,RES_hhdet_in_tes!I86*1000*11630/RES_hhdet_in_new!I83)</f>
        <v>80.480083503644352</v>
      </c>
      <c r="J86" s="98">
        <f>IF(RES_hhdet_in_tes!J86=0,0,RES_hhdet_in_tes!J86*1000*11630/RES_hhdet_in_new!J83)</f>
        <v>57.736727918604224</v>
      </c>
      <c r="K86" s="98">
        <f>IF(RES_hhdet_in_tes!K86=0,0,RES_hhdet_in_tes!K86*1000*11630/RES_hhdet_in_new!K83)</f>
        <v>155.63472506964675</v>
      </c>
      <c r="L86" s="98">
        <f>IF(RES_hhdet_in_tes!L86=0,0,RES_hhdet_in_tes!L86*1000*11630/RES_hhdet_in_new!L83)</f>
        <v>56.312333472353693</v>
      </c>
      <c r="M86" s="98">
        <f>IF(RES_hhdet_in_tes!M86=0,0,RES_hhdet_in_tes!M86*1000*11630/RES_hhdet_in_new!M83)</f>
        <v>70.957968534728366</v>
      </c>
      <c r="N86" s="98">
        <f>IF(RES_hhdet_in_tes!N86=0,0,RES_hhdet_in_tes!N86*1000*11630/RES_hhdet_in_new!N83)</f>
        <v>346.41797626115522</v>
      </c>
      <c r="O86" s="98">
        <f>IF(RES_hhdet_in_tes!O86=0,0,RES_hhdet_in_tes!O86*1000*11630/RES_hhdet_in_new!O83)</f>
        <v>65.05525635599011</v>
      </c>
      <c r="P86" s="98">
        <f>IF(RES_hhdet_in_tes!P86=0,0,RES_hhdet_in_tes!P86*1000*11630/RES_hhdet_in_new!P83)</f>
        <v>152.0181382216488</v>
      </c>
      <c r="Q86" s="98">
        <f>IF(RES_hhdet_in_tes!Q86=0,0,RES_hhdet_in_tes!Q86*1000*11630/RES_hhdet_in_new!Q83)</f>
        <v>82.159089542099863</v>
      </c>
      <c r="R86" s="98">
        <f>IF(RES_hhdet_in_tes!R86=0,0,RES_hhdet_in_tes!R86*1000*11630/RES_hhdet_in_new!R83)</f>
        <v>169.65726648356997</v>
      </c>
      <c r="S86" s="98">
        <f>IF(RES_hhdet_in_tes!S86=0,0,RES_hhdet_in_tes!S86*1000*11630/RES_hhdet_in_new!S83)</f>
        <v>200.24144586230369</v>
      </c>
      <c r="T86" s="98">
        <f>IF(RES_hhdet_in_tes!T86=0,0,RES_hhdet_in_tes!T86*1000*11630/RES_hhdet_in_new!T83)</f>
        <v>156.6359452053147</v>
      </c>
      <c r="U86" s="98">
        <f>IF(RES_hhdet_in_tes!U86=0,0,RES_hhdet_in_tes!U86*1000*11630/RES_hhdet_in_new!U83)</f>
        <v>126.10525315884213</v>
      </c>
      <c r="V86" s="98">
        <f>IF(RES_hhdet_in_tes!V86=0,0,RES_hhdet_in_tes!V86*1000*11630/RES_hhdet_in_new!V83)</f>
        <v>135.40820729834985</v>
      </c>
      <c r="W86" s="98">
        <f>IF(RES_hhdet_in_tes!W86=0,0,RES_hhdet_in_tes!W86*1000*11630/RES_hhdet_in_new!W83)</f>
        <v>70.192049867542664</v>
      </c>
      <c r="X86" s="98">
        <f>IF(RES_hhdet_in_tes!X86=0,0,RES_hhdet_in_tes!X86*1000*11630/RES_hhdet_in_new!X83)</f>
        <v>172.86658950025424</v>
      </c>
      <c r="Y86" s="98">
        <f>IF(RES_hhdet_in_tes!Y86=0,0,RES_hhdet_in_tes!Y86*1000*11630/RES_hhdet_in_new!Y83)</f>
        <v>102.43653000579017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664.49194805973764</v>
      </c>
      <c r="D87" s="122">
        <v>747.12675433110007</v>
      </c>
      <c r="E87" s="122">
        <v>723.76432425679616</v>
      </c>
      <c r="F87" s="122">
        <v>705.06133462996593</v>
      </c>
      <c r="G87" s="122">
        <v>742.82185553466547</v>
      </c>
      <c r="H87" s="122">
        <v>760.30673133944742</v>
      </c>
      <c r="I87" s="122">
        <v>746.53655689380741</v>
      </c>
      <c r="J87" s="122">
        <v>830.56274693872797</v>
      </c>
      <c r="K87" s="122">
        <v>861.01534733793358</v>
      </c>
      <c r="L87" s="122">
        <v>894.32224437189325</v>
      </c>
      <c r="M87" s="122">
        <v>932.17203362764542</v>
      </c>
      <c r="N87" s="122">
        <v>861.53090503609417</v>
      </c>
      <c r="O87" s="122">
        <v>844.19047683678582</v>
      </c>
      <c r="P87" s="122">
        <v>844.61986625226496</v>
      </c>
      <c r="Q87" s="122">
        <v>827.56252109833622</v>
      </c>
      <c r="R87" s="122">
        <v>846.6917749096508</v>
      </c>
      <c r="S87" s="122">
        <v>892.41521180317</v>
      </c>
      <c r="T87" s="122">
        <v>901.58165592071566</v>
      </c>
      <c r="U87" s="122">
        <v>895.23104569830411</v>
      </c>
      <c r="V87" s="122">
        <v>948.63607893539415</v>
      </c>
      <c r="W87" s="122">
        <v>999.82952070965644</v>
      </c>
      <c r="X87" s="122">
        <v>1003.0193692351735</v>
      </c>
      <c r="Y87" s="122">
        <v>1005.2246272204831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726.66410204122633</v>
      </c>
      <c r="D88" s="98">
        <v>708.27502129485197</v>
      </c>
      <c r="E88" s="98">
        <v>662.64800062655183</v>
      </c>
      <c r="F88" s="98">
        <v>738.52901768833271</v>
      </c>
      <c r="G88" s="98">
        <v>750.56662330067945</v>
      </c>
      <c r="H88" s="98">
        <v>738.88017235673021</v>
      </c>
      <c r="I88" s="98">
        <v>753.89879189110616</v>
      </c>
      <c r="J88" s="98">
        <v>820.75889621839917</v>
      </c>
      <c r="K88" s="98">
        <v>882.47624335028854</v>
      </c>
      <c r="L88" s="98">
        <v>894.4003024615198</v>
      </c>
      <c r="M88" s="98">
        <v>928.53987945702534</v>
      </c>
      <c r="N88" s="98">
        <v>942.60895671087098</v>
      </c>
      <c r="O88" s="98">
        <v>944.15198551798585</v>
      </c>
      <c r="P88" s="98">
        <v>943.43284292445605</v>
      </c>
      <c r="Q88" s="98">
        <v>742.48515237697711</v>
      </c>
      <c r="R88" s="98">
        <v>835.52849961682728</v>
      </c>
      <c r="S88" s="98">
        <v>888.31305549155627</v>
      </c>
      <c r="T88" s="98">
        <v>877.93067509038917</v>
      </c>
      <c r="U88" s="98">
        <v>859.76406640272148</v>
      </c>
      <c r="V88" s="98">
        <v>1071.7517334107636</v>
      </c>
      <c r="W88" s="98">
        <v>999.03314286213345</v>
      </c>
      <c r="X88" s="98">
        <v>974.39710633735933</v>
      </c>
      <c r="Y88" s="98">
        <v>967.06332686074734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895.87743758167164</v>
      </c>
      <c r="M89" s="98">
        <v>929.766169805564</v>
      </c>
      <c r="N89" s="98">
        <v>943.43334460550989</v>
      </c>
      <c r="O89" s="98">
        <v>944.45024038422105</v>
      </c>
      <c r="P89" s="98">
        <v>943.64910603934675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1070.2648514941443</v>
      </c>
      <c r="W89" s="98">
        <v>0</v>
      </c>
      <c r="X89" s="98">
        <v>973.87784872952955</v>
      </c>
      <c r="Y89" s="98">
        <v>969.22132298534927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310.24306212843442</v>
      </c>
      <c r="M90" s="101">
        <v>311.63866435789072</v>
      </c>
      <c r="N90" s="101">
        <v>295.29036182115686</v>
      </c>
      <c r="O90" s="101">
        <v>315.9662571135263</v>
      </c>
      <c r="P90" s="101">
        <v>328.0357610311375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389.49800792534637</v>
      </c>
      <c r="W90" s="101">
        <v>0</v>
      </c>
      <c r="X90" s="101">
        <v>357.20381675467814</v>
      </c>
      <c r="Y90" s="101">
        <v>351.07277631187998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585.63437545323711</v>
      </c>
      <c r="M91" s="104">
        <v>618.12750544767323</v>
      </c>
      <c r="N91" s="104">
        <v>648.14298278435297</v>
      </c>
      <c r="O91" s="104">
        <v>628.48398327069469</v>
      </c>
      <c r="P91" s="104">
        <v>615.61334500820919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680.76684356879787</v>
      </c>
      <c r="W91" s="104">
        <v>0</v>
      </c>
      <c r="X91" s="104">
        <v>616.67403197485135</v>
      </c>
      <c r="Y91" s="104">
        <v>618.14854667346924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722.26828420461288</v>
      </c>
      <c r="D92" s="101">
        <v>686.88169123129273</v>
      </c>
      <c r="E92" s="101">
        <v>709.32660823084245</v>
      </c>
      <c r="F92" s="101">
        <v>719.84903946983684</v>
      </c>
      <c r="G92" s="101">
        <v>738.08589727531307</v>
      </c>
      <c r="H92" s="101">
        <v>760.56401399843799</v>
      </c>
      <c r="I92" s="101">
        <v>778.33073594460006</v>
      </c>
      <c r="J92" s="101">
        <v>813.77975811090187</v>
      </c>
      <c r="K92" s="101">
        <v>853.63685498891607</v>
      </c>
      <c r="L92" s="101">
        <v>880.52298741332675</v>
      </c>
      <c r="M92" s="101">
        <v>916.96551068913948</v>
      </c>
      <c r="N92" s="101">
        <v>882.71545524522935</v>
      </c>
      <c r="O92" s="101">
        <v>847.62710588464665</v>
      </c>
      <c r="P92" s="101">
        <v>863.9132890750634</v>
      </c>
      <c r="Q92" s="101">
        <v>870.781589023224</v>
      </c>
      <c r="R92" s="101">
        <v>814.68931065766958</v>
      </c>
      <c r="S92" s="101">
        <v>849.05665617228306</v>
      </c>
      <c r="T92" s="101">
        <v>884.1438351265673</v>
      </c>
      <c r="U92" s="101">
        <v>870.61164009963272</v>
      </c>
      <c r="V92" s="101">
        <v>963.68231803600838</v>
      </c>
      <c r="W92" s="101">
        <v>1078.1057399524923</v>
      </c>
      <c r="X92" s="101">
        <v>1014.9134421738386</v>
      </c>
      <c r="Y92" s="101">
        <v>902.54285686837125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882.87070438965304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1042.8573607939682</v>
      </c>
      <c r="Y93" s="104">
        <v>0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301.79163251401087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212.97883796071048</v>
      </c>
      <c r="Y94" s="98">
        <v>0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581.07907187564217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829.87852283325765</v>
      </c>
      <c r="Y95" s="98">
        <v>0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663.42110011845432</v>
      </c>
      <c r="D96" s="101">
        <v>747.96527400264529</v>
      </c>
      <c r="E96" s="101">
        <v>725.05572795669593</v>
      </c>
      <c r="F96" s="101">
        <v>704.08525549985995</v>
      </c>
      <c r="G96" s="101">
        <v>742.66030028380476</v>
      </c>
      <c r="H96" s="101">
        <v>760.75830656371829</v>
      </c>
      <c r="I96" s="101">
        <v>746.23293831867761</v>
      </c>
      <c r="J96" s="101">
        <v>831.35588462345197</v>
      </c>
      <c r="K96" s="101">
        <v>859.91478085352105</v>
      </c>
      <c r="L96" s="101">
        <v>893.76118235968374</v>
      </c>
      <c r="M96" s="101">
        <v>932.36172873101577</v>
      </c>
      <c r="N96" s="101">
        <v>857.5130872684872</v>
      </c>
      <c r="O96" s="101">
        <v>837.93447814103615</v>
      </c>
      <c r="P96" s="101">
        <v>843.80618643351363</v>
      </c>
      <c r="Q96" s="101">
        <v>828.84952689594218</v>
      </c>
      <c r="R96" s="101">
        <v>847.15366002588144</v>
      </c>
      <c r="S96" s="101">
        <v>892.78979217510198</v>
      </c>
      <c r="T96" s="101">
        <v>902.03539370449539</v>
      </c>
      <c r="U96" s="101">
        <v>896.14626549745151</v>
      </c>
      <c r="V96" s="101">
        <v>946.09504590919028</v>
      </c>
      <c r="W96" s="101">
        <v>999.79731499244804</v>
      </c>
      <c r="X96" s="101">
        <v>1003.7979251921084</v>
      </c>
      <c r="Y96" s="101">
        <v>1005.994842772508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895.31214194959762</v>
      </c>
      <c r="M97" s="104">
        <v>933.48097163424745</v>
      </c>
      <c r="N97" s="104">
        <v>857.43106963256434</v>
      </c>
      <c r="O97" s="104">
        <v>837.47241527975166</v>
      </c>
      <c r="P97" s="104">
        <v>842.94160239571409</v>
      </c>
      <c r="Q97" s="104">
        <v>826.47738859019773</v>
      </c>
      <c r="R97" s="104">
        <v>844.90793595449952</v>
      </c>
      <c r="S97" s="104">
        <v>891.39249567236584</v>
      </c>
      <c r="T97" s="104">
        <v>902.82964639514284</v>
      </c>
      <c r="U97" s="104">
        <v>896.50735497341907</v>
      </c>
      <c r="V97" s="104">
        <v>945.61011034443072</v>
      </c>
      <c r="W97" s="104">
        <v>999.03185464117803</v>
      </c>
      <c r="X97" s="104">
        <v>1003.5557904401055</v>
      </c>
      <c r="Y97" s="104">
        <v>1005.1088938119746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310.06611494360209</v>
      </c>
      <c r="M98" s="98">
        <v>312.94063556521786</v>
      </c>
      <c r="N98" s="98">
        <v>267.93379322881134</v>
      </c>
      <c r="O98" s="98">
        <v>279.8652622567339</v>
      </c>
      <c r="P98" s="98">
        <v>292.8129043788561</v>
      </c>
      <c r="Q98" s="98">
        <v>269.29800951501539</v>
      </c>
      <c r="R98" s="98">
        <v>296.94191790839568</v>
      </c>
      <c r="S98" s="98">
        <v>333.88762881680907</v>
      </c>
      <c r="T98" s="98">
        <v>320.66570778085378</v>
      </c>
      <c r="U98" s="98">
        <v>318.34132879583638</v>
      </c>
      <c r="V98" s="98">
        <v>344.24146119408317</v>
      </c>
      <c r="W98" s="98">
        <v>366.50620573380456</v>
      </c>
      <c r="X98" s="98">
        <v>368.16640486930527</v>
      </c>
      <c r="Y98" s="98">
        <v>365.39096417023586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585.24602700599564</v>
      </c>
      <c r="M99" s="98">
        <v>620.54033606902942</v>
      </c>
      <c r="N99" s="98">
        <v>589.49727640375306</v>
      </c>
      <c r="O99" s="98">
        <v>557.60715302301776</v>
      </c>
      <c r="P99" s="98">
        <v>550.12869801685804</v>
      </c>
      <c r="Q99" s="98">
        <v>557.17937907518228</v>
      </c>
      <c r="R99" s="98">
        <v>547.96601804610384</v>
      </c>
      <c r="S99" s="98">
        <v>557.50486685555677</v>
      </c>
      <c r="T99" s="98">
        <v>582.16393861428912</v>
      </c>
      <c r="U99" s="98">
        <v>578.16602617758269</v>
      </c>
      <c r="V99" s="98">
        <v>601.36864915034732</v>
      </c>
      <c r="W99" s="98">
        <v>632.52564890737358</v>
      </c>
      <c r="X99" s="98">
        <v>635.38938557080041</v>
      </c>
      <c r="Y99" s="98">
        <v>639.71792964173881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460.4235062784702</v>
      </c>
      <c r="D100" s="122">
        <v>451.54169616680542</v>
      </c>
      <c r="E100" s="122">
        <v>468.38551408631565</v>
      </c>
      <c r="F100" s="122">
        <v>492.25639710574546</v>
      </c>
      <c r="G100" s="122">
        <v>492.29509476865087</v>
      </c>
      <c r="H100" s="122">
        <v>500.90093349244478</v>
      </c>
      <c r="I100" s="122">
        <v>513.93907407850327</v>
      </c>
      <c r="J100" s="122">
        <v>520.5693174718532</v>
      </c>
      <c r="K100" s="122">
        <v>531.63135552927224</v>
      </c>
      <c r="L100" s="122">
        <v>519.67320475236659</v>
      </c>
      <c r="M100" s="122">
        <v>559.57372429690668</v>
      </c>
      <c r="N100" s="122">
        <v>521.12167297901397</v>
      </c>
      <c r="O100" s="122">
        <v>505.17018144847793</v>
      </c>
      <c r="P100" s="122">
        <v>495.55184411800968</v>
      </c>
      <c r="Q100" s="122">
        <v>566.28252055263692</v>
      </c>
      <c r="R100" s="122">
        <v>564.71327591952809</v>
      </c>
      <c r="S100" s="122">
        <v>582.05496313639389</v>
      </c>
      <c r="T100" s="122">
        <v>577.0316573921059</v>
      </c>
      <c r="U100" s="122">
        <v>575.06913108199331</v>
      </c>
      <c r="V100" s="122">
        <v>615.50013291642904</v>
      </c>
      <c r="W100" s="122">
        <v>648.57528891914933</v>
      </c>
      <c r="X100" s="122">
        <v>637.92402908990073</v>
      </c>
      <c r="Y100" s="122">
        <v>631.59350857288268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450.91850455122881</v>
      </c>
      <c r="D101" s="98">
        <v>476.29843346183901</v>
      </c>
      <c r="E101" s="98">
        <v>447.89757677644008</v>
      </c>
      <c r="F101" s="98">
        <v>516.07756728336994</v>
      </c>
      <c r="G101" s="98">
        <v>490.20399294871117</v>
      </c>
      <c r="H101" s="98">
        <v>493.48069769345312</v>
      </c>
      <c r="I101" s="98">
        <v>519.70720665706619</v>
      </c>
      <c r="J101" s="98">
        <v>525.20935107770902</v>
      </c>
      <c r="K101" s="98">
        <v>536.97730488900925</v>
      </c>
      <c r="L101" s="98">
        <v>525.20091823167263</v>
      </c>
      <c r="M101" s="98">
        <v>540.33069868781274</v>
      </c>
      <c r="N101" s="98">
        <v>531.67224290539252</v>
      </c>
      <c r="O101" s="98">
        <v>494.88068757419302</v>
      </c>
      <c r="P101" s="98">
        <v>442.27703791042194</v>
      </c>
      <c r="Q101" s="98">
        <v>605.06532659044444</v>
      </c>
      <c r="R101" s="98">
        <v>594.80390543993656</v>
      </c>
      <c r="S101" s="98">
        <v>584.49540150747498</v>
      </c>
      <c r="T101" s="98">
        <v>571.21648341004618</v>
      </c>
      <c r="U101" s="98">
        <v>559.03239869649451</v>
      </c>
      <c r="V101" s="98">
        <v>702.89350352676536</v>
      </c>
      <c r="W101" s="98">
        <v>651.69902383837814</v>
      </c>
      <c r="X101" s="98">
        <v>625.83046005406368</v>
      </c>
      <c r="Y101" s="98">
        <v>612.92450644388805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454.83327096973932</v>
      </c>
      <c r="D102" s="98">
        <v>438.12588610573584</v>
      </c>
      <c r="E102" s="98">
        <v>504.66621205348576</v>
      </c>
      <c r="F102" s="98">
        <v>520.56266461168343</v>
      </c>
      <c r="G102" s="98">
        <v>512.34476900372556</v>
      </c>
      <c r="H102" s="98">
        <v>541.48685309812913</v>
      </c>
      <c r="I102" s="98">
        <v>511.65394645413966</v>
      </c>
      <c r="J102" s="98">
        <v>474.57976465068612</v>
      </c>
      <c r="K102" s="98">
        <v>530.62837006260747</v>
      </c>
      <c r="L102" s="98">
        <v>463.1831864451986</v>
      </c>
      <c r="M102" s="98">
        <v>580.27192128584761</v>
      </c>
      <c r="N102" s="98">
        <v>524.81697683398363</v>
      </c>
      <c r="O102" s="98">
        <v>500.41354049784348</v>
      </c>
      <c r="P102" s="98">
        <v>465.29728454766411</v>
      </c>
      <c r="Q102" s="98">
        <v>671.90043737016765</v>
      </c>
      <c r="R102" s="98">
        <v>565.79783681293725</v>
      </c>
      <c r="S102" s="98">
        <v>558.00902143312862</v>
      </c>
      <c r="T102" s="98">
        <v>572.20550226887417</v>
      </c>
      <c r="U102" s="98">
        <v>556.68387493175612</v>
      </c>
      <c r="V102" s="98">
        <v>615.1443204824734</v>
      </c>
      <c r="W102" s="98">
        <v>689.55054318302211</v>
      </c>
      <c r="X102" s="98">
        <v>650.62787567664748</v>
      </c>
      <c r="Y102" s="98">
        <v>573.8424855721363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461.58318465271827</v>
      </c>
      <c r="D103" s="33">
        <v>454.3858980739962</v>
      </c>
      <c r="E103" s="33">
        <v>461.43682202268167</v>
      </c>
      <c r="F103" s="33">
        <v>486.0496087068064</v>
      </c>
      <c r="G103" s="33">
        <v>490.35679753831204</v>
      </c>
      <c r="H103" s="33">
        <v>497.39260007288215</v>
      </c>
      <c r="I103" s="33">
        <v>513.90547135420559</v>
      </c>
      <c r="J103" s="33">
        <v>527.658893096013</v>
      </c>
      <c r="K103" s="33">
        <v>531.24762520052388</v>
      </c>
      <c r="L103" s="33">
        <v>529.36215516220147</v>
      </c>
      <c r="M103" s="33">
        <v>558.17237516332193</v>
      </c>
      <c r="N103" s="33">
        <v>519.8356863196675</v>
      </c>
      <c r="O103" s="33">
        <v>507.25812687253779</v>
      </c>
      <c r="P103" s="33">
        <v>506.64658411438006</v>
      </c>
      <c r="Q103" s="33">
        <v>548.51876678902613</v>
      </c>
      <c r="R103" s="33">
        <v>559.3212602992661</v>
      </c>
      <c r="S103" s="33">
        <v>583.57455767131171</v>
      </c>
      <c r="T103" s="33">
        <v>577.77733031322566</v>
      </c>
      <c r="U103" s="33">
        <v>577.98344018524801</v>
      </c>
      <c r="V103" s="33">
        <v>610.57743657999492</v>
      </c>
      <c r="W103" s="33">
        <v>645.04658423830392</v>
      </c>
      <c r="X103" s="33">
        <v>637.81375440621969</v>
      </c>
      <c r="Y103" s="33">
        <v>634.10155282559526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3893.8873784968673</v>
      </c>
      <c r="D124" s="117">
        <f t="shared" si="42"/>
        <v>0</v>
      </c>
      <c r="E124" s="117">
        <f t="shared" si="42"/>
        <v>4275.0187940053438</v>
      </c>
      <c r="F124" s="117">
        <f t="shared" si="42"/>
        <v>3938.5230996521773</v>
      </c>
      <c r="G124" s="117">
        <f t="shared" si="42"/>
        <v>4080.5767625531889</v>
      </c>
      <c r="H124" s="117">
        <f t="shared" si="42"/>
        <v>4071.3378641475774</v>
      </c>
      <c r="I124" s="117">
        <f t="shared" si="42"/>
        <v>3919.1349441813941</v>
      </c>
      <c r="J124" s="117">
        <f t="shared" si="42"/>
        <v>3831.7011167959745</v>
      </c>
      <c r="K124" s="117">
        <f t="shared" si="42"/>
        <v>4159.2110757993405</v>
      </c>
      <c r="L124" s="117">
        <f t="shared" si="42"/>
        <v>4148.6192408559145</v>
      </c>
      <c r="M124" s="117">
        <f t="shared" si="42"/>
        <v>4420.2441395125315</v>
      </c>
      <c r="N124" s="117">
        <f t="shared" si="42"/>
        <v>4754.394327862864</v>
      </c>
      <c r="O124" s="117">
        <f t="shared" si="42"/>
        <v>4144.5795165200261</v>
      </c>
      <c r="P124" s="117">
        <f t="shared" si="42"/>
        <v>3987.8343802100553</v>
      </c>
      <c r="Q124" s="117">
        <f t="shared" si="42"/>
        <v>3999.6302329180385</v>
      </c>
      <c r="R124" s="117">
        <f t="shared" ref="R124:V124" si="43">R125+R128+R130+R139</f>
        <v>3957.4956748911345</v>
      </c>
      <c r="S124" s="117">
        <f t="shared" si="43"/>
        <v>4084.7156400497156</v>
      </c>
      <c r="T124" s="117">
        <f t="shared" si="43"/>
        <v>3833.7862615250251</v>
      </c>
      <c r="U124" s="117">
        <f t="shared" si="43"/>
        <v>3622.6203028611362</v>
      </c>
      <c r="V124" s="117">
        <f t="shared" si="43"/>
        <v>3773.5530900472204</v>
      </c>
      <c r="W124" s="117">
        <f t="shared" ref="W124:Y124" si="44">W125+W128+W130+W139</f>
        <v>3641.981015671593</v>
      </c>
      <c r="X124" s="117">
        <f t="shared" si="44"/>
        <v>3178.8444405687997</v>
      </c>
      <c r="Y124" s="117">
        <f t="shared" si="44"/>
        <v>2790.9052580448097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2606.2375123038023</v>
      </c>
      <c r="D125" s="122">
        <f t="shared" si="45"/>
        <v>0</v>
      </c>
      <c r="E125" s="122">
        <f t="shared" si="45"/>
        <v>3027.0765176790505</v>
      </c>
      <c r="F125" s="122">
        <f t="shared" si="45"/>
        <v>2683.6826037235742</v>
      </c>
      <c r="G125" s="122">
        <f t="shared" si="45"/>
        <v>2756.0661316387809</v>
      </c>
      <c r="H125" s="122">
        <f t="shared" si="45"/>
        <v>2767.0687259266197</v>
      </c>
      <c r="I125" s="122">
        <f t="shared" si="45"/>
        <v>2565.2737277571764</v>
      </c>
      <c r="J125" s="122">
        <f t="shared" si="45"/>
        <v>2459.1109923008275</v>
      </c>
      <c r="K125" s="122">
        <f t="shared" si="45"/>
        <v>2577.5532622916721</v>
      </c>
      <c r="L125" s="122">
        <f t="shared" si="45"/>
        <v>2693.462326028186</v>
      </c>
      <c r="M125" s="122">
        <f t="shared" si="45"/>
        <v>2893.3997503218802</v>
      </c>
      <c r="N125" s="122">
        <f t="shared" si="45"/>
        <v>3017.0830274217551</v>
      </c>
      <c r="O125" s="122">
        <f t="shared" si="45"/>
        <v>2756.3867319100418</v>
      </c>
      <c r="P125" s="122">
        <f t="shared" si="45"/>
        <v>2519.1764608668295</v>
      </c>
      <c r="Q125" s="122">
        <f t="shared" si="45"/>
        <v>2459.5110194156723</v>
      </c>
      <c r="R125" s="122">
        <f t="shared" ref="R125:V125" si="46">SUM(R126:R127)</f>
        <v>2392.1218468332186</v>
      </c>
      <c r="S125" s="122">
        <f t="shared" si="46"/>
        <v>2405.0251287886795</v>
      </c>
      <c r="T125" s="122">
        <f t="shared" si="46"/>
        <v>2191.5822703147123</v>
      </c>
      <c r="U125" s="122">
        <f t="shared" si="46"/>
        <v>2032.6895338845184</v>
      </c>
      <c r="V125" s="122">
        <f t="shared" si="46"/>
        <v>2109.1408572455525</v>
      </c>
      <c r="W125" s="122">
        <f t="shared" ref="W125:Y125" si="47">SUM(W126:W127)</f>
        <v>1942.6191678821663</v>
      </c>
      <c r="X125" s="122">
        <f t="shared" si="47"/>
        <v>1373.166161574637</v>
      </c>
      <c r="Y125" s="122">
        <f t="shared" si="47"/>
        <v>1029.3008316459197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2594.4919547848326</v>
      </c>
      <c r="D126" s="98">
        <v>0</v>
      </c>
      <c r="E126" s="98">
        <v>3013.6915991723849</v>
      </c>
      <c r="F126" s="98">
        <v>2671.9688958840156</v>
      </c>
      <c r="G126" s="98">
        <v>2744.2543937195624</v>
      </c>
      <c r="H126" s="98">
        <v>2755.3216839215875</v>
      </c>
      <c r="I126" s="98">
        <v>2554.597485635391</v>
      </c>
      <c r="J126" s="98">
        <v>2448.9222440831054</v>
      </c>
      <c r="K126" s="98">
        <v>2567.0010694664288</v>
      </c>
      <c r="L126" s="98">
        <v>2682.4543994357145</v>
      </c>
      <c r="M126" s="98">
        <v>2881.6189888894733</v>
      </c>
      <c r="N126" s="98">
        <v>3005.1516206588826</v>
      </c>
      <c r="O126" s="98">
        <v>2745.4636551683366</v>
      </c>
      <c r="P126" s="98">
        <v>2509.330203800364</v>
      </c>
      <c r="Q126" s="98">
        <v>2449.9233497428063</v>
      </c>
      <c r="R126" s="98">
        <v>2382.8628698387502</v>
      </c>
      <c r="S126" s="98">
        <v>2395.7039760109669</v>
      </c>
      <c r="T126" s="98">
        <v>2183.1365560141439</v>
      </c>
      <c r="U126" s="98">
        <v>2024.8914240190359</v>
      </c>
      <c r="V126" s="98">
        <v>2101.0163882325678</v>
      </c>
      <c r="W126" s="98">
        <v>1935.1125901864727</v>
      </c>
      <c r="X126" s="98">
        <v>1367.8806285802361</v>
      </c>
      <c r="Y126" s="98">
        <v>1025.3264445163873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11.745557518969704</v>
      </c>
      <c r="D127" s="98">
        <v>0</v>
      </c>
      <c r="E127" s="98">
        <v>13.384918506665443</v>
      </c>
      <c r="F127" s="98">
        <v>11.713707839558667</v>
      </c>
      <c r="G127" s="98">
        <v>11.811737919218666</v>
      </c>
      <c r="H127" s="98">
        <v>11.747042005032224</v>
      </c>
      <c r="I127" s="98">
        <v>10.67624212178546</v>
      </c>
      <c r="J127" s="98">
        <v>10.188748217722043</v>
      </c>
      <c r="K127" s="98">
        <v>10.552192825243369</v>
      </c>
      <c r="L127" s="98">
        <v>11.00792659247143</v>
      </c>
      <c r="M127" s="98">
        <v>11.780761432407092</v>
      </c>
      <c r="N127" s="98">
        <v>11.931406762872603</v>
      </c>
      <c r="O127" s="98">
        <v>10.92307674170547</v>
      </c>
      <c r="P127" s="98">
        <v>9.8462570664655331</v>
      </c>
      <c r="Q127" s="98">
        <v>9.5876696728658128</v>
      </c>
      <c r="R127" s="98">
        <v>9.258976994468302</v>
      </c>
      <c r="S127" s="98">
        <v>9.3211527777126602</v>
      </c>
      <c r="T127" s="98">
        <v>8.4457143005682376</v>
      </c>
      <c r="U127" s="98">
        <v>7.7981098654824921</v>
      </c>
      <c r="V127" s="98">
        <v>8.1244690129847204</v>
      </c>
      <c r="W127" s="98">
        <v>7.506577695693446</v>
      </c>
      <c r="X127" s="98">
        <v>5.2855329944009828</v>
      </c>
      <c r="Y127" s="98">
        <v>3.9743871295324973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76.559485580681496</v>
      </c>
      <c r="D128" s="122">
        <f t="shared" si="48"/>
        <v>0</v>
      </c>
      <c r="E128" s="122">
        <f t="shared" si="48"/>
        <v>84.718313479485573</v>
      </c>
      <c r="F128" s="122">
        <f t="shared" si="48"/>
        <v>45.835311514857302</v>
      </c>
      <c r="G128" s="122">
        <f t="shared" si="48"/>
        <v>47.438350146788771</v>
      </c>
      <c r="H128" s="122">
        <f t="shared" si="48"/>
        <v>49.696126732330306</v>
      </c>
      <c r="I128" s="122">
        <f t="shared" si="48"/>
        <v>80.489782555066341</v>
      </c>
      <c r="J128" s="122">
        <f t="shared" si="48"/>
        <v>57.740877267316122</v>
      </c>
      <c r="K128" s="122">
        <f t="shared" si="48"/>
        <v>155.63754409558803</v>
      </c>
      <c r="L128" s="122">
        <f t="shared" si="48"/>
        <v>56.30667491173471</v>
      </c>
      <c r="M128" s="122">
        <f t="shared" si="48"/>
        <v>70.95661145196101</v>
      </c>
      <c r="N128" s="122">
        <f t="shared" si="48"/>
        <v>346.43042659233737</v>
      </c>
      <c r="O128" s="122">
        <f t="shared" si="48"/>
        <v>65.05679274989663</v>
      </c>
      <c r="P128" s="122">
        <f t="shared" si="48"/>
        <v>152.02107574546037</v>
      </c>
      <c r="Q128" s="122">
        <f t="shared" si="48"/>
        <v>82.161597591884899</v>
      </c>
      <c r="R128" s="122">
        <f t="shared" si="48"/>
        <v>169.66966599284586</v>
      </c>
      <c r="S128" s="122">
        <f t="shared" si="48"/>
        <v>200.23890785141859</v>
      </c>
      <c r="T128" s="122">
        <f t="shared" si="48"/>
        <v>156.6298824515271</v>
      </c>
      <c r="U128" s="122">
        <f t="shared" si="48"/>
        <v>126.1078309602119</v>
      </c>
      <c r="V128" s="122">
        <f t="shared" si="48"/>
        <v>135.40343386019308</v>
      </c>
      <c r="W128" s="122">
        <f t="shared" si="48"/>
        <v>70.188171394396676</v>
      </c>
      <c r="X128" s="122">
        <f t="shared" si="48"/>
        <v>172.86320808324524</v>
      </c>
      <c r="Y128" s="122">
        <f t="shared" si="48"/>
        <v>102.43545893039017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76.559485580681496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84.718313479485573</v>
      </c>
      <c r="F129" s="98">
        <f>IF(RES_hhdet_in_tes!F129=0,0,RES_hhdet_in_tes!F129*1000*11630/RES_hhdet_in_new!F126)</f>
        <v>45.835311514857302</v>
      </c>
      <c r="G129" s="98">
        <f>IF(RES_hhdet_in_tes!G129=0,0,RES_hhdet_in_tes!G129*1000*11630/RES_hhdet_in_new!G126)</f>
        <v>47.438350146788771</v>
      </c>
      <c r="H129" s="98">
        <f>IF(RES_hhdet_in_tes!H129=0,0,RES_hhdet_in_tes!H129*1000*11630/RES_hhdet_in_new!H126)</f>
        <v>49.696126732330306</v>
      </c>
      <c r="I129" s="98">
        <f>IF(RES_hhdet_in_tes!I129=0,0,RES_hhdet_in_tes!I129*1000*11630/RES_hhdet_in_new!I126)</f>
        <v>80.489782555066341</v>
      </c>
      <c r="J129" s="98">
        <f>IF(RES_hhdet_in_tes!J129=0,0,RES_hhdet_in_tes!J129*1000*11630/RES_hhdet_in_new!J126)</f>
        <v>57.740877267316122</v>
      </c>
      <c r="K129" s="98">
        <f>IF(RES_hhdet_in_tes!K129=0,0,RES_hhdet_in_tes!K129*1000*11630/RES_hhdet_in_new!K126)</f>
        <v>155.63754409558803</v>
      </c>
      <c r="L129" s="98">
        <f>IF(RES_hhdet_in_tes!L129=0,0,RES_hhdet_in_tes!L129*1000*11630/RES_hhdet_in_new!L126)</f>
        <v>56.30667491173471</v>
      </c>
      <c r="M129" s="98">
        <f>IF(RES_hhdet_in_tes!M129=0,0,RES_hhdet_in_tes!M129*1000*11630/RES_hhdet_in_new!M126)</f>
        <v>70.95661145196101</v>
      </c>
      <c r="N129" s="98">
        <f>IF(RES_hhdet_in_tes!N129=0,0,RES_hhdet_in_tes!N129*1000*11630/RES_hhdet_in_new!N126)</f>
        <v>346.43042659233737</v>
      </c>
      <c r="O129" s="98">
        <f>IF(RES_hhdet_in_tes!O129=0,0,RES_hhdet_in_tes!O129*1000*11630/RES_hhdet_in_new!O126)</f>
        <v>65.05679274989663</v>
      </c>
      <c r="P129" s="98">
        <f>IF(RES_hhdet_in_tes!P129=0,0,RES_hhdet_in_tes!P129*1000*11630/RES_hhdet_in_new!P126)</f>
        <v>152.02107574546037</v>
      </c>
      <c r="Q129" s="98">
        <f>IF(RES_hhdet_in_tes!Q129=0,0,RES_hhdet_in_tes!Q129*1000*11630/RES_hhdet_in_new!Q126)</f>
        <v>82.161597591884899</v>
      </c>
      <c r="R129" s="98">
        <f>IF(RES_hhdet_in_tes!R129=0,0,RES_hhdet_in_tes!R129*1000*11630/RES_hhdet_in_new!R126)</f>
        <v>169.66966599284586</v>
      </c>
      <c r="S129" s="98">
        <f>IF(RES_hhdet_in_tes!S129=0,0,RES_hhdet_in_tes!S129*1000*11630/RES_hhdet_in_new!S126)</f>
        <v>200.23890785141859</v>
      </c>
      <c r="T129" s="98">
        <f>IF(RES_hhdet_in_tes!T129=0,0,RES_hhdet_in_tes!T129*1000*11630/RES_hhdet_in_new!T126)</f>
        <v>156.6298824515271</v>
      </c>
      <c r="U129" s="98">
        <f>IF(RES_hhdet_in_tes!U129=0,0,RES_hhdet_in_tes!U129*1000*11630/RES_hhdet_in_new!U126)</f>
        <v>126.1078309602119</v>
      </c>
      <c r="V129" s="98">
        <f>IF(RES_hhdet_in_tes!V129=0,0,RES_hhdet_in_tes!V129*1000*11630/RES_hhdet_in_new!V126)</f>
        <v>135.40343386019308</v>
      </c>
      <c r="W129" s="98">
        <f>IF(RES_hhdet_in_tes!W129=0,0,RES_hhdet_in_tes!W129*1000*11630/RES_hhdet_in_new!W126)</f>
        <v>70.188171394396676</v>
      </c>
      <c r="X129" s="98">
        <f>IF(RES_hhdet_in_tes!X129=0,0,RES_hhdet_in_tes!X129*1000*11630/RES_hhdet_in_new!X126)</f>
        <v>172.86320808324524</v>
      </c>
      <c r="Y129" s="98">
        <f>IF(RES_hhdet_in_tes!Y129=0,0,RES_hhdet_in_tes!Y129*1000*11630/RES_hhdet_in_new!Y126)</f>
        <v>102.43545893039017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750.36059455042118</v>
      </c>
      <c r="D130" s="122">
        <v>0</v>
      </c>
      <c r="E130" s="122">
        <v>693.67422790053695</v>
      </c>
      <c r="F130" s="122">
        <v>718.36113347757203</v>
      </c>
      <c r="G130" s="122">
        <v>784.65058506384514</v>
      </c>
      <c r="H130" s="122">
        <v>753.28981821572631</v>
      </c>
      <c r="I130" s="122">
        <v>759.6560255043189</v>
      </c>
      <c r="J130" s="122">
        <v>794.77429123555419</v>
      </c>
      <c r="K130" s="122">
        <v>894.8688929976289</v>
      </c>
      <c r="L130" s="122">
        <v>879.60310474751009</v>
      </c>
      <c r="M130" s="122">
        <v>894.44106886472218</v>
      </c>
      <c r="N130" s="122">
        <v>870.5606294816738</v>
      </c>
      <c r="O130" s="122">
        <v>816.75637497926346</v>
      </c>
      <c r="P130" s="122">
        <v>815.35659386720567</v>
      </c>
      <c r="Q130" s="122">
        <v>896.06373501460803</v>
      </c>
      <c r="R130" s="122">
        <v>835.63833495978815</v>
      </c>
      <c r="S130" s="122">
        <v>897.66136992600514</v>
      </c>
      <c r="T130" s="122">
        <v>908.12596093335765</v>
      </c>
      <c r="U130" s="122">
        <v>887.49261666081736</v>
      </c>
      <c r="V130" s="122">
        <v>918.08158527188289</v>
      </c>
      <c r="W130" s="122">
        <v>980.84388162130233</v>
      </c>
      <c r="X130" s="122">
        <v>994.46766349255438</v>
      </c>
      <c r="Y130" s="122">
        <v>1026.5054074755517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769.90408205905385</v>
      </c>
      <c r="D131" s="98">
        <v>0</v>
      </c>
      <c r="E131" s="98">
        <v>693.67422790053695</v>
      </c>
      <c r="F131" s="98">
        <v>718.36113347757203</v>
      </c>
      <c r="G131" s="98">
        <v>784.65058506384514</v>
      </c>
      <c r="H131" s="98">
        <v>752.59704856218616</v>
      </c>
      <c r="I131" s="98">
        <v>762.47678694803665</v>
      </c>
      <c r="J131" s="98">
        <v>793.02375726434559</v>
      </c>
      <c r="K131" s="98">
        <v>897.24119192222747</v>
      </c>
      <c r="L131" s="98">
        <v>879.57259756061694</v>
      </c>
      <c r="M131" s="98">
        <v>894.1732188245968</v>
      </c>
      <c r="N131" s="98">
        <v>871.09213019359925</v>
      </c>
      <c r="O131" s="98">
        <v>814.4676954362285</v>
      </c>
      <c r="P131" s="98">
        <v>806.16414478924275</v>
      </c>
      <c r="Q131" s="98">
        <v>898.40662998293647</v>
      </c>
      <c r="R131" s="98">
        <v>834.57939154285157</v>
      </c>
      <c r="S131" s="98">
        <v>898.01159774469738</v>
      </c>
      <c r="T131" s="98">
        <v>910.25848894227317</v>
      </c>
      <c r="U131" s="98">
        <v>885.61781323628145</v>
      </c>
      <c r="V131" s="98">
        <v>914.40973873947598</v>
      </c>
      <c r="W131" s="98">
        <v>980.84752415573223</v>
      </c>
      <c r="X131" s="98">
        <v>993.17008305916499</v>
      </c>
      <c r="Y131" s="98">
        <v>1026.5060332651985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882.69910754236128</v>
      </c>
      <c r="M132" s="98">
        <v>896.75362968493971</v>
      </c>
      <c r="N132" s="98">
        <v>872.49822543515438</v>
      </c>
      <c r="O132" s="98">
        <v>814.83430261518174</v>
      </c>
      <c r="P132" s="98">
        <v>806.48127130904209</v>
      </c>
      <c r="Q132" s="98">
        <v>899.4425475976401</v>
      </c>
      <c r="R132" s="98">
        <v>0</v>
      </c>
      <c r="S132" s="98">
        <v>0</v>
      </c>
      <c r="T132" s="98">
        <v>0</v>
      </c>
      <c r="U132" s="98">
        <v>883.74133430088034</v>
      </c>
      <c r="V132" s="98">
        <v>911.39714191261817</v>
      </c>
      <c r="W132" s="98">
        <v>977.48182234262663</v>
      </c>
      <c r="X132" s="98">
        <v>991.56540659709401</v>
      </c>
      <c r="Y132" s="98">
        <v>1026.1145072449526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305.5444306607497</v>
      </c>
      <c r="M133" s="101">
        <v>300.15381639103964</v>
      </c>
      <c r="N133" s="101">
        <v>272.74740532988477</v>
      </c>
      <c r="O133" s="101">
        <v>272.19663247389298</v>
      </c>
      <c r="P133" s="101">
        <v>279.98977685108315</v>
      </c>
      <c r="Q133" s="101">
        <v>293.58204291288888</v>
      </c>
      <c r="R133" s="101">
        <v>0</v>
      </c>
      <c r="S133" s="101">
        <v>0</v>
      </c>
      <c r="T133" s="101">
        <v>0</v>
      </c>
      <c r="U133" s="101">
        <v>313.83712275829362</v>
      </c>
      <c r="V133" s="101">
        <v>332.02478641934061</v>
      </c>
      <c r="W133" s="101">
        <v>358.76758092203977</v>
      </c>
      <c r="X133" s="101">
        <v>363.77386233738241</v>
      </c>
      <c r="Y133" s="101">
        <v>373.04356511937351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577.15467688161164</v>
      </c>
      <c r="M134" s="104">
        <v>596.59981329389996</v>
      </c>
      <c r="N134" s="104">
        <v>599.75082010526955</v>
      </c>
      <c r="O134" s="104">
        <v>542.63767014128882</v>
      </c>
      <c r="P134" s="104">
        <v>526.49149445795899</v>
      </c>
      <c r="Q134" s="104">
        <v>605.86050468475116</v>
      </c>
      <c r="R134" s="104">
        <v>0</v>
      </c>
      <c r="S134" s="104">
        <v>0</v>
      </c>
      <c r="T134" s="104">
        <v>0</v>
      </c>
      <c r="U134" s="104">
        <v>569.90421154258684</v>
      </c>
      <c r="V134" s="104">
        <v>579.3723554932775</v>
      </c>
      <c r="W134" s="104">
        <v>618.71424142058686</v>
      </c>
      <c r="X134" s="104">
        <v>627.79154425971171</v>
      </c>
      <c r="Y134" s="104">
        <v>653.07094212557911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663.42110011845421</v>
      </c>
      <c r="D135" s="101">
        <v>0</v>
      </c>
      <c r="E135" s="101">
        <v>0</v>
      </c>
      <c r="F135" s="101">
        <v>0</v>
      </c>
      <c r="G135" s="101">
        <v>0</v>
      </c>
      <c r="H135" s="101">
        <v>760.75830656371829</v>
      </c>
      <c r="I135" s="101">
        <v>746.23293831867761</v>
      </c>
      <c r="J135" s="101">
        <v>831.35588462345197</v>
      </c>
      <c r="K135" s="101">
        <v>859.91478085352082</v>
      </c>
      <c r="L135" s="101">
        <v>0</v>
      </c>
      <c r="M135" s="101">
        <v>932.36172873101589</v>
      </c>
      <c r="N135" s="101">
        <v>857.51308726848754</v>
      </c>
      <c r="O135" s="101">
        <v>837.93447814103604</v>
      </c>
      <c r="P135" s="101">
        <v>843.80618643351363</v>
      </c>
      <c r="Q135" s="101">
        <v>828.8495268959424</v>
      </c>
      <c r="R135" s="101">
        <v>847.15366002588132</v>
      </c>
      <c r="S135" s="101">
        <v>892.78979217510209</v>
      </c>
      <c r="T135" s="101">
        <v>902.0353937044955</v>
      </c>
      <c r="U135" s="101">
        <v>896.1462654974514</v>
      </c>
      <c r="V135" s="101">
        <v>946.09504590919028</v>
      </c>
      <c r="W135" s="101">
        <v>0</v>
      </c>
      <c r="X135" s="101">
        <v>1003.7979251921086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933.48097163424745</v>
      </c>
      <c r="N136" s="104">
        <v>857.43106963256446</v>
      </c>
      <c r="O136" s="104">
        <v>837.47241527975177</v>
      </c>
      <c r="P136" s="104">
        <v>842.94160239571409</v>
      </c>
      <c r="Q136" s="104">
        <v>826.47738859019785</v>
      </c>
      <c r="R136" s="104">
        <v>844.90793595449929</v>
      </c>
      <c r="S136" s="104">
        <v>891.39249567236584</v>
      </c>
      <c r="T136" s="104">
        <v>902.82964639514262</v>
      </c>
      <c r="U136" s="104">
        <v>896.5073549734193</v>
      </c>
      <c r="V136" s="104">
        <v>945.61011034443061</v>
      </c>
      <c r="W136" s="104">
        <v>0</v>
      </c>
      <c r="X136" s="104">
        <v>1003.5557904401056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312.94063556521792</v>
      </c>
      <c r="N137" s="98">
        <v>267.93379322881128</v>
      </c>
      <c r="O137" s="98">
        <v>279.86526225673396</v>
      </c>
      <c r="P137" s="98">
        <v>292.81290437885616</v>
      </c>
      <c r="Q137" s="98">
        <v>269.29800951501545</v>
      </c>
      <c r="R137" s="98">
        <v>296.94191790839574</v>
      </c>
      <c r="S137" s="98">
        <v>333.88762881680901</v>
      </c>
      <c r="T137" s="98">
        <v>320.66570778085372</v>
      </c>
      <c r="U137" s="98">
        <v>318.34132879583638</v>
      </c>
      <c r="V137" s="98">
        <v>344.24146119408317</v>
      </c>
      <c r="W137" s="98">
        <v>0</v>
      </c>
      <c r="X137" s="98">
        <v>368.16640486930521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620.54033606902942</v>
      </c>
      <c r="N138" s="98">
        <v>589.49727640375306</v>
      </c>
      <c r="O138" s="98">
        <v>557.60715302301776</v>
      </c>
      <c r="P138" s="98">
        <v>550.12869801685792</v>
      </c>
      <c r="Q138" s="98">
        <v>557.17937907518228</v>
      </c>
      <c r="R138" s="98">
        <v>547.9660180461035</v>
      </c>
      <c r="S138" s="98">
        <v>557.50486685555677</v>
      </c>
      <c r="T138" s="98">
        <v>582.16393861428878</v>
      </c>
      <c r="U138" s="98">
        <v>578.16602617758292</v>
      </c>
      <c r="V138" s="98">
        <v>601.36864915034744</v>
      </c>
      <c r="W138" s="98">
        <v>0</v>
      </c>
      <c r="X138" s="98">
        <v>635.38938557080019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460.72978606196182</v>
      </c>
      <c r="D139" s="122">
        <v>0</v>
      </c>
      <c r="E139" s="122">
        <v>469.54973494627103</v>
      </c>
      <c r="F139" s="122">
        <v>490.64405093617358</v>
      </c>
      <c r="G139" s="122">
        <v>492.42169570377433</v>
      </c>
      <c r="H139" s="122">
        <v>501.28319327290092</v>
      </c>
      <c r="I139" s="122">
        <v>513.71540836483257</v>
      </c>
      <c r="J139" s="122">
        <v>520.07495599227673</v>
      </c>
      <c r="K139" s="122">
        <v>531.15137641445165</v>
      </c>
      <c r="L139" s="122">
        <v>519.24713516848362</v>
      </c>
      <c r="M139" s="122">
        <v>561.44670887396762</v>
      </c>
      <c r="N139" s="122">
        <v>520.32024436709798</v>
      </c>
      <c r="O139" s="122">
        <v>506.37961688082413</v>
      </c>
      <c r="P139" s="122">
        <v>501.28024973056017</v>
      </c>
      <c r="Q139" s="122">
        <v>561.89388089587339</v>
      </c>
      <c r="R139" s="122">
        <v>560.06582710528187</v>
      </c>
      <c r="S139" s="122">
        <v>581.79023348361272</v>
      </c>
      <c r="T139" s="122">
        <v>577.44814782542846</v>
      </c>
      <c r="U139" s="122">
        <v>576.33032135558858</v>
      </c>
      <c r="V139" s="122">
        <v>610.92721366959199</v>
      </c>
      <c r="W139" s="122">
        <v>648.32979477372783</v>
      </c>
      <c r="X139" s="122">
        <v>638.34740741836254</v>
      </c>
      <c r="Y139" s="122">
        <v>632.66355999294763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454.83327096973932</v>
      </c>
      <c r="D140" s="98">
        <v>0</v>
      </c>
      <c r="E140" s="98">
        <v>504.66621205348582</v>
      </c>
      <c r="F140" s="98">
        <v>520.56266461168343</v>
      </c>
      <c r="G140" s="98">
        <v>512.34476900372567</v>
      </c>
      <c r="H140" s="98">
        <v>541.48685309812913</v>
      </c>
      <c r="I140" s="98">
        <v>511.65394645413971</v>
      </c>
      <c r="J140" s="98">
        <v>474.57976465068606</v>
      </c>
      <c r="K140" s="98">
        <v>530.62837006260736</v>
      </c>
      <c r="L140" s="98">
        <v>463.1831864451986</v>
      </c>
      <c r="M140" s="98">
        <v>580.27192128584761</v>
      </c>
      <c r="N140" s="98">
        <v>524.81697683398363</v>
      </c>
      <c r="O140" s="98">
        <v>500.41354049784348</v>
      </c>
      <c r="P140" s="98">
        <v>465.29728454766416</v>
      </c>
      <c r="Q140" s="98">
        <v>671.90043737016777</v>
      </c>
      <c r="R140" s="98">
        <v>565.79783681293725</v>
      </c>
      <c r="S140" s="98">
        <v>558.00902143312851</v>
      </c>
      <c r="T140" s="98">
        <v>572.20550226887406</v>
      </c>
      <c r="U140" s="98">
        <v>556.68387493175601</v>
      </c>
      <c r="V140" s="98">
        <v>615.1443204824734</v>
      </c>
      <c r="W140" s="98">
        <v>689.55054318302223</v>
      </c>
      <c r="X140" s="98">
        <v>650.62787567664759</v>
      </c>
      <c r="Y140" s="98">
        <v>573.84248557213618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461.58318465271833</v>
      </c>
      <c r="D141" s="33">
        <v>0</v>
      </c>
      <c r="E141" s="33">
        <v>461.43682202268178</v>
      </c>
      <c r="F141" s="33">
        <v>486.0496087068064</v>
      </c>
      <c r="G141" s="33">
        <v>490.35679753831192</v>
      </c>
      <c r="H141" s="33">
        <v>497.39260007288215</v>
      </c>
      <c r="I141" s="33">
        <v>513.90547135420547</v>
      </c>
      <c r="J141" s="33">
        <v>527.658893096013</v>
      </c>
      <c r="K141" s="33">
        <v>531.24762520052388</v>
      </c>
      <c r="L141" s="33">
        <v>529.36215516220147</v>
      </c>
      <c r="M141" s="33">
        <v>558.17237516332193</v>
      </c>
      <c r="N141" s="33">
        <v>519.83568631966762</v>
      </c>
      <c r="O141" s="33">
        <v>507.25812687253779</v>
      </c>
      <c r="P141" s="33">
        <v>506.64658411438</v>
      </c>
      <c r="Q141" s="33">
        <v>548.51876678902613</v>
      </c>
      <c r="R141" s="33">
        <v>559.3212602992661</v>
      </c>
      <c r="S141" s="33">
        <v>583.57455767131171</v>
      </c>
      <c r="T141" s="33">
        <v>577.77733031322555</v>
      </c>
      <c r="U141" s="33">
        <v>577.98344018524779</v>
      </c>
      <c r="V141" s="33">
        <v>610.57743657999481</v>
      </c>
      <c r="W141" s="33">
        <v>645.04658423830404</v>
      </c>
      <c r="X141" s="33">
        <v>637.81375440621969</v>
      </c>
      <c r="Y141" s="33">
        <v>634.10155282559526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0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0</v>
      </c>
      <c r="H147" s="98">
        <f>IF(RES_hhdet_in_tes!H147=0,0,RES_hhdet_in_tes!H147*1000*11630/RES_hhdet_in_new!H145)</f>
        <v>0</v>
      </c>
      <c r="I147" s="98">
        <f>IF(RES_hhdet_in_tes!I147=0,0,RES_hhdet_in_tes!I147*1000*11630/RES_hhdet_in_new!I145)</f>
        <v>0</v>
      </c>
      <c r="J147" s="98">
        <f>IF(RES_hhdet_in_tes!J147=0,0,RES_hhdet_in_tes!J147*1000*11630/RES_hhdet_in_new!J145)</f>
        <v>0</v>
      </c>
      <c r="K147" s="98">
        <f>IF(RES_hhdet_in_tes!K147=0,0,RES_hhdet_in_tes!K147*1000*11630/RES_hhdet_in_new!K145)</f>
        <v>0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0</v>
      </c>
      <c r="N147" s="98">
        <f>IF(RES_hhdet_in_tes!N147=0,0,RES_hhdet_in_tes!N147*1000*11630/RES_hhdet_in_new!N145)</f>
        <v>0</v>
      </c>
      <c r="O147" s="98">
        <f>IF(RES_hhdet_in_tes!O147=0,0,RES_hhdet_in_tes!O147*1000*11630/RES_hhdet_in_new!O145)</f>
        <v>0</v>
      </c>
      <c r="P147" s="98">
        <f>IF(RES_hhdet_in_tes!P147=0,0,RES_hhdet_in_tes!P147*1000*11630/RES_hhdet_in_new!P145)</f>
        <v>0</v>
      </c>
      <c r="Q147" s="98">
        <f>IF(RES_hhdet_in_tes!Q147=0,0,RES_hhdet_in_tes!Q147*1000*11630/RES_hhdet_in_new!Q145)</f>
        <v>0</v>
      </c>
      <c r="R147" s="98">
        <f>IF(RES_hhdet_in_tes!R147=0,0,RES_hhdet_in_tes!R147*1000*11630/RES_hhdet_in_new!R145)</f>
        <v>0</v>
      </c>
      <c r="S147" s="98">
        <f>IF(RES_hhdet_in_tes!S147=0,0,RES_hhdet_in_tes!S147*1000*11630/RES_hhdet_in_new!S145)</f>
        <v>0</v>
      </c>
      <c r="T147" s="98">
        <f>IF(RES_hhdet_in_tes!T147=0,0,RES_hhdet_in_tes!T147*1000*11630/RES_hhdet_in_new!T145)</f>
        <v>0</v>
      </c>
      <c r="U147" s="98">
        <f>IF(RES_hhdet_in_tes!U147=0,0,RES_hhdet_in_tes!U147*1000*11630/RES_hhdet_in_new!U145)</f>
        <v>0</v>
      </c>
      <c r="V147" s="98">
        <f>IF(RES_hhdet_in_tes!V147=0,0,RES_hhdet_in_tes!V147*1000*11630/RES_hhdet_in_new!V145)</f>
        <v>0</v>
      </c>
      <c r="W147" s="98">
        <f>IF(RES_hhdet_in_tes!W147=0,0,RES_hhdet_in_tes!W147*1000*11630/RES_hhdet_in_new!W145)</f>
        <v>0</v>
      </c>
      <c r="X147" s="98">
        <f>IF(RES_hhdet_in_tes!X147=0,0,RES_hhdet_in_tes!X147*1000*11630/RES_hhdet_in_new!X145)</f>
        <v>0</v>
      </c>
      <c r="Y147" s="98">
        <f>IF(RES_hhdet_in_tes!Y147=0,0,RES_hhdet_in_tes!Y147*1000*11630/RES_hhdet_in_new!Y145)</f>
        <v>0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4327.2227954743621</v>
      </c>
      <c r="D161" s="117">
        <f t="shared" si="54"/>
        <v>3867.7135169552766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4123.2645735241886</v>
      </c>
      <c r="I161" s="117">
        <f t="shared" si="54"/>
        <v>3821.9703181949967</v>
      </c>
      <c r="J161" s="117">
        <f t="shared" si="54"/>
        <v>4176.5149940755045</v>
      </c>
      <c r="K161" s="117">
        <f t="shared" si="54"/>
        <v>4155.2069939459134</v>
      </c>
      <c r="L161" s="117">
        <f t="shared" si="54"/>
        <v>4423.066718641363</v>
      </c>
      <c r="M161" s="117">
        <f t="shared" si="54"/>
        <v>4755.3687759116056</v>
      </c>
      <c r="N161" s="117">
        <f t="shared" si="54"/>
        <v>4869.6912520381438</v>
      </c>
      <c r="O161" s="117">
        <f t="shared" si="54"/>
        <v>4303.1896514841965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3770.2155720872065</v>
      </c>
      <c r="U161" s="117">
        <f t="shared" si="55"/>
        <v>3731.851835233666</v>
      </c>
      <c r="V161" s="117">
        <f t="shared" si="55"/>
        <v>3737.8879977590195</v>
      </c>
      <c r="W161" s="117">
        <f t="shared" ref="W161:Y161" si="56">W162+W164+W166+W175</f>
        <v>3603.1236189162364</v>
      </c>
      <c r="X161" s="117">
        <f t="shared" si="56"/>
        <v>3220.9931498456399</v>
      </c>
      <c r="Y161" s="117">
        <f t="shared" si="56"/>
        <v>3057.9217292408421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3126.1563677807389</v>
      </c>
      <c r="D162" s="122">
        <f t="shared" si="57"/>
        <v>2610.4036753520531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2755.978451950104</v>
      </c>
      <c r="I162" s="122">
        <f t="shared" si="57"/>
        <v>2307.1945539018175</v>
      </c>
      <c r="J162" s="122">
        <f t="shared" si="57"/>
        <v>2629.9089235116567</v>
      </c>
      <c r="K162" s="122">
        <f t="shared" si="57"/>
        <v>2606.1827059468465</v>
      </c>
      <c r="L162" s="122">
        <f t="shared" si="57"/>
        <v>2776.4459684263888</v>
      </c>
      <c r="M162" s="122">
        <f t="shared" si="57"/>
        <v>3087.7555327368032</v>
      </c>
      <c r="N162" s="122">
        <f t="shared" si="57"/>
        <v>3027.2159108183077</v>
      </c>
      <c r="O162" s="122">
        <f t="shared" si="57"/>
        <v>2755.1142903113191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2050.656133926901</v>
      </c>
      <c r="U162" s="122">
        <f t="shared" si="57"/>
        <v>2010.3732913568736</v>
      </c>
      <c r="V162" s="122">
        <f t="shared" si="57"/>
        <v>1939.7124533476083</v>
      </c>
      <c r="W162" s="122">
        <f t="shared" si="57"/>
        <v>1725.18462010804</v>
      </c>
      <c r="X162" s="122">
        <f t="shared" si="57"/>
        <v>1392.8086492283819</v>
      </c>
      <c r="Y162" s="122">
        <f t="shared" si="57"/>
        <v>1266.5578925261739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3126.1563677807389</v>
      </c>
      <c r="D163" s="33">
        <v>2610.4036753520531</v>
      </c>
      <c r="E163" s="33">
        <v>0</v>
      </c>
      <c r="F163" s="33">
        <v>0</v>
      </c>
      <c r="G163" s="33">
        <v>0</v>
      </c>
      <c r="H163" s="33">
        <v>2755.978451950104</v>
      </c>
      <c r="I163" s="33">
        <v>2307.1945539018175</v>
      </c>
      <c r="J163" s="33">
        <v>2629.9089235116567</v>
      </c>
      <c r="K163" s="33">
        <v>2606.1827059468465</v>
      </c>
      <c r="L163" s="33">
        <v>2776.4459684263888</v>
      </c>
      <c r="M163" s="33">
        <v>3087.7555327368032</v>
      </c>
      <c r="N163" s="33">
        <v>3027.2159108183077</v>
      </c>
      <c r="O163" s="33">
        <v>2755.1142903113191</v>
      </c>
      <c r="P163" s="33">
        <v>0</v>
      </c>
      <c r="Q163" s="33">
        <v>0</v>
      </c>
      <c r="R163" s="33">
        <v>0</v>
      </c>
      <c r="S163" s="33">
        <v>0</v>
      </c>
      <c r="T163" s="33">
        <v>2050.656133926901</v>
      </c>
      <c r="U163" s="33">
        <v>2010.3732913568736</v>
      </c>
      <c r="V163" s="33">
        <v>1939.7124533476083</v>
      </c>
      <c r="W163" s="33">
        <v>1725.18462010804</v>
      </c>
      <c r="X163" s="33">
        <v>1392.8086492283819</v>
      </c>
      <c r="Y163" s="33">
        <v>1266.5578925261739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76.601776773965057</v>
      </c>
      <c r="D164" s="122">
        <f t="shared" si="58"/>
        <v>59.186106803271002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105.24348542012555</v>
      </c>
      <c r="I164" s="122">
        <f t="shared" si="58"/>
        <v>254.69433614570104</v>
      </c>
      <c r="J164" s="122">
        <f t="shared" si="58"/>
        <v>195.2282949775838</v>
      </c>
      <c r="K164" s="122">
        <f t="shared" si="58"/>
        <v>157.98135668647589</v>
      </c>
      <c r="L164" s="122">
        <f t="shared" si="58"/>
        <v>233.05555154439068</v>
      </c>
      <c r="M164" s="122">
        <f t="shared" si="58"/>
        <v>173.80256785305335</v>
      </c>
      <c r="N164" s="122">
        <f t="shared" si="58"/>
        <v>464.54782108868483</v>
      </c>
      <c r="O164" s="122">
        <f t="shared" si="58"/>
        <v>203.76449277053194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239.9904752614699</v>
      </c>
      <c r="U164" s="122">
        <f t="shared" si="58"/>
        <v>249.04650221375167</v>
      </c>
      <c r="V164" s="122">
        <f t="shared" si="58"/>
        <v>241.1424654307435</v>
      </c>
      <c r="W164" s="122">
        <f t="shared" si="58"/>
        <v>229.76210770595696</v>
      </c>
      <c r="X164" s="122">
        <f t="shared" si="58"/>
        <v>186.07005915848336</v>
      </c>
      <c r="Y164" s="122">
        <f t="shared" si="58"/>
        <v>152.84199289344716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76.601776773965057</v>
      </c>
      <c r="D165" s="98">
        <f>IF(RES_hhdet_in_tes!D165=0,0,RES_hhdet_in_tes!D165*1000*11630/RES_hhdet_in_new!D163)</f>
        <v>59.186106803271002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</v>
      </c>
      <c r="G165" s="98">
        <f>IF(RES_hhdet_in_tes!G165=0,0,RES_hhdet_in_tes!G165*1000*11630/RES_hhdet_in_new!G163)</f>
        <v>0</v>
      </c>
      <c r="H165" s="98">
        <f>IF(RES_hhdet_in_tes!H165=0,0,RES_hhdet_in_tes!H165*1000*11630/RES_hhdet_in_new!H163)</f>
        <v>105.24348542012555</v>
      </c>
      <c r="I165" s="98">
        <f>IF(RES_hhdet_in_tes!I165=0,0,RES_hhdet_in_tes!I165*1000*11630/RES_hhdet_in_new!I163)</f>
        <v>254.69433614570104</v>
      </c>
      <c r="J165" s="98">
        <f>IF(RES_hhdet_in_tes!J165=0,0,RES_hhdet_in_tes!J165*1000*11630/RES_hhdet_in_new!J163)</f>
        <v>195.2282949775838</v>
      </c>
      <c r="K165" s="98">
        <f>IF(RES_hhdet_in_tes!K165=0,0,RES_hhdet_in_tes!K165*1000*11630/RES_hhdet_in_new!K163)</f>
        <v>157.98135668647589</v>
      </c>
      <c r="L165" s="98">
        <f>IF(RES_hhdet_in_tes!L165=0,0,RES_hhdet_in_tes!L165*1000*11630/RES_hhdet_in_new!L163)</f>
        <v>233.05555154439068</v>
      </c>
      <c r="M165" s="98">
        <f>IF(RES_hhdet_in_tes!M165=0,0,RES_hhdet_in_tes!M165*1000*11630/RES_hhdet_in_new!M163)</f>
        <v>173.80256785305335</v>
      </c>
      <c r="N165" s="98">
        <f>IF(RES_hhdet_in_tes!N165=0,0,RES_hhdet_in_tes!N165*1000*11630/RES_hhdet_in_new!N163)</f>
        <v>464.54782108868483</v>
      </c>
      <c r="O165" s="98">
        <f>IF(RES_hhdet_in_tes!O165=0,0,RES_hhdet_in_tes!O165*1000*11630/RES_hhdet_in_new!O163)</f>
        <v>203.76449277053194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239.9904752614699</v>
      </c>
      <c r="U165" s="98">
        <f>IF(RES_hhdet_in_tes!U165=0,0,RES_hhdet_in_tes!U165*1000*11630/RES_hhdet_in_new!U163)</f>
        <v>249.04650221375167</v>
      </c>
      <c r="V165" s="98">
        <f>IF(RES_hhdet_in_tes!V165=0,0,RES_hhdet_in_tes!V165*1000*11630/RES_hhdet_in_new!V163)</f>
        <v>241.1424654307435</v>
      </c>
      <c r="W165" s="98">
        <f>IF(RES_hhdet_in_tes!W165=0,0,RES_hhdet_in_tes!W165*1000*11630/RES_hhdet_in_new!W163)</f>
        <v>229.76210770595696</v>
      </c>
      <c r="X165" s="98">
        <f>IF(RES_hhdet_in_tes!X165=0,0,RES_hhdet_in_tes!X165*1000*11630/RES_hhdet_in_new!X163)</f>
        <v>186.07005915848336</v>
      </c>
      <c r="Y165" s="98">
        <f>IF(RES_hhdet_in_tes!Y165=0,0,RES_hhdet_in_tes!Y165*1000*11630/RES_hhdet_in_new!Y163)</f>
        <v>152.84199289344716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663.73500100626859</v>
      </c>
      <c r="D166" s="122">
        <v>747.77790104935877</v>
      </c>
      <c r="E166" s="122">
        <v>0</v>
      </c>
      <c r="F166" s="122">
        <v>0</v>
      </c>
      <c r="G166" s="122">
        <v>0</v>
      </c>
      <c r="H166" s="122">
        <v>760.75710551600127</v>
      </c>
      <c r="I166" s="122">
        <v>746.3661331150638</v>
      </c>
      <c r="J166" s="122">
        <v>831.30078098717149</v>
      </c>
      <c r="K166" s="122">
        <v>859.89155745278458</v>
      </c>
      <c r="L166" s="122">
        <v>894.31780868261069</v>
      </c>
      <c r="M166" s="122">
        <v>932.36393453019082</v>
      </c>
      <c r="N166" s="122">
        <v>857.60720234711687</v>
      </c>
      <c r="O166" s="122">
        <v>837.93123857098442</v>
      </c>
      <c r="P166" s="122">
        <v>0</v>
      </c>
      <c r="Q166" s="122">
        <v>0</v>
      </c>
      <c r="R166" s="122">
        <v>0</v>
      </c>
      <c r="S166" s="122">
        <v>0</v>
      </c>
      <c r="T166" s="122">
        <v>902.12079535944395</v>
      </c>
      <c r="U166" s="122">
        <v>896.10168604326441</v>
      </c>
      <c r="V166" s="122">
        <v>946.10605456991652</v>
      </c>
      <c r="W166" s="122">
        <v>999.84645413574185</v>
      </c>
      <c r="X166" s="122">
        <v>1003.767341187343</v>
      </c>
      <c r="Y166" s="122">
        <v>1005.8574561929368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722.26828420461288</v>
      </c>
      <c r="D167" s="98">
        <v>686.88169123129296</v>
      </c>
      <c r="E167" s="98">
        <v>0</v>
      </c>
      <c r="F167" s="98">
        <v>0</v>
      </c>
      <c r="G167" s="98">
        <v>0</v>
      </c>
      <c r="H167" s="98">
        <v>760.56401399843821</v>
      </c>
      <c r="I167" s="98">
        <v>778.33073594460006</v>
      </c>
      <c r="J167" s="98">
        <v>813.77975811090187</v>
      </c>
      <c r="K167" s="98">
        <v>853.63685498891596</v>
      </c>
      <c r="L167" s="98">
        <v>880.52298741332675</v>
      </c>
      <c r="M167" s="98">
        <v>916.96551068913948</v>
      </c>
      <c r="N167" s="98">
        <v>882.71545524522924</v>
      </c>
      <c r="O167" s="98">
        <v>847.62710588464665</v>
      </c>
      <c r="P167" s="98">
        <v>0</v>
      </c>
      <c r="Q167" s="98">
        <v>0</v>
      </c>
      <c r="R167" s="98">
        <v>0</v>
      </c>
      <c r="S167" s="98">
        <v>0</v>
      </c>
      <c r="T167" s="98">
        <v>884.1438351265673</v>
      </c>
      <c r="U167" s="98">
        <v>870.61164009963261</v>
      </c>
      <c r="V167" s="98">
        <v>963.68231803600838</v>
      </c>
      <c r="W167" s="98">
        <v>1078.1057399524923</v>
      </c>
      <c r="X167" s="98">
        <v>1014.9134421738387</v>
      </c>
      <c r="Y167" s="98">
        <v>902.54285686837125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663.42110011845409</v>
      </c>
      <c r="D171" s="101">
        <v>747.96527400264517</v>
      </c>
      <c r="E171" s="101">
        <v>0</v>
      </c>
      <c r="F171" s="101">
        <v>0</v>
      </c>
      <c r="G171" s="101">
        <v>0</v>
      </c>
      <c r="H171" s="101">
        <v>760.75830656371818</v>
      </c>
      <c r="I171" s="101">
        <v>746.23293831867761</v>
      </c>
      <c r="J171" s="101">
        <v>831.35588462345208</v>
      </c>
      <c r="K171" s="101">
        <v>859.91478085352094</v>
      </c>
      <c r="L171" s="101">
        <v>893.76118235968363</v>
      </c>
      <c r="M171" s="101">
        <v>932.36172873101577</v>
      </c>
      <c r="N171" s="101">
        <v>857.51308726848731</v>
      </c>
      <c r="O171" s="101">
        <v>837.93447814103604</v>
      </c>
      <c r="P171" s="101">
        <v>0</v>
      </c>
      <c r="Q171" s="101">
        <v>0</v>
      </c>
      <c r="R171" s="101">
        <v>0</v>
      </c>
      <c r="S171" s="101">
        <v>0</v>
      </c>
      <c r="T171" s="101">
        <v>902.03539370449539</v>
      </c>
      <c r="U171" s="101">
        <v>896.1462654974514</v>
      </c>
      <c r="V171" s="101">
        <v>946.09504590919016</v>
      </c>
      <c r="W171" s="101">
        <v>999.79731499244815</v>
      </c>
      <c r="X171" s="101">
        <v>1003.7979251921089</v>
      </c>
      <c r="Y171" s="101">
        <v>1005.9948427725082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895.31214194959762</v>
      </c>
      <c r="M172" s="104">
        <v>933.48097163424723</v>
      </c>
      <c r="N172" s="104">
        <v>857.43106963256457</v>
      </c>
      <c r="O172" s="104">
        <v>837.47241527975189</v>
      </c>
      <c r="P172" s="104">
        <v>0</v>
      </c>
      <c r="Q172" s="104">
        <v>0</v>
      </c>
      <c r="R172" s="104">
        <v>0</v>
      </c>
      <c r="S172" s="104">
        <v>0</v>
      </c>
      <c r="T172" s="104">
        <v>902.82964639514273</v>
      </c>
      <c r="U172" s="104">
        <v>896.50735497341896</v>
      </c>
      <c r="V172" s="104">
        <v>945.6101103444305</v>
      </c>
      <c r="W172" s="104">
        <v>999.03185464117803</v>
      </c>
      <c r="X172" s="104">
        <v>1003.5557904401055</v>
      </c>
      <c r="Y172" s="104">
        <v>1005.1088938119748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310.06611494360197</v>
      </c>
      <c r="M173" s="98">
        <v>312.94063556521786</v>
      </c>
      <c r="N173" s="98">
        <v>267.9337932288114</v>
      </c>
      <c r="O173" s="98">
        <v>279.8652622567339</v>
      </c>
      <c r="P173" s="98">
        <v>0</v>
      </c>
      <c r="Q173" s="98">
        <v>0</v>
      </c>
      <c r="R173" s="98">
        <v>0</v>
      </c>
      <c r="S173" s="98">
        <v>0</v>
      </c>
      <c r="T173" s="98">
        <v>320.66570778085384</v>
      </c>
      <c r="U173" s="98">
        <v>318.34132879583643</v>
      </c>
      <c r="V173" s="98">
        <v>344.24146119408312</v>
      </c>
      <c r="W173" s="98">
        <v>366.50620573380451</v>
      </c>
      <c r="X173" s="98">
        <v>368.16640486930521</v>
      </c>
      <c r="Y173" s="98">
        <v>365.39096417023586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585.24602700599564</v>
      </c>
      <c r="M174" s="33">
        <v>620.54033606902942</v>
      </c>
      <c r="N174" s="33">
        <v>589.49727640375318</v>
      </c>
      <c r="O174" s="33">
        <v>557.60715302301799</v>
      </c>
      <c r="P174" s="33">
        <v>0</v>
      </c>
      <c r="Q174" s="33">
        <v>0</v>
      </c>
      <c r="R174" s="33">
        <v>0</v>
      </c>
      <c r="S174" s="33">
        <v>0</v>
      </c>
      <c r="T174" s="33">
        <v>582.1639386142889</v>
      </c>
      <c r="U174" s="33">
        <v>578.16602617758258</v>
      </c>
      <c r="V174" s="33">
        <v>601.36864915034732</v>
      </c>
      <c r="W174" s="33">
        <v>632.52564890737358</v>
      </c>
      <c r="X174" s="33">
        <v>635.38938557080019</v>
      </c>
      <c r="Y174" s="33">
        <v>639.71792964173881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460.72964991338961</v>
      </c>
      <c r="D175" s="122">
        <v>450.34583375059395</v>
      </c>
      <c r="E175" s="122">
        <v>0</v>
      </c>
      <c r="F175" s="122">
        <v>0</v>
      </c>
      <c r="G175" s="122">
        <v>0</v>
      </c>
      <c r="H175" s="122">
        <v>501.28553063795778</v>
      </c>
      <c r="I175" s="122">
        <v>513.71529503241425</v>
      </c>
      <c r="J175" s="122">
        <v>520.07699459909236</v>
      </c>
      <c r="K175" s="122">
        <v>531.15137385980677</v>
      </c>
      <c r="L175" s="122">
        <v>519.24738998797238</v>
      </c>
      <c r="M175" s="122">
        <v>561.446740791558</v>
      </c>
      <c r="N175" s="122">
        <v>520.32031778403382</v>
      </c>
      <c r="O175" s="122">
        <v>506.37962983136055</v>
      </c>
      <c r="P175" s="122">
        <v>0</v>
      </c>
      <c r="Q175" s="122">
        <v>0</v>
      </c>
      <c r="R175" s="122">
        <v>0</v>
      </c>
      <c r="S175" s="122">
        <v>0</v>
      </c>
      <c r="T175" s="122">
        <v>577.44816753939165</v>
      </c>
      <c r="U175" s="122">
        <v>576.3303556197759</v>
      </c>
      <c r="V175" s="122">
        <v>610.92702441075107</v>
      </c>
      <c r="W175" s="122">
        <v>648.33043696649759</v>
      </c>
      <c r="X175" s="122">
        <v>638.3471002714316</v>
      </c>
      <c r="Y175" s="122">
        <v>632.66438762828398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454.83327096973949</v>
      </c>
      <c r="D176" s="98">
        <v>438.12588610573573</v>
      </c>
      <c r="E176" s="98">
        <v>0</v>
      </c>
      <c r="F176" s="98">
        <v>0</v>
      </c>
      <c r="G176" s="98">
        <v>0</v>
      </c>
      <c r="H176" s="98">
        <v>541.48685309812913</v>
      </c>
      <c r="I176" s="98">
        <v>511.65394645413971</v>
      </c>
      <c r="J176" s="98">
        <v>474.57976465068617</v>
      </c>
      <c r="K176" s="98">
        <v>530.62837006260747</v>
      </c>
      <c r="L176" s="98">
        <v>463.18318644519866</v>
      </c>
      <c r="M176" s="98">
        <v>580.27192128584761</v>
      </c>
      <c r="N176" s="98">
        <v>524.81697683398352</v>
      </c>
      <c r="O176" s="98">
        <v>500.41354049784343</v>
      </c>
      <c r="P176" s="98">
        <v>0</v>
      </c>
      <c r="Q176" s="98">
        <v>0</v>
      </c>
      <c r="R176" s="98">
        <v>0</v>
      </c>
      <c r="S176" s="98">
        <v>0</v>
      </c>
      <c r="T176" s="98">
        <v>572.20550226887417</v>
      </c>
      <c r="U176" s="98">
        <v>556.68387493175589</v>
      </c>
      <c r="V176" s="98">
        <v>615.1443204824734</v>
      </c>
      <c r="W176" s="98">
        <v>689.55054318302223</v>
      </c>
      <c r="X176" s="98">
        <v>650.62787567664736</v>
      </c>
      <c r="Y176" s="98">
        <v>573.8424855721363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461.5831846527181</v>
      </c>
      <c r="D177" s="33">
        <v>454.38589807399615</v>
      </c>
      <c r="E177" s="33">
        <v>0</v>
      </c>
      <c r="F177" s="33">
        <v>0</v>
      </c>
      <c r="G177" s="33">
        <v>0</v>
      </c>
      <c r="H177" s="33">
        <v>497.39260007288209</v>
      </c>
      <c r="I177" s="33">
        <v>513.90547135420547</v>
      </c>
      <c r="J177" s="33">
        <v>527.65889309601312</v>
      </c>
      <c r="K177" s="33">
        <v>531.24762520052388</v>
      </c>
      <c r="L177" s="33">
        <v>529.36215516220147</v>
      </c>
      <c r="M177" s="33">
        <v>558.17237516332182</v>
      </c>
      <c r="N177" s="33">
        <v>519.83568631966773</v>
      </c>
      <c r="O177" s="33">
        <v>507.25812687253773</v>
      </c>
      <c r="P177" s="33">
        <v>0</v>
      </c>
      <c r="Q177" s="33">
        <v>0</v>
      </c>
      <c r="R177" s="33">
        <v>0</v>
      </c>
      <c r="S177" s="33">
        <v>0</v>
      </c>
      <c r="T177" s="33">
        <v>577.77733031322555</v>
      </c>
      <c r="U177" s="33">
        <v>577.9834401852479</v>
      </c>
      <c r="V177" s="33">
        <v>610.57743657999492</v>
      </c>
      <c r="W177" s="33">
        <v>645.04658423830392</v>
      </c>
      <c r="X177" s="33">
        <v>637.8137544062198</v>
      </c>
      <c r="Y177" s="33">
        <v>634.10155282559515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1155.7869537950962</v>
      </c>
      <c r="D3" s="117">
        <f t="shared" si="0"/>
        <v>2129.4397639625176</v>
      </c>
      <c r="E3" s="117">
        <f t="shared" si="0"/>
        <v>2428.6807780161489</v>
      </c>
      <c r="F3" s="117">
        <f t="shared" si="0"/>
        <v>1788.1199009566433</v>
      </c>
      <c r="G3" s="117">
        <f t="shared" si="0"/>
        <v>1602.0060015113575</v>
      </c>
      <c r="H3" s="117">
        <f t="shared" si="0"/>
        <v>1775.8402728297003</v>
      </c>
      <c r="I3" s="117">
        <f t="shared" si="0"/>
        <v>1614.8645579864758</v>
      </c>
      <c r="J3" s="117">
        <f t="shared" si="0"/>
        <v>1705.6754084521974</v>
      </c>
      <c r="K3" s="117">
        <f t="shared" si="0"/>
        <v>1217.990532965785</v>
      </c>
      <c r="L3" s="117">
        <f t="shared" si="0"/>
        <v>1646.802778782333</v>
      </c>
      <c r="M3" s="117">
        <f t="shared" si="0"/>
        <v>1978.5753648079813</v>
      </c>
      <c r="N3" s="117">
        <f t="shared" si="0"/>
        <v>2035.8803057001141</v>
      </c>
      <c r="O3" s="117">
        <f t="shared" si="0"/>
        <v>1699.6067024332808</v>
      </c>
      <c r="P3" s="117">
        <f t="shared" si="0"/>
        <v>0</v>
      </c>
      <c r="Q3" s="117">
        <f t="shared" si="0"/>
        <v>1224.8039013162411</v>
      </c>
      <c r="R3" s="117">
        <f t="shared" ref="R3:V3" si="1">R4+R7+R9+R19</f>
        <v>1338.0825005166062</v>
      </c>
      <c r="S3" s="117">
        <f t="shared" si="1"/>
        <v>1324.3494331576671</v>
      </c>
      <c r="T3" s="117">
        <f t="shared" si="1"/>
        <v>0</v>
      </c>
      <c r="U3" s="117">
        <f t="shared" si="1"/>
        <v>917.79507018233812</v>
      </c>
      <c r="V3" s="117">
        <f t="shared" si="1"/>
        <v>866.12001283007464</v>
      </c>
      <c r="W3" s="117">
        <f t="shared" ref="W3:Y3" si="2">W4+W7+W9+W19</f>
        <v>0</v>
      </c>
      <c r="X3" s="117">
        <f t="shared" si="2"/>
        <v>813.17506366254656</v>
      </c>
      <c r="Y3" s="117">
        <f t="shared" si="2"/>
        <v>541.10172317251613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1120.4774172683562</v>
      </c>
      <c r="D4" s="122">
        <f t="shared" si="3"/>
        <v>2037.7114795727593</v>
      </c>
      <c r="E4" s="122">
        <f t="shared" si="3"/>
        <v>2351.6276778260049</v>
      </c>
      <c r="F4" s="122">
        <f t="shared" si="3"/>
        <v>1727.7435215845662</v>
      </c>
      <c r="G4" s="122">
        <f t="shared" si="3"/>
        <v>1549.2130105121203</v>
      </c>
      <c r="H4" s="122">
        <f t="shared" si="3"/>
        <v>1723.4782599372804</v>
      </c>
      <c r="I4" s="122">
        <f t="shared" si="3"/>
        <v>1580.1700340734292</v>
      </c>
      <c r="J4" s="122">
        <f t="shared" si="3"/>
        <v>1553.8507362857983</v>
      </c>
      <c r="K4" s="122">
        <f t="shared" si="3"/>
        <v>1138.6666048847349</v>
      </c>
      <c r="L4" s="122">
        <f t="shared" si="3"/>
        <v>1530.5298103973103</v>
      </c>
      <c r="M4" s="122">
        <f t="shared" si="3"/>
        <v>1873.128685569716</v>
      </c>
      <c r="N4" s="122">
        <f t="shared" si="3"/>
        <v>1932.4828720623025</v>
      </c>
      <c r="O4" s="122">
        <f t="shared" si="3"/>
        <v>1628.5365334536696</v>
      </c>
      <c r="P4" s="122">
        <f t="shared" si="3"/>
        <v>0</v>
      </c>
      <c r="Q4" s="122">
        <f t="shared" si="3"/>
        <v>1194.8132520054392</v>
      </c>
      <c r="R4" s="122">
        <f t="shared" ref="R4:V4" si="4">SUM(R5:R6)</f>
        <v>1308.3637216902716</v>
      </c>
      <c r="S4" s="122">
        <f t="shared" si="4"/>
        <v>1303.1296087605654</v>
      </c>
      <c r="T4" s="122">
        <f t="shared" si="4"/>
        <v>0</v>
      </c>
      <c r="U4" s="122">
        <f t="shared" si="4"/>
        <v>874.00014266749952</v>
      </c>
      <c r="V4" s="122">
        <f t="shared" si="4"/>
        <v>810.47409276511041</v>
      </c>
      <c r="W4" s="122">
        <f t="shared" ref="W4:Y4" si="5">SUM(W5:W6)</f>
        <v>0</v>
      </c>
      <c r="X4" s="122">
        <f t="shared" si="5"/>
        <v>468.85672442722529</v>
      </c>
      <c r="Y4" s="122">
        <f t="shared" si="5"/>
        <v>264.02972553496966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1120.4774172683562</v>
      </c>
      <c r="D5" s="98">
        <v>2037.7114795727593</v>
      </c>
      <c r="E5" s="98">
        <v>2351.6276778260049</v>
      </c>
      <c r="F5" s="98">
        <v>1727.7435215845662</v>
      </c>
      <c r="G5" s="98">
        <v>1549.2130105121203</v>
      </c>
      <c r="H5" s="98">
        <v>1723.4782599372804</v>
      </c>
      <c r="I5" s="98">
        <v>1580.1700340734292</v>
      </c>
      <c r="J5" s="98">
        <v>1553.8507362857983</v>
      </c>
      <c r="K5" s="98">
        <v>1138.6666048847349</v>
      </c>
      <c r="L5" s="98">
        <v>1530.5298103973103</v>
      </c>
      <c r="M5" s="98">
        <v>1873.128685569716</v>
      </c>
      <c r="N5" s="98">
        <v>1932.4828720623025</v>
      </c>
      <c r="O5" s="98">
        <v>1628.5365334536696</v>
      </c>
      <c r="P5" s="98">
        <v>0</v>
      </c>
      <c r="Q5" s="98">
        <v>1194.8132520054392</v>
      </c>
      <c r="R5" s="98">
        <v>1308.3637216902716</v>
      </c>
      <c r="S5" s="98">
        <v>1303.1296087605654</v>
      </c>
      <c r="T5" s="98">
        <v>0</v>
      </c>
      <c r="U5" s="98">
        <v>874.00014266749952</v>
      </c>
      <c r="V5" s="98">
        <v>810.47409276511041</v>
      </c>
      <c r="W5" s="98">
        <v>0</v>
      </c>
      <c r="X5" s="98">
        <v>468.85672442722529</v>
      </c>
      <c r="Y5" s="98">
        <v>264.02972553496966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2.6797051865707977</v>
      </c>
      <c r="D9" s="122">
        <v>5.8395674500419732</v>
      </c>
      <c r="E9" s="122">
        <v>5.1355504248082084</v>
      </c>
      <c r="F9" s="122">
        <v>3.7425042974750946</v>
      </c>
      <c r="G9" s="122">
        <v>3.6421614137170222</v>
      </c>
      <c r="H9" s="122">
        <v>4.296262734543367</v>
      </c>
      <c r="I9" s="122">
        <v>3.3362136727891989</v>
      </c>
      <c r="J9" s="122">
        <v>23.838303308693082</v>
      </c>
      <c r="K9" s="122">
        <v>12.770296039083684</v>
      </c>
      <c r="L9" s="122">
        <v>14.442601575981282</v>
      </c>
      <c r="M9" s="122">
        <v>14.822472753852612</v>
      </c>
      <c r="N9" s="122">
        <v>20.268037957460599</v>
      </c>
      <c r="O9" s="122">
        <v>28.274819644413409</v>
      </c>
      <c r="P9" s="122">
        <v>0</v>
      </c>
      <c r="Q9" s="122">
        <v>1.2481345779360926</v>
      </c>
      <c r="R9" s="122">
        <v>4.0681276947730147</v>
      </c>
      <c r="S9" s="122">
        <v>4.9423795818328244</v>
      </c>
      <c r="T9" s="122">
        <v>0</v>
      </c>
      <c r="U9" s="122">
        <v>9.3952003964396624</v>
      </c>
      <c r="V9" s="122">
        <v>18.697694351052998</v>
      </c>
      <c r="W9" s="122">
        <v>0</v>
      </c>
      <c r="X9" s="122">
        <v>344.31833923532128</v>
      </c>
      <c r="Y9" s="122">
        <v>277.07199763754653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362.54324395441051</v>
      </c>
      <c r="D10" s="98">
        <v>459.7457064421817</v>
      </c>
      <c r="E10" s="98">
        <v>482.67597859187077</v>
      </c>
      <c r="F10" s="98">
        <v>423.08099521556255</v>
      </c>
      <c r="G10" s="98">
        <v>435.19521496223922</v>
      </c>
      <c r="H10" s="98">
        <v>465.18429741711248</v>
      </c>
      <c r="I10" s="98">
        <v>471.24069201430893</v>
      </c>
      <c r="J10" s="98">
        <v>505.41434519784849</v>
      </c>
      <c r="K10" s="98">
        <v>389.2671069935264</v>
      </c>
      <c r="L10" s="98">
        <v>510.69737455863901</v>
      </c>
      <c r="M10" s="98">
        <v>629.44736987532838</v>
      </c>
      <c r="N10" s="98">
        <v>613.97507138470894</v>
      </c>
      <c r="O10" s="98">
        <v>510.90681761336185</v>
      </c>
      <c r="P10" s="98">
        <v>0</v>
      </c>
      <c r="Q10" s="98">
        <v>451.9258056834388</v>
      </c>
      <c r="R10" s="98">
        <v>486.60264153300471</v>
      </c>
      <c r="S10" s="98">
        <v>501.6767822170392</v>
      </c>
      <c r="T10" s="98">
        <v>0</v>
      </c>
      <c r="U10" s="98">
        <v>378.36345019919389</v>
      </c>
      <c r="V10" s="98">
        <v>379.28779579535046</v>
      </c>
      <c r="W10" s="98">
        <v>0</v>
      </c>
      <c r="X10" s="98">
        <v>344.31833923532128</v>
      </c>
      <c r="Y10" s="98">
        <v>277.07199763754653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318.6589916012307</v>
      </c>
      <c r="D11" s="98">
        <v>301.97434836876937</v>
      </c>
      <c r="E11" s="98">
        <v>310.58999778139412</v>
      </c>
      <c r="F11" s="98">
        <v>313.91628628868</v>
      </c>
      <c r="G11" s="98">
        <v>320.42278555996353</v>
      </c>
      <c r="H11" s="98">
        <v>328.57301407033304</v>
      </c>
      <c r="I11" s="98">
        <v>334.45490996428254</v>
      </c>
      <c r="J11" s="98">
        <v>347.53144766425737</v>
      </c>
      <c r="K11" s="98">
        <v>361.89185950511194</v>
      </c>
      <c r="L11" s="98">
        <v>370.12082255872031</v>
      </c>
      <c r="M11" s="98">
        <v>378.88180066382915</v>
      </c>
      <c r="N11" s="98">
        <v>354.78070969210609</v>
      </c>
      <c r="O11" s="98">
        <v>327.61296147938879</v>
      </c>
      <c r="P11" s="98">
        <v>0</v>
      </c>
      <c r="Q11" s="98">
        <v>309.23410991643118</v>
      </c>
      <c r="R11" s="98">
        <v>282.26939858465704</v>
      </c>
      <c r="S11" s="98">
        <v>287.65480757945352</v>
      </c>
      <c r="T11" s="98">
        <v>0</v>
      </c>
      <c r="U11" s="98">
        <v>284.48726966643426</v>
      </c>
      <c r="V11" s="98">
        <v>310.90366502104087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32.629831340169225</v>
      </c>
      <c r="D19" s="122">
        <v>85.888716939716005</v>
      </c>
      <c r="E19" s="122">
        <v>71.91754976533575</v>
      </c>
      <c r="F19" s="122">
        <v>56.633875074601974</v>
      </c>
      <c r="G19" s="122">
        <v>49.150829585520015</v>
      </c>
      <c r="H19" s="122">
        <v>48.065750157876472</v>
      </c>
      <c r="I19" s="122">
        <v>31.358310240257371</v>
      </c>
      <c r="J19" s="122">
        <v>127.9863688577058</v>
      </c>
      <c r="K19" s="122">
        <v>66.553632041966509</v>
      </c>
      <c r="L19" s="122">
        <v>101.83036680904135</v>
      </c>
      <c r="M19" s="122">
        <v>90.624206484412525</v>
      </c>
      <c r="N19" s="122">
        <v>83.129395680351038</v>
      </c>
      <c r="O19" s="122">
        <v>42.795349335197905</v>
      </c>
      <c r="P19" s="122">
        <v>0</v>
      </c>
      <c r="Q19" s="122">
        <v>28.742514732865811</v>
      </c>
      <c r="R19" s="122">
        <v>25.650651131561403</v>
      </c>
      <c r="S19" s="122">
        <v>16.277444815269106</v>
      </c>
      <c r="T19" s="122">
        <v>0</v>
      </c>
      <c r="U19" s="122">
        <v>34.399727118398921</v>
      </c>
      <c r="V19" s="122">
        <v>36.948225713911292</v>
      </c>
      <c r="W19" s="122">
        <v>0</v>
      </c>
      <c r="X19" s="122">
        <v>0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225.11766155663429</v>
      </c>
      <c r="D20" s="98">
        <v>334.5214724256229</v>
      </c>
      <c r="E20" s="98">
        <v>363.28507282142823</v>
      </c>
      <c r="F20" s="98">
        <v>319.52221178250329</v>
      </c>
      <c r="G20" s="98">
        <v>290.79946828068199</v>
      </c>
      <c r="H20" s="98">
        <v>320.62410251742386</v>
      </c>
      <c r="I20" s="98">
        <v>334.91998248601317</v>
      </c>
      <c r="J20" s="98">
        <v>335.45813971105986</v>
      </c>
      <c r="K20" s="98">
        <v>267.72058468468134</v>
      </c>
      <c r="L20" s="98">
        <v>331.73668760111661</v>
      </c>
      <c r="M20" s="98">
        <v>350.52881806201339</v>
      </c>
      <c r="N20" s="98">
        <v>353.27792567547215</v>
      </c>
      <c r="O20" s="98">
        <v>340.68689530769927</v>
      </c>
      <c r="P20" s="98">
        <v>0</v>
      </c>
      <c r="Q20" s="98">
        <v>0</v>
      </c>
      <c r="R20" s="98">
        <v>293.88769526740776</v>
      </c>
      <c r="S20" s="98">
        <v>377.00923339660983</v>
      </c>
      <c r="T20" s="98">
        <v>0</v>
      </c>
      <c r="U20" s="98">
        <v>301.45788250432025</v>
      </c>
      <c r="V20" s="98">
        <v>319.75588790097038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182.22144965931662</v>
      </c>
      <c r="D21" s="98">
        <v>175.34712454618017</v>
      </c>
      <c r="E21" s="98">
        <v>201.77011783242429</v>
      </c>
      <c r="F21" s="98">
        <v>207.91172091574055</v>
      </c>
      <c r="G21" s="98">
        <v>204.41935929045809</v>
      </c>
      <c r="H21" s="98">
        <v>215.82503394046904</v>
      </c>
      <c r="I21" s="98">
        <v>203.72523647679554</v>
      </c>
      <c r="J21" s="98">
        <v>188.76988185190743</v>
      </c>
      <c r="K21" s="98">
        <v>210.84790705369522</v>
      </c>
      <c r="L21" s="98">
        <v>183.8600205243703</v>
      </c>
      <c r="M21" s="98">
        <v>230.15952320545759</v>
      </c>
      <c r="N21" s="98">
        <v>208.07358279579972</v>
      </c>
      <c r="O21" s="98">
        <v>198.34698619635199</v>
      </c>
      <c r="P21" s="98">
        <v>0</v>
      </c>
      <c r="Q21" s="98">
        <v>265.34612217053973</v>
      </c>
      <c r="R21" s="98">
        <v>221.7368677974363</v>
      </c>
      <c r="S21" s="98">
        <v>216.35245987988966</v>
      </c>
      <c r="T21" s="98">
        <v>0</v>
      </c>
      <c r="U21" s="98">
        <v>211.11621920781525</v>
      </c>
      <c r="V21" s="98">
        <v>231.57201102744489</v>
      </c>
      <c r="W21" s="98">
        <v>0</v>
      </c>
      <c r="X21" s="98">
        <v>0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1291.4351267689492</v>
      </c>
      <c r="D24" s="117">
        <f t="shared" si="7"/>
        <v>0</v>
      </c>
      <c r="E24" s="117">
        <f t="shared" si="7"/>
        <v>1337.2405271336527</v>
      </c>
      <c r="F24" s="117">
        <f t="shared" si="7"/>
        <v>1299.6521506534948</v>
      </c>
      <c r="G24" s="117">
        <f t="shared" si="7"/>
        <v>1271.2703862433414</v>
      </c>
      <c r="H24" s="117">
        <f t="shared" si="7"/>
        <v>1199.2373309029258</v>
      </c>
      <c r="I24" s="117">
        <f t="shared" si="7"/>
        <v>1176.9596032761754</v>
      </c>
      <c r="J24" s="117">
        <f t="shared" si="7"/>
        <v>1073.4803940031206</v>
      </c>
      <c r="K24" s="117">
        <f t="shared" si="7"/>
        <v>678.69254946440424</v>
      </c>
      <c r="L24" s="117">
        <f t="shared" si="7"/>
        <v>430.3525658053232</v>
      </c>
      <c r="M24" s="117">
        <f t="shared" si="7"/>
        <v>1802.7741666173331</v>
      </c>
      <c r="N24" s="117">
        <f t="shared" si="7"/>
        <v>1189.1905176724438</v>
      </c>
      <c r="O24" s="117">
        <f t="shared" si="7"/>
        <v>924.39590510753817</v>
      </c>
      <c r="P24" s="117">
        <f t="shared" si="7"/>
        <v>595.27044335325309</v>
      </c>
      <c r="Q24" s="117">
        <f t="shared" si="7"/>
        <v>1678.4270059298176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469.70513992974139</v>
      </c>
      <c r="Y24" s="117">
        <f t="shared" si="9"/>
        <v>0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1291.4351267689492</v>
      </c>
      <c r="D25" s="122">
        <f t="shared" si="10"/>
        <v>0</v>
      </c>
      <c r="E25" s="122">
        <f t="shared" si="10"/>
        <v>1337.2405271336527</v>
      </c>
      <c r="F25" s="122">
        <f t="shared" si="10"/>
        <v>1299.6521506534948</v>
      </c>
      <c r="G25" s="122">
        <f t="shared" si="10"/>
        <v>1271.2703862433414</v>
      </c>
      <c r="H25" s="122">
        <f t="shared" si="10"/>
        <v>1199.2373309029258</v>
      </c>
      <c r="I25" s="122">
        <f t="shared" si="10"/>
        <v>1176.9596032761754</v>
      </c>
      <c r="J25" s="122">
        <f t="shared" si="10"/>
        <v>1073.4803940031206</v>
      </c>
      <c r="K25" s="122">
        <f t="shared" si="10"/>
        <v>652.33656108269236</v>
      </c>
      <c r="L25" s="122">
        <f t="shared" si="10"/>
        <v>400.93496252142393</v>
      </c>
      <c r="M25" s="122">
        <f t="shared" si="10"/>
        <v>1768.6764594757838</v>
      </c>
      <c r="N25" s="122">
        <f t="shared" si="10"/>
        <v>1167.9585194279744</v>
      </c>
      <c r="O25" s="122">
        <f t="shared" si="10"/>
        <v>898.92014541259391</v>
      </c>
      <c r="P25" s="122">
        <f t="shared" si="10"/>
        <v>569.87044044163179</v>
      </c>
      <c r="Q25" s="122">
        <f t="shared" si="10"/>
        <v>1649.8951648362113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469.70513992974139</v>
      </c>
      <c r="Y25" s="122">
        <f t="shared" si="12"/>
        <v>0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1291.4351267689492</v>
      </c>
      <c r="D26" s="98">
        <v>0</v>
      </c>
      <c r="E26" s="98">
        <v>1337.2405271336527</v>
      </c>
      <c r="F26" s="98">
        <v>1299.6521506534948</v>
      </c>
      <c r="G26" s="98">
        <v>1271.2703862433414</v>
      </c>
      <c r="H26" s="98">
        <v>1199.2373309029258</v>
      </c>
      <c r="I26" s="98">
        <v>1176.9596032761754</v>
      </c>
      <c r="J26" s="98">
        <v>1073.4803940031206</v>
      </c>
      <c r="K26" s="98">
        <v>652.33656108269236</v>
      </c>
      <c r="L26" s="98">
        <v>400.93496252142393</v>
      </c>
      <c r="M26" s="98">
        <v>1768.6764594757838</v>
      </c>
      <c r="N26" s="98">
        <v>1167.9585194279744</v>
      </c>
      <c r="O26" s="98">
        <v>898.92014541259391</v>
      </c>
      <c r="P26" s="98">
        <v>569.87044044163179</v>
      </c>
      <c r="Q26" s="98">
        <v>1649.8951648362113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X26" s="98">
        <v>469.70513992974139</v>
      </c>
      <c r="Y26" s="98">
        <v>0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1.2661498014754111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319.06974997180362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26.355988381711903</v>
      </c>
      <c r="L39" s="122">
        <v>29.417603283899243</v>
      </c>
      <c r="M39" s="122">
        <v>34.097707141549279</v>
      </c>
      <c r="N39" s="122">
        <v>21.231998244469363</v>
      </c>
      <c r="O39" s="122">
        <v>25.475759694944298</v>
      </c>
      <c r="P39" s="122">
        <v>24.133853110145917</v>
      </c>
      <c r="Q39" s="122">
        <v>28.531841093606424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210.84790705369522</v>
      </c>
      <c r="L40" s="98">
        <v>183.86002052437027</v>
      </c>
      <c r="M40" s="98">
        <v>230.15952320545762</v>
      </c>
      <c r="N40" s="98">
        <v>208.07358279579975</v>
      </c>
      <c r="O40" s="98">
        <v>198.34698619635202</v>
      </c>
      <c r="P40" s="98">
        <v>184.29487829565971</v>
      </c>
      <c r="Q40" s="98">
        <v>265.34612217053973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1875.8178324547102</v>
      </c>
      <c r="L43" s="117">
        <f t="shared" si="14"/>
        <v>1933.4188017554759</v>
      </c>
      <c r="M43" s="117">
        <f t="shared" si="14"/>
        <v>1115.7794616120336</v>
      </c>
      <c r="N43" s="117">
        <f t="shared" si="14"/>
        <v>1334.5424787818667</v>
      </c>
      <c r="O43" s="117">
        <f t="shared" si="14"/>
        <v>1515.3099367741754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1843.6763832087202</v>
      </c>
      <c r="L44" s="122">
        <f t="shared" si="17"/>
        <v>1904.4778725988619</v>
      </c>
      <c r="M44" s="122">
        <f t="shared" si="17"/>
        <v>1081.6817544704843</v>
      </c>
      <c r="N44" s="122">
        <f t="shared" si="17"/>
        <v>1313.3104805373973</v>
      </c>
      <c r="O44" s="122">
        <f t="shared" si="17"/>
        <v>1489.5982904153891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1843.6763832087202</v>
      </c>
      <c r="L45" s="98">
        <v>1904.4778725988619</v>
      </c>
      <c r="M45" s="98">
        <v>1081.6817544704843</v>
      </c>
      <c r="N45" s="98">
        <v>1313.3104805373973</v>
      </c>
      <c r="O45" s="98">
        <v>1489.5982904153891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32.141449245990124</v>
      </c>
      <c r="L58" s="122">
        <v>28.940929156613837</v>
      </c>
      <c r="M58" s="122">
        <v>34.097707141549279</v>
      </c>
      <c r="N58" s="122">
        <v>21.231998244469363</v>
      </c>
      <c r="O58" s="122">
        <v>25.711646358786375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210.84790705369522</v>
      </c>
      <c r="L59" s="98">
        <v>183.86002052437027</v>
      </c>
      <c r="M59" s="98">
        <v>230.15952320545762</v>
      </c>
      <c r="N59" s="98">
        <v>208.07358279579975</v>
      </c>
      <c r="O59" s="98">
        <v>198.34698619635202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1438.1883915238877</v>
      </c>
      <c r="D62" s="117">
        <f t="shared" si="21"/>
        <v>961.98679808266706</v>
      </c>
      <c r="E62" s="117">
        <f t="shared" si="21"/>
        <v>1061.5867971228554</v>
      </c>
      <c r="F62" s="117">
        <f t="shared" si="21"/>
        <v>962.1745706489362</v>
      </c>
      <c r="G62" s="117">
        <f t="shared" si="21"/>
        <v>1250.8028041031544</v>
      </c>
      <c r="H62" s="117">
        <f t="shared" si="21"/>
        <v>1380.8388707339918</v>
      </c>
      <c r="I62" s="117">
        <f t="shared" si="21"/>
        <v>1319.5749270480792</v>
      </c>
      <c r="J62" s="117">
        <f t="shared" si="21"/>
        <v>1234.4604896724777</v>
      </c>
      <c r="K62" s="117">
        <f t="shared" si="21"/>
        <v>1335.5575743798072</v>
      </c>
      <c r="L62" s="117">
        <f t="shared" si="21"/>
        <v>1120.2484223507086</v>
      </c>
      <c r="M62" s="117">
        <f t="shared" si="21"/>
        <v>1189.6294227611411</v>
      </c>
      <c r="N62" s="117">
        <f t="shared" si="21"/>
        <v>0</v>
      </c>
      <c r="O62" s="117">
        <f t="shared" si="21"/>
        <v>906.51285691501778</v>
      </c>
      <c r="P62" s="117">
        <f t="shared" si="21"/>
        <v>866.34827788822372</v>
      </c>
      <c r="Q62" s="117">
        <f t="shared" si="21"/>
        <v>916.15180802508326</v>
      </c>
      <c r="R62" s="117">
        <f t="shared" ref="R62:V62" si="22">R63+R66+R68+R77</f>
        <v>887.18073505020266</v>
      </c>
      <c r="S62" s="117">
        <f t="shared" si="22"/>
        <v>848.51579887715297</v>
      </c>
      <c r="T62" s="117">
        <f t="shared" si="22"/>
        <v>835.63911366086415</v>
      </c>
      <c r="U62" s="117">
        <f t="shared" si="22"/>
        <v>728.38943266418971</v>
      </c>
      <c r="V62" s="117">
        <f t="shared" si="22"/>
        <v>743.76877383441456</v>
      </c>
      <c r="W62" s="117">
        <f t="shared" ref="W62:Y62" si="23">W63+W66+W68+W77</f>
        <v>713.03005018075339</v>
      </c>
      <c r="X62" s="117">
        <f t="shared" si="23"/>
        <v>465.74530442402482</v>
      </c>
      <c r="Y62" s="117">
        <f t="shared" si="23"/>
        <v>332.63512524719044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1135.8519843979643</v>
      </c>
      <c r="D63" s="122">
        <f t="shared" si="24"/>
        <v>806.71824471927835</v>
      </c>
      <c r="E63" s="122">
        <f t="shared" si="24"/>
        <v>894.38018128878161</v>
      </c>
      <c r="F63" s="122">
        <f t="shared" si="24"/>
        <v>790.14283747885122</v>
      </c>
      <c r="G63" s="122">
        <f t="shared" si="24"/>
        <v>1017.1759186167635</v>
      </c>
      <c r="H63" s="122">
        <f t="shared" si="24"/>
        <v>1130.7748344604133</v>
      </c>
      <c r="I63" s="122">
        <f t="shared" si="24"/>
        <v>1062.9439806263695</v>
      </c>
      <c r="J63" s="122">
        <f t="shared" si="24"/>
        <v>998.16205042787749</v>
      </c>
      <c r="K63" s="122">
        <f t="shared" si="24"/>
        <v>1094.1606499487511</v>
      </c>
      <c r="L63" s="122">
        <f t="shared" si="24"/>
        <v>1018.0636364602353</v>
      </c>
      <c r="M63" s="122">
        <f t="shared" si="24"/>
        <v>1114.5425563244962</v>
      </c>
      <c r="N63" s="122">
        <f t="shared" si="24"/>
        <v>0</v>
      </c>
      <c r="O63" s="122">
        <f t="shared" si="24"/>
        <v>850.42456894154031</v>
      </c>
      <c r="P63" s="122">
        <f t="shared" si="24"/>
        <v>748.2826195297589</v>
      </c>
      <c r="Q63" s="122">
        <f t="shared" si="24"/>
        <v>694.83348721462119</v>
      </c>
      <c r="R63" s="122">
        <f t="shared" ref="R63:V63" si="25">SUM(R64:R65)</f>
        <v>689.66974264040437</v>
      </c>
      <c r="S63" s="122">
        <f t="shared" si="25"/>
        <v>694.41002527094668</v>
      </c>
      <c r="T63" s="122">
        <f t="shared" si="25"/>
        <v>658.27314661934099</v>
      </c>
      <c r="U63" s="122">
        <f t="shared" si="25"/>
        <v>577.23636688999011</v>
      </c>
      <c r="V63" s="122">
        <f t="shared" si="25"/>
        <v>616.58127104414154</v>
      </c>
      <c r="W63" s="122">
        <f t="shared" ref="W63:Y63" si="26">SUM(W64:W65)</f>
        <v>623.36123376224828</v>
      </c>
      <c r="X63" s="122">
        <f t="shared" si="26"/>
        <v>395.4752354186532</v>
      </c>
      <c r="Y63" s="122">
        <f t="shared" si="26"/>
        <v>270.44958531538072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1135.8519843979643</v>
      </c>
      <c r="D64" s="98">
        <v>806.71824471927835</v>
      </c>
      <c r="E64" s="98">
        <v>894.38018128878161</v>
      </c>
      <c r="F64" s="98">
        <v>790.14283747885122</v>
      </c>
      <c r="G64" s="98">
        <v>1017.1759186167635</v>
      </c>
      <c r="H64" s="98">
        <v>1130.7748344604133</v>
      </c>
      <c r="I64" s="98">
        <v>1062.9439806263695</v>
      </c>
      <c r="J64" s="98">
        <v>998.16205042787749</v>
      </c>
      <c r="K64" s="98">
        <v>1094.1606499487511</v>
      </c>
      <c r="L64" s="98">
        <v>1018.0636364602353</v>
      </c>
      <c r="M64" s="98">
        <v>1114.5425563244962</v>
      </c>
      <c r="N64" s="98">
        <v>0</v>
      </c>
      <c r="O64" s="98">
        <v>850.42456894154031</v>
      </c>
      <c r="P64" s="98">
        <v>748.2826195297589</v>
      </c>
      <c r="Q64" s="98">
        <v>694.83348721462119</v>
      </c>
      <c r="R64" s="98">
        <v>689.66974264040437</v>
      </c>
      <c r="S64" s="98">
        <v>694.41002527094668</v>
      </c>
      <c r="T64" s="98">
        <v>658.27314661934099</v>
      </c>
      <c r="U64" s="98">
        <v>577.23636688999011</v>
      </c>
      <c r="V64" s="98">
        <v>616.58127104414154</v>
      </c>
      <c r="W64" s="98">
        <v>623.36123376224828</v>
      </c>
      <c r="X64" s="98">
        <v>395.4752354186532</v>
      </c>
      <c r="Y64" s="98">
        <v>270.44958531538072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213.26710829496434</v>
      </c>
      <c r="D68" s="122">
        <v>93.429666225964766</v>
      </c>
      <c r="E68" s="122">
        <v>101.45673284076531</v>
      </c>
      <c r="F68" s="122">
        <v>102.16428746306438</v>
      </c>
      <c r="G68" s="122">
        <v>142.05705446400057</v>
      </c>
      <c r="H68" s="122">
        <v>149.95891607647226</v>
      </c>
      <c r="I68" s="122">
        <v>151.21024239114453</v>
      </c>
      <c r="J68" s="122">
        <v>141.44103993558215</v>
      </c>
      <c r="K68" s="122">
        <v>142.45652176648741</v>
      </c>
      <c r="L68" s="122">
        <v>34.470710442112164</v>
      </c>
      <c r="M68" s="122">
        <v>12.004610901467288</v>
      </c>
      <c r="N68" s="122">
        <v>0</v>
      </c>
      <c r="O68" s="122">
        <v>23.471443825492621</v>
      </c>
      <c r="P68" s="122">
        <v>78.501647469287278</v>
      </c>
      <c r="Q68" s="122">
        <v>180.35910331437773</v>
      </c>
      <c r="R68" s="122">
        <v>139.8262051404063</v>
      </c>
      <c r="S68" s="122">
        <v>103.713358552535</v>
      </c>
      <c r="T68" s="122">
        <v>119.54130854034173</v>
      </c>
      <c r="U68" s="122">
        <v>106.23565317326928</v>
      </c>
      <c r="V68" s="122">
        <v>91.329052335912309</v>
      </c>
      <c r="W68" s="122">
        <v>61.366533206611209</v>
      </c>
      <c r="X68" s="122">
        <v>41.735017790871062</v>
      </c>
      <c r="Y68" s="122">
        <v>38.24102387699299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312.39125722079285</v>
      </c>
      <c r="D69" s="98">
        <v>186.29480274663672</v>
      </c>
      <c r="E69" s="98">
        <v>190.1788964560001</v>
      </c>
      <c r="F69" s="98">
        <v>190.0665895412302</v>
      </c>
      <c r="G69" s="98">
        <v>263.4223250845053</v>
      </c>
      <c r="H69" s="98">
        <v>280.52306778310077</v>
      </c>
      <c r="I69" s="98">
        <v>288.20694066743096</v>
      </c>
      <c r="J69" s="98">
        <v>293.61096014421656</v>
      </c>
      <c r="K69" s="98">
        <v>348.09558724003813</v>
      </c>
      <c r="L69" s="98">
        <v>304.18774282129095</v>
      </c>
      <c r="M69" s="98">
        <v>316.73704147717541</v>
      </c>
      <c r="N69" s="98">
        <v>0</v>
      </c>
      <c r="O69" s="98">
        <v>234.71443825492619</v>
      </c>
      <c r="P69" s="98">
        <v>202.98346725155676</v>
      </c>
      <c r="Q69" s="98">
        <v>260.66210318530375</v>
      </c>
      <c r="R69" s="98">
        <v>250.79232270172037</v>
      </c>
      <c r="S69" s="98">
        <v>232.23293360330331</v>
      </c>
      <c r="T69" s="98">
        <v>248.40323753662202</v>
      </c>
      <c r="U69" s="98">
        <v>241.65935390912836</v>
      </c>
      <c r="V69" s="98">
        <v>255.45916138758338</v>
      </c>
      <c r="W69" s="98">
        <v>278.89017581889499</v>
      </c>
      <c r="X69" s="98">
        <v>259.15315331089869</v>
      </c>
      <c r="Y69" s="98">
        <v>253.63944408209636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105.29933939937061</v>
      </c>
      <c r="M70" s="98">
        <v>0</v>
      </c>
      <c r="N70" s="98">
        <v>0</v>
      </c>
      <c r="O70" s="98">
        <v>0</v>
      </c>
      <c r="P70" s="98">
        <v>70.592633689642355</v>
      </c>
      <c r="Q70" s="98">
        <v>85.186713467608115</v>
      </c>
      <c r="R70" s="98">
        <v>88.209863433359359</v>
      </c>
      <c r="S70" s="98">
        <v>86.929530276743904</v>
      </c>
      <c r="T70" s="98">
        <v>88.140228502186872</v>
      </c>
      <c r="U70" s="98">
        <v>85.769539355275569</v>
      </c>
      <c r="V70" s="98">
        <v>92.921196699239886</v>
      </c>
      <c r="W70" s="98">
        <v>102.34206558131254</v>
      </c>
      <c r="X70" s="98">
        <v>95.131147405261984</v>
      </c>
      <c r="Y70" s="98">
        <v>0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105.29933939937061</v>
      </c>
      <c r="M71" s="101">
        <v>0</v>
      </c>
      <c r="N71" s="101">
        <v>0</v>
      </c>
      <c r="O71" s="101">
        <v>0</v>
      </c>
      <c r="P71" s="101">
        <v>70.592633689642355</v>
      </c>
      <c r="Q71" s="101">
        <v>85.186713467608115</v>
      </c>
      <c r="R71" s="101">
        <v>88.209863433359359</v>
      </c>
      <c r="S71" s="101">
        <v>86.929530276743904</v>
      </c>
      <c r="T71" s="101">
        <v>88.140228502186872</v>
      </c>
      <c r="U71" s="101">
        <v>85.769539355275569</v>
      </c>
      <c r="V71" s="101">
        <v>92.921196699239886</v>
      </c>
      <c r="W71" s="101">
        <v>102.34206558131254</v>
      </c>
      <c r="X71" s="101">
        <v>95.131147405261984</v>
      </c>
      <c r="Y71" s="101">
        <v>0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89.069298830959141</v>
      </c>
      <c r="D77" s="122">
        <v>61.838887137424017</v>
      </c>
      <c r="E77" s="122">
        <v>65.749882993308347</v>
      </c>
      <c r="F77" s="122">
        <v>69.867445707020565</v>
      </c>
      <c r="G77" s="122">
        <v>91.569831022390275</v>
      </c>
      <c r="H77" s="122">
        <v>100.1051201971064</v>
      </c>
      <c r="I77" s="122">
        <v>105.42070403056516</v>
      </c>
      <c r="J77" s="122">
        <v>94.857399309018149</v>
      </c>
      <c r="K77" s="122">
        <v>98.940402664568708</v>
      </c>
      <c r="L77" s="122">
        <v>67.714075448360944</v>
      </c>
      <c r="M77" s="122">
        <v>63.082255535177531</v>
      </c>
      <c r="N77" s="122">
        <v>0</v>
      </c>
      <c r="O77" s="122">
        <v>32.6168441479848</v>
      </c>
      <c r="P77" s="122">
        <v>39.564010889177595</v>
      </c>
      <c r="Q77" s="122">
        <v>40.959217496084271</v>
      </c>
      <c r="R77" s="122">
        <v>57.684787269392075</v>
      </c>
      <c r="S77" s="122">
        <v>50.392415053671392</v>
      </c>
      <c r="T77" s="122">
        <v>57.824658501181524</v>
      </c>
      <c r="U77" s="122">
        <v>44.917412600930348</v>
      </c>
      <c r="V77" s="122">
        <v>35.858450454360742</v>
      </c>
      <c r="W77" s="122">
        <v>28.302283211893968</v>
      </c>
      <c r="X77" s="122">
        <v>28.535051214500584</v>
      </c>
      <c r="Y77" s="122">
        <v>23.944516054816731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171.54087182258797</v>
      </c>
      <c r="D78" s="98">
        <v>110.00988008274892</v>
      </c>
      <c r="E78" s="98">
        <v>116.65024933147002</v>
      </c>
      <c r="F78" s="98">
        <v>123.23505345727935</v>
      </c>
      <c r="G78" s="98">
        <v>161.50771262030824</v>
      </c>
      <c r="H78" s="98">
        <v>177.97289418234169</v>
      </c>
      <c r="I78" s="98">
        <v>190.98898682101014</v>
      </c>
      <c r="J78" s="98">
        <v>183.22401752307655</v>
      </c>
      <c r="K78" s="98">
        <v>209.8649348515942</v>
      </c>
      <c r="L78" s="98">
        <v>180.24841988397031</v>
      </c>
      <c r="M78" s="98">
        <v>198.50654723454946</v>
      </c>
      <c r="N78" s="98">
        <v>0</v>
      </c>
      <c r="O78" s="98">
        <v>171.37663874364893</v>
      </c>
      <c r="P78" s="98">
        <v>175.35295684954059</v>
      </c>
      <c r="Q78" s="98">
        <v>187.23149352916738</v>
      </c>
      <c r="R78" s="98">
        <v>197.70618039367534</v>
      </c>
      <c r="S78" s="98">
        <v>189.8403911935724</v>
      </c>
      <c r="T78" s="98">
        <v>202.10199289312348</v>
      </c>
      <c r="U78" s="98">
        <v>196.99546755795816</v>
      </c>
      <c r="V78" s="98">
        <v>209.44858326154082</v>
      </c>
      <c r="W78" s="98">
        <v>228.35249208551235</v>
      </c>
      <c r="X78" s="98">
        <v>210.90329519435369</v>
      </c>
      <c r="Y78" s="98">
        <v>204.78862415303783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23.994198450688074</v>
      </c>
      <c r="D81" s="117">
        <f t="shared" si="28"/>
        <v>42.674207609776737</v>
      </c>
      <c r="E81" s="117">
        <f t="shared" si="28"/>
        <v>37.482966381979388</v>
      </c>
      <c r="F81" s="117">
        <f t="shared" si="28"/>
        <v>27.72881866526291</v>
      </c>
      <c r="G81" s="117">
        <f t="shared" si="28"/>
        <v>20.093483078577776</v>
      </c>
      <c r="H81" s="117">
        <f t="shared" si="28"/>
        <v>20.109523077635252</v>
      </c>
      <c r="I81" s="117">
        <f t="shared" si="28"/>
        <v>17.923859180760942</v>
      </c>
      <c r="J81" s="117">
        <f t="shared" si="28"/>
        <v>25.384003109453971</v>
      </c>
      <c r="K81" s="117">
        <f t="shared" si="28"/>
        <v>31.352994766570642</v>
      </c>
      <c r="L81" s="117">
        <f t="shared" si="28"/>
        <v>27.407022690393575</v>
      </c>
      <c r="M81" s="117">
        <f t="shared" si="28"/>
        <v>32.848820791597667</v>
      </c>
      <c r="N81" s="117">
        <f t="shared" si="28"/>
        <v>20.124451240056402</v>
      </c>
      <c r="O81" s="117">
        <f t="shared" si="28"/>
        <v>24.048334314335925</v>
      </c>
      <c r="P81" s="117">
        <f t="shared" si="28"/>
        <v>22.359183921302389</v>
      </c>
      <c r="Q81" s="117">
        <f t="shared" si="28"/>
        <v>26.06094101682416</v>
      </c>
      <c r="R81" s="117">
        <f t="shared" ref="R81:V81" si="29">R82+R85+R87+R100</f>
        <v>22.250790203103463</v>
      </c>
      <c r="S81" s="117">
        <f t="shared" si="29"/>
        <v>14.074473261886331</v>
      </c>
      <c r="T81" s="117">
        <f t="shared" si="29"/>
        <v>12.78463298800075</v>
      </c>
      <c r="U81" s="117">
        <f t="shared" si="29"/>
        <v>16.083979548557529</v>
      </c>
      <c r="V81" s="117">
        <f t="shared" si="29"/>
        <v>17.638799850753443</v>
      </c>
      <c r="W81" s="117">
        <f t="shared" ref="W81:Y81" si="30">W82+W85+W87+W100</f>
        <v>18.212439211026393</v>
      </c>
      <c r="X81" s="117">
        <f t="shared" si="30"/>
        <v>9.8809400526148838</v>
      </c>
      <c r="Y81" s="117">
        <f t="shared" si="30"/>
        <v>5.0003038241728515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1.680505823401929</v>
      </c>
      <c r="D87" s="122">
        <v>1.1399580740024708</v>
      </c>
      <c r="E87" s="122">
        <v>1.6541075629775075</v>
      </c>
      <c r="F87" s="122">
        <v>1.8037425447976756</v>
      </c>
      <c r="G87" s="122">
        <v>1.9920278383355645</v>
      </c>
      <c r="H87" s="122">
        <v>1.99828832472892</v>
      </c>
      <c r="I87" s="122">
        <v>1.364326555798355</v>
      </c>
      <c r="J87" s="122">
        <v>1.0076687518213954</v>
      </c>
      <c r="K87" s="122">
        <v>1.2836329532305506</v>
      </c>
      <c r="L87" s="122">
        <v>1.3146348318225203</v>
      </c>
      <c r="M87" s="122">
        <v>1.7706221453685975</v>
      </c>
      <c r="N87" s="122">
        <v>1.3106709253090052</v>
      </c>
      <c r="O87" s="122">
        <v>1.2699011055307758</v>
      </c>
      <c r="P87" s="122">
        <v>0.76017048369306983</v>
      </c>
      <c r="Q87" s="122">
        <v>0.21884933468961867</v>
      </c>
      <c r="R87" s="122">
        <v>0.17129729862525964</v>
      </c>
      <c r="S87" s="122">
        <v>0.4541690360760256</v>
      </c>
      <c r="T87" s="122">
        <v>0.69384873497573285</v>
      </c>
      <c r="U87" s="122">
        <v>0.88841819927564014</v>
      </c>
      <c r="V87" s="122">
        <v>0.78991075514182429</v>
      </c>
      <c r="W87" s="122">
        <v>0.51140265621087533</v>
      </c>
      <c r="X87" s="122">
        <v>7.187572232852725E-2</v>
      </c>
      <c r="Y87" s="122">
        <v>0.14515421352412577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318.65899160123058</v>
      </c>
      <c r="D92" s="101">
        <v>301.97434836876937</v>
      </c>
      <c r="E92" s="101">
        <v>310.58999778139412</v>
      </c>
      <c r="F92" s="101">
        <v>313.91628628868</v>
      </c>
      <c r="G92" s="101">
        <v>320.42278555996359</v>
      </c>
      <c r="H92" s="101">
        <v>328.57301407033316</v>
      </c>
      <c r="I92" s="101">
        <v>334.45490996428248</v>
      </c>
      <c r="J92" s="101">
        <v>347.53144766425737</v>
      </c>
      <c r="K92" s="101">
        <v>361.891859505112</v>
      </c>
      <c r="L92" s="101">
        <v>370.12082255872036</v>
      </c>
      <c r="M92" s="101">
        <v>378.8818006638291</v>
      </c>
      <c r="N92" s="101">
        <v>354.7807096921062</v>
      </c>
      <c r="O92" s="101">
        <v>327.61296147938879</v>
      </c>
      <c r="P92" s="101">
        <v>319.06974997180362</v>
      </c>
      <c r="Q92" s="101">
        <v>309.23410991643118</v>
      </c>
      <c r="R92" s="101">
        <v>282.26939858465704</v>
      </c>
      <c r="S92" s="101">
        <v>287.65480757945352</v>
      </c>
      <c r="T92" s="101">
        <v>293.70444922910792</v>
      </c>
      <c r="U92" s="101">
        <v>284.4872696664342</v>
      </c>
      <c r="V92" s="101">
        <v>310.90366502104092</v>
      </c>
      <c r="W92" s="101">
        <v>345.12705621649394</v>
      </c>
      <c r="X92" s="101">
        <v>323.49046309201003</v>
      </c>
      <c r="Y92" s="101">
        <v>287.04422741729439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126.85570832802334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67.88423530300183</v>
      </c>
      <c r="Y93" s="104">
        <v>0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126.85570832802334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67.88423530300183</v>
      </c>
      <c r="Y94" s="98">
        <v>0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22.313692627286144</v>
      </c>
      <c r="D100" s="122">
        <v>41.534249535774265</v>
      </c>
      <c r="E100" s="122">
        <v>35.82885881900188</v>
      </c>
      <c r="F100" s="122">
        <v>25.925076120465235</v>
      </c>
      <c r="G100" s="122">
        <v>18.101455240242213</v>
      </c>
      <c r="H100" s="122">
        <v>18.111234752906331</v>
      </c>
      <c r="I100" s="122">
        <v>16.559532624962586</v>
      </c>
      <c r="J100" s="122">
        <v>24.376334357632576</v>
      </c>
      <c r="K100" s="122">
        <v>30.069361813340091</v>
      </c>
      <c r="L100" s="122">
        <v>26.092387858571055</v>
      </c>
      <c r="M100" s="122">
        <v>31.078198646229072</v>
      </c>
      <c r="N100" s="122">
        <v>18.813780314747397</v>
      </c>
      <c r="O100" s="122">
        <v>22.778433208805151</v>
      </c>
      <c r="P100" s="122">
        <v>21.599013437609319</v>
      </c>
      <c r="Q100" s="122">
        <v>25.842091682134541</v>
      </c>
      <c r="R100" s="122">
        <v>22.079492904478204</v>
      </c>
      <c r="S100" s="122">
        <v>13.620304225810305</v>
      </c>
      <c r="T100" s="122">
        <v>12.090784253025017</v>
      </c>
      <c r="U100" s="122">
        <v>15.19556134928189</v>
      </c>
      <c r="V100" s="122">
        <v>16.848889095611618</v>
      </c>
      <c r="W100" s="122">
        <v>17.701036554815516</v>
      </c>
      <c r="X100" s="122">
        <v>9.8090643302863558</v>
      </c>
      <c r="Y100" s="122">
        <v>4.8551496106487253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182.22144965931662</v>
      </c>
      <c r="D102" s="98">
        <v>175.34712454618014</v>
      </c>
      <c r="E102" s="98">
        <v>201.77011783242426</v>
      </c>
      <c r="F102" s="98">
        <v>207.91172091574055</v>
      </c>
      <c r="G102" s="98">
        <v>204.41935929045809</v>
      </c>
      <c r="H102" s="98">
        <v>215.82503394046901</v>
      </c>
      <c r="I102" s="98">
        <v>203.72523647679557</v>
      </c>
      <c r="J102" s="98">
        <v>188.76988185190746</v>
      </c>
      <c r="K102" s="98">
        <v>210.84790705369525</v>
      </c>
      <c r="L102" s="98">
        <v>183.86002052437027</v>
      </c>
      <c r="M102" s="98">
        <v>230.15952320545759</v>
      </c>
      <c r="N102" s="98">
        <v>208.07358279579975</v>
      </c>
      <c r="O102" s="98">
        <v>198.34698619635193</v>
      </c>
      <c r="P102" s="98">
        <v>184.29487829565971</v>
      </c>
      <c r="Q102" s="98">
        <v>265.34612217053967</v>
      </c>
      <c r="R102" s="98">
        <v>221.73686779743628</v>
      </c>
      <c r="S102" s="98">
        <v>216.35245987988964</v>
      </c>
      <c r="T102" s="98">
        <v>219.29103351830324</v>
      </c>
      <c r="U102" s="98">
        <v>211.11621920781525</v>
      </c>
      <c r="V102" s="98">
        <v>231.57201102744489</v>
      </c>
      <c r="W102" s="98">
        <v>258.6685922532933</v>
      </c>
      <c r="X102" s="98">
        <v>243.90641117367485</v>
      </c>
      <c r="Y102" s="98">
        <v>215.10700553670893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23.038446956291029</v>
      </c>
      <c r="D124" s="117">
        <f t="shared" si="42"/>
        <v>0</v>
      </c>
      <c r="E124" s="117">
        <f t="shared" si="42"/>
        <v>37.86644677129059</v>
      </c>
      <c r="F124" s="117">
        <f t="shared" si="42"/>
        <v>27.67759520305761</v>
      </c>
      <c r="G124" s="117">
        <f t="shared" si="42"/>
        <v>19.19709422253057</v>
      </c>
      <c r="H124" s="117">
        <f t="shared" si="42"/>
        <v>19.043012452481022</v>
      </c>
      <c r="I124" s="117">
        <f t="shared" si="42"/>
        <v>17.197512430059817</v>
      </c>
      <c r="J124" s="117">
        <f t="shared" si="42"/>
        <v>26.971409534713796</v>
      </c>
      <c r="K124" s="117">
        <f t="shared" si="42"/>
        <v>32.771395596445203</v>
      </c>
      <c r="L124" s="117">
        <f t="shared" si="42"/>
        <v>28.101794568635647</v>
      </c>
      <c r="M124" s="117">
        <f t="shared" si="42"/>
        <v>34.101111465345355</v>
      </c>
      <c r="N124" s="117">
        <f t="shared" si="42"/>
        <v>20.24048360793417</v>
      </c>
      <c r="O124" s="117">
        <f t="shared" si="42"/>
        <v>25.458048107042213</v>
      </c>
      <c r="P124" s="117">
        <f t="shared" si="42"/>
        <v>23.917888634707811</v>
      </c>
      <c r="Q124" s="117">
        <f t="shared" si="42"/>
        <v>28.764683158560334</v>
      </c>
      <c r="R124" s="117">
        <f t="shared" ref="R124:V124" si="43">R125+R128+R130+R139</f>
        <v>25.491540335138442</v>
      </c>
      <c r="S124" s="117">
        <f t="shared" si="43"/>
        <v>15.100130254858763</v>
      </c>
      <c r="T124" s="117">
        <f t="shared" si="43"/>
        <v>12.955670453318092</v>
      </c>
      <c r="U124" s="117">
        <f t="shared" si="43"/>
        <v>16.385320219701317</v>
      </c>
      <c r="V124" s="117">
        <f t="shared" si="43"/>
        <v>17.736072512241797</v>
      </c>
      <c r="W124" s="117">
        <f t="shared" ref="W124:Y124" si="44">W125+W128+W130+W139</f>
        <v>19.08287413989844</v>
      </c>
      <c r="X124" s="117">
        <f t="shared" si="44"/>
        <v>10.157652503584094</v>
      </c>
      <c r="Y124" s="117">
        <f t="shared" si="44"/>
        <v>5.1332081014967521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23.038446956291029</v>
      </c>
      <c r="D139" s="122">
        <v>0</v>
      </c>
      <c r="E139" s="122">
        <v>37.86644677129059</v>
      </c>
      <c r="F139" s="122">
        <v>27.67759520305761</v>
      </c>
      <c r="G139" s="122">
        <v>19.19709422253057</v>
      </c>
      <c r="H139" s="122">
        <v>19.043012452481022</v>
      </c>
      <c r="I139" s="122">
        <v>17.197512430059817</v>
      </c>
      <c r="J139" s="122">
        <v>26.971409534713796</v>
      </c>
      <c r="K139" s="122">
        <v>32.771395596445203</v>
      </c>
      <c r="L139" s="122">
        <v>28.101794568635647</v>
      </c>
      <c r="M139" s="122">
        <v>34.101111465345355</v>
      </c>
      <c r="N139" s="122">
        <v>20.24048360793417</v>
      </c>
      <c r="O139" s="122">
        <v>25.458048107042213</v>
      </c>
      <c r="P139" s="122">
        <v>23.917888634707811</v>
      </c>
      <c r="Q139" s="122">
        <v>28.764683158560334</v>
      </c>
      <c r="R139" s="122">
        <v>25.491540335138442</v>
      </c>
      <c r="S139" s="122">
        <v>15.100130254858763</v>
      </c>
      <c r="T139" s="122">
        <v>12.955670453318092</v>
      </c>
      <c r="U139" s="122">
        <v>16.385320219701317</v>
      </c>
      <c r="V139" s="122">
        <v>17.736072512241797</v>
      </c>
      <c r="W139" s="122">
        <v>19.08287413989844</v>
      </c>
      <c r="X139" s="122">
        <v>10.157652503584094</v>
      </c>
      <c r="Y139" s="122">
        <v>5.1332081014967521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182.22144965931662</v>
      </c>
      <c r="D140" s="98">
        <v>0</v>
      </c>
      <c r="E140" s="98">
        <v>201.77011783242432</v>
      </c>
      <c r="F140" s="98">
        <v>207.91172091574055</v>
      </c>
      <c r="G140" s="98">
        <v>204.41935929045809</v>
      </c>
      <c r="H140" s="98">
        <v>215.82503394046901</v>
      </c>
      <c r="I140" s="98">
        <v>203.72523647679554</v>
      </c>
      <c r="J140" s="98">
        <v>188.7698818519074</v>
      </c>
      <c r="K140" s="98">
        <v>210.84790705369525</v>
      </c>
      <c r="L140" s="98">
        <v>183.86002052437027</v>
      </c>
      <c r="M140" s="98">
        <v>230.15952320545762</v>
      </c>
      <c r="N140" s="98">
        <v>208.07358279579975</v>
      </c>
      <c r="O140" s="98">
        <v>198.34698619635196</v>
      </c>
      <c r="P140" s="98">
        <v>184.29487829565969</v>
      </c>
      <c r="Q140" s="98">
        <v>265.34612217053973</v>
      </c>
      <c r="R140" s="98">
        <v>221.73686779743628</v>
      </c>
      <c r="S140" s="98">
        <v>216.35245987988964</v>
      </c>
      <c r="T140" s="98">
        <v>219.29103351830318</v>
      </c>
      <c r="U140" s="98">
        <v>211.11621920781522</v>
      </c>
      <c r="V140" s="98">
        <v>231.57201102744497</v>
      </c>
      <c r="W140" s="98">
        <v>258.6685922532933</v>
      </c>
      <c r="X140" s="98">
        <v>243.90641117367485</v>
      </c>
      <c r="Y140" s="98">
        <v>215.10700553670893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24.741903693104966</v>
      </c>
      <c r="D161" s="117">
        <f t="shared" si="54"/>
        <v>44.494145511071657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21.085574806401048</v>
      </c>
      <c r="I161" s="117">
        <f t="shared" si="54"/>
        <v>18.595639706278128</v>
      </c>
      <c r="J161" s="117">
        <f t="shared" si="54"/>
        <v>28.053719580125758</v>
      </c>
      <c r="K161" s="117">
        <f t="shared" si="54"/>
        <v>34.110981398121808</v>
      </c>
      <c r="L161" s="117">
        <f t="shared" si="54"/>
        <v>29.489483671702143</v>
      </c>
      <c r="M161" s="117">
        <f t="shared" si="54"/>
        <v>35.969902071632987</v>
      </c>
      <c r="N161" s="117">
        <f t="shared" si="54"/>
        <v>21.61280929871663</v>
      </c>
      <c r="O161" s="117">
        <f t="shared" si="54"/>
        <v>26.826266289808682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13.690995945264516</v>
      </c>
      <c r="U161" s="117">
        <f t="shared" si="55"/>
        <v>17.281059943766536</v>
      </c>
      <c r="V161" s="117">
        <f t="shared" si="55"/>
        <v>18.516490411153804</v>
      </c>
      <c r="W161" s="117">
        <f t="shared" ref="W161:Y161" si="56">W162+W164+W166+W175</f>
        <v>19.609526513563452</v>
      </c>
      <c r="X161" s="117">
        <f t="shared" si="56"/>
        <v>10.231100862923325</v>
      </c>
      <c r="Y161" s="117">
        <f t="shared" si="56"/>
        <v>5.2795653625714056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1.6997812542268342</v>
      </c>
      <c r="D166" s="122">
        <v>0.92630168211278963</v>
      </c>
      <c r="E166" s="122">
        <v>0</v>
      </c>
      <c r="F166" s="122">
        <v>0</v>
      </c>
      <c r="G166" s="122">
        <v>0</v>
      </c>
      <c r="H166" s="122">
        <v>2.0311218178384833</v>
      </c>
      <c r="I166" s="122">
        <v>1.3878725933863538</v>
      </c>
      <c r="J166" s="122">
        <v>1.0895601186327855</v>
      </c>
      <c r="K166" s="122">
        <v>1.3387159800559025</v>
      </c>
      <c r="L166" s="122">
        <v>1.3883970487677721</v>
      </c>
      <c r="M166" s="122">
        <v>1.8684581950544998</v>
      </c>
      <c r="N166" s="122">
        <v>1.3692589905299584</v>
      </c>
      <c r="O166" s="122">
        <v>1.3685934720400856</v>
      </c>
      <c r="P166" s="122">
        <v>0</v>
      </c>
      <c r="Q166" s="122">
        <v>0</v>
      </c>
      <c r="R166" s="122">
        <v>0</v>
      </c>
      <c r="S166" s="122">
        <v>0</v>
      </c>
      <c r="T166" s="122">
        <v>0.73610137651405516</v>
      </c>
      <c r="U166" s="122">
        <v>0.89607934253003074</v>
      </c>
      <c r="V166" s="122">
        <v>0.79001460672366131</v>
      </c>
      <c r="W166" s="122">
        <v>0.52291978214620294</v>
      </c>
      <c r="X166" s="122">
        <v>7.9294652194335249E-2</v>
      </c>
      <c r="Y166" s="122">
        <v>0.14931167386267233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318.65899160123064</v>
      </c>
      <c r="D167" s="98">
        <v>301.97434836876943</v>
      </c>
      <c r="E167" s="98">
        <v>0</v>
      </c>
      <c r="F167" s="98">
        <v>0</v>
      </c>
      <c r="G167" s="98">
        <v>0</v>
      </c>
      <c r="H167" s="98">
        <v>328.5730140703331</v>
      </c>
      <c r="I167" s="98">
        <v>334.45490996428248</v>
      </c>
      <c r="J167" s="98">
        <v>347.53144766425737</v>
      </c>
      <c r="K167" s="98">
        <v>361.891859505112</v>
      </c>
      <c r="L167" s="98">
        <v>370.12082255872031</v>
      </c>
      <c r="M167" s="98">
        <v>378.8818006638291</v>
      </c>
      <c r="N167" s="98">
        <v>354.78070969210609</v>
      </c>
      <c r="O167" s="98">
        <v>327.61296147938879</v>
      </c>
      <c r="P167" s="98">
        <v>0</v>
      </c>
      <c r="Q167" s="98">
        <v>0</v>
      </c>
      <c r="R167" s="98">
        <v>0</v>
      </c>
      <c r="S167" s="98">
        <v>0</v>
      </c>
      <c r="T167" s="98">
        <v>293.70444922910798</v>
      </c>
      <c r="U167" s="98">
        <v>284.48726966643414</v>
      </c>
      <c r="V167" s="98">
        <v>310.90366502104087</v>
      </c>
      <c r="W167" s="98">
        <v>345.12705621649394</v>
      </c>
      <c r="X167" s="98">
        <v>323.49046309201009</v>
      </c>
      <c r="Y167" s="98">
        <v>287.04422741729439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23.042122438878131</v>
      </c>
      <c r="D175" s="122">
        <v>43.567843828958871</v>
      </c>
      <c r="E175" s="122">
        <v>0</v>
      </c>
      <c r="F175" s="122">
        <v>0</v>
      </c>
      <c r="G175" s="122">
        <v>0</v>
      </c>
      <c r="H175" s="122">
        <v>19.054452988562566</v>
      </c>
      <c r="I175" s="122">
        <v>17.207767112891773</v>
      </c>
      <c r="J175" s="122">
        <v>26.964159461492972</v>
      </c>
      <c r="K175" s="122">
        <v>32.772265418065906</v>
      </c>
      <c r="L175" s="122">
        <v>28.101086622934371</v>
      </c>
      <c r="M175" s="122">
        <v>34.101443876578486</v>
      </c>
      <c r="N175" s="122">
        <v>20.243550308186673</v>
      </c>
      <c r="O175" s="122">
        <v>25.457672817768596</v>
      </c>
      <c r="P175" s="122">
        <v>0</v>
      </c>
      <c r="Q175" s="122">
        <v>0</v>
      </c>
      <c r="R175" s="122">
        <v>0</v>
      </c>
      <c r="S175" s="122">
        <v>0</v>
      </c>
      <c r="T175" s="122">
        <v>12.954894568750461</v>
      </c>
      <c r="U175" s="122">
        <v>16.384980601236506</v>
      </c>
      <c r="V175" s="122">
        <v>17.726475804430141</v>
      </c>
      <c r="W175" s="122">
        <v>19.086606731417248</v>
      </c>
      <c r="X175" s="122">
        <v>10.15180621072899</v>
      </c>
      <c r="Y175" s="122">
        <v>5.1302536887087333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182.22144965931665</v>
      </c>
      <c r="D176" s="98">
        <v>175.34712454618014</v>
      </c>
      <c r="E176" s="98">
        <v>0</v>
      </c>
      <c r="F176" s="98">
        <v>0</v>
      </c>
      <c r="G176" s="98">
        <v>0</v>
      </c>
      <c r="H176" s="98">
        <v>215.82503394046901</v>
      </c>
      <c r="I176" s="98">
        <v>203.72523647679552</v>
      </c>
      <c r="J176" s="98">
        <v>188.76988185190748</v>
      </c>
      <c r="K176" s="98">
        <v>210.84790705369525</v>
      </c>
      <c r="L176" s="98">
        <v>183.86002052437027</v>
      </c>
      <c r="M176" s="98">
        <v>230.15952320545759</v>
      </c>
      <c r="N176" s="98">
        <v>208.07358279579972</v>
      </c>
      <c r="O176" s="98">
        <v>198.34698619635196</v>
      </c>
      <c r="P176" s="98">
        <v>0</v>
      </c>
      <c r="Q176" s="98">
        <v>0</v>
      </c>
      <c r="R176" s="98">
        <v>0</v>
      </c>
      <c r="S176" s="98">
        <v>0</v>
      </c>
      <c r="T176" s="98">
        <v>219.29103351830324</v>
      </c>
      <c r="U176" s="98">
        <v>211.11621920781519</v>
      </c>
      <c r="V176" s="98">
        <v>231.57201102744492</v>
      </c>
      <c r="W176" s="98">
        <v>258.6685922532933</v>
      </c>
      <c r="X176" s="98">
        <v>243.90641117367483</v>
      </c>
      <c r="Y176" s="98">
        <v>215.10700553670893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74.133243164790542</v>
      </c>
      <c r="D3" s="118">
        <f t="shared" si="0"/>
        <v>114.82428297708472</v>
      </c>
      <c r="E3" s="118">
        <f t="shared" si="0"/>
        <v>128.62001942798065</v>
      </c>
      <c r="F3" s="118">
        <f t="shared" si="0"/>
        <v>101.41577718119539</v>
      </c>
      <c r="G3" s="118">
        <f t="shared" si="0"/>
        <v>94.611390536778956</v>
      </c>
      <c r="H3" s="118">
        <f t="shared" si="0"/>
        <v>102.12514331722618</v>
      </c>
      <c r="I3" s="118">
        <f t="shared" si="0"/>
        <v>93.586304775308534</v>
      </c>
      <c r="J3" s="118">
        <f t="shared" si="0"/>
        <v>97.325976380153577</v>
      </c>
      <c r="K3" s="118">
        <f t="shared" si="0"/>
        <v>80.102518977154034</v>
      </c>
      <c r="L3" s="118">
        <f t="shared" si="0"/>
        <v>96.368411541676807</v>
      </c>
      <c r="M3" s="118">
        <f t="shared" si="0"/>
        <v>112.34506538158767</v>
      </c>
      <c r="N3" s="118">
        <f t="shared" si="0"/>
        <v>103.32584824327091</v>
      </c>
      <c r="O3" s="118">
        <f t="shared" si="0"/>
        <v>88.240064115544513</v>
      </c>
      <c r="P3" s="118">
        <f t="shared" si="0"/>
        <v>0</v>
      </c>
      <c r="Q3" s="118">
        <f t="shared" si="0"/>
        <v>73.40691633004532</v>
      </c>
      <c r="R3" s="118">
        <f t="shared" ref="R3:V3" si="1">R4+R7+R9+R19</f>
        <v>75.837669501726964</v>
      </c>
      <c r="S3" s="118">
        <f t="shared" si="1"/>
        <v>77.086803565791001</v>
      </c>
      <c r="T3" s="118">
        <f t="shared" si="1"/>
        <v>0</v>
      </c>
      <c r="U3" s="118">
        <f t="shared" si="1"/>
        <v>59.132352617703432</v>
      </c>
      <c r="V3" s="118">
        <f t="shared" si="1"/>
        <v>58.830969015477088</v>
      </c>
      <c r="W3" s="118">
        <f t="shared" ref="W3:Y3" si="2">W4+W7+W9+W19</f>
        <v>0</v>
      </c>
      <c r="X3" s="118">
        <f t="shared" si="2"/>
        <v>40.190113697428828</v>
      </c>
      <c r="Y3" s="118">
        <f t="shared" si="2"/>
        <v>31.031629077250859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46.855865704343628</v>
      </c>
      <c r="D4" s="123">
        <f t="shared" si="3"/>
        <v>85.024874818538734</v>
      </c>
      <c r="E4" s="123">
        <f t="shared" si="3"/>
        <v>98.882866275139392</v>
      </c>
      <c r="F4" s="123">
        <f t="shared" si="3"/>
        <v>72.534467986151313</v>
      </c>
      <c r="G4" s="123">
        <f t="shared" si="3"/>
        <v>65.008892572384639</v>
      </c>
      <c r="H4" s="123">
        <f t="shared" si="3"/>
        <v>71.987373360641826</v>
      </c>
      <c r="I4" s="123">
        <f t="shared" si="3"/>
        <v>64.213808988030536</v>
      </c>
      <c r="J4" s="123">
        <f t="shared" si="3"/>
        <v>64.429127776983236</v>
      </c>
      <c r="K4" s="123">
        <f t="shared" si="3"/>
        <v>47.019716386883346</v>
      </c>
      <c r="L4" s="123">
        <f t="shared" si="3"/>
        <v>64.580993804867063</v>
      </c>
      <c r="M4" s="123">
        <f t="shared" si="3"/>
        <v>77.636459909928305</v>
      </c>
      <c r="N4" s="123">
        <f t="shared" si="3"/>
        <v>72.730712481975161</v>
      </c>
      <c r="O4" s="123">
        <f t="shared" si="3"/>
        <v>61.112178663752069</v>
      </c>
      <c r="P4" s="123">
        <f t="shared" si="3"/>
        <v>0</v>
      </c>
      <c r="Q4" s="123">
        <f t="shared" si="3"/>
        <v>46.188897334146858</v>
      </c>
      <c r="R4" s="123">
        <f t="shared" ref="R4:V4" si="4">SUM(R5:R6)</f>
        <v>49.361189074280674</v>
      </c>
      <c r="S4" s="123">
        <f t="shared" si="4"/>
        <v>50.077470157281539</v>
      </c>
      <c r="T4" s="123">
        <f t="shared" si="4"/>
        <v>0</v>
      </c>
      <c r="U4" s="123">
        <f t="shared" si="4"/>
        <v>33.47388448429048</v>
      </c>
      <c r="V4" s="123">
        <f t="shared" si="4"/>
        <v>32.057331012560269</v>
      </c>
      <c r="W4" s="123">
        <f t="shared" ref="W4:Y4" si="5">SUM(W5:W6)</f>
        <v>0</v>
      </c>
      <c r="X4" s="123">
        <f t="shared" si="5"/>
        <v>17.380170838350622</v>
      </c>
      <c r="Y4" s="123">
        <f t="shared" si="5"/>
        <v>10.315252852205273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46.616871568549193</v>
      </c>
      <c r="D5" s="99">
        <v>84.590320499521269</v>
      </c>
      <c r="E5" s="99">
        <v>98.380246074843399</v>
      </c>
      <c r="F5" s="99">
        <v>72.167552895888036</v>
      </c>
      <c r="G5" s="99">
        <v>64.68328740112355</v>
      </c>
      <c r="H5" s="99">
        <v>71.627141770028459</v>
      </c>
      <c r="I5" s="99">
        <v>63.896020763288043</v>
      </c>
      <c r="J5" s="99">
        <v>64.108844519612973</v>
      </c>
      <c r="K5" s="99">
        <v>46.786648602332733</v>
      </c>
      <c r="L5" s="99">
        <v>64.258466275152912</v>
      </c>
      <c r="M5" s="99">
        <v>77.246649343005828</v>
      </c>
      <c r="N5" s="99">
        <v>72.373012779589772</v>
      </c>
      <c r="O5" s="99">
        <v>60.8087384595811</v>
      </c>
      <c r="P5" s="99">
        <v>0</v>
      </c>
      <c r="Q5" s="99">
        <v>45.958895483662985</v>
      </c>
      <c r="R5" s="99">
        <v>49.111492308577986</v>
      </c>
      <c r="S5" s="99">
        <v>49.81637595986718</v>
      </c>
      <c r="T5" s="99">
        <v>0</v>
      </c>
      <c r="U5" s="99">
        <v>33.29113049059908</v>
      </c>
      <c r="V5" s="99">
        <v>31.877952527515465</v>
      </c>
      <c r="W5" s="99">
        <v>0</v>
      </c>
      <c r="X5" s="99">
        <v>17.280660568006201</v>
      </c>
      <c r="Y5" s="99">
        <v>10.255541173891343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0.23899413579443646</v>
      </c>
      <c r="D6" s="99">
        <v>0.4345543190174706</v>
      </c>
      <c r="E6" s="99">
        <v>0.50262020029599541</v>
      </c>
      <c r="F6" s="99">
        <v>0.36691509026327923</v>
      </c>
      <c r="G6" s="99">
        <v>0.32560517126108146</v>
      </c>
      <c r="H6" s="99">
        <v>0.36023159061336218</v>
      </c>
      <c r="I6" s="99">
        <v>0.31778822474249935</v>
      </c>
      <c r="J6" s="99">
        <v>0.32028325737026775</v>
      </c>
      <c r="K6" s="99">
        <v>0.23306778455061544</v>
      </c>
      <c r="L6" s="99">
        <v>0.32252752971414972</v>
      </c>
      <c r="M6" s="99">
        <v>0.38981056692247185</v>
      </c>
      <c r="N6" s="99">
        <v>0.35769970238538346</v>
      </c>
      <c r="O6" s="99">
        <v>0.30344020417096745</v>
      </c>
      <c r="P6" s="99">
        <v>0</v>
      </c>
      <c r="Q6" s="99">
        <v>0.23000185048387398</v>
      </c>
      <c r="R6" s="99">
        <v>0.24969676570268676</v>
      </c>
      <c r="S6" s="99">
        <v>0.26109419741435819</v>
      </c>
      <c r="T6" s="99">
        <v>0</v>
      </c>
      <c r="U6" s="99">
        <v>0.1827539936913978</v>
      </c>
      <c r="V6" s="99">
        <v>0.17937848504480347</v>
      </c>
      <c r="W6" s="99">
        <v>0</v>
      </c>
      <c r="X6" s="99">
        <v>9.9510270344422322E-2</v>
      </c>
      <c r="Y6" s="99">
        <v>5.9711678313930205E-2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0.54577344915810067</v>
      </c>
      <c r="D7" s="123">
        <f t="shared" si="6"/>
        <v>0.402626620668387</v>
      </c>
      <c r="E7" s="123">
        <f t="shared" si="6"/>
        <v>0.56047629706593582</v>
      </c>
      <c r="F7" s="123">
        <f t="shared" si="6"/>
        <v>0.29237851656395414</v>
      </c>
      <c r="G7" s="123">
        <f t="shared" si="6"/>
        <v>0.29197583117868203</v>
      </c>
      <c r="H7" s="123">
        <f t="shared" si="6"/>
        <v>0.2945171956738869</v>
      </c>
      <c r="I7" s="123">
        <f t="shared" si="6"/>
        <v>0.45288039398982421</v>
      </c>
      <c r="J7" s="123">
        <f t="shared" si="6"/>
        <v>0.32004009491658419</v>
      </c>
      <c r="K7" s="123">
        <f t="shared" si="6"/>
        <v>0.8301500488107979</v>
      </c>
      <c r="L7" s="123">
        <f t="shared" si="6"/>
        <v>0.29213766760170634</v>
      </c>
      <c r="M7" s="123">
        <f t="shared" si="6"/>
        <v>0.35020493517710677</v>
      </c>
      <c r="N7" s="123">
        <f t="shared" si="6"/>
        <v>1.5081351160083871</v>
      </c>
      <c r="O7" s="123">
        <f t="shared" si="6"/>
        <v>0.2672428280710698</v>
      </c>
      <c r="P7" s="123">
        <f t="shared" si="6"/>
        <v>0</v>
      </c>
      <c r="Q7" s="123">
        <f t="shared" si="6"/>
        <v>0.3176037285641955</v>
      </c>
      <c r="R7" s="123">
        <f t="shared" si="6"/>
        <v>0.63352736435802437</v>
      </c>
      <c r="S7" s="123">
        <f t="shared" si="6"/>
        <v>0.74400059802172158</v>
      </c>
      <c r="T7" s="123">
        <f t="shared" si="6"/>
        <v>0</v>
      </c>
      <c r="U7" s="123">
        <f t="shared" si="6"/>
        <v>0.45866583899941821</v>
      </c>
      <c r="V7" s="123">
        <f t="shared" si="6"/>
        <v>0.49127281350390084</v>
      </c>
      <c r="W7" s="123">
        <f t="shared" si="6"/>
        <v>0</v>
      </c>
      <c r="X7" s="123">
        <f t="shared" si="6"/>
        <v>0.6943716587512182</v>
      </c>
      <c r="Y7" s="123">
        <f t="shared" si="6"/>
        <v>0.56409321075085705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0.54577344915810067</v>
      </c>
      <c r="D8" s="99">
        <f>RES_hhdet_in_fech!D8/RES_summary!D$21</f>
        <v>0.402626620668387</v>
      </c>
      <c r="E8" s="99">
        <f>RES_hhdet_in_fech!E8/RES_summary!E$21</f>
        <v>0.56047629706593582</v>
      </c>
      <c r="F8" s="99">
        <f>RES_hhdet_in_fech!F8/RES_summary!F$21</f>
        <v>0.29237851656395414</v>
      </c>
      <c r="G8" s="99">
        <f>RES_hhdet_in_fech!G8/RES_summary!G$21</f>
        <v>0.29197583117868203</v>
      </c>
      <c r="H8" s="99">
        <f>RES_hhdet_in_fech!H8/RES_summary!H$21</f>
        <v>0.2945171956738869</v>
      </c>
      <c r="I8" s="99">
        <f>RES_hhdet_in_fech!I8/RES_summary!I$21</f>
        <v>0.45288039398982421</v>
      </c>
      <c r="J8" s="99">
        <f>RES_hhdet_in_fech!J8/RES_summary!J$21</f>
        <v>0.32004009491658419</v>
      </c>
      <c r="K8" s="99">
        <f>RES_hhdet_in_fech!K8/RES_summary!K$21</f>
        <v>0.8301500488107979</v>
      </c>
      <c r="L8" s="99">
        <f>RES_hhdet_in_fech!L8/RES_summary!L$21</f>
        <v>0.29213766760170634</v>
      </c>
      <c r="M8" s="99">
        <f>RES_hhdet_in_fech!M8/RES_summary!M$21</f>
        <v>0.35020493517710677</v>
      </c>
      <c r="N8" s="99">
        <f>RES_hhdet_in_fech!N8/RES_summary!N$21</f>
        <v>1.5081351160083871</v>
      </c>
      <c r="O8" s="99">
        <f>RES_hhdet_in_fech!O8/RES_summary!O$21</f>
        <v>0.2672428280710698</v>
      </c>
      <c r="P8" s="99">
        <f>RES_hhdet_in_fech!P8/RES_summary!P$21</f>
        <v>0</v>
      </c>
      <c r="Q8" s="99">
        <f>RES_hhdet_in_fech!Q8/RES_summary!Q$21</f>
        <v>0.3176037285641955</v>
      </c>
      <c r="R8" s="99">
        <f>RES_hhdet_in_fech!R8/RES_summary!R$21</f>
        <v>0.63352736435802437</v>
      </c>
      <c r="S8" s="99">
        <f>RES_hhdet_in_fech!S8/RES_summary!S$21</f>
        <v>0.74400059802172158</v>
      </c>
      <c r="T8" s="99">
        <f>RES_hhdet_in_fech!T8/RES_summary!T$21</f>
        <v>0</v>
      </c>
      <c r="U8" s="99">
        <f>RES_hhdet_in_fech!U8/RES_summary!U$21</f>
        <v>0.45866583899941821</v>
      </c>
      <c r="V8" s="99">
        <f>RES_hhdet_in_fech!V8/RES_summary!V$21</f>
        <v>0.49127281350390084</v>
      </c>
      <c r="W8" s="99">
        <f>RES_hhdet_in_fech!W8/RES_summary!W$21</f>
        <v>0</v>
      </c>
      <c r="X8" s="99">
        <f>RES_hhdet_in_fech!X8/RES_summary!X$21</f>
        <v>0.6943716587512182</v>
      </c>
      <c r="Y8" s="99">
        <f>RES_hhdet_in_fech!Y8/RES_summary!Y$21</f>
        <v>0.56409321075085705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17.119217335741631</v>
      </c>
      <c r="D9" s="123">
        <v>19.126471956913676</v>
      </c>
      <c r="E9" s="123">
        <v>18.632925839895734</v>
      </c>
      <c r="F9" s="123">
        <v>18.035379434024577</v>
      </c>
      <c r="G9" s="123">
        <v>18.959878617863659</v>
      </c>
      <c r="H9" s="123">
        <v>19.30012438078014</v>
      </c>
      <c r="I9" s="123">
        <v>18.522744209164841</v>
      </c>
      <c r="J9" s="123">
        <v>20.873026191998729</v>
      </c>
      <c r="K9" s="123">
        <v>21.311298041975093</v>
      </c>
      <c r="L9" s="123">
        <v>20.048583972940442</v>
      </c>
      <c r="M9" s="123">
        <v>22.426060193820433</v>
      </c>
      <c r="N9" s="123">
        <v>18.897938977462932</v>
      </c>
      <c r="O9" s="123">
        <v>17.539164965086865</v>
      </c>
      <c r="P9" s="123">
        <v>0</v>
      </c>
      <c r="Q9" s="123">
        <v>16.822003116487988</v>
      </c>
      <c r="R9" s="123">
        <v>16.259056028574072</v>
      </c>
      <c r="S9" s="123">
        <v>16.700564695230483</v>
      </c>
      <c r="T9" s="123">
        <v>0</v>
      </c>
      <c r="U9" s="123">
        <v>16.070759682724638</v>
      </c>
      <c r="V9" s="123">
        <v>16.731785405782798</v>
      </c>
      <c r="W9" s="123">
        <v>0</v>
      </c>
      <c r="X9" s="123">
        <v>12.690547106760652</v>
      </c>
      <c r="Y9" s="123">
        <v>10.762133976190627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15.083420317984174</v>
      </c>
      <c r="D10" s="99">
        <v>19.085153637342678</v>
      </c>
      <c r="E10" s="99">
        <v>20.192729485214677</v>
      </c>
      <c r="F10" s="99">
        <v>17.672021176766776</v>
      </c>
      <c r="G10" s="99">
        <v>18.170423933950069</v>
      </c>
      <c r="H10" s="99">
        <v>19.332893483378868</v>
      </c>
      <c r="I10" s="99">
        <v>19.055167730166755</v>
      </c>
      <c r="J10" s="99">
        <v>20.852408096623822</v>
      </c>
      <c r="K10" s="99">
        <v>15.994588116682664</v>
      </c>
      <c r="L10" s="99">
        <v>21.441353051050058</v>
      </c>
      <c r="M10" s="99">
        <v>25.958013795431288</v>
      </c>
      <c r="N10" s="99">
        <v>22.993852276814646</v>
      </c>
      <c r="O10" s="99">
        <v>19.077004667240807</v>
      </c>
      <c r="P10" s="99">
        <v>0</v>
      </c>
      <c r="Q10" s="99">
        <v>17.383478828104593</v>
      </c>
      <c r="R10" s="99">
        <v>18.265396304407165</v>
      </c>
      <c r="S10" s="99">
        <v>19.178229874640479</v>
      </c>
      <c r="T10" s="99">
        <v>0</v>
      </c>
      <c r="U10" s="99">
        <v>14.412065145676607</v>
      </c>
      <c r="V10" s="99">
        <v>14.91832799661657</v>
      </c>
      <c r="W10" s="99">
        <v>0</v>
      </c>
      <c r="X10" s="99">
        <v>12.690547106760652</v>
      </c>
      <c r="Y10" s="99">
        <v>10.762133976190627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20.855924958744868</v>
      </c>
      <c r="D11" s="99">
        <v>19.645482097453087</v>
      </c>
      <c r="E11" s="99">
        <v>20.336905999063422</v>
      </c>
      <c r="F11" s="99">
        <v>20.547863405879497</v>
      </c>
      <c r="G11" s="99">
        <v>20.965495331895095</v>
      </c>
      <c r="H11" s="99">
        <v>21.422724992723584</v>
      </c>
      <c r="I11" s="99">
        <v>21.400457708940827</v>
      </c>
      <c r="J11" s="99">
        <v>22.583492634636453</v>
      </c>
      <c r="K11" s="99">
        <v>23.482410192465114</v>
      </c>
      <c r="L11" s="99">
        <v>24.132050263267423</v>
      </c>
      <c r="M11" s="99">
        <v>24.374735859742966</v>
      </c>
      <c r="N11" s="99">
        <v>20.961134712208576</v>
      </c>
      <c r="O11" s="99">
        <v>19.085018266826204</v>
      </c>
      <c r="P11" s="99">
        <v>0</v>
      </c>
      <c r="Q11" s="99">
        <v>18.261033072809106</v>
      </c>
      <c r="R11" s="99">
        <v>16.219633061819334</v>
      </c>
      <c r="S11" s="99">
        <v>16.456993413096736</v>
      </c>
      <c r="T11" s="99">
        <v>0</v>
      </c>
      <c r="U11" s="99">
        <v>16.006340221965882</v>
      </c>
      <c r="V11" s="99">
        <v>17.447108541046109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17.10488268991233</v>
      </c>
      <c r="D15" s="102">
        <v>19.124906099630632</v>
      </c>
      <c r="E15" s="102">
        <v>18.612272974533198</v>
      </c>
      <c r="F15" s="102">
        <v>18.022027511319042</v>
      </c>
      <c r="G15" s="102">
        <v>18.949941200415378</v>
      </c>
      <c r="H15" s="102">
        <v>19.286802521548758</v>
      </c>
      <c r="I15" s="102">
        <v>18.508505641228396</v>
      </c>
      <c r="J15" s="102">
        <v>20.867311155677875</v>
      </c>
      <c r="K15" s="102">
        <v>21.465333228314101</v>
      </c>
      <c r="L15" s="102">
        <v>22.313670824796031</v>
      </c>
      <c r="M15" s="102">
        <v>22.76699813865034</v>
      </c>
      <c r="N15" s="102">
        <v>18.956778602990248</v>
      </c>
      <c r="O15" s="102">
        <v>17.877210002014241</v>
      </c>
      <c r="P15" s="102">
        <v>0</v>
      </c>
      <c r="Q15" s="102">
        <v>17.006435185595848</v>
      </c>
      <c r="R15" s="102">
        <v>16.630366471086841</v>
      </c>
      <c r="S15" s="102">
        <v>17.171105424672206</v>
      </c>
      <c r="T15" s="102">
        <v>0</v>
      </c>
      <c r="U15" s="102">
        <v>16.429041366838053</v>
      </c>
      <c r="V15" s="102">
        <v>17.041892453194567</v>
      </c>
      <c r="W15" s="102">
        <v>0</v>
      </c>
      <c r="X15" s="102">
        <v>0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16.409163329961888</v>
      </c>
      <c r="M16" s="105">
        <v>16.710136419141882</v>
      </c>
      <c r="N16" s="105">
        <v>13.834805398602622</v>
      </c>
      <c r="O16" s="105">
        <v>13.349785882924092</v>
      </c>
      <c r="P16" s="105">
        <v>0</v>
      </c>
      <c r="Q16" s="105">
        <v>12.999691491972987</v>
      </c>
      <c r="R16" s="105">
        <v>12.981809104888626</v>
      </c>
      <c r="S16" s="105">
        <v>13.667040638436271</v>
      </c>
      <c r="T16" s="105">
        <v>0</v>
      </c>
      <c r="U16" s="105">
        <v>13.225624560537515</v>
      </c>
      <c r="V16" s="105">
        <v>13.866804239628022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7.7411207370947883</v>
      </c>
      <c r="M17" s="99">
        <v>7.6415822827889128</v>
      </c>
      <c r="N17" s="99">
        <v>5.9231301235028955</v>
      </c>
      <c r="O17" s="99">
        <v>5.9708845931869048</v>
      </c>
      <c r="P17" s="99">
        <v>0</v>
      </c>
      <c r="Q17" s="99">
        <v>5.5254892423942392</v>
      </c>
      <c r="R17" s="99">
        <v>5.829229274997334</v>
      </c>
      <c r="S17" s="99">
        <v>6.4216904411949187</v>
      </c>
      <c r="T17" s="99">
        <v>0</v>
      </c>
      <c r="U17" s="99">
        <v>5.8361486968400076</v>
      </c>
      <c r="V17" s="99">
        <v>6.2007786479448601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8.6680425928670974</v>
      </c>
      <c r="M18" s="99">
        <v>9.0685541363529723</v>
      </c>
      <c r="N18" s="99">
        <v>7.9116752750997259</v>
      </c>
      <c r="O18" s="99">
        <v>7.3789012897371862</v>
      </c>
      <c r="P18" s="99">
        <v>0</v>
      </c>
      <c r="Q18" s="99">
        <v>7.4742022495787488</v>
      </c>
      <c r="R18" s="99">
        <v>7.1525798298912928</v>
      </c>
      <c r="S18" s="99">
        <v>7.2453501972413541</v>
      </c>
      <c r="T18" s="99">
        <v>0</v>
      </c>
      <c r="U18" s="99">
        <v>7.3894758636975091</v>
      </c>
      <c r="V18" s="99">
        <v>7.6660255916831641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9.6123866755471816</v>
      </c>
      <c r="D19" s="123">
        <v>10.27030958096393</v>
      </c>
      <c r="E19" s="123">
        <v>10.543751015879597</v>
      </c>
      <c r="F19" s="123">
        <v>10.553551244455544</v>
      </c>
      <c r="G19" s="123">
        <v>10.350643515351987</v>
      </c>
      <c r="H19" s="123">
        <v>10.543128380130309</v>
      </c>
      <c r="I19" s="123">
        <v>10.396871184123327</v>
      </c>
      <c r="J19" s="123">
        <v>11.703782316255033</v>
      </c>
      <c r="K19" s="123">
        <v>10.94135449948479</v>
      </c>
      <c r="L19" s="123">
        <v>11.446696096267605</v>
      </c>
      <c r="M19" s="123">
        <v>11.932340342661837</v>
      </c>
      <c r="N19" s="123">
        <v>10.189061667824436</v>
      </c>
      <c r="O19" s="123">
        <v>9.3214776586345014</v>
      </c>
      <c r="P19" s="123">
        <v>0</v>
      </c>
      <c r="Q19" s="123">
        <v>10.078412150846274</v>
      </c>
      <c r="R19" s="123">
        <v>9.5838970345141927</v>
      </c>
      <c r="S19" s="123">
        <v>9.5647681152572694</v>
      </c>
      <c r="T19" s="123">
        <v>0</v>
      </c>
      <c r="U19" s="123">
        <v>9.1290426116889041</v>
      </c>
      <c r="V19" s="123">
        <v>9.5505797836301181</v>
      </c>
      <c r="W19" s="123">
        <v>0</v>
      </c>
      <c r="X19" s="123">
        <v>9.4250240935663356</v>
      </c>
      <c r="Y19" s="123">
        <v>9.3901490381041022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9.3659014941881242</v>
      </c>
      <c r="D20" s="99">
        <v>13.886793518181586</v>
      </c>
      <c r="E20" s="99">
        <v>15.19801590893416</v>
      </c>
      <c r="F20" s="99">
        <v>13.346388414801703</v>
      </c>
      <c r="G20" s="99">
        <v>12.141561848022002</v>
      </c>
      <c r="H20" s="99">
        <v>13.32502334363034</v>
      </c>
      <c r="I20" s="99">
        <v>13.542880635320239</v>
      </c>
      <c r="J20" s="99">
        <v>13.840347222141032</v>
      </c>
      <c r="K20" s="99">
        <v>11.000365572784322</v>
      </c>
      <c r="L20" s="99">
        <v>13.927785403221669</v>
      </c>
      <c r="M20" s="99">
        <v>14.455588076811209</v>
      </c>
      <c r="N20" s="99">
        <v>13.230537873990336</v>
      </c>
      <c r="O20" s="99">
        <v>12.721078027913917</v>
      </c>
      <c r="P20" s="99">
        <v>0</v>
      </c>
      <c r="Q20" s="99">
        <v>0</v>
      </c>
      <c r="R20" s="99">
        <v>11.031537367196877</v>
      </c>
      <c r="S20" s="99">
        <v>14.412406551862532</v>
      </c>
      <c r="T20" s="99">
        <v>0</v>
      </c>
      <c r="U20" s="99">
        <v>11.482691150645509</v>
      </c>
      <c r="V20" s="99">
        <v>12.576790678310859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11.926218873887052</v>
      </c>
      <c r="D21" s="99">
        <v>11.407521250464342</v>
      </c>
      <c r="E21" s="99">
        <v>13.21156492188808</v>
      </c>
      <c r="F21" s="99">
        <v>13.60917489298175</v>
      </c>
      <c r="G21" s="99">
        <v>13.375306988432177</v>
      </c>
      <c r="H21" s="99">
        <v>14.071637507218409</v>
      </c>
      <c r="I21" s="99">
        <v>13.035578721003768</v>
      </c>
      <c r="J21" s="99">
        <v>12.26675532558486</v>
      </c>
      <c r="K21" s="99">
        <v>13.681482220761835</v>
      </c>
      <c r="L21" s="99">
        <v>11.987759094519896</v>
      </c>
      <c r="M21" s="99">
        <v>14.806933386370464</v>
      </c>
      <c r="N21" s="99">
        <v>12.293392171236432</v>
      </c>
      <c r="O21" s="99">
        <v>11.554658392126703</v>
      </c>
      <c r="P21" s="99">
        <v>0</v>
      </c>
      <c r="Q21" s="99">
        <v>15.669339692207112</v>
      </c>
      <c r="R21" s="99">
        <v>12.741340896267634</v>
      </c>
      <c r="S21" s="99">
        <v>12.377721189892391</v>
      </c>
      <c r="T21" s="99">
        <v>0</v>
      </c>
      <c r="U21" s="99">
        <v>11.878204725918252</v>
      </c>
      <c r="V21" s="99">
        <v>12.995221562250563</v>
      </c>
      <c r="W21" s="99">
        <v>0</v>
      </c>
      <c r="X21" s="99">
        <v>0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9.2916634241454208</v>
      </c>
      <c r="D22" s="110">
        <v>9.0751780278420142</v>
      </c>
      <c r="E22" s="110">
        <v>9.2578158719218955</v>
      </c>
      <c r="F22" s="110">
        <v>9.7294878918611953</v>
      </c>
      <c r="G22" s="110">
        <v>9.7920856048932858</v>
      </c>
      <c r="H22" s="110">
        <v>9.8768607493334653</v>
      </c>
      <c r="I22" s="110">
        <v>9.99320539207819</v>
      </c>
      <c r="J22" s="110">
        <v>10.396330639090237</v>
      </c>
      <c r="K22" s="110">
        <v>10.425436225336536</v>
      </c>
      <c r="L22" s="110">
        <v>10.409846914065893</v>
      </c>
      <c r="M22" s="110">
        <v>10.788119228236756</v>
      </c>
      <c r="N22" s="110">
        <v>9.1779382617568306</v>
      </c>
      <c r="O22" s="110">
        <v>8.7656867386720219</v>
      </c>
      <c r="P22" s="110">
        <v>0</v>
      </c>
      <c r="Q22" s="110">
        <v>9.3992284352290874</v>
      </c>
      <c r="R22" s="110">
        <v>9.1727896094200059</v>
      </c>
      <c r="S22" s="110">
        <v>9.3367046850846158</v>
      </c>
      <c r="T22" s="110">
        <v>0</v>
      </c>
      <c r="U22" s="110">
        <v>8.7239043811884525</v>
      </c>
      <c r="V22" s="110">
        <v>9.0420700813240842</v>
      </c>
      <c r="W22" s="110">
        <v>0</v>
      </c>
      <c r="X22" s="110">
        <v>9.4250240935663356</v>
      </c>
      <c r="Y22" s="110">
        <v>9.3901490381041022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111.8043527336394</v>
      </c>
      <c r="D24" s="118">
        <f t="shared" si="7"/>
        <v>0</v>
      </c>
      <c r="E24" s="118">
        <f t="shared" si="7"/>
        <v>116.34691542351129</v>
      </c>
      <c r="F24" s="118">
        <f t="shared" si="7"/>
        <v>113.70979264731847</v>
      </c>
      <c r="G24" s="118">
        <f t="shared" si="7"/>
        <v>112.78285094835736</v>
      </c>
      <c r="H24" s="118">
        <f t="shared" si="7"/>
        <v>108.16275868938122</v>
      </c>
      <c r="I24" s="118">
        <f t="shared" si="7"/>
        <v>104.58339488097967</v>
      </c>
      <c r="J24" s="118">
        <f t="shared" si="7"/>
        <v>101.74188924345982</v>
      </c>
      <c r="K24" s="118">
        <f t="shared" si="7"/>
        <v>75.905505186690476</v>
      </c>
      <c r="L24" s="118">
        <f t="shared" si="7"/>
        <v>57.326302286531288</v>
      </c>
      <c r="M24" s="118">
        <f t="shared" si="7"/>
        <v>149.07008892815603</v>
      </c>
      <c r="N24" s="118">
        <f t="shared" si="7"/>
        <v>99.508051339678232</v>
      </c>
      <c r="O24" s="118">
        <f t="shared" si="7"/>
        <v>79.806345170380837</v>
      </c>
      <c r="P24" s="118">
        <f t="shared" si="7"/>
        <v>60.429113587456833</v>
      </c>
      <c r="Q24" s="118">
        <f t="shared" si="7"/>
        <v>125.82612865298277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55.215086638880784</v>
      </c>
      <c r="Y24" s="118">
        <f t="shared" si="9"/>
        <v>0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85.407806619581649</v>
      </c>
      <c r="D25" s="123">
        <f t="shared" si="10"/>
        <v>0</v>
      </c>
      <c r="E25" s="123">
        <f t="shared" si="10"/>
        <v>88.476826577056201</v>
      </c>
      <c r="F25" s="123">
        <f t="shared" si="10"/>
        <v>85.958277244138216</v>
      </c>
      <c r="G25" s="123">
        <f t="shared" si="10"/>
        <v>84.040824143048695</v>
      </c>
      <c r="H25" s="123">
        <f t="shared" si="10"/>
        <v>78.999095418498996</v>
      </c>
      <c r="I25" s="123">
        <f t="shared" si="10"/>
        <v>76.081683847673077</v>
      </c>
      <c r="J25" s="123">
        <f t="shared" si="10"/>
        <v>70.478247448691704</v>
      </c>
      <c r="K25" s="123">
        <f t="shared" si="10"/>
        <v>42.766347234398168</v>
      </c>
      <c r="L25" s="123">
        <f t="shared" si="10"/>
        <v>26.414678737254185</v>
      </c>
      <c r="M25" s="123">
        <f t="shared" si="10"/>
        <v>115.00046427170871</v>
      </c>
      <c r="N25" s="123">
        <f t="shared" si="10"/>
        <v>69.748336485405034</v>
      </c>
      <c r="O25" s="123">
        <f t="shared" si="10"/>
        <v>52.960348329752449</v>
      </c>
      <c r="P25" s="123">
        <f t="shared" si="10"/>
        <v>33.658257724511891</v>
      </c>
      <c r="Q25" s="123">
        <f t="shared" si="10"/>
        <v>98.626927420282342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27.193316948960096</v>
      </c>
      <c r="Y25" s="123">
        <f t="shared" si="12"/>
        <v>0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84.523188746814412</v>
      </c>
      <c r="D26" s="99">
        <v>0</v>
      </c>
      <c r="E26" s="99">
        <v>87.560240486547471</v>
      </c>
      <c r="F26" s="99">
        <v>85.070689330936233</v>
      </c>
      <c r="G26" s="99">
        <v>83.180143702275714</v>
      </c>
      <c r="H26" s="99">
        <v>78.18941434868394</v>
      </c>
      <c r="I26" s="99">
        <v>75.309028107057586</v>
      </c>
      <c r="J26" s="99">
        <v>69.757533409801511</v>
      </c>
      <c r="K26" s="99">
        <v>42.328762884674589</v>
      </c>
      <c r="L26" s="99">
        <v>26.141146561223881</v>
      </c>
      <c r="M26" s="99">
        <v>113.78488342679402</v>
      </c>
      <c r="N26" s="99">
        <v>69.005262110354735</v>
      </c>
      <c r="O26" s="99">
        <v>52.366387819783363</v>
      </c>
      <c r="P26" s="99">
        <v>33.265284879993615</v>
      </c>
      <c r="Q26" s="99">
        <v>97.430358442294846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26.856323541198769</v>
      </c>
      <c r="Y26" s="99">
        <v>0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0.88461787276724202</v>
      </c>
      <c r="D27" s="99">
        <v>0</v>
      </c>
      <c r="E27" s="99">
        <v>0.91658609050873086</v>
      </c>
      <c r="F27" s="99">
        <v>0.88758791320198072</v>
      </c>
      <c r="G27" s="99">
        <v>0.860680440772983</v>
      </c>
      <c r="H27" s="99">
        <v>0.80968106981505494</v>
      </c>
      <c r="I27" s="99">
        <v>0.7726557406154847</v>
      </c>
      <c r="J27" s="99">
        <v>0.72071403889018704</v>
      </c>
      <c r="K27" s="99">
        <v>0.43758434972357774</v>
      </c>
      <c r="L27" s="99">
        <v>0.27353217603030444</v>
      </c>
      <c r="M27" s="99">
        <v>1.2155808449146803</v>
      </c>
      <c r="N27" s="99">
        <v>0.7430743750502945</v>
      </c>
      <c r="O27" s="99">
        <v>0.59396050996908567</v>
      </c>
      <c r="P27" s="99">
        <v>0.39297284451827719</v>
      </c>
      <c r="Q27" s="99">
        <v>1.1965689779875002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0.33699340776132775</v>
      </c>
      <c r="Y27" s="99">
        <v>0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0.84138274921352141</v>
      </c>
      <c r="L28" s="123">
        <f t="shared" si="13"/>
        <v>0.29744285947619287</v>
      </c>
      <c r="M28" s="123">
        <f t="shared" si="13"/>
        <v>0.3677838379484718</v>
      </c>
      <c r="N28" s="123">
        <f t="shared" si="13"/>
        <v>1.5161546601664802</v>
      </c>
      <c r="O28" s="123">
        <f t="shared" si="13"/>
        <v>0.26024356822227096</v>
      </c>
      <c r="P28" s="123">
        <f t="shared" si="13"/>
        <v>0.59819658097375872</v>
      </c>
      <c r="Q28" s="123">
        <f t="shared" si="13"/>
        <v>0.31320679522520184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0.6943716587512182</v>
      </c>
      <c r="Y28" s="123">
        <f t="shared" si="13"/>
        <v>0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0.84138274921352141</v>
      </c>
      <c r="L29" s="99">
        <f>RES_hhdet_in_fech!L29/RES_summary!L$21</f>
        <v>0.29744285947619287</v>
      </c>
      <c r="M29" s="99">
        <f>RES_hhdet_in_fech!M29/RES_summary!M$21</f>
        <v>0.3677838379484718</v>
      </c>
      <c r="N29" s="99">
        <f>RES_hhdet_in_fech!N29/RES_summary!N$21</f>
        <v>1.5161546601664802</v>
      </c>
      <c r="O29" s="99">
        <f>RES_hhdet_in_fech!O29/RES_summary!O$21</f>
        <v>0.26024356822227096</v>
      </c>
      <c r="P29" s="99">
        <f>RES_hhdet_in_fech!P29/RES_summary!P$21</f>
        <v>0.59819658097375872</v>
      </c>
      <c r="Q29" s="99">
        <f>RES_hhdet_in_fech!Q29/RES_summary!Q$21</f>
        <v>0.31320679522520184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X29" s="99">
        <f>RES_hhdet_in_fech!X29/RES_summary!X$21</f>
        <v>0.6943716587512182</v>
      </c>
      <c r="Y29" s="99">
        <f>RES_hhdet_in_fech!Y29/RES_summary!Y$21</f>
        <v>0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17.104882689912333</v>
      </c>
      <c r="D30" s="123">
        <v>0</v>
      </c>
      <c r="E30" s="123">
        <v>18.612272974533202</v>
      </c>
      <c r="F30" s="123">
        <v>18.022027511319045</v>
      </c>
      <c r="G30" s="123">
        <v>18.949941200415378</v>
      </c>
      <c r="H30" s="123">
        <v>19.286802521548761</v>
      </c>
      <c r="I30" s="123">
        <v>18.5085056412284</v>
      </c>
      <c r="J30" s="123">
        <v>20.867311155677875</v>
      </c>
      <c r="K30" s="123">
        <v>21.465333228314101</v>
      </c>
      <c r="L30" s="123">
        <v>19.951867826862376</v>
      </c>
      <c r="M30" s="123">
        <v>22.318341714983045</v>
      </c>
      <c r="N30" s="123">
        <v>18.747718472198919</v>
      </c>
      <c r="O30" s="123">
        <v>17.461849991088538</v>
      </c>
      <c r="P30" s="123">
        <v>17.213052131292677</v>
      </c>
      <c r="Q30" s="123">
        <v>16.812560490743131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17.902373937603134</v>
      </c>
      <c r="Y30" s="123">
        <v>0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18.625191580694914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17.104882689912333</v>
      </c>
      <c r="D35" s="102">
        <v>0</v>
      </c>
      <c r="E35" s="102">
        <v>18.612272974533202</v>
      </c>
      <c r="F35" s="102">
        <v>18.022027511319045</v>
      </c>
      <c r="G35" s="102">
        <v>18.949941200415378</v>
      </c>
      <c r="H35" s="102">
        <v>19.286802521548761</v>
      </c>
      <c r="I35" s="102">
        <v>18.5085056412284</v>
      </c>
      <c r="J35" s="102">
        <v>20.867311155677875</v>
      </c>
      <c r="K35" s="102">
        <v>21.465333228314101</v>
      </c>
      <c r="L35" s="102">
        <v>22.313670824796027</v>
      </c>
      <c r="M35" s="102">
        <v>22.76699813865034</v>
      </c>
      <c r="N35" s="102">
        <v>18.956778602990248</v>
      </c>
      <c r="O35" s="102">
        <v>17.877210002014241</v>
      </c>
      <c r="P35" s="102">
        <v>17.556244456755113</v>
      </c>
      <c r="Q35" s="102">
        <v>17.006435185595848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17.902373937603134</v>
      </c>
      <c r="Y35" s="102">
        <v>0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16.409163329961885</v>
      </c>
      <c r="M36" s="105">
        <v>16.710136419141886</v>
      </c>
      <c r="N36" s="105">
        <v>13.834805398602622</v>
      </c>
      <c r="O36" s="105">
        <v>13.349785882924088</v>
      </c>
      <c r="P36" s="105">
        <v>13.387034307208754</v>
      </c>
      <c r="Q36" s="105">
        <v>12.999691491972991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7.7411207370947883</v>
      </c>
      <c r="M37" s="99">
        <v>7.6415822827889111</v>
      </c>
      <c r="N37" s="99">
        <v>5.9231301235028946</v>
      </c>
      <c r="O37" s="99">
        <v>5.9708845931869039</v>
      </c>
      <c r="P37" s="99">
        <v>6.0922697795042913</v>
      </c>
      <c r="Q37" s="99">
        <v>5.525489242394241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8.6680425928670992</v>
      </c>
      <c r="M38" s="99">
        <v>9.0685541363529723</v>
      </c>
      <c r="N38" s="99">
        <v>7.9116752750997286</v>
      </c>
      <c r="O38" s="99">
        <v>7.3789012897371844</v>
      </c>
      <c r="P38" s="99">
        <v>7.2947645277044639</v>
      </c>
      <c r="Q38" s="99">
        <v>7.4742022495787488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9.291663424145419</v>
      </c>
      <c r="D39" s="123">
        <v>0</v>
      </c>
      <c r="E39" s="123">
        <v>9.2578158719218937</v>
      </c>
      <c r="F39" s="123">
        <v>9.7294878918611936</v>
      </c>
      <c r="G39" s="123">
        <v>9.7920856048932858</v>
      </c>
      <c r="H39" s="123">
        <v>9.8768607493334635</v>
      </c>
      <c r="I39" s="123">
        <v>9.99320539207819</v>
      </c>
      <c r="J39" s="123">
        <v>10.396330639090234</v>
      </c>
      <c r="K39" s="123">
        <v>10.832441974764697</v>
      </c>
      <c r="L39" s="123">
        <v>10.662312862938535</v>
      </c>
      <c r="M39" s="123">
        <v>11.383499103515822</v>
      </c>
      <c r="N39" s="123">
        <v>9.4958417219078086</v>
      </c>
      <c r="O39" s="123">
        <v>9.1239032813175758</v>
      </c>
      <c r="P39" s="123">
        <v>8.9596071506785098</v>
      </c>
      <c r="Q39" s="123">
        <v>10.0734339467321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9.4250240935663356</v>
      </c>
      <c r="Y39" s="123">
        <v>0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13.681482220761835</v>
      </c>
      <c r="L40" s="99">
        <v>11.987759094519895</v>
      </c>
      <c r="M40" s="99">
        <v>14.806933386370467</v>
      </c>
      <c r="N40" s="99">
        <v>12.293392171236436</v>
      </c>
      <c r="O40" s="99">
        <v>11.554658392126704</v>
      </c>
      <c r="P40" s="99">
        <v>10.757921789517338</v>
      </c>
      <c r="Q40" s="99">
        <v>15.669339692207112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9.291663424145419</v>
      </c>
      <c r="D41" s="110">
        <v>0</v>
      </c>
      <c r="E41" s="110">
        <v>9.2578158719218937</v>
      </c>
      <c r="F41" s="110">
        <v>9.7294878918611936</v>
      </c>
      <c r="G41" s="110">
        <v>9.7920856048932858</v>
      </c>
      <c r="H41" s="110">
        <v>9.8768607493334635</v>
      </c>
      <c r="I41" s="110">
        <v>9.99320539207819</v>
      </c>
      <c r="J41" s="110">
        <v>10.396330639090234</v>
      </c>
      <c r="K41" s="110">
        <v>10.425436225336536</v>
      </c>
      <c r="L41" s="110">
        <v>10.409846914065895</v>
      </c>
      <c r="M41" s="110">
        <v>10.788119228236756</v>
      </c>
      <c r="N41" s="110">
        <v>9.1779382617568306</v>
      </c>
      <c r="O41" s="110">
        <v>8.7656867386720219</v>
      </c>
      <c r="P41" s="110">
        <v>8.6886282324973152</v>
      </c>
      <c r="Q41" s="110">
        <v>9.3992284352290874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9.4250240935663356</v>
      </c>
      <c r="Y41" s="110">
        <v>0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136.11351099453569</v>
      </c>
      <c r="L43" s="118">
        <f t="shared" si="14"/>
        <v>137.78616797356872</v>
      </c>
      <c r="M43" s="118">
        <f t="shared" si="14"/>
        <v>93.950154565829649</v>
      </c>
      <c r="N43" s="118">
        <f t="shared" si="14"/>
        <v>96.539883902608025</v>
      </c>
      <c r="O43" s="118">
        <f t="shared" si="14"/>
        <v>101.58281663338433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102.89921753016048</v>
      </c>
      <c r="L44" s="123">
        <f t="shared" si="17"/>
        <v>106.82129197054304</v>
      </c>
      <c r="M44" s="123">
        <f t="shared" si="17"/>
        <v>59.880529909382318</v>
      </c>
      <c r="N44" s="123">
        <f t="shared" si="17"/>
        <v>66.780169048334827</v>
      </c>
      <c r="O44" s="123">
        <f t="shared" si="17"/>
        <v>74.734939236274997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101.87314172626652</v>
      </c>
      <c r="L45" s="99">
        <v>105.73962963996351</v>
      </c>
      <c r="M45" s="99">
        <v>59.257978059376079</v>
      </c>
      <c r="N45" s="99">
        <v>66.074418886832277</v>
      </c>
      <c r="O45" s="99">
        <v>73.894449971672501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1.0260758038939659</v>
      </c>
      <c r="L46" s="99">
        <v>1.0816623305795363</v>
      </c>
      <c r="M46" s="99">
        <v>0.62255185000623636</v>
      </c>
      <c r="N46" s="99">
        <v>0.70575016150255321</v>
      </c>
      <c r="O46" s="99">
        <v>0.8404892646025024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0.8271755358121673</v>
      </c>
      <c r="L47" s="123">
        <f t="shared" si="20"/>
        <v>0.28918055782407642</v>
      </c>
      <c r="M47" s="123">
        <f t="shared" si="20"/>
        <v>0.3677838379484718</v>
      </c>
      <c r="N47" s="123">
        <f t="shared" si="20"/>
        <v>1.5161546601664802</v>
      </c>
      <c r="O47" s="123">
        <f t="shared" si="20"/>
        <v>0.26265323089099574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0.8271755358121673</v>
      </c>
      <c r="L48" s="99">
        <f>RES_hhdet_in_fech!L48/RES_summary!L$21</f>
        <v>0.28918055782407642</v>
      </c>
      <c r="M48" s="99">
        <f>RES_hhdet_in_fech!M48/RES_summary!M$21</f>
        <v>0.3677838379484718</v>
      </c>
      <c r="N48" s="99">
        <f>RES_hhdet_in_fech!N48/RES_summary!N$21</f>
        <v>1.5161546601664802</v>
      </c>
      <c r="O48" s="99">
        <f>RES_hhdet_in_fech!O48/RES_summary!O$21</f>
        <v>0.26265323089099574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X48" s="99">
        <f>RES_hhdet_in_fech!X48/RES_summary!X$21</f>
        <v>0</v>
      </c>
      <c r="Y48" s="99">
        <f>RES_hhdet_in_fech!Y48/RES_summary!Y$21</f>
        <v>0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21.465333228314101</v>
      </c>
      <c r="L49" s="123">
        <v>20.017473465693865</v>
      </c>
      <c r="M49" s="123">
        <v>22.318341714983045</v>
      </c>
      <c r="N49" s="123">
        <v>18.747718472198919</v>
      </c>
      <c r="O49" s="123">
        <v>17.458004065061445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21.465333228314101</v>
      </c>
      <c r="L54" s="102">
        <v>22.313670824796031</v>
      </c>
      <c r="M54" s="102">
        <v>22.76699813865034</v>
      </c>
      <c r="N54" s="102">
        <v>18.956778602990248</v>
      </c>
      <c r="O54" s="102">
        <v>17.877210002014234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16.409163329961896</v>
      </c>
      <c r="M55" s="105">
        <v>16.710136419141886</v>
      </c>
      <c r="N55" s="105">
        <v>13.834805398602622</v>
      </c>
      <c r="O55" s="105">
        <v>13.349785882924088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7.7411207370947883</v>
      </c>
      <c r="M56" s="99">
        <v>7.6415822827889111</v>
      </c>
      <c r="N56" s="99">
        <v>5.9231301235028946</v>
      </c>
      <c r="O56" s="99">
        <v>5.9708845931869039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8.6680425928671028</v>
      </c>
      <c r="M57" s="99">
        <v>9.0685541363529723</v>
      </c>
      <c r="N57" s="99">
        <v>7.9116752750997286</v>
      </c>
      <c r="O57" s="99">
        <v>7.3789012897371844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10.921784700248928</v>
      </c>
      <c r="L58" s="123">
        <v>10.658221979507726</v>
      </c>
      <c r="M58" s="123">
        <v>11.383499103515822</v>
      </c>
      <c r="N58" s="123">
        <v>9.4958417219078086</v>
      </c>
      <c r="O58" s="123">
        <v>9.1272201011568885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13.681482220761835</v>
      </c>
      <c r="L59" s="99">
        <v>11.987759094519893</v>
      </c>
      <c r="M59" s="99">
        <v>14.806933386370467</v>
      </c>
      <c r="N59" s="99">
        <v>12.293392171236436</v>
      </c>
      <c r="O59" s="99">
        <v>11.554658392126704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10.425436225336536</v>
      </c>
      <c r="L60" s="110">
        <v>10.409846914065893</v>
      </c>
      <c r="M60" s="110">
        <v>10.788119228236756</v>
      </c>
      <c r="N60" s="110">
        <v>9.1779382617568306</v>
      </c>
      <c r="O60" s="110">
        <v>8.7656867386720219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117.22497908092453</v>
      </c>
      <c r="D62" s="118">
        <f t="shared" si="21"/>
        <v>84.946859052548888</v>
      </c>
      <c r="E62" s="118">
        <f t="shared" si="21"/>
        <v>92.182476530313352</v>
      </c>
      <c r="F62" s="118">
        <f t="shared" si="21"/>
        <v>84.309780415761423</v>
      </c>
      <c r="G62" s="118">
        <f t="shared" si="21"/>
        <v>106.11968914172213</v>
      </c>
      <c r="H62" s="118">
        <f t="shared" si="21"/>
        <v>115.74745057652261</v>
      </c>
      <c r="I62" s="118">
        <f t="shared" si="21"/>
        <v>109.51250142081628</v>
      </c>
      <c r="J62" s="118">
        <f t="shared" si="21"/>
        <v>107.15872449138378</v>
      </c>
      <c r="K62" s="118">
        <f t="shared" si="21"/>
        <v>117.35443835285251</v>
      </c>
      <c r="L62" s="118">
        <f t="shared" si="21"/>
        <v>107.48169229250102</v>
      </c>
      <c r="M62" s="118">
        <f t="shared" si="21"/>
        <v>116.18937849469387</v>
      </c>
      <c r="N62" s="118">
        <f t="shared" si="21"/>
        <v>0</v>
      </c>
      <c r="O62" s="118">
        <f t="shared" si="21"/>
        <v>83.131377676485386</v>
      </c>
      <c r="P62" s="118">
        <f t="shared" si="21"/>
        <v>75.374241438072573</v>
      </c>
      <c r="Q62" s="118">
        <f t="shared" si="21"/>
        <v>74.295623197224728</v>
      </c>
      <c r="R62" s="118">
        <f t="shared" ref="R62:V62" si="22">R63+R66+R68+R77</f>
        <v>72.250146591353115</v>
      </c>
      <c r="S62" s="118">
        <f t="shared" si="22"/>
        <v>72.041803774523544</v>
      </c>
      <c r="T62" s="118">
        <f t="shared" si="22"/>
        <v>69.980533530756958</v>
      </c>
      <c r="U62" s="118">
        <f t="shared" si="22"/>
        <v>62.821929635898599</v>
      </c>
      <c r="V62" s="118">
        <f t="shared" si="22"/>
        <v>66.284805925675101</v>
      </c>
      <c r="W62" s="118">
        <f t="shared" ref="W62:Y62" si="23">W63+W66+W68+W77</f>
        <v>66.76373519846581</v>
      </c>
      <c r="X62" s="118">
        <f t="shared" si="23"/>
        <v>53.753762153742834</v>
      </c>
      <c r="Y62" s="118">
        <f t="shared" si="23"/>
        <v>45.451947736252393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84.524490145758236</v>
      </c>
      <c r="D63" s="123">
        <f t="shared" si="24"/>
        <v>59.67462679228494</v>
      </c>
      <c r="E63" s="123">
        <f t="shared" si="24"/>
        <v>66.585273803353161</v>
      </c>
      <c r="F63" s="123">
        <f t="shared" si="24"/>
        <v>58.803340450259491</v>
      </c>
      <c r="G63" s="123">
        <f t="shared" si="24"/>
        <v>75.663010227642133</v>
      </c>
      <c r="H63" s="123">
        <f t="shared" si="24"/>
        <v>83.816499554639947</v>
      </c>
      <c r="I63" s="123">
        <f t="shared" si="24"/>
        <v>77.315276147337059</v>
      </c>
      <c r="J63" s="123">
        <f t="shared" si="24"/>
        <v>73.739786368738493</v>
      </c>
      <c r="K63" s="123">
        <f t="shared" si="24"/>
        <v>80.715099535130093</v>
      </c>
      <c r="L63" s="123">
        <f t="shared" si="24"/>
        <v>75.473792201639625</v>
      </c>
      <c r="M63" s="123">
        <f t="shared" si="24"/>
        <v>81.547794414358833</v>
      </c>
      <c r="N63" s="123">
        <f t="shared" si="24"/>
        <v>0</v>
      </c>
      <c r="O63" s="123">
        <f t="shared" si="24"/>
        <v>56.388444200186974</v>
      </c>
      <c r="P63" s="123">
        <f t="shared" si="24"/>
        <v>49.745591567250173</v>
      </c>
      <c r="Q63" s="123">
        <f t="shared" si="24"/>
        <v>46.757214452113352</v>
      </c>
      <c r="R63" s="123">
        <f t="shared" ref="R63:V63" si="25">SUM(R64:R65)</f>
        <v>45.169447678670224</v>
      </c>
      <c r="S63" s="123">
        <f t="shared" si="25"/>
        <v>45.293241504142863</v>
      </c>
      <c r="T63" s="123">
        <f t="shared" si="25"/>
        <v>42.954419117135544</v>
      </c>
      <c r="U63" s="123">
        <f t="shared" si="25"/>
        <v>37.03564009436289</v>
      </c>
      <c r="V63" s="123">
        <f t="shared" si="25"/>
        <v>39.46540453959544</v>
      </c>
      <c r="W63" s="123">
        <f t="shared" ref="W63:Y63" si="26">SUM(W64:W65)</f>
        <v>39.344456062043427</v>
      </c>
      <c r="X63" s="123">
        <f t="shared" si="26"/>
        <v>25.795596049246871</v>
      </c>
      <c r="Y63" s="123">
        <f t="shared" si="26"/>
        <v>17.816201166804717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83.616409924030407</v>
      </c>
      <c r="D64" s="99">
        <v>59.031118896113732</v>
      </c>
      <c r="E64" s="99">
        <v>65.869759936879987</v>
      </c>
      <c r="F64" s="99">
        <v>58.173464358279773</v>
      </c>
      <c r="G64" s="99">
        <v>74.859048680048517</v>
      </c>
      <c r="H64" s="99">
        <v>82.924994940257264</v>
      </c>
      <c r="I64" s="99">
        <v>76.500163076819845</v>
      </c>
      <c r="J64" s="99">
        <v>72.956594071329135</v>
      </c>
      <c r="K64" s="99">
        <v>79.85671589360642</v>
      </c>
      <c r="L64" s="99">
        <v>74.660711780523485</v>
      </c>
      <c r="M64" s="99">
        <v>80.649063194012001</v>
      </c>
      <c r="N64" s="99">
        <v>0</v>
      </c>
      <c r="O64" s="99">
        <v>55.722911609537157</v>
      </c>
      <c r="P64" s="99">
        <v>49.13005751350525</v>
      </c>
      <c r="Q64" s="99">
        <v>46.151432895623671</v>
      </c>
      <c r="R64" s="99">
        <v>44.574337586273892</v>
      </c>
      <c r="S64" s="99">
        <v>44.684956416056195</v>
      </c>
      <c r="T64" s="99">
        <v>42.372524343725573</v>
      </c>
      <c r="U64" s="99">
        <v>36.529976190528892</v>
      </c>
      <c r="V64" s="99">
        <v>38.918352550251399</v>
      </c>
      <c r="W64" s="99">
        <v>38.792832037400302</v>
      </c>
      <c r="X64" s="99">
        <v>25.43355327278082</v>
      </c>
      <c r="Y64" s="99">
        <v>17.564507417609647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0.90808022172782876</v>
      </c>
      <c r="D65" s="99">
        <v>0.64350789617120474</v>
      </c>
      <c r="E65" s="99">
        <v>0.71551386647317416</v>
      </c>
      <c r="F65" s="99">
        <v>0.62987609197971406</v>
      </c>
      <c r="G65" s="99">
        <v>0.80396154759361482</v>
      </c>
      <c r="H65" s="99">
        <v>0.8915046143826777</v>
      </c>
      <c r="I65" s="99">
        <v>0.81511307051722059</v>
      </c>
      <c r="J65" s="99">
        <v>0.78319229740935459</v>
      </c>
      <c r="K65" s="99">
        <v>0.85838364152367519</v>
      </c>
      <c r="L65" s="99">
        <v>0.81308042111613765</v>
      </c>
      <c r="M65" s="99">
        <v>0.89873122034683206</v>
      </c>
      <c r="N65" s="99">
        <v>0</v>
      </c>
      <c r="O65" s="99">
        <v>0.66553259064981574</v>
      </c>
      <c r="P65" s="99">
        <v>0.61553405374492476</v>
      </c>
      <c r="Q65" s="99">
        <v>0.60578155648968213</v>
      </c>
      <c r="R65" s="99">
        <v>0.59511009239632928</v>
      </c>
      <c r="S65" s="99">
        <v>0.60828508808666448</v>
      </c>
      <c r="T65" s="99">
        <v>0.5818947734099742</v>
      </c>
      <c r="U65" s="99">
        <v>0.5056639038340015</v>
      </c>
      <c r="V65" s="99">
        <v>0.54705198934404076</v>
      </c>
      <c r="W65" s="99">
        <v>0.55162402464312665</v>
      </c>
      <c r="X65" s="99">
        <v>0.3620427764660516</v>
      </c>
      <c r="Y65" s="99">
        <v>0.25169374919506982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0.54916029628814811</v>
      </c>
      <c r="D66" s="123">
        <f t="shared" si="27"/>
        <v>0.40324604623864618</v>
      </c>
      <c r="E66" s="123">
        <f t="shared" si="27"/>
        <v>0.56004744964332231</v>
      </c>
      <c r="F66" s="123">
        <f t="shared" si="27"/>
        <v>0.29251450223311554</v>
      </c>
      <c r="G66" s="123">
        <f t="shared" si="27"/>
        <v>0.29191942192454667</v>
      </c>
      <c r="H66" s="123">
        <f t="shared" si="27"/>
        <v>0.29452759096100856</v>
      </c>
      <c r="I66" s="123">
        <f t="shared" si="27"/>
        <v>0.45238714474775293</v>
      </c>
      <c r="J66" s="123">
        <f t="shared" si="27"/>
        <v>0.31873347756444592</v>
      </c>
      <c r="K66" s="123">
        <f t="shared" si="27"/>
        <v>0.82998714538324869</v>
      </c>
      <c r="L66" s="123">
        <f t="shared" si="27"/>
        <v>0.28999348553582316</v>
      </c>
      <c r="M66" s="123">
        <f t="shared" si="27"/>
        <v>0.35045843695872475</v>
      </c>
      <c r="N66" s="123">
        <f t="shared" si="27"/>
        <v>0</v>
      </c>
      <c r="O66" s="123">
        <f t="shared" si="27"/>
        <v>0.2679789185219652</v>
      </c>
      <c r="P66" s="123">
        <f t="shared" si="27"/>
        <v>0.59943198695620459</v>
      </c>
      <c r="Q66" s="123">
        <f t="shared" si="27"/>
        <v>0.31756759055538664</v>
      </c>
      <c r="R66" s="123">
        <f t="shared" si="27"/>
        <v>0.63356432417687714</v>
      </c>
      <c r="S66" s="123">
        <f t="shared" si="27"/>
        <v>0.74403816970181291</v>
      </c>
      <c r="T66" s="123">
        <f t="shared" si="27"/>
        <v>0.58172121296719836</v>
      </c>
      <c r="U66" s="123">
        <f t="shared" si="27"/>
        <v>0.45998261715921596</v>
      </c>
      <c r="V66" s="123">
        <f t="shared" si="27"/>
        <v>0.4913673199203607</v>
      </c>
      <c r="W66" s="123">
        <f t="shared" si="27"/>
        <v>0.24893305871404056</v>
      </c>
      <c r="X66" s="123">
        <f t="shared" si="27"/>
        <v>0.62692185321770866</v>
      </c>
      <c r="Y66" s="123">
        <f t="shared" si="27"/>
        <v>0.36969801196902324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0.54916029628814811</v>
      </c>
      <c r="D67" s="99">
        <f>RES_hhdet_in_fech!D67/RES_summary!D$21</f>
        <v>0.40324604623864618</v>
      </c>
      <c r="E67" s="99">
        <f>RES_hhdet_in_fech!E67/RES_summary!E$21</f>
        <v>0.56004744964332231</v>
      </c>
      <c r="F67" s="99">
        <f>RES_hhdet_in_fech!F67/RES_summary!F$21</f>
        <v>0.29251450223311554</v>
      </c>
      <c r="G67" s="99">
        <f>RES_hhdet_in_fech!G67/RES_summary!G$21</f>
        <v>0.29191942192454667</v>
      </c>
      <c r="H67" s="99">
        <f>RES_hhdet_in_fech!H67/RES_summary!H$21</f>
        <v>0.29452759096100856</v>
      </c>
      <c r="I67" s="99">
        <f>RES_hhdet_in_fech!I67/RES_summary!I$21</f>
        <v>0.45238714474775293</v>
      </c>
      <c r="J67" s="99">
        <f>RES_hhdet_in_fech!J67/RES_summary!J$21</f>
        <v>0.31873347756444592</v>
      </c>
      <c r="K67" s="99">
        <f>RES_hhdet_in_fech!K67/RES_summary!K$21</f>
        <v>0.82998714538324869</v>
      </c>
      <c r="L67" s="99">
        <f>RES_hhdet_in_fech!L67/RES_summary!L$21</f>
        <v>0.28999348553582316</v>
      </c>
      <c r="M67" s="99">
        <f>RES_hhdet_in_fech!M67/RES_summary!M$21</f>
        <v>0.35045843695872475</v>
      </c>
      <c r="N67" s="99">
        <f>RES_hhdet_in_fech!N67/RES_summary!N$21</f>
        <v>0</v>
      </c>
      <c r="O67" s="99">
        <f>RES_hhdet_in_fech!O67/RES_summary!O$21</f>
        <v>0.2679789185219652</v>
      </c>
      <c r="P67" s="99">
        <f>RES_hhdet_in_fech!P67/RES_summary!P$21</f>
        <v>0.59943198695620459</v>
      </c>
      <c r="Q67" s="99">
        <f>RES_hhdet_in_fech!Q67/RES_summary!Q$21</f>
        <v>0.31756759055538664</v>
      </c>
      <c r="R67" s="99">
        <f>RES_hhdet_in_fech!R67/RES_summary!R$21</f>
        <v>0.63356432417687714</v>
      </c>
      <c r="S67" s="99">
        <f>RES_hhdet_in_fech!S67/RES_summary!S$21</f>
        <v>0.74403816970181291</v>
      </c>
      <c r="T67" s="99">
        <f>RES_hhdet_in_fech!T67/RES_summary!T$21</f>
        <v>0.58172121296719836</v>
      </c>
      <c r="U67" s="99">
        <f>RES_hhdet_in_fech!U67/RES_summary!U$21</f>
        <v>0.45998261715921596</v>
      </c>
      <c r="V67" s="99">
        <f>RES_hhdet_in_fech!V67/RES_summary!V$21</f>
        <v>0.4913673199203607</v>
      </c>
      <c r="W67" s="99">
        <f>RES_hhdet_in_fech!W67/RES_summary!W$21</f>
        <v>0.24893305871404056</v>
      </c>
      <c r="X67" s="99">
        <f>RES_hhdet_in_fech!X67/RES_summary!X$21</f>
        <v>0.62692185321770866</v>
      </c>
      <c r="Y67" s="99">
        <f>RES_hhdet_in_fech!Y67/RES_summary!Y$21</f>
        <v>0.36969801196902324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21.12729409593549</v>
      </c>
      <c r="D68" s="123">
        <v>16.370135151393885</v>
      </c>
      <c r="E68" s="123">
        <v>16.155124594765443</v>
      </c>
      <c r="F68" s="123">
        <v>15.856598234699293</v>
      </c>
      <c r="G68" s="123">
        <v>19.185400191486078</v>
      </c>
      <c r="H68" s="123">
        <v>19.973864183900755</v>
      </c>
      <c r="I68" s="123">
        <v>19.680472679047107</v>
      </c>
      <c r="J68" s="123">
        <v>21.152970648861441</v>
      </c>
      <c r="K68" s="123">
        <v>23.077855337397082</v>
      </c>
      <c r="L68" s="123">
        <v>20.252856400574125</v>
      </c>
      <c r="M68" s="123">
        <v>22.366625621702319</v>
      </c>
      <c r="N68" s="123">
        <v>0</v>
      </c>
      <c r="O68" s="123">
        <v>17.240401651377375</v>
      </c>
      <c r="P68" s="123">
        <v>15.70330366685514</v>
      </c>
      <c r="Q68" s="123">
        <v>17.157264658866001</v>
      </c>
      <c r="R68" s="123">
        <v>16.222442409106403</v>
      </c>
      <c r="S68" s="123">
        <v>15.90348436660061</v>
      </c>
      <c r="T68" s="123">
        <v>16.261355393053393</v>
      </c>
      <c r="U68" s="123">
        <v>15.748995855412225</v>
      </c>
      <c r="V68" s="123">
        <v>16.570632777291738</v>
      </c>
      <c r="W68" s="123">
        <v>17.257675377741879</v>
      </c>
      <c r="X68" s="123">
        <v>17.346290390274806</v>
      </c>
      <c r="Y68" s="123">
        <v>17.418733956485017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22.996865594509639</v>
      </c>
      <c r="D69" s="99">
        <v>13.63200934483832</v>
      </c>
      <c r="E69" s="99">
        <v>14.006390701285779</v>
      </c>
      <c r="F69" s="99">
        <v>13.993459723885037</v>
      </c>
      <c r="G69" s="99">
        <v>19.386562634837794</v>
      </c>
      <c r="H69" s="99">
        <v>20.572065514386416</v>
      </c>
      <c r="I69" s="99">
        <v>20.742276510129418</v>
      </c>
      <c r="J69" s="99">
        <v>21.460298580728882</v>
      </c>
      <c r="K69" s="99">
        <v>25.405565823764384</v>
      </c>
      <c r="L69" s="99">
        <v>22.307911392369501</v>
      </c>
      <c r="M69" s="99">
        <v>22.919309387536639</v>
      </c>
      <c r="N69" s="99">
        <v>0</v>
      </c>
      <c r="O69" s="99">
        <v>15.379343887771064</v>
      </c>
      <c r="P69" s="99">
        <v>13.327303294344507</v>
      </c>
      <c r="Q69" s="99">
        <v>17.31339923153827</v>
      </c>
      <c r="R69" s="99">
        <v>16.209064955283868</v>
      </c>
      <c r="S69" s="99">
        <v>14.944079346186619</v>
      </c>
      <c r="T69" s="99">
        <v>15.989520890584524</v>
      </c>
      <c r="U69" s="99">
        <v>15.293233328456353</v>
      </c>
      <c r="V69" s="99">
        <v>16.124475672505106</v>
      </c>
      <c r="W69" s="99">
        <v>17.355810983186363</v>
      </c>
      <c r="X69" s="99">
        <v>16.66649372763985</v>
      </c>
      <c r="Y69" s="99">
        <v>16.472762906192578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16.155705925447407</v>
      </c>
      <c r="M70" s="99">
        <v>0</v>
      </c>
      <c r="N70" s="99">
        <v>0</v>
      </c>
      <c r="O70" s="99">
        <v>0</v>
      </c>
      <c r="P70" s="99">
        <v>10.488577608020739</v>
      </c>
      <c r="Q70" s="99">
        <v>13.883502404638119</v>
      </c>
      <c r="R70" s="99">
        <v>13.286567931205289</v>
      </c>
      <c r="S70" s="99">
        <v>12.467782508035095</v>
      </c>
      <c r="T70" s="99">
        <v>13.387963030819339</v>
      </c>
      <c r="U70" s="99">
        <v>12.917853002431599</v>
      </c>
      <c r="V70" s="99">
        <v>13.734890370498913</v>
      </c>
      <c r="W70" s="99">
        <v>14.871597079950346</v>
      </c>
      <c r="X70" s="99">
        <v>14.327077370338944</v>
      </c>
      <c r="Y70" s="99">
        <v>0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7.7222320373909188</v>
      </c>
      <c r="M71" s="102">
        <v>0</v>
      </c>
      <c r="N71" s="102">
        <v>0</v>
      </c>
      <c r="O71" s="102">
        <v>0</v>
      </c>
      <c r="P71" s="102">
        <v>4.6349067353474815</v>
      </c>
      <c r="Q71" s="102">
        <v>5.6581741705616349</v>
      </c>
      <c r="R71" s="102">
        <v>5.7011290883436345</v>
      </c>
      <c r="S71" s="102">
        <v>5.5938741238202851</v>
      </c>
      <c r="T71" s="102">
        <v>5.6735171365422916</v>
      </c>
      <c r="U71" s="102">
        <v>5.4278618088488617</v>
      </c>
      <c r="V71" s="102">
        <v>5.865147162852077</v>
      </c>
      <c r="W71" s="102">
        <v>6.3689211735144324</v>
      </c>
      <c r="X71" s="102">
        <v>6.1180141984647136</v>
      </c>
      <c r="Y71" s="102">
        <v>0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8.4334738880564917</v>
      </c>
      <c r="M72" s="105">
        <v>0</v>
      </c>
      <c r="N72" s="105">
        <v>0</v>
      </c>
      <c r="O72" s="105">
        <v>0</v>
      </c>
      <c r="P72" s="105">
        <v>5.8536708726732556</v>
      </c>
      <c r="Q72" s="105">
        <v>8.2253282340764819</v>
      </c>
      <c r="R72" s="105">
        <v>7.5854388428616524</v>
      </c>
      <c r="S72" s="105">
        <v>6.8739083842148094</v>
      </c>
      <c r="T72" s="105">
        <v>7.7144458942770457</v>
      </c>
      <c r="U72" s="105">
        <v>7.4899911935827364</v>
      </c>
      <c r="V72" s="105">
        <v>7.8697432076468345</v>
      </c>
      <c r="W72" s="105">
        <v>8.5026759064359148</v>
      </c>
      <c r="X72" s="105">
        <v>8.2090631718742308</v>
      </c>
      <c r="Y72" s="105">
        <v>0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17.10488268991233</v>
      </c>
      <c r="D73" s="102">
        <v>19.124906099630635</v>
      </c>
      <c r="E73" s="102">
        <v>18.612272974533198</v>
      </c>
      <c r="F73" s="102">
        <v>18.022027511319042</v>
      </c>
      <c r="G73" s="102">
        <v>18.949941200415385</v>
      </c>
      <c r="H73" s="102">
        <v>19.286802521548761</v>
      </c>
      <c r="I73" s="102">
        <v>18.508505641228396</v>
      </c>
      <c r="J73" s="102">
        <v>20.867311155677871</v>
      </c>
      <c r="K73" s="102">
        <v>21.465333228314105</v>
      </c>
      <c r="L73" s="102">
        <v>22.313670824796027</v>
      </c>
      <c r="M73" s="102">
        <v>22.766998138650344</v>
      </c>
      <c r="N73" s="102">
        <v>0</v>
      </c>
      <c r="O73" s="102">
        <v>17.877210002014234</v>
      </c>
      <c r="P73" s="102">
        <v>17.55624445675511</v>
      </c>
      <c r="Q73" s="102">
        <v>17.006435185595844</v>
      </c>
      <c r="R73" s="102">
        <v>16.630366471086845</v>
      </c>
      <c r="S73" s="102">
        <v>17.171105424672209</v>
      </c>
      <c r="T73" s="102">
        <v>17.083506569137999</v>
      </c>
      <c r="U73" s="102">
        <v>16.429041366838053</v>
      </c>
      <c r="V73" s="102">
        <v>17.041892453194567</v>
      </c>
      <c r="W73" s="102">
        <v>17.517542180476724</v>
      </c>
      <c r="X73" s="102">
        <v>17.902373937603134</v>
      </c>
      <c r="Y73" s="102">
        <v>17.868095868657846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16.409163329961888</v>
      </c>
      <c r="M74" s="105">
        <v>16.710136419141886</v>
      </c>
      <c r="N74" s="105">
        <v>0</v>
      </c>
      <c r="O74" s="105">
        <v>13.349785882924088</v>
      </c>
      <c r="P74" s="105">
        <v>13.387034307208751</v>
      </c>
      <c r="Q74" s="105">
        <v>12.999691491972991</v>
      </c>
      <c r="R74" s="105">
        <v>12.981809104888628</v>
      </c>
      <c r="S74" s="105">
        <v>13.667040638436271</v>
      </c>
      <c r="T74" s="105">
        <v>13.641172285130718</v>
      </c>
      <c r="U74" s="105">
        <v>13.225624560537515</v>
      </c>
      <c r="V74" s="105">
        <v>13.866804239628022</v>
      </c>
      <c r="W74" s="105">
        <v>14.371371093067733</v>
      </c>
      <c r="X74" s="105">
        <v>14.818758126793037</v>
      </c>
      <c r="Y74" s="105">
        <v>14.880737934220532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7.7411207370947901</v>
      </c>
      <c r="M75" s="99">
        <v>7.6415822827889128</v>
      </c>
      <c r="N75" s="99">
        <v>0</v>
      </c>
      <c r="O75" s="99">
        <v>5.9708845931869039</v>
      </c>
      <c r="P75" s="99">
        <v>6.0922697795042913</v>
      </c>
      <c r="Q75" s="99">
        <v>5.525489242394241</v>
      </c>
      <c r="R75" s="99">
        <v>5.8292292749973331</v>
      </c>
      <c r="S75" s="99">
        <v>6.4216904411949178</v>
      </c>
      <c r="T75" s="99">
        <v>6.0730374479807967</v>
      </c>
      <c r="U75" s="99">
        <v>5.8361486968400058</v>
      </c>
      <c r="V75" s="99">
        <v>6.2007786479448574</v>
      </c>
      <c r="W75" s="99">
        <v>6.4215894782602962</v>
      </c>
      <c r="X75" s="99">
        <v>6.5661150375180188</v>
      </c>
      <c r="Y75" s="99">
        <v>6.4899346395670401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8.6680425928670992</v>
      </c>
      <c r="M76" s="99">
        <v>9.068554136352974</v>
      </c>
      <c r="N76" s="99">
        <v>0</v>
      </c>
      <c r="O76" s="99">
        <v>7.3789012897371844</v>
      </c>
      <c r="P76" s="99">
        <v>7.294764527704463</v>
      </c>
      <c r="Q76" s="99">
        <v>7.4742022495787488</v>
      </c>
      <c r="R76" s="99">
        <v>7.1525798298912946</v>
      </c>
      <c r="S76" s="99">
        <v>7.2453501972413514</v>
      </c>
      <c r="T76" s="99">
        <v>7.5681348371499206</v>
      </c>
      <c r="U76" s="99">
        <v>7.38947586369751</v>
      </c>
      <c r="V76" s="99">
        <v>7.6660255916831623</v>
      </c>
      <c r="W76" s="99">
        <v>7.9497816148074367</v>
      </c>
      <c r="X76" s="99">
        <v>8.2526430892750167</v>
      </c>
      <c r="Y76" s="99">
        <v>8.3908032946534927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11.024034542942651</v>
      </c>
      <c r="D77" s="123">
        <v>8.4988510626314167</v>
      </c>
      <c r="E77" s="123">
        <v>8.882030682551429</v>
      </c>
      <c r="F77" s="123">
        <v>9.3573272285695204</v>
      </c>
      <c r="G77" s="123">
        <v>10.979359300669367</v>
      </c>
      <c r="H77" s="123">
        <v>11.662559247020898</v>
      </c>
      <c r="I77" s="123">
        <v>12.064365449684381</v>
      </c>
      <c r="J77" s="123">
        <v>11.947233996219399</v>
      </c>
      <c r="K77" s="123">
        <v>12.731496334942097</v>
      </c>
      <c r="L77" s="123">
        <v>11.465050204751446</v>
      </c>
      <c r="M77" s="123">
        <v>11.924500021673998</v>
      </c>
      <c r="N77" s="123">
        <v>0</v>
      </c>
      <c r="O77" s="123">
        <v>9.2345529063990774</v>
      </c>
      <c r="P77" s="123">
        <v>9.3259142170110554</v>
      </c>
      <c r="Q77" s="123">
        <v>10.063576495689981</v>
      </c>
      <c r="R77" s="123">
        <v>10.224692179399616</v>
      </c>
      <c r="S77" s="123">
        <v>10.101039734078267</v>
      </c>
      <c r="T77" s="123">
        <v>10.183037807600826</v>
      </c>
      <c r="U77" s="123">
        <v>9.5773110689642742</v>
      </c>
      <c r="V77" s="123">
        <v>9.7574012888675732</v>
      </c>
      <c r="W77" s="123">
        <v>9.9126706999664691</v>
      </c>
      <c r="X77" s="123">
        <v>9.9849538610034489</v>
      </c>
      <c r="Y77" s="123">
        <v>9.8473146009936379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12.628081875162311</v>
      </c>
      <c r="D78" s="99">
        <v>8.0499063377099507</v>
      </c>
      <c r="E78" s="99">
        <v>8.5911160385609762</v>
      </c>
      <c r="F78" s="99">
        <v>9.0730557184600507</v>
      </c>
      <c r="G78" s="99">
        <v>11.886158038118234</v>
      </c>
      <c r="H78" s="99">
        <v>13.051582772989537</v>
      </c>
      <c r="I78" s="99">
        <v>13.745492616717311</v>
      </c>
      <c r="J78" s="99">
        <v>13.392014117165699</v>
      </c>
      <c r="K78" s="99">
        <v>15.316877351839468</v>
      </c>
      <c r="L78" s="99">
        <v>13.218697578319333</v>
      </c>
      <c r="M78" s="99">
        <v>14.364069798410835</v>
      </c>
      <c r="N78" s="99">
        <v>0</v>
      </c>
      <c r="O78" s="99">
        <v>11.229220840288761</v>
      </c>
      <c r="P78" s="99">
        <v>11.513164451948779</v>
      </c>
      <c r="Q78" s="99">
        <v>12.43607550378429</v>
      </c>
      <c r="R78" s="99">
        <v>12.77803198096132</v>
      </c>
      <c r="S78" s="99">
        <v>12.216139309310687</v>
      </c>
      <c r="T78" s="99">
        <v>13.009146215000284</v>
      </c>
      <c r="U78" s="99">
        <v>12.466712342304275</v>
      </c>
      <c r="V78" s="99">
        <v>13.220307179813386</v>
      </c>
      <c r="W78" s="99">
        <v>14.210764787746964</v>
      </c>
      <c r="X78" s="99">
        <v>13.56347936186755</v>
      </c>
      <c r="Y78" s="99">
        <v>13.300117668080381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9.2916634241454208</v>
      </c>
      <c r="D79" s="110">
        <v>9.075178027842016</v>
      </c>
      <c r="E79" s="110">
        <v>9.2578158719218937</v>
      </c>
      <c r="F79" s="110">
        <v>9.7294878918611936</v>
      </c>
      <c r="G79" s="110">
        <v>9.7920856048932858</v>
      </c>
      <c r="H79" s="110">
        <v>9.8768607493334653</v>
      </c>
      <c r="I79" s="110">
        <v>9.99320539207819</v>
      </c>
      <c r="J79" s="110">
        <v>10.396330639090236</v>
      </c>
      <c r="K79" s="110">
        <v>10.425436225336538</v>
      </c>
      <c r="L79" s="110">
        <v>10.409846914065893</v>
      </c>
      <c r="M79" s="110">
        <v>10.788119228236754</v>
      </c>
      <c r="N79" s="110">
        <v>0</v>
      </c>
      <c r="O79" s="110">
        <v>8.7656867386720219</v>
      </c>
      <c r="P79" s="110">
        <v>8.6886282324973152</v>
      </c>
      <c r="Q79" s="110">
        <v>9.3992284352290874</v>
      </c>
      <c r="R79" s="110">
        <v>9.1727896094200023</v>
      </c>
      <c r="S79" s="110">
        <v>9.3367046850846158</v>
      </c>
      <c r="T79" s="110">
        <v>9.0503668012094121</v>
      </c>
      <c r="U79" s="110">
        <v>8.7239043811884525</v>
      </c>
      <c r="V79" s="110">
        <v>9.042070081324086</v>
      </c>
      <c r="W79" s="110">
        <v>9.3045939734853675</v>
      </c>
      <c r="X79" s="110">
        <v>9.4250240935663374</v>
      </c>
      <c r="Y79" s="110">
        <v>9.390149038104104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101.70934319473437</v>
      </c>
      <c r="D81" s="118">
        <f t="shared" si="28"/>
        <v>111.34210910010179</v>
      </c>
      <c r="E81" s="118">
        <f t="shared" si="28"/>
        <v>108.51891805238169</v>
      </c>
      <c r="F81" s="118">
        <f t="shared" si="28"/>
        <v>106.76804210837471</v>
      </c>
      <c r="G81" s="118">
        <f t="shared" si="28"/>
        <v>103.75893732695742</v>
      </c>
      <c r="H81" s="118">
        <f t="shared" si="28"/>
        <v>105.22708708736121</v>
      </c>
      <c r="I81" s="118">
        <f t="shared" si="28"/>
        <v>95.639106398987565</v>
      </c>
      <c r="J81" s="118">
        <f t="shared" si="28"/>
        <v>99.043840344459326</v>
      </c>
      <c r="K81" s="118">
        <f t="shared" si="28"/>
        <v>99.653396779918921</v>
      </c>
      <c r="L81" s="118">
        <f t="shared" si="28"/>
        <v>100.87911262991494</v>
      </c>
      <c r="M81" s="118">
        <f t="shared" si="28"/>
        <v>106.05965930908937</v>
      </c>
      <c r="N81" s="118">
        <f t="shared" si="28"/>
        <v>95.5786635703288</v>
      </c>
      <c r="O81" s="118">
        <f t="shared" si="28"/>
        <v>88.691896305920608</v>
      </c>
      <c r="P81" s="118">
        <f t="shared" si="28"/>
        <v>83.10840963351194</v>
      </c>
      <c r="Q81" s="118">
        <f t="shared" si="28"/>
        <v>77.346601901241456</v>
      </c>
      <c r="R81" s="118">
        <f t="shared" ref="R81:V81" si="29">R82+R85+R87+R100</f>
        <v>77.138430591397253</v>
      </c>
      <c r="S81" s="118">
        <f t="shared" si="29"/>
        <v>75.520872143064111</v>
      </c>
      <c r="T81" s="118">
        <f t="shared" si="29"/>
        <v>70.231565629934479</v>
      </c>
      <c r="U81" s="118">
        <f t="shared" si="29"/>
        <v>65.278997242770203</v>
      </c>
      <c r="V81" s="118">
        <f t="shared" si="29"/>
        <v>70.776943526666145</v>
      </c>
      <c r="W81" s="118">
        <f t="shared" ref="W81:Y81" si="30">W82+W85+W87+W100</f>
        <v>62.127584713520548</v>
      </c>
      <c r="X81" s="118">
        <f t="shared" si="30"/>
        <v>53.505845316266303</v>
      </c>
      <c r="Y81" s="118">
        <f t="shared" si="30"/>
        <v>46.625648187665035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74.302120140265657</v>
      </c>
      <c r="D82" s="123">
        <f t="shared" si="31"/>
        <v>82.025744936986158</v>
      </c>
      <c r="E82" s="123">
        <f t="shared" si="31"/>
        <v>79.255955197082059</v>
      </c>
      <c r="F82" s="123">
        <f t="shared" si="31"/>
        <v>77.945347884259775</v>
      </c>
      <c r="G82" s="123">
        <f t="shared" si="31"/>
        <v>74.208175909483316</v>
      </c>
      <c r="H82" s="123">
        <f t="shared" si="31"/>
        <v>75.26978233423317</v>
      </c>
      <c r="I82" s="123">
        <f t="shared" si="31"/>
        <v>66.305388082066514</v>
      </c>
      <c r="J82" s="123">
        <f t="shared" si="31"/>
        <v>66.966778370243077</v>
      </c>
      <c r="K82" s="123">
        <f t="shared" si="31"/>
        <v>66.198732185087295</v>
      </c>
      <c r="L82" s="123">
        <f t="shared" si="31"/>
        <v>69.665696175305712</v>
      </c>
      <c r="M82" s="123">
        <f t="shared" si="31"/>
        <v>71.820007852722554</v>
      </c>
      <c r="N82" s="123">
        <f t="shared" si="31"/>
        <v>65.580187230823469</v>
      </c>
      <c r="O82" s="123">
        <f t="shared" si="31"/>
        <v>61.515891483751311</v>
      </c>
      <c r="P82" s="123">
        <f t="shared" si="31"/>
        <v>56.211938541533975</v>
      </c>
      <c r="Q82" s="123">
        <f t="shared" si="31"/>
        <v>49.751838397526278</v>
      </c>
      <c r="R82" s="123">
        <f t="shared" ref="R82:V82" si="32">SUM(R83:R84)</f>
        <v>50.172142147337688</v>
      </c>
      <c r="S82" s="123">
        <f t="shared" si="32"/>
        <v>48.211207168763146</v>
      </c>
      <c r="T82" s="123">
        <f t="shared" si="32"/>
        <v>43.656177914555485</v>
      </c>
      <c r="U82" s="123">
        <f t="shared" si="32"/>
        <v>39.531719575761485</v>
      </c>
      <c r="V82" s="123">
        <f t="shared" si="32"/>
        <v>43.793730259709676</v>
      </c>
      <c r="W82" s="123">
        <f t="shared" ref="W82:Y82" si="33">SUM(W83:W84)</f>
        <v>34.675029357922625</v>
      </c>
      <c r="X82" s="123">
        <f t="shared" si="33"/>
        <v>25.66473217497467</v>
      </c>
      <c r="Y82" s="123">
        <f t="shared" si="33"/>
        <v>18.997914670655611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73.967868316932723</v>
      </c>
      <c r="D83" s="99">
        <v>81.651669410180602</v>
      </c>
      <c r="E83" s="99">
        <v>78.892447418501064</v>
      </c>
      <c r="F83" s="99">
        <v>77.585720661594593</v>
      </c>
      <c r="G83" s="99">
        <v>73.8656513108903</v>
      </c>
      <c r="H83" s="99">
        <v>74.919224111519242</v>
      </c>
      <c r="I83" s="99">
        <v>65.997089129072279</v>
      </c>
      <c r="J83" s="99">
        <v>66.651195277420271</v>
      </c>
      <c r="K83" s="99">
        <v>65.885034146203026</v>
      </c>
      <c r="L83" s="99">
        <v>69.330444333013702</v>
      </c>
      <c r="M83" s="99">
        <v>71.470317971396227</v>
      </c>
      <c r="N83" s="99">
        <v>65.265921247905183</v>
      </c>
      <c r="O83" s="99">
        <v>61.217323976639683</v>
      </c>
      <c r="P83" s="99">
        <v>55.940387557086076</v>
      </c>
      <c r="Q83" s="99">
        <v>49.509536846812068</v>
      </c>
      <c r="R83" s="99">
        <v>49.925633562460661</v>
      </c>
      <c r="S83" s="99">
        <v>47.969812850521905</v>
      </c>
      <c r="T83" s="99">
        <v>43.435007261291993</v>
      </c>
      <c r="U83" s="99">
        <v>39.329162590455674</v>
      </c>
      <c r="V83" s="99">
        <v>43.565450393411872</v>
      </c>
      <c r="W83" s="99">
        <v>34.491819513018953</v>
      </c>
      <c r="X83" s="99">
        <v>25.528362783123796</v>
      </c>
      <c r="Y83" s="99">
        <v>18.895748670692303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0.33425182333293757</v>
      </c>
      <c r="D84" s="99">
        <v>0.37407552680555672</v>
      </c>
      <c r="E84" s="99">
        <v>0.36350777858099731</v>
      </c>
      <c r="F84" s="99">
        <v>0.35962722266518599</v>
      </c>
      <c r="G84" s="99">
        <v>0.34252459859301293</v>
      </c>
      <c r="H84" s="99">
        <v>0.35055822271392156</v>
      </c>
      <c r="I84" s="99">
        <v>0.30829895299423088</v>
      </c>
      <c r="J84" s="99">
        <v>0.31558309282280023</v>
      </c>
      <c r="K84" s="99">
        <v>0.31369803888426367</v>
      </c>
      <c r="L84" s="99">
        <v>0.33525184229201671</v>
      </c>
      <c r="M84" s="99">
        <v>0.34968988132632256</v>
      </c>
      <c r="N84" s="99">
        <v>0.314265982918283</v>
      </c>
      <c r="O84" s="99">
        <v>0.29856750711162783</v>
      </c>
      <c r="P84" s="99">
        <v>0.27155098444790099</v>
      </c>
      <c r="Q84" s="99">
        <v>0.24230155071420975</v>
      </c>
      <c r="R84" s="99">
        <v>0.24650858487703051</v>
      </c>
      <c r="S84" s="99">
        <v>0.2413943182412441</v>
      </c>
      <c r="T84" s="99">
        <v>0.22117065326349339</v>
      </c>
      <c r="U84" s="99">
        <v>0.20255698530581354</v>
      </c>
      <c r="V84" s="99">
        <v>0.22827986629780575</v>
      </c>
      <c r="W84" s="99">
        <v>0.18320984490367359</v>
      </c>
      <c r="X84" s="99">
        <v>0.13636939185087388</v>
      </c>
      <c r="Y84" s="99">
        <v>0.1021659999633073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0.54583317580501334</v>
      </c>
      <c r="D85" s="123">
        <f t="shared" si="34"/>
        <v>0.40261073337141123</v>
      </c>
      <c r="E85" s="123">
        <f t="shared" si="34"/>
        <v>0.56056706473919271</v>
      </c>
      <c r="F85" s="123">
        <f t="shared" si="34"/>
        <v>0.29236117500968795</v>
      </c>
      <c r="G85" s="123">
        <f t="shared" si="34"/>
        <v>0.29195831298644903</v>
      </c>
      <c r="H85" s="123">
        <f t="shared" si="34"/>
        <v>0.29443467099093273</v>
      </c>
      <c r="I85" s="123">
        <f t="shared" si="34"/>
        <v>0.45231850764492348</v>
      </c>
      <c r="J85" s="123">
        <f t="shared" si="34"/>
        <v>0.31872825700843305</v>
      </c>
      <c r="K85" s="123">
        <f t="shared" si="34"/>
        <v>0.83004395870779313</v>
      </c>
      <c r="L85" s="123">
        <f t="shared" si="34"/>
        <v>0.29207570012836681</v>
      </c>
      <c r="M85" s="123">
        <f t="shared" si="34"/>
        <v>0.35024241733742528</v>
      </c>
      <c r="N85" s="123">
        <f t="shared" si="34"/>
        <v>1.5081900521250751</v>
      </c>
      <c r="O85" s="123">
        <f t="shared" si="34"/>
        <v>0.26725564655801115</v>
      </c>
      <c r="P85" s="123">
        <f t="shared" si="34"/>
        <v>0.59943516656435236</v>
      </c>
      <c r="Q85" s="123">
        <f t="shared" si="34"/>
        <v>0.31747798203835997</v>
      </c>
      <c r="R85" s="123">
        <f t="shared" si="34"/>
        <v>0.63362759688588144</v>
      </c>
      <c r="S85" s="123">
        <f t="shared" si="34"/>
        <v>0.74403310750969842</v>
      </c>
      <c r="T85" s="123">
        <f t="shared" si="34"/>
        <v>0.5817036370160058</v>
      </c>
      <c r="U85" s="123">
        <f t="shared" si="34"/>
        <v>0.46000283828751221</v>
      </c>
      <c r="V85" s="123">
        <f t="shared" si="34"/>
        <v>0.49135826780248915</v>
      </c>
      <c r="W85" s="123">
        <f t="shared" si="34"/>
        <v>0.24897741960223657</v>
      </c>
      <c r="X85" s="123">
        <f t="shared" si="34"/>
        <v>0.62685129691378572</v>
      </c>
      <c r="Y85" s="123">
        <f t="shared" si="34"/>
        <v>0.37062840018141674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0.54583317580501334</v>
      </c>
      <c r="D86" s="99">
        <f>RES_hhdet_in_fech!D86/RES_summary!D$21</f>
        <v>0.40261073337141123</v>
      </c>
      <c r="E86" s="99">
        <f>RES_hhdet_in_fech!E86/RES_summary!E$21</f>
        <v>0.56056706473919271</v>
      </c>
      <c r="F86" s="99">
        <f>RES_hhdet_in_fech!F86/RES_summary!F$21</f>
        <v>0.29236117500968795</v>
      </c>
      <c r="G86" s="99">
        <f>RES_hhdet_in_fech!G86/RES_summary!G$21</f>
        <v>0.29195831298644903</v>
      </c>
      <c r="H86" s="99">
        <f>RES_hhdet_in_fech!H86/RES_summary!H$21</f>
        <v>0.29443467099093273</v>
      </c>
      <c r="I86" s="99">
        <f>RES_hhdet_in_fech!I86/RES_summary!I$21</f>
        <v>0.45231850764492348</v>
      </c>
      <c r="J86" s="99">
        <f>RES_hhdet_in_fech!J86/RES_summary!J$21</f>
        <v>0.31872825700843305</v>
      </c>
      <c r="K86" s="99">
        <f>RES_hhdet_in_fech!K86/RES_summary!K$21</f>
        <v>0.83004395870779313</v>
      </c>
      <c r="L86" s="99">
        <f>RES_hhdet_in_fech!L86/RES_summary!L$21</f>
        <v>0.29207570012836681</v>
      </c>
      <c r="M86" s="99">
        <f>RES_hhdet_in_fech!M86/RES_summary!M$21</f>
        <v>0.35024241733742528</v>
      </c>
      <c r="N86" s="99">
        <f>RES_hhdet_in_fech!N86/RES_summary!N$21</f>
        <v>1.5081900521250751</v>
      </c>
      <c r="O86" s="99">
        <f>RES_hhdet_in_fech!O86/RES_summary!O$21</f>
        <v>0.26725564655801115</v>
      </c>
      <c r="P86" s="99">
        <f>RES_hhdet_in_fech!P86/RES_summary!P$21</f>
        <v>0.59943516656435236</v>
      </c>
      <c r="Q86" s="99">
        <f>RES_hhdet_in_fech!Q86/RES_summary!Q$21</f>
        <v>0.31747798203835997</v>
      </c>
      <c r="R86" s="99">
        <f>RES_hhdet_in_fech!R86/RES_summary!R$21</f>
        <v>0.63362759688588144</v>
      </c>
      <c r="S86" s="99">
        <f>RES_hhdet_in_fech!S86/RES_summary!S$21</f>
        <v>0.74403310750969842</v>
      </c>
      <c r="T86" s="99">
        <f>RES_hhdet_in_fech!T86/RES_summary!T$21</f>
        <v>0.5817036370160058</v>
      </c>
      <c r="U86" s="99">
        <f>RES_hhdet_in_fech!U86/RES_summary!U$21</f>
        <v>0.46000283828751221</v>
      </c>
      <c r="V86" s="99">
        <f>RES_hhdet_in_fech!V86/RES_summary!V$21</f>
        <v>0.49135826780248915</v>
      </c>
      <c r="W86" s="99">
        <f>RES_hhdet_in_fech!W86/RES_summary!W$21</f>
        <v>0.24897741960223657</v>
      </c>
      <c r="X86" s="99">
        <f>RES_hhdet_in_fech!X86/RES_summary!X$21</f>
        <v>0.62685129691378572</v>
      </c>
      <c r="Y86" s="99">
        <f>RES_hhdet_in_fech!Y86/RES_summary!Y$21</f>
        <v>0.37062840018141674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17.171833250424257</v>
      </c>
      <c r="D87" s="123">
        <v>19.138788132779599</v>
      </c>
      <c r="E87" s="123">
        <v>18.615711503132445</v>
      </c>
      <c r="F87" s="123">
        <v>18.086066392456512</v>
      </c>
      <c r="G87" s="123">
        <v>18.983334197912395</v>
      </c>
      <c r="H87" s="123">
        <v>19.294258380844095</v>
      </c>
      <c r="I87" s="123">
        <v>18.523186123821322</v>
      </c>
      <c r="J87" s="123">
        <v>20.823701707161536</v>
      </c>
      <c r="K87" s="123">
        <v>21.460067966352348</v>
      </c>
      <c r="L87" s="123">
        <v>20.065657631703814</v>
      </c>
      <c r="M87" s="123">
        <v>22.298890118369208</v>
      </c>
      <c r="N87" s="123">
        <v>18.803757050923856</v>
      </c>
      <c r="O87" s="123">
        <v>17.548674167372067</v>
      </c>
      <c r="P87" s="123">
        <v>17.221119318898399</v>
      </c>
      <c r="Q87" s="123">
        <v>16.792785130142121</v>
      </c>
      <c r="R87" s="123">
        <v>16.238030436977386</v>
      </c>
      <c r="S87" s="123">
        <v>16.675260423319774</v>
      </c>
      <c r="T87" s="123">
        <v>16.507625040019377</v>
      </c>
      <c r="U87" s="123">
        <v>16.087385492506264</v>
      </c>
      <c r="V87" s="123">
        <v>16.857552385260526</v>
      </c>
      <c r="W87" s="123">
        <v>17.226826293297201</v>
      </c>
      <c r="X87" s="123">
        <v>17.462018360649395</v>
      </c>
      <c r="Y87" s="123">
        <v>17.571691665528039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21.027391366778648</v>
      </c>
      <c r="D88" s="99">
        <v>19.902930273822498</v>
      </c>
      <c r="E88" s="99">
        <v>18.315315697916265</v>
      </c>
      <c r="F88" s="99">
        <v>19.948447534705693</v>
      </c>
      <c r="G88" s="99">
        <v>19.818107107018722</v>
      </c>
      <c r="H88" s="99">
        <v>19.017974607180218</v>
      </c>
      <c r="I88" s="99">
        <v>18.636510338827556</v>
      </c>
      <c r="J88" s="99">
        <v>20.173593659252553</v>
      </c>
      <c r="K88" s="99">
        <v>21.2157773250145</v>
      </c>
      <c r="L88" s="99">
        <v>21.175655462348946</v>
      </c>
      <c r="M88" s="99">
        <v>21.301812181172608</v>
      </c>
      <c r="N88" s="99">
        <v>19.554798158644065</v>
      </c>
      <c r="O88" s="99">
        <v>19.073603870592503</v>
      </c>
      <c r="P88" s="99">
        <v>18.896223364438157</v>
      </c>
      <c r="Q88" s="99">
        <v>14.857194182855105</v>
      </c>
      <c r="R88" s="99">
        <v>15.970911087373327</v>
      </c>
      <c r="S88" s="99">
        <v>16.564696945509343</v>
      </c>
      <c r="T88" s="99">
        <v>16.049451917920905</v>
      </c>
      <c r="U88" s="99">
        <v>15.172858395157505</v>
      </c>
      <c r="V88" s="99">
        <v>18.582718738482985</v>
      </c>
      <c r="W88" s="99">
        <v>16.875554201465977</v>
      </c>
      <c r="X88" s="99">
        <v>16.847434958982166</v>
      </c>
      <c r="Y88" s="99">
        <v>16.735307677365178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16.019051521458309</v>
      </c>
      <c r="M89" s="99">
        <v>16.18265572699157</v>
      </c>
      <c r="N89" s="99">
        <v>14.824678658712182</v>
      </c>
      <c r="O89" s="99">
        <v>14.699923902808433</v>
      </c>
      <c r="P89" s="99">
        <v>14.733398066234729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15.43153066988171</v>
      </c>
      <c r="W89" s="99">
        <v>0</v>
      </c>
      <c r="X89" s="99">
        <v>14.185655962868751</v>
      </c>
      <c r="Y89" s="99">
        <v>14.183305285352951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7.3452571238352125</v>
      </c>
      <c r="M90" s="102">
        <v>7.1493626104946637</v>
      </c>
      <c r="N90" s="102">
        <v>6.1259161421026871</v>
      </c>
      <c r="O90" s="102">
        <v>6.3830986081661685</v>
      </c>
      <c r="P90" s="102">
        <v>6.5703002163389588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6.7533661993174405</v>
      </c>
      <c r="W90" s="102">
        <v>0</v>
      </c>
      <c r="X90" s="102">
        <v>6.1760939464356968</v>
      </c>
      <c r="Y90" s="102">
        <v>6.0754148829098655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8.673794397623098</v>
      </c>
      <c r="M91" s="105">
        <v>9.0332931164969086</v>
      </c>
      <c r="N91" s="105">
        <v>8.6987625166094951</v>
      </c>
      <c r="O91" s="105">
        <v>8.3168252946422623</v>
      </c>
      <c r="P91" s="105">
        <v>8.1630978498957703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8.6781644705642691</v>
      </c>
      <c r="W91" s="105">
        <v>0</v>
      </c>
      <c r="X91" s="105">
        <v>8.009562016433053</v>
      </c>
      <c r="Y91" s="105">
        <v>8.1078904024430845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20.855924958744865</v>
      </c>
      <c r="D92" s="102">
        <v>19.645482097453083</v>
      </c>
      <c r="E92" s="102">
        <v>20.336905999063426</v>
      </c>
      <c r="F92" s="102">
        <v>20.547863405879497</v>
      </c>
      <c r="G92" s="102">
        <v>20.965495331895095</v>
      </c>
      <c r="H92" s="102">
        <v>21.422724992723587</v>
      </c>
      <c r="I92" s="102">
        <v>21.400457708940824</v>
      </c>
      <c r="J92" s="102">
        <v>22.58349263463645</v>
      </c>
      <c r="K92" s="102">
        <v>23.482410192465114</v>
      </c>
      <c r="L92" s="102">
        <v>24.132050263267431</v>
      </c>
      <c r="M92" s="102">
        <v>24.374735859742962</v>
      </c>
      <c r="N92" s="102">
        <v>20.961134712208583</v>
      </c>
      <c r="O92" s="102">
        <v>19.0850182668262</v>
      </c>
      <c r="P92" s="102">
        <v>18.625191580694914</v>
      </c>
      <c r="Q92" s="102">
        <v>18.261033072809106</v>
      </c>
      <c r="R92" s="102">
        <v>16.219633061819334</v>
      </c>
      <c r="S92" s="102">
        <v>16.45699341309674</v>
      </c>
      <c r="T92" s="102">
        <v>16.80823945208596</v>
      </c>
      <c r="U92" s="102">
        <v>16.006340221965882</v>
      </c>
      <c r="V92" s="102">
        <v>17.447108541046109</v>
      </c>
      <c r="W92" s="102">
        <v>19.095199705316098</v>
      </c>
      <c r="X92" s="102">
        <v>18.496209218810677</v>
      </c>
      <c r="Y92" s="102">
        <v>16.574177075221051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16.877377430242358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14.660146857702928</v>
      </c>
      <c r="Y93" s="105">
        <v>0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8.2710513512613115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3.8814158748975736</v>
      </c>
      <c r="Y94" s="99">
        <v>0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8.6063260789810503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10.778730982805357</v>
      </c>
      <c r="Y95" s="99">
        <v>0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17.104882689912333</v>
      </c>
      <c r="D96" s="102">
        <v>19.124906099630628</v>
      </c>
      <c r="E96" s="102">
        <v>18.612272974533198</v>
      </c>
      <c r="F96" s="102">
        <v>18.022027511319045</v>
      </c>
      <c r="G96" s="102">
        <v>18.949941200415381</v>
      </c>
      <c r="H96" s="102">
        <v>19.286802521548765</v>
      </c>
      <c r="I96" s="102">
        <v>18.5085056412284</v>
      </c>
      <c r="J96" s="102">
        <v>20.867311155677871</v>
      </c>
      <c r="K96" s="102">
        <v>21.465333228314101</v>
      </c>
      <c r="L96" s="102">
        <v>22.313670824796031</v>
      </c>
      <c r="M96" s="102">
        <v>22.766998138650344</v>
      </c>
      <c r="N96" s="102">
        <v>18.956778602990251</v>
      </c>
      <c r="O96" s="102">
        <v>17.87721000201423</v>
      </c>
      <c r="P96" s="102">
        <v>17.55624445675511</v>
      </c>
      <c r="Q96" s="102">
        <v>17.006435185595848</v>
      </c>
      <c r="R96" s="102">
        <v>16.630366471086845</v>
      </c>
      <c r="S96" s="102">
        <v>17.171105424672206</v>
      </c>
      <c r="T96" s="102">
        <v>17.083506569137999</v>
      </c>
      <c r="U96" s="102">
        <v>16.429041366838053</v>
      </c>
      <c r="V96" s="102">
        <v>17.041892453194567</v>
      </c>
      <c r="W96" s="102">
        <v>17.517542180476728</v>
      </c>
      <c r="X96" s="102">
        <v>17.902373937603127</v>
      </c>
      <c r="Y96" s="102">
        <v>17.868095868657843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16.409163329961888</v>
      </c>
      <c r="M97" s="105">
        <v>16.710136419141882</v>
      </c>
      <c r="N97" s="105">
        <v>13.834805398602626</v>
      </c>
      <c r="O97" s="105">
        <v>13.349785882924087</v>
      </c>
      <c r="P97" s="105">
        <v>13.387034307208753</v>
      </c>
      <c r="Q97" s="105">
        <v>12.999691491972985</v>
      </c>
      <c r="R97" s="105">
        <v>12.981809104888626</v>
      </c>
      <c r="S97" s="105">
        <v>13.667040638436271</v>
      </c>
      <c r="T97" s="105">
        <v>13.641172285130718</v>
      </c>
      <c r="U97" s="105">
        <v>13.225624560537515</v>
      </c>
      <c r="V97" s="105">
        <v>13.866804239628024</v>
      </c>
      <c r="W97" s="105">
        <v>14.371371093067729</v>
      </c>
      <c r="X97" s="105">
        <v>14.818758126793039</v>
      </c>
      <c r="Y97" s="105">
        <v>14.880737934220532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7.7411207370947901</v>
      </c>
      <c r="M98" s="99">
        <v>7.6415822827889093</v>
      </c>
      <c r="N98" s="99">
        <v>5.9231301235028964</v>
      </c>
      <c r="O98" s="99">
        <v>5.9708845931869039</v>
      </c>
      <c r="P98" s="99">
        <v>6.0922697795042886</v>
      </c>
      <c r="Q98" s="99">
        <v>5.5254892423942401</v>
      </c>
      <c r="R98" s="99">
        <v>5.8292292749973322</v>
      </c>
      <c r="S98" s="99">
        <v>6.4216904411949178</v>
      </c>
      <c r="T98" s="99">
        <v>6.0730374479807967</v>
      </c>
      <c r="U98" s="99">
        <v>5.8361486968400067</v>
      </c>
      <c r="V98" s="99">
        <v>6.2007786479448574</v>
      </c>
      <c r="W98" s="99">
        <v>6.4215894782602971</v>
      </c>
      <c r="X98" s="99">
        <v>6.5661150375180188</v>
      </c>
      <c r="Y98" s="99">
        <v>6.4899346395670401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8.6680425928670992</v>
      </c>
      <c r="M99" s="99">
        <v>9.0685541363529723</v>
      </c>
      <c r="N99" s="99">
        <v>7.9116752750997277</v>
      </c>
      <c r="O99" s="99">
        <v>7.3789012897371844</v>
      </c>
      <c r="P99" s="99">
        <v>7.294764527704463</v>
      </c>
      <c r="Q99" s="99">
        <v>7.474202249578747</v>
      </c>
      <c r="R99" s="99">
        <v>7.1525798298912946</v>
      </c>
      <c r="S99" s="99">
        <v>7.2453501972413523</v>
      </c>
      <c r="T99" s="99">
        <v>7.5681348371499224</v>
      </c>
      <c r="U99" s="99">
        <v>7.38947586369751</v>
      </c>
      <c r="V99" s="99">
        <v>7.6660255916831641</v>
      </c>
      <c r="W99" s="99">
        <v>7.9497816148074367</v>
      </c>
      <c r="X99" s="99">
        <v>8.2526430892750184</v>
      </c>
      <c r="Y99" s="99">
        <v>8.3908032946534927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9.6895566282394405</v>
      </c>
      <c r="D100" s="123">
        <v>9.7749652969646235</v>
      </c>
      <c r="E100" s="123">
        <v>10.086684287428005</v>
      </c>
      <c r="F100" s="123">
        <v>10.444266656648743</v>
      </c>
      <c r="G100" s="123">
        <v>10.275468906575256</v>
      </c>
      <c r="H100" s="123">
        <v>10.368611701293007</v>
      </c>
      <c r="I100" s="123">
        <v>10.358213685454814</v>
      </c>
      <c r="J100" s="123">
        <v>10.934632010046286</v>
      </c>
      <c r="K100" s="123">
        <v>11.164552669771496</v>
      </c>
      <c r="L100" s="123">
        <v>10.855683122777057</v>
      </c>
      <c r="M100" s="123">
        <v>11.590518920660177</v>
      </c>
      <c r="N100" s="123">
        <v>9.6865292364563906</v>
      </c>
      <c r="O100" s="123">
        <v>9.3600750082392192</v>
      </c>
      <c r="P100" s="123">
        <v>9.0759166065152037</v>
      </c>
      <c r="Q100" s="123">
        <v>10.484500391534691</v>
      </c>
      <c r="R100" s="123">
        <v>10.094630410196309</v>
      </c>
      <c r="S100" s="123">
        <v>9.890371443471496</v>
      </c>
      <c r="T100" s="123">
        <v>9.4860590383436172</v>
      </c>
      <c r="U100" s="123">
        <v>9.1998893362149303</v>
      </c>
      <c r="V100" s="123">
        <v>9.6343026138934604</v>
      </c>
      <c r="W100" s="123">
        <v>9.9767516426984884</v>
      </c>
      <c r="X100" s="123">
        <v>9.7522434837284457</v>
      </c>
      <c r="Y100" s="123">
        <v>9.6854134512999668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11.701738596576323</v>
      </c>
      <c r="D101" s="99">
        <v>12.280157731667149</v>
      </c>
      <c r="E101" s="99">
        <v>11.616932580818876</v>
      </c>
      <c r="F101" s="99">
        <v>13.374157593171724</v>
      </c>
      <c r="G101" s="99">
        <v>12.692307786439722</v>
      </c>
      <c r="H101" s="99">
        <v>12.725606208620567</v>
      </c>
      <c r="I101" s="99">
        <v>13.145989351222621</v>
      </c>
      <c r="J101" s="99">
        <v>13.485347259596452</v>
      </c>
      <c r="K101" s="99">
        <v>13.760561846199479</v>
      </c>
      <c r="L101" s="99">
        <v>13.516875354564803</v>
      </c>
      <c r="M101" s="99">
        <v>13.716136168326161</v>
      </c>
      <c r="N101" s="99">
        <v>12.392046125429761</v>
      </c>
      <c r="O101" s="99">
        <v>11.371596420647991</v>
      </c>
      <c r="P101" s="99">
        <v>10.179958816237958</v>
      </c>
      <c r="Q101" s="99">
        <v>14.068729569570596</v>
      </c>
      <c r="R101" s="99">
        <v>13.407150792843801</v>
      </c>
      <c r="S101" s="99">
        <v>13.048409239033294</v>
      </c>
      <c r="T101" s="99">
        <v>12.68275549037252</v>
      </c>
      <c r="U101" s="99">
        <v>12.139572737787807</v>
      </c>
      <c r="V101" s="99">
        <v>15.167886959338086</v>
      </c>
      <c r="W101" s="99">
        <v>13.840878718407044</v>
      </c>
      <c r="X101" s="99">
        <v>13.726732875342279</v>
      </c>
      <c r="Y101" s="99">
        <v>13.575354363928687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11.92621887388705</v>
      </c>
      <c r="D102" s="99">
        <v>11.40752125046434</v>
      </c>
      <c r="E102" s="99">
        <v>13.21156492188808</v>
      </c>
      <c r="F102" s="99">
        <v>13.609174892981752</v>
      </c>
      <c r="G102" s="99">
        <v>13.375306988432175</v>
      </c>
      <c r="H102" s="99">
        <v>14.07163750721841</v>
      </c>
      <c r="I102" s="99">
        <v>13.035578721003768</v>
      </c>
      <c r="J102" s="99">
        <v>12.26675532558486</v>
      </c>
      <c r="K102" s="99">
        <v>13.681482220761835</v>
      </c>
      <c r="L102" s="99">
        <v>11.987759094519895</v>
      </c>
      <c r="M102" s="99">
        <v>14.806933386370462</v>
      </c>
      <c r="N102" s="99">
        <v>12.293392171236436</v>
      </c>
      <c r="O102" s="99">
        <v>11.554658392126701</v>
      </c>
      <c r="P102" s="99">
        <v>10.757921789517336</v>
      </c>
      <c r="Q102" s="99">
        <v>15.669339692207108</v>
      </c>
      <c r="R102" s="99">
        <v>12.741340896267635</v>
      </c>
      <c r="S102" s="99">
        <v>12.377721189892393</v>
      </c>
      <c r="T102" s="99">
        <v>12.549677782360789</v>
      </c>
      <c r="U102" s="99">
        <v>11.878204725918252</v>
      </c>
      <c r="V102" s="99">
        <v>12.995221562250565</v>
      </c>
      <c r="W102" s="99">
        <v>14.31162332132905</v>
      </c>
      <c r="X102" s="99">
        <v>13.94583310975197</v>
      </c>
      <c r="Y102" s="99">
        <v>12.420460888429506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9.2916634241454208</v>
      </c>
      <c r="D103" s="110">
        <v>9.0751780278420142</v>
      </c>
      <c r="E103" s="110">
        <v>9.2578158719218937</v>
      </c>
      <c r="F103" s="110">
        <v>9.7294878918611936</v>
      </c>
      <c r="G103" s="110">
        <v>9.7920856048932858</v>
      </c>
      <c r="H103" s="110">
        <v>9.8768607493334653</v>
      </c>
      <c r="I103" s="110">
        <v>9.9932053920781918</v>
      </c>
      <c r="J103" s="110">
        <v>10.396330639090237</v>
      </c>
      <c r="K103" s="110">
        <v>10.425436225336536</v>
      </c>
      <c r="L103" s="110">
        <v>10.409846914065893</v>
      </c>
      <c r="M103" s="110">
        <v>10.788119228236754</v>
      </c>
      <c r="N103" s="110">
        <v>9.1779382617568288</v>
      </c>
      <c r="O103" s="110">
        <v>8.7656867386720219</v>
      </c>
      <c r="P103" s="110">
        <v>8.688628232497317</v>
      </c>
      <c r="Q103" s="110">
        <v>9.3992284352290874</v>
      </c>
      <c r="R103" s="110">
        <v>9.1727896094200059</v>
      </c>
      <c r="S103" s="110">
        <v>9.3367046850846158</v>
      </c>
      <c r="T103" s="110">
        <v>9.0503668012094121</v>
      </c>
      <c r="U103" s="110">
        <v>8.7239043811884525</v>
      </c>
      <c r="V103" s="110">
        <v>9.0420700813240842</v>
      </c>
      <c r="W103" s="110">
        <v>9.3045939734853675</v>
      </c>
      <c r="X103" s="110">
        <v>9.4250240935663339</v>
      </c>
      <c r="Y103" s="110">
        <v>9.3901490381041004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81.570381878505202</v>
      </c>
      <c r="D124" s="118">
        <f t="shared" si="42"/>
        <v>0</v>
      </c>
      <c r="E124" s="118">
        <f t="shared" si="42"/>
        <v>88.908325710557051</v>
      </c>
      <c r="F124" s="118">
        <f t="shared" si="42"/>
        <v>81.895775703869631</v>
      </c>
      <c r="G124" s="118">
        <f t="shared" si="42"/>
        <v>84.472228545347747</v>
      </c>
      <c r="H124" s="118">
        <f t="shared" si="42"/>
        <v>84.205982244174777</v>
      </c>
      <c r="I124" s="118">
        <f t="shared" si="42"/>
        <v>79.175497032136406</v>
      </c>
      <c r="J124" s="118">
        <f t="shared" si="42"/>
        <v>78.307071077519936</v>
      </c>
      <c r="K124" s="118">
        <f t="shared" si="42"/>
        <v>83.362969821896357</v>
      </c>
      <c r="L124" s="118">
        <f t="shared" si="42"/>
        <v>84.54613060903651</v>
      </c>
      <c r="M124" s="118">
        <f t="shared" si="42"/>
        <v>88.628074287505825</v>
      </c>
      <c r="N124" s="118">
        <f t="shared" si="42"/>
        <v>83.392915782795086</v>
      </c>
      <c r="O124" s="118">
        <f t="shared" si="42"/>
        <v>74.831020955935372</v>
      </c>
      <c r="P124" s="118">
        <f t="shared" si="42"/>
        <v>70.743935828553106</v>
      </c>
      <c r="Q124" s="118">
        <f t="shared" si="42"/>
        <v>71.575554307202438</v>
      </c>
      <c r="R124" s="118">
        <f t="shared" ref="R124:V124" si="43">R125+R128+R130+R139</f>
        <v>67.404258334841415</v>
      </c>
      <c r="S124" s="118">
        <f t="shared" si="43"/>
        <v>68.181181710172538</v>
      </c>
      <c r="T124" s="118">
        <f t="shared" si="43"/>
        <v>64.239144177436742</v>
      </c>
      <c r="U124" s="118">
        <f t="shared" si="43"/>
        <v>59.443808138333736</v>
      </c>
      <c r="V124" s="118">
        <f t="shared" si="43"/>
        <v>61.243871123286723</v>
      </c>
      <c r="W124" s="118">
        <f t="shared" ref="W124:Y124" si="44">W125+W128+W130+W139</f>
        <v>58.330668162214735</v>
      </c>
      <c r="X124" s="118">
        <f t="shared" si="44"/>
        <v>50.37769080977678</v>
      </c>
      <c r="Y124" s="118">
        <f t="shared" si="44"/>
        <v>44.392166953190703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55.824775274461317</v>
      </c>
      <c r="D125" s="123">
        <f t="shared" si="45"/>
        <v>0</v>
      </c>
      <c r="E125" s="123">
        <f t="shared" si="45"/>
        <v>64.678992274831643</v>
      </c>
      <c r="F125" s="123">
        <f t="shared" si="45"/>
        <v>57.238102191060463</v>
      </c>
      <c r="G125" s="123">
        <f t="shared" si="45"/>
        <v>58.670483148278052</v>
      </c>
      <c r="H125" s="123">
        <f t="shared" si="45"/>
        <v>58.605721080243427</v>
      </c>
      <c r="I125" s="123">
        <f t="shared" si="45"/>
        <v>53.237154235761196</v>
      </c>
      <c r="J125" s="123">
        <f t="shared" si="45"/>
        <v>51.742949481988241</v>
      </c>
      <c r="K125" s="123">
        <f t="shared" si="45"/>
        <v>54.061901431761058</v>
      </c>
      <c r="L125" s="123">
        <f t="shared" si="45"/>
        <v>56.659952748995416</v>
      </c>
      <c r="M125" s="123">
        <f t="shared" si="45"/>
        <v>59.902850222393873</v>
      </c>
      <c r="N125" s="123">
        <f t="shared" si="45"/>
        <v>57.168608673062501</v>
      </c>
      <c r="O125" s="123">
        <f t="shared" si="45"/>
        <v>51.265682151574659</v>
      </c>
      <c r="P125" s="123">
        <f t="shared" si="45"/>
        <v>46.70492609394752</v>
      </c>
      <c r="Q125" s="123">
        <f t="shared" si="45"/>
        <v>45.903248757322146</v>
      </c>
      <c r="R125" s="123">
        <f t="shared" ref="R125:V125" si="46">SUM(R126:R127)</f>
        <v>43.280552834259474</v>
      </c>
      <c r="S125" s="123">
        <f t="shared" si="46"/>
        <v>43.167055028398018</v>
      </c>
      <c r="T125" s="123">
        <f t="shared" si="46"/>
        <v>39.211041728693814</v>
      </c>
      <c r="U125" s="123">
        <f t="shared" si="46"/>
        <v>35.636365946507901</v>
      </c>
      <c r="V125" s="123">
        <f t="shared" si="46"/>
        <v>36.76430234734525</v>
      </c>
      <c r="W125" s="123">
        <f t="shared" ref="W125:Y125" si="47">SUM(W126:W127)</f>
        <v>33.288793146470965</v>
      </c>
      <c r="X125" s="123">
        <f t="shared" si="47"/>
        <v>24.188686170534751</v>
      </c>
      <c r="Y125" s="123">
        <f t="shared" si="47"/>
        <v>18.217732752755982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55.650149327565501</v>
      </c>
      <c r="D126" s="99">
        <v>0</v>
      </c>
      <c r="E126" s="99">
        <v>64.479904310037924</v>
      </c>
      <c r="F126" s="99">
        <v>57.063929897867141</v>
      </c>
      <c r="G126" s="99">
        <v>58.494922410141207</v>
      </c>
      <c r="H126" s="99">
        <v>58.431739527389325</v>
      </c>
      <c r="I126" s="99">
        <v>53.08197423113684</v>
      </c>
      <c r="J126" s="99">
        <v>51.592548840349309</v>
      </c>
      <c r="K126" s="99">
        <v>53.906362742539876</v>
      </c>
      <c r="L126" s="99">
        <v>56.496915031249884</v>
      </c>
      <c r="M126" s="99">
        <v>59.730686598842802</v>
      </c>
      <c r="N126" s="99">
        <v>57.008476608570447</v>
      </c>
      <c r="O126" s="99">
        <v>51.121135395636713</v>
      </c>
      <c r="P126" s="99">
        <v>46.574363687299702</v>
      </c>
      <c r="Q126" s="99">
        <v>45.774636348233898</v>
      </c>
      <c r="R126" s="99">
        <v>43.15969575569062</v>
      </c>
      <c r="S126" s="99">
        <v>43.045917043545209</v>
      </c>
      <c r="T126" s="99">
        <v>39.101247390049465</v>
      </c>
      <c r="U126" s="99">
        <v>35.53669916910416</v>
      </c>
      <c r="V126" s="99">
        <v>36.660734614873043</v>
      </c>
      <c r="W126" s="99">
        <v>33.194448113256215</v>
      </c>
      <c r="X126" s="99">
        <v>24.120035956461386</v>
      </c>
      <c r="Y126" s="99">
        <v>18.165603057658355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0.17462594689581315</v>
      </c>
      <c r="D127" s="99">
        <v>0</v>
      </c>
      <c r="E127" s="99">
        <v>0.1990879647937136</v>
      </c>
      <c r="F127" s="99">
        <v>0.17417229319332109</v>
      </c>
      <c r="G127" s="99">
        <v>0.17556073813684167</v>
      </c>
      <c r="H127" s="99">
        <v>0.17398155285410366</v>
      </c>
      <c r="I127" s="99">
        <v>0.15518000462435846</v>
      </c>
      <c r="J127" s="99">
        <v>0.15040064163893035</v>
      </c>
      <c r="K127" s="99">
        <v>0.15553868922117936</v>
      </c>
      <c r="L127" s="99">
        <v>0.16303771774553066</v>
      </c>
      <c r="M127" s="99">
        <v>0.17216362355107007</v>
      </c>
      <c r="N127" s="99">
        <v>0.1601320644920555</v>
      </c>
      <c r="O127" s="99">
        <v>0.14454675593794186</v>
      </c>
      <c r="P127" s="99">
        <v>0.13056240664781887</v>
      </c>
      <c r="Q127" s="99">
        <v>0.12861240908824484</v>
      </c>
      <c r="R127" s="99">
        <v>0.12085707856885665</v>
      </c>
      <c r="S127" s="99">
        <v>0.12113798485281164</v>
      </c>
      <c r="T127" s="99">
        <v>0.10979433864434987</v>
      </c>
      <c r="U127" s="99">
        <v>9.9666777403737E-2</v>
      </c>
      <c r="V127" s="99">
        <v>0.10356773247221039</v>
      </c>
      <c r="W127" s="99">
        <v>9.4345033214749796E-2</v>
      </c>
      <c r="X127" s="99">
        <v>6.8650214073363525E-2</v>
      </c>
      <c r="Y127" s="99">
        <v>5.2129695097628048E-2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0.54588448606844564</v>
      </c>
      <c r="D128" s="123">
        <f t="shared" si="48"/>
        <v>0</v>
      </c>
      <c r="E128" s="123">
        <f t="shared" si="48"/>
        <v>0.56048820352962925</v>
      </c>
      <c r="F128" s="123">
        <f t="shared" si="48"/>
        <v>0.29237144830893919</v>
      </c>
      <c r="G128" s="123">
        <f t="shared" si="48"/>
        <v>0.29196242199207095</v>
      </c>
      <c r="H128" s="123">
        <f t="shared" si="48"/>
        <v>0.29441162943554483</v>
      </c>
      <c r="I128" s="123">
        <f t="shared" si="48"/>
        <v>0.45237301877704184</v>
      </c>
      <c r="J128" s="123">
        <f t="shared" si="48"/>
        <v>0.31875116295981515</v>
      </c>
      <c r="K128" s="123">
        <f t="shared" si="48"/>
        <v>0.8300589933695689</v>
      </c>
      <c r="L128" s="123">
        <f t="shared" si="48"/>
        <v>0.29204635081974123</v>
      </c>
      <c r="M128" s="123">
        <f t="shared" si="48"/>
        <v>0.35023571889384264</v>
      </c>
      <c r="N128" s="123">
        <f t="shared" si="48"/>
        <v>1.5082442567764545</v>
      </c>
      <c r="O128" s="123">
        <f t="shared" si="48"/>
        <v>0.26726195826854549</v>
      </c>
      <c r="P128" s="123">
        <f t="shared" si="48"/>
        <v>0.59944674975498924</v>
      </c>
      <c r="Q128" s="123">
        <f t="shared" si="48"/>
        <v>0.317487673608569</v>
      </c>
      <c r="R128" s="123">
        <f t="shared" si="48"/>
        <v>0.63367390596198458</v>
      </c>
      <c r="S128" s="123">
        <f t="shared" si="48"/>
        <v>0.74402367707376837</v>
      </c>
      <c r="T128" s="123">
        <f t="shared" si="48"/>
        <v>0.58168112158428942</v>
      </c>
      <c r="U128" s="123">
        <f t="shared" si="48"/>
        <v>0.46001224151154091</v>
      </c>
      <c r="V128" s="123">
        <f t="shared" si="48"/>
        <v>0.49134094633910846</v>
      </c>
      <c r="W128" s="123">
        <f t="shared" si="48"/>
        <v>0.24896366231437123</v>
      </c>
      <c r="X128" s="123">
        <f t="shared" si="48"/>
        <v>0.62683903517111117</v>
      </c>
      <c r="Y128" s="123">
        <f t="shared" si="48"/>
        <v>0.37062452489432957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0.54588448606844564</v>
      </c>
      <c r="D129" s="99">
        <f>RES_hhdet_in_fech!D129/RES_summary!D$21</f>
        <v>0</v>
      </c>
      <c r="E129" s="99">
        <f>RES_hhdet_in_fech!E129/RES_summary!E$21</f>
        <v>0.56048820352962925</v>
      </c>
      <c r="F129" s="99">
        <f>RES_hhdet_in_fech!F129/RES_summary!F$21</f>
        <v>0.29237144830893919</v>
      </c>
      <c r="G129" s="99">
        <f>RES_hhdet_in_fech!G129/RES_summary!G$21</f>
        <v>0.29196242199207095</v>
      </c>
      <c r="H129" s="99">
        <f>RES_hhdet_in_fech!H129/RES_summary!H$21</f>
        <v>0.29441162943554483</v>
      </c>
      <c r="I129" s="99">
        <f>RES_hhdet_in_fech!I129/RES_summary!I$21</f>
        <v>0.45237301877704184</v>
      </c>
      <c r="J129" s="99">
        <f>RES_hhdet_in_fech!J129/RES_summary!J$21</f>
        <v>0.31875116295981515</v>
      </c>
      <c r="K129" s="99">
        <f>RES_hhdet_in_fech!K129/RES_summary!K$21</f>
        <v>0.8300589933695689</v>
      </c>
      <c r="L129" s="99">
        <f>RES_hhdet_in_fech!L129/RES_summary!L$21</f>
        <v>0.29204635081974123</v>
      </c>
      <c r="M129" s="99">
        <f>RES_hhdet_in_fech!M129/RES_summary!M$21</f>
        <v>0.35023571889384264</v>
      </c>
      <c r="N129" s="99">
        <f>RES_hhdet_in_fech!N129/RES_summary!N$21</f>
        <v>1.5082442567764545</v>
      </c>
      <c r="O129" s="99">
        <f>RES_hhdet_in_fech!O129/RES_summary!O$21</f>
        <v>0.26726195826854549</v>
      </c>
      <c r="P129" s="99">
        <f>RES_hhdet_in_fech!P129/RES_summary!P$21</f>
        <v>0.59944674975498924</v>
      </c>
      <c r="Q129" s="99">
        <f>RES_hhdet_in_fech!Q129/RES_summary!Q$21</f>
        <v>0.317487673608569</v>
      </c>
      <c r="R129" s="99">
        <f>RES_hhdet_in_fech!R129/RES_summary!R$21</f>
        <v>0.63367390596198458</v>
      </c>
      <c r="S129" s="99">
        <f>RES_hhdet_in_fech!S129/RES_summary!S$21</f>
        <v>0.74402367707376837</v>
      </c>
      <c r="T129" s="99">
        <f>RES_hhdet_in_fech!T129/RES_summary!T$21</f>
        <v>0.58168112158428942</v>
      </c>
      <c r="U129" s="99">
        <f>RES_hhdet_in_fech!U129/RES_summary!U$21</f>
        <v>0.46001224151154091</v>
      </c>
      <c r="V129" s="99">
        <f>RES_hhdet_in_fech!V129/RES_summary!V$21</f>
        <v>0.49134094633910846</v>
      </c>
      <c r="W129" s="99">
        <f>RES_hhdet_in_fech!W129/RES_summary!W$21</f>
        <v>0.24896366231437123</v>
      </c>
      <c r="X129" s="99">
        <f>RES_hhdet_in_fech!X129/RES_summary!X$21</f>
        <v>0.62683903517111117</v>
      </c>
      <c r="Y129" s="99">
        <f>RES_hhdet_in_fech!Y129/RES_summary!Y$21</f>
        <v>0.37062452489432957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15.574969114662705</v>
      </c>
      <c r="D130" s="123">
        <v>0</v>
      </c>
      <c r="E130" s="123">
        <v>13.669024401581595</v>
      </c>
      <c r="F130" s="123">
        <v>14.119343019119526</v>
      </c>
      <c r="G130" s="123">
        <v>15.381195784626371</v>
      </c>
      <c r="H130" s="123">
        <v>15.058868671766158</v>
      </c>
      <c r="I130" s="123">
        <v>15.235941745154369</v>
      </c>
      <c r="J130" s="123">
        <v>15.581793823264523</v>
      </c>
      <c r="K130" s="123">
        <v>17.539496668762602</v>
      </c>
      <c r="L130" s="123">
        <v>16.943111099057713</v>
      </c>
      <c r="M130" s="123">
        <v>16.991429799823372</v>
      </c>
      <c r="N130" s="123">
        <v>15.235066927949555</v>
      </c>
      <c r="O130" s="123">
        <v>14.174422608722994</v>
      </c>
      <c r="P130" s="123">
        <v>14.482380719235111</v>
      </c>
      <c r="Q130" s="123">
        <v>15.275881886997519</v>
      </c>
      <c r="R130" s="123">
        <v>13.906990546319758</v>
      </c>
      <c r="S130" s="123">
        <v>14.721153238810185</v>
      </c>
      <c r="T130" s="123">
        <v>15.18931593222697</v>
      </c>
      <c r="U130" s="123">
        <v>14.378711497466872</v>
      </c>
      <c r="V130" s="123">
        <v>14.643386351137034</v>
      </c>
      <c r="W130" s="123">
        <v>15.118931556843727</v>
      </c>
      <c r="X130" s="123">
        <v>15.948869267882861</v>
      </c>
      <c r="Y130" s="123">
        <v>16.341346761366374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15.231053532423198</v>
      </c>
      <c r="D131" s="99">
        <v>0</v>
      </c>
      <c r="E131" s="99">
        <v>13.669024401581595</v>
      </c>
      <c r="F131" s="99">
        <v>14.119343019119526</v>
      </c>
      <c r="G131" s="99">
        <v>15.381195784626371</v>
      </c>
      <c r="H131" s="99">
        <v>14.666689674915739</v>
      </c>
      <c r="I131" s="99">
        <v>14.548236902558768</v>
      </c>
      <c r="J131" s="99">
        <v>15.328866687267709</v>
      </c>
      <c r="K131" s="99">
        <v>17.273054259641256</v>
      </c>
      <c r="L131" s="99">
        <v>16.967752135249413</v>
      </c>
      <c r="M131" s="99">
        <v>16.955542463413185</v>
      </c>
      <c r="N131" s="99">
        <v>15.092214362712628</v>
      </c>
      <c r="O131" s="99">
        <v>13.821323630900396</v>
      </c>
      <c r="P131" s="99">
        <v>13.603117844675037</v>
      </c>
      <c r="Q131" s="99">
        <v>15.225754918888805</v>
      </c>
      <c r="R131" s="99">
        <v>13.687625638369608</v>
      </c>
      <c r="S131" s="99">
        <v>14.586013868995375</v>
      </c>
      <c r="T131" s="99">
        <v>14.714186745722227</v>
      </c>
      <c r="U131" s="99">
        <v>14.00634106531278</v>
      </c>
      <c r="V131" s="99">
        <v>14.358065466560122</v>
      </c>
      <c r="W131" s="99">
        <v>15.120894634265943</v>
      </c>
      <c r="X131" s="99">
        <v>15.738746978571784</v>
      </c>
      <c r="Y131" s="99">
        <v>16.344285532840509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14.442430941791132</v>
      </c>
      <c r="M132" s="99">
        <v>14.410282032855619</v>
      </c>
      <c r="N132" s="99">
        <v>12.774807528191158</v>
      </c>
      <c r="O132" s="99">
        <v>11.79992011690487</v>
      </c>
      <c r="P132" s="99">
        <v>11.705846892256165</v>
      </c>
      <c r="Q132" s="99">
        <v>13.102712641632344</v>
      </c>
      <c r="R132" s="99">
        <v>0</v>
      </c>
      <c r="S132" s="99">
        <v>0</v>
      </c>
      <c r="T132" s="99">
        <v>0</v>
      </c>
      <c r="U132" s="99">
        <v>12.247321286545112</v>
      </c>
      <c r="V132" s="99">
        <v>12.599079515918278</v>
      </c>
      <c r="W132" s="99">
        <v>13.307011096139535</v>
      </c>
      <c r="X132" s="99">
        <v>13.918677183231043</v>
      </c>
      <c r="Y132" s="99">
        <v>14.505639742870754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5.8942288335673299</v>
      </c>
      <c r="M133" s="102">
        <v>5.6915938346528812</v>
      </c>
      <c r="N133" s="102">
        <v>4.7255188807611361</v>
      </c>
      <c r="O133" s="102">
        <v>4.6191122984293935</v>
      </c>
      <c r="P133" s="102">
        <v>4.7245141754664335</v>
      </c>
      <c r="Q133" s="102">
        <v>4.9754844686122164</v>
      </c>
      <c r="R133" s="102">
        <v>0</v>
      </c>
      <c r="S133" s="102">
        <v>0</v>
      </c>
      <c r="T133" s="102">
        <v>0</v>
      </c>
      <c r="U133" s="102">
        <v>4.96343875948702</v>
      </c>
      <c r="V133" s="102">
        <v>5.2134545575829279</v>
      </c>
      <c r="W133" s="102">
        <v>5.5308156015198504</v>
      </c>
      <c r="X133" s="102">
        <v>5.7647173172098025</v>
      </c>
      <c r="Y133" s="102">
        <v>5.9396928482782956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8.5482021082238049</v>
      </c>
      <c r="M134" s="105">
        <v>8.718688198202738</v>
      </c>
      <c r="N134" s="105">
        <v>8.0492886474300196</v>
      </c>
      <c r="O134" s="105">
        <v>7.1808078184754764</v>
      </c>
      <c r="P134" s="105">
        <v>6.9813327167897326</v>
      </c>
      <c r="Q134" s="105">
        <v>8.1272281730201268</v>
      </c>
      <c r="R134" s="105">
        <v>0</v>
      </c>
      <c r="S134" s="105">
        <v>0</v>
      </c>
      <c r="T134" s="105">
        <v>0</v>
      </c>
      <c r="U134" s="105">
        <v>7.2838825270580907</v>
      </c>
      <c r="V134" s="105">
        <v>7.3856249583353524</v>
      </c>
      <c r="W134" s="105">
        <v>7.7761954946196852</v>
      </c>
      <c r="X134" s="105">
        <v>8.1539598660212409</v>
      </c>
      <c r="Y134" s="105">
        <v>8.5659468945924591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17.104882689912333</v>
      </c>
      <c r="D135" s="102">
        <v>0</v>
      </c>
      <c r="E135" s="102">
        <v>0</v>
      </c>
      <c r="F135" s="102">
        <v>0</v>
      </c>
      <c r="G135" s="102">
        <v>0</v>
      </c>
      <c r="H135" s="102">
        <v>19.286802521548761</v>
      </c>
      <c r="I135" s="102">
        <v>18.5085056412284</v>
      </c>
      <c r="J135" s="102">
        <v>20.867311155677871</v>
      </c>
      <c r="K135" s="102">
        <v>21.465333228314101</v>
      </c>
      <c r="L135" s="102">
        <v>0</v>
      </c>
      <c r="M135" s="102">
        <v>22.766998138650344</v>
      </c>
      <c r="N135" s="102">
        <v>18.956778602990251</v>
      </c>
      <c r="O135" s="102">
        <v>17.877210002014234</v>
      </c>
      <c r="P135" s="102">
        <v>17.556244456755113</v>
      </c>
      <c r="Q135" s="102">
        <v>17.006435185595848</v>
      </c>
      <c r="R135" s="102">
        <v>16.630366471086841</v>
      </c>
      <c r="S135" s="102">
        <v>17.171105424672209</v>
      </c>
      <c r="T135" s="102">
        <v>17.083506569138002</v>
      </c>
      <c r="U135" s="102">
        <v>16.429041366838053</v>
      </c>
      <c r="V135" s="102">
        <v>17.041892453194567</v>
      </c>
      <c r="W135" s="102">
        <v>0</v>
      </c>
      <c r="X135" s="102">
        <v>17.90237393760313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16.710136419141886</v>
      </c>
      <c r="N136" s="105">
        <v>13.834805398602622</v>
      </c>
      <c r="O136" s="105">
        <v>13.349785882924088</v>
      </c>
      <c r="P136" s="105">
        <v>13.387034307208753</v>
      </c>
      <c r="Q136" s="105">
        <v>12.999691491972989</v>
      </c>
      <c r="R136" s="105">
        <v>12.981809104888622</v>
      </c>
      <c r="S136" s="105">
        <v>13.667040638436269</v>
      </c>
      <c r="T136" s="105">
        <v>13.641172285130713</v>
      </c>
      <c r="U136" s="105">
        <v>13.225624560537518</v>
      </c>
      <c r="V136" s="105">
        <v>13.866804239628022</v>
      </c>
      <c r="W136" s="105">
        <v>0</v>
      </c>
      <c r="X136" s="105">
        <v>14.818758126793034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7.6415822827889111</v>
      </c>
      <c r="N137" s="99">
        <v>5.9231301235028964</v>
      </c>
      <c r="O137" s="99">
        <v>5.9708845931869039</v>
      </c>
      <c r="P137" s="99">
        <v>6.0922697795042904</v>
      </c>
      <c r="Q137" s="99">
        <v>5.525489242394241</v>
      </c>
      <c r="R137" s="99">
        <v>5.8292292749973322</v>
      </c>
      <c r="S137" s="99">
        <v>6.4216904411949178</v>
      </c>
      <c r="T137" s="99">
        <v>6.0730374479807949</v>
      </c>
      <c r="U137" s="99">
        <v>5.8361486968400076</v>
      </c>
      <c r="V137" s="99">
        <v>6.2007786479448583</v>
      </c>
      <c r="W137" s="99">
        <v>0</v>
      </c>
      <c r="X137" s="99">
        <v>6.5661150375180188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9.0685541363529723</v>
      </c>
      <c r="N138" s="99">
        <v>7.9116752750997277</v>
      </c>
      <c r="O138" s="99">
        <v>7.3789012897371844</v>
      </c>
      <c r="P138" s="99">
        <v>7.2947645277044613</v>
      </c>
      <c r="Q138" s="99">
        <v>7.474202249578747</v>
      </c>
      <c r="R138" s="99">
        <v>7.1525798298912893</v>
      </c>
      <c r="S138" s="99">
        <v>7.2453501972413523</v>
      </c>
      <c r="T138" s="99">
        <v>7.568134837149918</v>
      </c>
      <c r="U138" s="99">
        <v>7.3894758636975135</v>
      </c>
      <c r="V138" s="99">
        <v>7.6660255916831659</v>
      </c>
      <c r="W138" s="99">
        <v>0</v>
      </c>
      <c r="X138" s="99">
        <v>8.2526430892750167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9.6247530033127386</v>
      </c>
      <c r="D139" s="123">
        <v>0</v>
      </c>
      <c r="E139" s="123">
        <v>9.999820830614178</v>
      </c>
      <c r="F139" s="123">
        <v>10.245959045380705</v>
      </c>
      <c r="G139" s="123">
        <v>10.128587190451251</v>
      </c>
      <c r="H139" s="123">
        <v>10.246980862729645</v>
      </c>
      <c r="I139" s="123">
        <v>10.250028032443806</v>
      </c>
      <c r="J139" s="123">
        <v>10.663576609307359</v>
      </c>
      <c r="K139" s="123">
        <v>10.931512728003122</v>
      </c>
      <c r="L139" s="123">
        <v>10.651020410163643</v>
      </c>
      <c r="M139" s="123">
        <v>11.383558546394745</v>
      </c>
      <c r="N139" s="123">
        <v>9.480995925006571</v>
      </c>
      <c r="O139" s="123">
        <v>9.1236542373691716</v>
      </c>
      <c r="P139" s="123">
        <v>8.9571822656154936</v>
      </c>
      <c r="Q139" s="123">
        <v>10.078935989274205</v>
      </c>
      <c r="R139" s="123">
        <v>9.5830410483002044</v>
      </c>
      <c r="S139" s="123">
        <v>9.5489497658905638</v>
      </c>
      <c r="T139" s="123">
        <v>9.2571053949316688</v>
      </c>
      <c r="U139" s="123">
        <v>8.9687184528474155</v>
      </c>
      <c r="V139" s="123">
        <v>9.344841478465332</v>
      </c>
      <c r="W139" s="123">
        <v>9.6739797965856695</v>
      </c>
      <c r="X139" s="123">
        <v>9.6132963361880606</v>
      </c>
      <c r="Y139" s="123">
        <v>9.4624629141740169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11.926218873887052</v>
      </c>
      <c r="D140" s="99">
        <v>0</v>
      </c>
      <c r="E140" s="99">
        <v>13.211564921888078</v>
      </c>
      <c r="F140" s="99">
        <v>13.609174892981752</v>
      </c>
      <c r="G140" s="99">
        <v>13.375306988432175</v>
      </c>
      <c r="H140" s="99">
        <v>14.07163750721841</v>
      </c>
      <c r="I140" s="99">
        <v>13.035578721003768</v>
      </c>
      <c r="J140" s="99">
        <v>12.26675532558486</v>
      </c>
      <c r="K140" s="99">
        <v>13.681482220761835</v>
      </c>
      <c r="L140" s="99">
        <v>11.987759094519895</v>
      </c>
      <c r="M140" s="99">
        <v>14.806933386370462</v>
      </c>
      <c r="N140" s="99">
        <v>12.293392171236437</v>
      </c>
      <c r="O140" s="99">
        <v>11.554658392126703</v>
      </c>
      <c r="P140" s="99">
        <v>10.757921789517336</v>
      </c>
      <c r="Q140" s="99">
        <v>15.669339692207112</v>
      </c>
      <c r="R140" s="99">
        <v>12.741340896267637</v>
      </c>
      <c r="S140" s="99">
        <v>12.377721189892393</v>
      </c>
      <c r="T140" s="99">
        <v>12.549677782360789</v>
      </c>
      <c r="U140" s="99">
        <v>11.878204725918248</v>
      </c>
      <c r="V140" s="99">
        <v>12.995221562250567</v>
      </c>
      <c r="W140" s="99">
        <v>14.311623321329046</v>
      </c>
      <c r="X140" s="99">
        <v>13.945833109751973</v>
      </c>
      <c r="Y140" s="99">
        <v>12.420460888429506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9.2916634241454226</v>
      </c>
      <c r="D141" s="110">
        <v>0</v>
      </c>
      <c r="E141" s="110">
        <v>9.2578158719218955</v>
      </c>
      <c r="F141" s="110">
        <v>9.7294878918611918</v>
      </c>
      <c r="G141" s="110">
        <v>9.7920856048932841</v>
      </c>
      <c r="H141" s="110">
        <v>9.8768607493334653</v>
      </c>
      <c r="I141" s="110">
        <v>9.9932053920781918</v>
      </c>
      <c r="J141" s="110">
        <v>10.396330639090237</v>
      </c>
      <c r="K141" s="110">
        <v>10.425436225336535</v>
      </c>
      <c r="L141" s="110">
        <v>10.409846914065895</v>
      </c>
      <c r="M141" s="110">
        <v>10.788119228236754</v>
      </c>
      <c r="N141" s="110">
        <v>9.1779382617568306</v>
      </c>
      <c r="O141" s="110">
        <v>8.7656867386720201</v>
      </c>
      <c r="P141" s="110">
        <v>8.688628232497317</v>
      </c>
      <c r="Q141" s="110">
        <v>9.3992284352290874</v>
      </c>
      <c r="R141" s="110">
        <v>9.1727896094200077</v>
      </c>
      <c r="S141" s="110">
        <v>9.3367046850846158</v>
      </c>
      <c r="T141" s="110">
        <v>9.0503668012094121</v>
      </c>
      <c r="U141" s="110">
        <v>8.7239043811884525</v>
      </c>
      <c r="V141" s="110">
        <v>9.0420700813240842</v>
      </c>
      <c r="W141" s="110">
        <v>9.3045939734853693</v>
      </c>
      <c r="X141" s="110">
        <v>9.4250240935663374</v>
      </c>
      <c r="Y141" s="110">
        <v>9.3901490381041022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:Y143" si="51">W144+W146+W148+W157</f>
        <v>0</v>
      </c>
      <c r="X143" s="118">
        <f t="shared" si="51"/>
        <v>0</v>
      </c>
      <c r="Y143" s="118">
        <f t="shared" si="51"/>
        <v>0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</v>
      </c>
      <c r="F147" s="99">
        <f>RES_hhdet_in_fech!F147/RES_summary!F$21</f>
        <v>0</v>
      </c>
      <c r="G147" s="99">
        <f>RES_hhdet_in_fech!G147/RES_summary!G$21</f>
        <v>0</v>
      </c>
      <c r="H147" s="99">
        <f>RES_hhdet_in_fech!H147/RES_summary!H$21</f>
        <v>0</v>
      </c>
      <c r="I147" s="99">
        <f>RES_hhdet_in_fech!I147/RES_summary!I$21</f>
        <v>0</v>
      </c>
      <c r="J147" s="99">
        <f>RES_hhdet_in_fech!J147/RES_summary!J$21</f>
        <v>0</v>
      </c>
      <c r="K147" s="99">
        <f>RES_hhdet_in_fech!K147/RES_summary!K$21</f>
        <v>0</v>
      </c>
      <c r="L147" s="99">
        <f>RES_hhdet_in_fech!L147/RES_summary!L$21</f>
        <v>0</v>
      </c>
      <c r="M147" s="99">
        <f>RES_hhdet_in_fech!M147/RES_summary!M$21</f>
        <v>0</v>
      </c>
      <c r="N147" s="99">
        <f>RES_hhdet_in_fech!N147/RES_summary!N$21</f>
        <v>0</v>
      </c>
      <c r="O147" s="99">
        <f>RES_hhdet_in_fech!O147/RES_summary!O$21</f>
        <v>0</v>
      </c>
      <c r="P147" s="99">
        <f>RES_hhdet_in_fech!P147/RES_summary!P$21</f>
        <v>0</v>
      </c>
      <c r="Q147" s="99">
        <f>RES_hhdet_in_fech!Q147/RES_summary!Q$21</f>
        <v>0</v>
      </c>
      <c r="R147" s="99">
        <f>RES_hhdet_in_fech!R147/RES_summary!R$21</f>
        <v>0</v>
      </c>
      <c r="S147" s="99">
        <f>RES_hhdet_in_fech!S147/RES_summary!S$21</f>
        <v>0</v>
      </c>
      <c r="T147" s="99">
        <f>RES_hhdet_in_fech!T147/RES_summary!T$21</f>
        <v>0</v>
      </c>
      <c r="U147" s="99">
        <f>RES_hhdet_in_fech!U147/RES_summary!U$21</f>
        <v>0</v>
      </c>
      <c r="V147" s="99">
        <f>RES_hhdet_in_fech!V147/RES_summary!V$21</f>
        <v>0</v>
      </c>
      <c r="W147" s="99">
        <f>RES_hhdet_in_fech!W147/RES_summary!W$21</f>
        <v>0</v>
      </c>
      <c r="X147" s="99">
        <f>RES_hhdet_in_fech!X147/RES_summary!X$21</f>
        <v>0</v>
      </c>
      <c r="Y147" s="99">
        <f>RES_hhdet_in_fech!Y147/RES_summary!Y$21</f>
        <v>0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100.34064233623242</v>
      </c>
      <c r="D161" s="118">
        <f t="shared" si="54"/>
        <v>89.361039497548092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92.005931958747198</v>
      </c>
      <c r="I161" s="118">
        <f t="shared" si="54"/>
        <v>80.643445638334612</v>
      </c>
      <c r="J161" s="118">
        <f t="shared" si="54"/>
        <v>90.595613002501096</v>
      </c>
      <c r="K161" s="118">
        <f t="shared" si="54"/>
        <v>90.223967699720035</v>
      </c>
      <c r="L161" s="118">
        <f t="shared" si="54"/>
        <v>92.447036516552217</v>
      </c>
      <c r="M161" s="118">
        <f t="shared" si="54"/>
        <v>100.69901610294056</v>
      </c>
      <c r="N161" s="118">
        <f t="shared" si="54"/>
        <v>89.568217746539801</v>
      </c>
      <c r="O161" s="118">
        <f t="shared" si="54"/>
        <v>80.489078734221195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61.007508997670044</v>
      </c>
      <c r="U161" s="118">
        <f t="shared" si="55"/>
        <v>57.851047381638182</v>
      </c>
      <c r="V161" s="118">
        <f t="shared" si="55"/>
        <v>56.750849838903015</v>
      </c>
      <c r="W161" s="118">
        <f t="shared" ref="W161:Y161" si="56">W162+W164+W166+W175</f>
        <v>53.131766219226506</v>
      </c>
      <c r="X161" s="118">
        <f t="shared" si="56"/>
        <v>48.619489127112345</v>
      </c>
      <c r="Y161" s="118">
        <f t="shared" si="56"/>
        <v>46.461090318223242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73.044758774781599</v>
      </c>
      <c r="D162" s="123">
        <f t="shared" si="57"/>
        <v>60.17604524976354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61.835235357769562</v>
      </c>
      <c r="I162" s="123">
        <f t="shared" si="57"/>
        <v>50.44131136981072</v>
      </c>
      <c r="J162" s="123">
        <f t="shared" si="57"/>
        <v>57.981683652464397</v>
      </c>
      <c r="K162" s="123">
        <f t="shared" si="57"/>
        <v>56.977087500586649</v>
      </c>
      <c r="L162" s="123">
        <f t="shared" si="57"/>
        <v>60.574869211228084</v>
      </c>
      <c r="M162" s="123">
        <f t="shared" si="57"/>
        <v>66.105469278381648</v>
      </c>
      <c r="N162" s="123">
        <f t="shared" si="57"/>
        <v>59.29702941285445</v>
      </c>
      <c r="O162" s="123">
        <f t="shared" si="57"/>
        <v>53.074563914529122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34.340818169556655</v>
      </c>
      <c r="U162" s="123">
        <f t="shared" si="57"/>
        <v>31.864201071223416</v>
      </c>
      <c r="V162" s="123">
        <f t="shared" si="57"/>
        <v>29.708736859796417</v>
      </c>
      <c r="W162" s="123">
        <f t="shared" si="57"/>
        <v>25.408492806815833</v>
      </c>
      <c r="X162" s="123">
        <f t="shared" si="57"/>
        <v>20.85324166393373</v>
      </c>
      <c r="Y162" s="123">
        <f t="shared" si="57"/>
        <v>18.860050130556527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73.044758774781599</v>
      </c>
      <c r="D163" s="110">
        <v>60.17604524976354</v>
      </c>
      <c r="E163" s="110">
        <v>0</v>
      </c>
      <c r="F163" s="110">
        <v>0</v>
      </c>
      <c r="G163" s="110">
        <v>0</v>
      </c>
      <c r="H163" s="110">
        <v>61.835235357769562</v>
      </c>
      <c r="I163" s="110">
        <v>50.44131136981072</v>
      </c>
      <c r="J163" s="110">
        <v>57.981683652464397</v>
      </c>
      <c r="K163" s="110">
        <v>56.977087500586649</v>
      </c>
      <c r="L163" s="110">
        <v>60.574869211228084</v>
      </c>
      <c r="M163" s="110">
        <v>66.105469278381648</v>
      </c>
      <c r="N163" s="110">
        <v>59.29702941285445</v>
      </c>
      <c r="O163" s="110">
        <v>53.074563914529122</v>
      </c>
      <c r="P163" s="110">
        <v>0</v>
      </c>
      <c r="Q163" s="110">
        <v>0</v>
      </c>
      <c r="R163" s="110">
        <v>0</v>
      </c>
      <c r="S163" s="110">
        <v>0</v>
      </c>
      <c r="T163" s="110">
        <v>34.340818169556655</v>
      </c>
      <c r="U163" s="110">
        <v>31.864201071223416</v>
      </c>
      <c r="V163" s="110">
        <v>29.708736859796417</v>
      </c>
      <c r="W163" s="110">
        <v>25.408492806815833</v>
      </c>
      <c r="X163" s="110">
        <v>20.85324166393373</v>
      </c>
      <c r="Y163" s="110">
        <v>18.860050130556527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0.54618603075798633</v>
      </c>
      <c r="D164" s="123">
        <f t="shared" si="58"/>
        <v>0.40380466929894115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0.62348734332765676</v>
      </c>
      <c r="I164" s="123">
        <f t="shared" si="58"/>
        <v>1.4314468501492212</v>
      </c>
      <c r="J164" s="123">
        <f t="shared" si="58"/>
        <v>1.0777329512794078</v>
      </c>
      <c r="K164" s="123">
        <f t="shared" si="58"/>
        <v>0.84255920809053886</v>
      </c>
      <c r="L164" s="123">
        <f t="shared" si="58"/>
        <v>1.2087913817236715</v>
      </c>
      <c r="M164" s="123">
        <f t="shared" si="58"/>
        <v>0.85787449614644351</v>
      </c>
      <c r="N164" s="123">
        <f t="shared" si="58"/>
        <v>2.0224885846401639</v>
      </c>
      <c r="O164" s="123">
        <f t="shared" si="58"/>
        <v>0.83709164041960527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0.89125987094346726</v>
      </c>
      <c r="U164" s="123">
        <f t="shared" si="58"/>
        <v>0.90846412036143021</v>
      </c>
      <c r="V164" s="123">
        <f t="shared" si="58"/>
        <v>0.87503812709523787</v>
      </c>
      <c r="W164" s="123">
        <f t="shared" si="58"/>
        <v>0.81498655199486647</v>
      </c>
      <c r="X164" s="123">
        <f t="shared" si="58"/>
        <v>0.67472990725109783</v>
      </c>
      <c r="Y164" s="123">
        <f t="shared" si="58"/>
        <v>0.55300177879352008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0.54618603075798633</v>
      </c>
      <c r="D165" s="99">
        <f>RES_hhdet_in_fech!D165/RES_summary!D$21</f>
        <v>0.40380466929894115</v>
      </c>
      <c r="E165" s="99">
        <f>RES_hhdet_in_fech!E165/RES_summary!E$21</f>
        <v>0</v>
      </c>
      <c r="F165" s="99">
        <f>RES_hhdet_in_fech!F165/RES_summary!F$21</f>
        <v>0</v>
      </c>
      <c r="G165" s="99">
        <f>RES_hhdet_in_fech!G165/RES_summary!G$21</f>
        <v>0</v>
      </c>
      <c r="H165" s="99">
        <f>RES_hhdet_in_fech!H165/RES_summary!H$21</f>
        <v>0.62348734332765676</v>
      </c>
      <c r="I165" s="99">
        <f>RES_hhdet_in_fech!I165/RES_summary!I$21</f>
        <v>1.4314468501492212</v>
      </c>
      <c r="J165" s="99">
        <f>RES_hhdet_in_fech!J165/RES_summary!J$21</f>
        <v>1.0777329512794078</v>
      </c>
      <c r="K165" s="99">
        <f>RES_hhdet_in_fech!K165/RES_summary!K$21</f>
        <v>0.84255920809053886</v>
      </c>
      <c r="L165" s="99">
        <f>RES_hhdet_in_fech!L165/RES_summary!L$21</f>
        <v>1.2087913817236715</v>
      </c>
      <c r="M165" s="99">
        <f>RES_hhdet_in_fech!M165/RES_summary!M$21</f>
        <v>0.85787449614644351</v>
      </c>
      <c r="N165" s="99">
        <f>RES_hhdet_in_fech!N165/RES_summary!N$21</f>
        <v>2.0224885846401639</v>
      </c>
      <c r="O165" s="99">
        <f>RES_hhdet_in_fech!O165/RES_summary!O$21</f>
        <v>0.83709164041960527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0.89125987094346726</v>
      </c>
      <c r="U165" s="99">
        <f>RES_hhdet_in_fech!U165/RES_summary!U$21</f>
        <v>0.90846412036143021</v>
      </c>
      <c r="V165" s="99">
        <f>RES_hhdet_in_fech!V165/RES_summary!V$21</f>
        <v>0.87503812709523787</v>
      </c>
      <c r="W165" s="99">
        <f>RES_hhdet_in_fech!W165/RES_summary!W$21</f>
        <v>0.81498655199486647</v>
      </c>
      <c r="X165" s="99">
        <f>RES_hhdet_in_fech!X165/RES_summary!X$21</f>
        <v>0.67472990725109783</v>
      </c>
      <c r="Y165" s="99">
        <f>RES_hhdet_in_fech!Y165/RES_summary!Y$21</f>
        <v>0.55300177879352008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17.124891387298632</v>
      </c>
      <c r="D166" s="123">
        <v>19.126502958519655</v>
      </c>
      <c r="E166" s="123">
        <v>0</v>
      </c>
      <c r="F166" s="123">
        <v>0</v>
      </c>
      <c r="G166" s="123">
        <v>0</v>
      </c>
      <c r="H166" s="123">
        <v>19.300006036586929</v>
      </c>
      <c r="I166" s="123">
        <v>18.520506245485016</v>
      </c>
      <c r="J166" s="123">
        <v>20.872691626735605</v>
      </c>
      <c r="K166" s="123">
        <v>21.472794830707159</v>
      </c>
      <c r="L166" s="123">
        <v>20.012361589124957</v>
      </c>
      <c r="M166" s="123">
        <v>22.352107977787032</v>
      </c>
      <c r="N166" s="123">
        <v>18.767657906805095</v>
      </c>
      <c r="O166" s="123">
        <v>17.453774218873544</v>
      </c>
      <c r="P166" s="123">
        <v>0</v>
      </c>
      <c r="Q166" s="123">
        <v>0</v>
      </c>
      <c r="R166" s="123">
        <v>0</v>
      </c>
      <c r="S166" s="123">
        <v>0</v>
      </c>
      <c r="T166" s="123">
        <v>16.518337943325363</v>
      </c>
      <c r="U166" s="123">
        <v>16.109668811466172</v>
      </c>
      <c r="V166" s="123">
        <v>16.822397198351666</v>
      </c>
      <c r="W166" s="123">
        <v>17.234234812324392</v>
      </c>
      <c r="X166" s="123">
        <v>17.47832958086585</v>
      </c>
      <c r="Y166" s="123">
        <v>17.585617114878222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20.855924958744868</v>
      </c>
      <c r="D167" s="99">
        <v>19.645482097453087</v>
      </c>
      <c r="E167" s="99">
        <v>0</v>
      </c>
      <c r="F167" s="99">
        <v>0</v>
      </c>
      <c r="G167" s="99">
        <v>0</v>
      </c>
      <c r="H167" s="99">
        <v>21.422724992723584</v>
      </c>
      <c r="I167" s="99">
        <v>21.400457708940824</v>
      </c>
      <c r="J167" s="99">
        <v>22.583492634636453</v>
      </c>
      <c r="K167" s="99">
        <v>23.482410192465114</v>
      </c>
      <c r="L167" s="99">
        <v>24.132050263267423</v>
      </c>
      <c r="M167" s="99">
        <v>24.374735859742966</v>
      </c>
      <c r="N167" s="99">
        <v>20.961134712208572</v>
      </c>
      <c r="O167" s="99">
        <v>19.0850182668262</v>
      </c>
      <c r="P167" s="99">
        <v>0</v>
      </c>
      <c r="Q167" s="99">
        <v>0</v>
      </c>
      <c r="R167" s="99">
        <v>0</v>
      </c>
      <c r="S167" s="99">
        <v>0</v>
      </c>
      <c r="T167" s="99">
        <v>16.80823945208596</v>
      </c>
      <c r="U167" s="99">
        <v>16.006340221965875</v>
      </c>
      <c r="V167" s="99">
        <v>17.447108541046109</v>
      </c>
      <c r="W167" s="99">
        <v>19.095199705316094</v>
      </c>
      <c r="X167" s="99">
        <v>18.496209218810673</v>
      </c>
      <c r="Y167" s="99">
        <v>16.574177075221051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17.104882689912326</v>
      </c>
      <c r="D171" s="102">
        <v>19.124906099630628</v>
      </c>
      <c r="E171" s="102">
        <v>0</v>
      </c>
      <c r="F171" s="102">
        <v>0</v>
      </c>
      <c r="G171" s="102">
        <v>0</v>
      </c>
      <c r="H171" s="102">
        <v>19.286802521548761</v>
      </c>
      <c r="I171" s="102">
        <v>18.5085056412284</v>
      </c>
      <c r="J171" s="102">
        <v>20.867311155677871</v>
      </c>
      <c r="K171" s="102">
        <v>21.465333228314101</v>
      </c>
      <c r="L171" s="102">
        <v>22.313670824796027</v>
      </c>
      <c r="M171" s="102">
        <v>22.76699813865034</v>
      </c>
      <c r="N171" s="102">
        <v>18.956778602990251</v>
      </c>
      <c r="O171" s="102">
        <v>17.877210002014234</v>
      </c>
      <c r="P171" s="102">
        <v>0</v>
      </c>
      <c r="Q171" s="102">
        <v>0</v>
      </c>
      <c r="R171" s="102">
        <v>0</v>
      </c>
      <c r="S171" s="102">
        <v>0</v>
      </c>
      <c r="T171" s="102">
        <v>17.083506569137999</v>
      </c>
      <c r="U171" s="102">
        <v>16.429041366838053</v>
      </c>
      <c r="V171" s="102">
        <v>17.041892453194567</v>
      </c>
      <c r="W171" s="102">
        <v>17.517542180476724</v>
      </c>
      <c r="X171" s="102">
        <v>17.902373937603134</v>
      </c>
      <c r="Y171" s="102">
        <v>17.868095868657846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16.409163329961888</v>
      </c>
      <c r="M172" s="105">
        <v>16.710136419141882</v>
      </c>
      <c r="N172" s="105">
        <v>13.834805398602626</v>
      </c>
      <c r="O172" s="105">
        <v>13.349785882924092</v>
      </c>
      <c r="P172" s="105">
        <v>0</v>
      </c>
      <c r="Q172" s="105">
        <v>0</v>
      </c>
      <c r="R172" s="105">
        <v>0</v>
      </c>
      <c r="S172" s="105">
        <v>0</v>
      </c>
      <c r="T172" s="105">
        <v>13.641172285130715</v>
      </c>
      <c r="U172" s="105">
        <v>13.225624560537518</v>
      </c>
      <c r="V172" s="105">
        <v>13.866804239628022</v>
      </c>
      <c r="W172" s="105">
        <v>14.371371093067733</v>
      </c>
      <c r="X172" s="105">
        <v>14.818758126793037</v>
      </c>
      <c r="Y172" s="105">
        <v>14.880737934220535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7.7411207370947883</v>
      </c>
      <c r="M173" s="99">
        <v>7.6415822827889111</v>
      </c>
      <c r="N173" s="99">
        <v>5.9231301235028964</v>
      </c>
      <c r="O173" s="99">
        <v>5.9708845931869039</v>
      </c>
      <c r="P173" s="99">
        <v>0</v>
      </c>
      <c r="Q173" s="99">
        <v>0</v>
      </c>
      <c r="R173" s="99">
        <v>0</v>
      </c>
      <c r="S173" s="99">
        <v>0</v>
      </c>
      <c r="T173" s="99">
        <v>6.0730374479807958</v>
      </c>
      <c r="U173" s="99">
        <v>5.8361486968400076</v>
      </c>
      <c r="V173" s="99">
        <v>6.2007786479448574</v>
      </c>
      <c r="W173" s="99">
        <v>6.4215894782602971</v>
      </c>
      <c r="X173" s="99">
        <v>6.5661150375180179</v>
      </c>
      <c r="Y173" s="99">
        <v>6.489934639567041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8.6680425928670992</v>
      </c>
      <c r="M174" s="110">
        <v>9.0685541363529723</v>
      </c>
      <c r="N174" s="110">
        <v>7.9116752750997286</v>
      </c>
      <c r="O174" s="110">
        <v>7.378901289737188</v>
      </c>
      <c r="P174" s="110">
        <v>0</v>
      </c>
      <c r="Q174" s="110">
        <v>0</v>
      </c>
      <c r="R174" s="110">
        <v>0</v>
      </c>
      <c r="S174" s="110">
        <v>0</v>
      </c>
      <c r="T174" s="110">
        <v>7.5681348371499189</v>
      </c>
      <c r="U174" s="110">
        <v>7.3894758636975091</v>
      </c>
      <c r="V174" s="110">
        <v>7.6660255916831641</v>
      </c>
      <c r="W174" s="110">
        <v>7.9497816148074367</v>
      </c>
      <c r="X174" s="110">
        <v>8.2526430892750167</v>
      </c>
      <c r="Y174" s="110">
        <v>8.3908032946534927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9.6248061433942045</v>
      </c>
      <c r="D175" s="123">
        <v>9.6546866199659647</v>
      </c>
      <c r="E175" s="123">
        <v>0</v>
      </c>
      <c r="F175" s="123">
        <v>0</v>
      </c>
      <c r="G175" s="123">
        <v>0</v>
      </c>
      <c r="H175" s="123">
        <v>10.247203221063042</v>
      </c>
      <c r="I175" s="123">
        <v>10.250181172889654</v>
      </c>
      <c r="J175" s="123">
        <v>10.663504772021678</v>
      </c>
      <c r="K175" s="123">
        <v>10.931526160335673</v>
      </c>
      <c r="L175" s="123">
        <v>10.651014334475509</v>
      </c>
      <c r="M175" s="123">
        <v>11.383564350625443</v>
      </c>
      <c r="N175" s="123">
        <v>9.4810418422400922</v>
      </c>
      <c r="O175" s="123">
        <v>9.1236489603989188</v>
      </c>
      <c r="P175" s="123">
        <v>0</v>
      </c>
      <c r="Q175" s="123">
        <v>0</v>
      </c>
      <c r="R175" s="123">
        <v>0</v>
      </c>
      <c r="S175" s="123">
        <v>0</v>
      </c>
      <c r="T175" s="123">
        <v>9.2570930138445622</v>
      </c>
      <c r="U175" s="123">
        <v>8.9687133785871627</v>
      </c>
      <c r="V175" s="123">
        <v>9.344677653659696</v>
      </c>
      <c r="W175" s="123">
        <v>9.6740520480914078</v>
      </c>
      <c r="X175" s="123">
        <v>9.6131879750616598</v>
      </c>
      <c r="Y175" s="123">
        <v>9.4624212939949786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11.926218873887054</v>
      </c>
      <c r="D176" s="99">
        <v>11.40752125046434</v>
      </c>
      <c r="E176" s="99">
        <v>0</v>
      </c>
      <c r="F176" s="99">
        <v>0</v>
      </c>
      <c r="G176" s="99">
        <v>0</v>
      </c>
      <c r="H176" s="99">
        <v>14.07163750721841</v>
      </c>
      <c r="I176" s="99">
        <v>13.035578721003768</v>
      </c>
      <c r="J176" s="99">
        <v>12.26675532558486</v>
      </c>
      <c r="K176" s="99">
        <v>13.681482220761838</v>
      </c>
      <c r="L176" s="99">
        <v>11.987759094519895</v>
      </c>
      <c r="M176" s="99">
        <v>14.806933386370462</v>
      </c>
      <c r="N176" s="99">
        <v>12.293392171236432</v>
      </c>
      <c r="O176" s="99">
        <v>11.554658392126701</v>
      </c>
      <c r="P176" s="99">
        <v>0</v>
      </c>
      <c r="Q176" s="99">
        <v>0</v>
      </c>
      <c r="R176" s="99">
        <v>0</v>
      </c>
      <c r="S176" s="99">
        <v>0</v>
      </c>
      <c r="T176" s="99">
        <v>12.54967778236079</v>
      </c>
      <c r="U176" s="99">
        <v>11.87820472591825</v>
      </c>
      <c r="V176" s="99">
        <v>12.995221562250567</v>
      </c>
      <c r="W176" s="99">
        <v>14.31162332132905</v>
      </c>
      <c r="X176" s="99">
        <v>13.945833109751973</v>
      </c>
      <c r="Y176" s="99">
        <v>12.420460888429504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9.291663424145419</v>
      </c>
      <c r="D177" s="110">
        <v>9.0751780278420142</v>
      </c>
      <c r="E177" s="110">
        <v>0</v>
      </c>
      <c r="F177" s="110">
        <v>0</v>
      </c>
      <c r="G177" s="110">
        <v>0</v>
      </c>
      <c r="H177" s="110">
        <v>9.8768607493334635</v>
      </c>
      <c r="I177" s="110">
        <v>9.99320539207819</v>
      </c>
      <c r="J177" s="110">
        <v>10.396330639090236</v>
      </c>
      <c r="K177" s="110">
        <v>10.425436225336533</v>
      </c>
      <c r="L177" s="110">
        <v>10.409846914065895</v>
      </c>
      <c r="M177" s="110">
        <v>10.788119228236752</v>
      </c>
      <c r="N177" s="110">
        <v>9.1779382617568306</v>
      </c>
      <c r="O177" s="110">
        <v>8.7656867386720219</v>
      </c>
      <c r="P177" s="110">
        <v>0</v>
      </c>
      <c r="Q177" s="110">
        <v>0</v>
      </c>
      <c r="R177" s="110">
        <v>0</v>
      </c>
      <c r="S177" s="110">
        <v>0</v>
      </c>
      <c r="T177" s="110">
        <v>9.0503668012094121</v>
      </c>
      <c r="U177" s="110">
        <v>8.7239043811884542</v>
      </c>
      <c r="V177" s="110">
        <v>9.042070081324086</v>
      </c>
      <c r="W177" s="110">
        <v>9.3045939734853658</v>
      </c>
      <c r="X177" s="110">
        <v>9.4250240935663374</v>
      </c>
      <c r="Y177" s="110">
        <v>9.3901490381041022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44.416780336598443</v>
      </c>
      <c r="D3" s="118">
        <f t="shared" si="0"/>
        <v>67.467963159609042</v>
      </c>
      <c r="E3" s="118">
        <f t="shared" si="0"/>
        <v>76.301805193369347</v>
      </c>
      <c r="F3" s="118">
        <f t="shared" si="0"/>
        <v>60.697506502345973</v>
      </c>
      <c r="G3" s="118">
        <f t="shared" si="0"/>
        <v>57.172374446162152</v>
      </c>
      <c r="H3" s="118">
        <f t="shared" si="0"/>
        <v>62.058442111634612</v>
      </c>
      <c r="I3" s="118">
        <f t="shared" si="0"/>
        <v>57.84092444761346</v>
      </c>
      <c r="J3" s="118">
        <f t="shared" si="0"/>
        <v>59.722175881862341</v>
      </c>
      <c r="K3" s="118">
        <f t="shared" si="0"/>
        <v>51.078274740811324</v>
      </c>
      <c r="L3" s="118">
        <f t="shared" si="0"/>
        <v>61.468704055290551</v>
      </c>
      <c r="M3" s="118">
        <f t="shared" si="0"/>
        <v>71.004378756387865</v>
      </c>
      <c r="N3" s="118">
        <f t="shared" si="0"/>
        <v>68.75504081410611</v>
      </c>
      <c r="O3" s="118">
        <f t="shared" si="0"/>
        <v>57.168593045498909</v>
      </c>
      <c r="P3" s="118">
        <f t="shared" si="0"/>
        <v>0</v>
      </c>
      <c r="Q3" s="118">
        <f t="shared" si="0"/>
        <v>49.373202031565413</v>
      </c>
      <c r="R3" s="118">
        <f t="shared" ref="R3:V3" si="1">R4+R7+R9+R19</f>
        <v>52.96547236289878</v>
      </c>
      <c r="S3" s="118">
        <f t="shared" si="1"/>
        <v>55.589869760451144</v>
      </c>
      <c r="T3" s="118">
        <f t="shared" si="1"/>
        <v>0</v>
      </c>
      <c r="U3" s="118">
        <f t="shared" si="1"/>
        <v>44.270396755579299</v>
      </c>
      <c r="V3" s="118">
        <f t="shared" si="1"/>
        <v>44.861660311979328</v>
      </c>
      <c r="W3" s="118">
        <f t="shared" ref="W3:Y3" si="2">W4+W7+W9+W19</f>
        <v>0</v>
      </c>
      <c r="X3" s="118">
        <f t="shared" si="2"/>
        <v>32.978699432862847</v>
      </c>
      <c r="Y3" s="118">
        <f t="shared" si="2"/>
        <v>26.014803886085478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26.634861746079249</v>
      </c>
      <c r="D4" s="123">
        <f t="shared" si="3"/>
        <v>48.701109239597486</v>
      </c>
      <c r="E4" s="123">
        <f t="shared" si="3"/>
        <v>57.086538677351676</v>
      </c>
      <c r="F4" s="123">
        <f t="shared" si="3"/>
        <v>42.214710939459373</v>
      </c>
      <c r="G4" s="123">
        <f t="shared" si="3"/>
        <v>38.149989184944822</v>
      </c>
      <c r="H4" s="123">
        <f t="shared" si="3"/>
        <v>42.607203740085922</v>
      </c>
      <c r="I4" s="123">
        <f t="shared" si="3"/>
        <v>38.337767100790934</v>
      </c>
      <c r="J4" s="123">
        <f t="shared" si="3"/>
        <v>38.811213478669053</v>
      </c>
      <c r="K4" s="123">
        <f t="shared" si="3"/>
        <v>28.581926742489657</v>
      </c>
      <c r="L4" s="123">
        <f t="shared" si="3"/>
        <v>39.619909455051484</v>
      </c>
      <c r="M4" s="123">
        <f t="shared" si="3"/>
        <v>48.064383138419295</v>
      </c>
      <c r="N4" s="123">
        <f t="shared" si="3"/>
        <v>45.404434831623071</v>
      </c>
      <c r="O4" s="123">
        <f t="shared" si="3"/>
        <v>38.437569981335635</v>
      </c>
      <c r="P4" s="123">
        <f t="shared" si="3"/>
        <v>0</v>
      </c>
      <c r="Q4" s="123">
        <f t="shared" si="3"/>
        <v>29.616021770383089</v>
      </c>
      <c r="R4" s="123">
        <f t="shared" ref="R4:V4" si="4">SUM(R5:R6)</f>
        <v>32.380306446838738</v>
      </c>
      <c r="S4" s="123">
        <f t="shared" si="4"/>
        <v>33.814047452004417</v>
      </c>
      <c r="T4" s="123">
        <f t="shared" si="4"/>
        <v>0</v>
      </c>
      <c r="U4" s="123">
        <f t="shared" si="4"/>
        <v>23.910105936304987</v>
      </c>
      <c r="V4" s="123">
        <f t="shared" si="4"/>
        <v>23.373333448324782</v>
      </c>
      <c r="W4" s="123">
        <f t="shared" ref="W4:Y4" si="5">SUM(W5:W6)</f>
        <v>0</v>
      </c>
      <c r="X4" s="123">
        <f t="shared" si="5"/>
        <v>12.975995129403005</v>
      </c>
      <c r="Y4" s="123">
        <f t="shared" si="5"/>
        <v>7.762026629818167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26.395867610284814</v>
      </c>
      <c r="D5" s="99">
        <v>48.266554920580013</v>
      </c>
      <c r="E5" s="99">
        <v>56.583918477055683</v>
      </c>
      <c r="F5" s="99">
        <v>41.847795849196096</v>
      </c>
      <c r="G5" s="99">
        <v>37.824384013683741</v>
      </c>
      <c r="H5" s="99">
        <v>42.246972149472562</v>
      </c>
      <c r="I5" s="99">
        <v>38.019978876048434</v>
      </c>
      <c r="J5" s="99">
        <v>38.490930221298782</v>
      </c>
      <c r="K5" s="99">
        <v>28.34885895793904</v>
      </c>
      <c r="L5" s="99">
        <v>39.297381925337334</v>
      </c>
      <c r="M5" s="99">
        <v>47.674572571496824</v>
      </c>
      <c r="N5" s="99">
        <v>45.046735129237689</v>
      </c>
      <c r="O5" s="99">
        <v>38.134129777164667</v>
      </c>
      <c r="P5" s="99">
        <v>0</v>
      </c>
      <c r="Q5" s="99">
        <v>29.386019919899216</v>
      </c>
      <c r="R5" s="99">
        <v>32.13060968113605</v>
      </c>
      <c r="S5" s="99">
        <v>33.552953254590058</v>
      </c>
      <c r="T5" s="99">
        <v>0</v>
      </c>
      <c r="U5" s="99">
        <v>23.727351942613588</v>
      </c>
      <c r="V5" s="99">
        <v>23.193954963279978</v>
      </c>
      <c r="W5" s="99">
        <v>0</v>
      </c>
      <c r="X5" s="99">
        <v>12.876484859058582</v>
      </c>
      <c r="Y5" s="99">
        <v>7.7023149515042366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0.23899413579443646</v>
      </c>
      <c r="D6" s="99">
        <v>0.4345543190174706</v>
      </c>
      <c r="E6" s="99">
        <v>0.50262020029599541</v>
      </c>
      <c r="F6" s="99">
        <v>0.36691509026327923</v>
      </c>
      <c r="G6" s="99">
        <v>0.32560517126108146</v>
      </c>
      <c r="H6" s="99">
        <v>0.36023159061336218</v>
      </c>
      <c r="I6" s="99">
        <v>0.31778822474249935</v>
      </c>
      <c r="J6" s="99">
        <v>0.32028325737026775</v>
      </c>
      <c r="K6" s="99">
        <v>0.23306778455061544</v>
      </c>
      <c r="L6" s="99">
        <v>0.32252752971414972</v>
      </c>
      <c r="M6" s="99">
        <v>0.38981056692247185</v>
      </c>
      <c r="N6" s="99">
        <v>0.35769970238538346</v>
      </c>
      <c r="O6" s="99">
        <v>0.30344020417096745</v>
      </c>
      <c r="P6" s="99">
        <v>0</v>
      </c>
      <c r="Q6" s="99">
        <v>0.23000185048387398</v>
      </c>
      <c r="R6" s="99">
        <v>0.24969676570268676</v>
      </c>
      <c r="S6" s="99">
        <v>0.26109419741435819</v>
      </c>
      <c r="T6" s="99">
        <v>0</v>
      </c>
      <c r="U6" s="99">
        <v>0.1827539936913978</v>
      </c>
      <c r="V6" s="99">
        <v>0.17937848504480347</v>
      </c>
      <c r="W6" s="99">
        <v>0</v>
      </c>
      <c r="X6" s="99">
        <v>9.9510270344422322E-2</v>
      </c>
      <c r="Y6" s="99">
        <v>5.9711678313930205E-2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1.1380092629598331</v>
      </c>
      <c r="D7" s="123">
        <f t="shared" si="6"/>
        <v>0.87211834309185088</v>
      </c>
      <c r="E7" s="123">
        <f t="shared" si="6"/>
        <v>1.2600777740813041</v>
      </c>
      <c r="F7" s="123">
        <f t="shared" si="6"/>
        <v>0.68154630666610627</v>
      </c>
      <c r="G7" s="123">
        <f t="shared" si="6"/>
        <v>0.70512013774908233</v>
      </c>
      <c r="H7" s="123">
        <f t="shared" si="6"/>
        <v>0.73629680899190497</v>
      </c>
      <c r="I7" s="123">
        <f t="shared" si="6"/>
        <v>1.171237383789185</v>
      </c>
      <c r="J7" s="123">
        <f t="shared" si="6"/>
        <v>0.85578535341457374</v>
      </c>
      <c r="K7" s="123">
        <f t="shared" si="6"/>
        <v>2.2943397191681592</v>
      </c>
      <c r="L7" s="123">
        <f t="shared" si="6"/>
        <v>0.83421542859479703</v>
      </c>
      <c r="M7" s="123">
        <f t="shared" si="6"/>
        <v>1.036866223212396</v>
      </c>
      <c r="N7" s="123">
        <f t="shared" si="6"/>
        <v>4.6491253057654385</v>
      </c>
      <c r="O7" s="123">
        <f t="shared" si="6"/>
        <v>0.86084493044576849</v>
      </c>
      <c r="P7" s="123">
        <f t="shared" si="6"/>
        <v>0</v>
      </c>
      <c r="Q7" s="123">
        <f t="shared" si="6"/>
        <v>1.1025477556152539</v>
      </c>
      <c r="R7" s="123">
        <f t="shared" si="6"/>
        <v>2.2141796073355247</v>
      </c>
      <c r="S7" s="123">
        <f t="shared" si="6"/>
        <v>2.6022302117801503</v>
      </c>
      <c r="T7" s="123">
        <f t="shared" si="6"/>
        <v>0</v>
      </c>
      <c r="U7" s="123">
        <f t="shared" si="6"/>
        <v>1.607052737955424</v>
      </c>
      <c r="V7" s="123">
        <f t="shared" si="6"/>
        <v>1.7258336518023714</v>
      </c>
      <c r="W7" s="123">
        <f t="shared" si="6"/>
        <v>0</v>
      </c>
      <c r="X7" s="123">
        <f t="shared" si="6"/>
        <v>2.4870907327381842</v>
      </c>
      <c r="Y7" s="123">
        <f t="shared" si="6"/>
        <v>2.0449469840581647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1.1380092629598331</v>
      </c>
      <c r="D8" s="99">
        <f>RES_hhdet_in_tesh!D8/RES_summary!D$21</f>
        <v>0.87211834309185088</v>
      </c>
      <c r="E8" s="99">
        <f>RES_hhdet_in_tesh!E8/RES_summary!E$21</f>
        <v>1.2600777740813041</v>
      </c>
      <c r="F8" s="99">
        <f>RES_hhdet_in_tesh!F8/RES_summary!F$21</f>
        <v>0.68154630666610627</v>
      </c>
      <c r="G8" s="99">
        <f>RES_hhdet_in_tesh!G8/RES_summary!G$21</f>
        <v>0.70512013774908233</v>
      </c>
      <c r="H8" s="99">
        <f>RES_hhdet_in_tesh!H8/RES_summary!H$21</f>
        <v>0.73629680899190497</v>
      </c>
      <c r="I8" s="99">
        <f>RES_hhdet_in_tesh!I8/RES_summary!I$21</f>
        <v>1.171237383789185</v>
      </c>
      <c r="J8" s="99">
        <f>RES_hhdet_in_tesh!J8/RES_summary!J$21</f>
        <v>0.85578535341457374</v>
      </c>
      <c r="K8" s="99">
        <f>RES_hhdet_in_tesh!K8/RES_summary!K$21</f>
        <v>2.2943397191681592</v>
      </c>
      <c r="L8" s="99">
        <f>RES_hhdet_in_tesh!L8/RES_summary!L$21</f>
        <v>0.83421542859479703</v>
      </c>
      <c r="M8" s="99">
        <f>RES_hhdet_in_tesh!M8/RES_summary!M$21</f>
        <v>1.036866223212396</v>
      </c>
      <c r="N8" s="99">
        <f>RES_hhdet_in_tesh!N8/RES_summary!N$21</f>
        <v>4.6491253057654385</v>
      </c>
      <c r="O8" s="99">
        <f>RES_hhdet_in_tesh!O8/RES_summary!O$21</f>
        <v>0.86084493044576849</v>
      </c>
      <c r="P8" s="99">
        <f>RES_hhdet_in_tesh!P8/RES_summary!P$21</f>
        <v>0</v>
      </c>
      <c r="Q8" s="99">
        <f>RES_hhdet_in_tesh!Q8/RES_summary!Q$21</f>
        <v>1.1025477556152539</v>
      </c>
      <c r="R8" s="99">
        <f>RES_hhdet_in_tesh!R8/RES_summary!R$21</f>
        <v>2.2141796073355247</v>
      </c>
      <c r="S8" s="99">
        <f>RES_hhdet_in_tesh!S8/RES_summary!S$21</f>
        <v>2.6022302117801503</v>
      </c>
      <c r="T8" s="99">
        <f>RES_hhdet_in_tesh!T8/RES_summary!T$21</f>
        <v>0</v>
      </c>
      <c r="U8" s="99">
        <f>RES_hhdet_in_tesh!U8/RES_summary!U$21</f>
        <v>1.607052737955424</v>
      </c>
      <c r="V8" s="99">
        <f>RES_hhdet_in_tesh!V8/RES_summary!V$21</f>
        <v>1.7258336518023714</v>
      </c>
      <c r="W8" s="99">
        <f>RES_hhdet_in_tesh!W8/RES_summary!W$21</f>
        <v>0</v>
      </c>
      <c r="X8" s="99">
        <f>RES_hhdet_in_tesh!X8/RES_summary!X$21</f>
        <v>2.4870907327381842</v>
      </c>
      <c r="Y8" s="99">
        <f>RES_hhdet_in_tesh!Y8/RES_summary!Y$21</f>
        <v>2.0449469840581647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9.8647342701891336</v>
      </c>
      <c r="D9" s="123">
        <v>11.050181769267892</v>
      </c>
      <c r="E9" s="123">
        <v>10.790275689927347</v>
      </c>
      <c r="F9" s="123">
        <v>10.470050769864441</v>
      </c>
      <c r="G9" s="123">
        <v>11.036795516632516</v>
      </c>
      <c r="H9" s="123">
        <v>11.268492886680622</v>
      </c>
      <c r="I9" s="123">
        <v>10.850879484934257</v>
      </c>
      <c r="J9" s="123">
        <v>12.285547462572787</v>
      </c>
      <c r="K9" s="123">
        <v>12.588156758236858</v>
      </c>
      <c r="L9" s="123">
        <v>13.243366304067552</v>
      </c>
      <c r="M9" s="123">
        <v>13.675645386327387</v>
      </c>
      <c r="N9" s="123">
        <v>11.596636738311371</v>
      </c>
      <c r="O9" s="123">
        <v>11.134289531570797</v>
      </c>
      <c r="P9" s="123">
        <v>0</v>
      </c>
      <c r="Q9" s="123">
        <v>11.117326527366423</v>
      </c>
      <c r="R9" s="123">
        <v>11.061003166021067</v>
      </c>
      <c r="S9" s="123">
        <v>11.609766928787213</v>
      </c>
      <c r="T9" s="123">
        <v>0</v>
      </c>
      <c r="U9" s="123">
        <v>11.421411719865292</v>
      </c>
      <c r="V9" s="123">
        <v>11.992226218817624</v>
      </c>
      <c r="W9" s="123">
        <v>0</v>
      </c>
      <c r="X9" s="123">
        <v>9.2314819939619106</v>
      </c>
      <c r="Y9" s="123">
        <v>7.8906936842544972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8.6760853801840039</v>
      </c>
      <c r="D10" s="99">
        <v>11.048312430637836</v>
      </c>
      <c r="E10" s="99">
        <v>11.767410056390657</v>
      </c>
      <c r="F10" s="99">
        <v>10.368915734462812</v>
      </c>
      <c r="G10" s="99">
        <v>10.73653599422973</v>
      </c>
      <c r="H10" s="99">
        <v>11.506063677750102</v>
      </c>
      <c r="I10" s="99">
        <v>11.424746915430475</v>
      </c>
      <c r="J10" s="99">
        <v>12.597014689940135</v>
      </c>
      <c r="K10" s="99">
        <v>9.7370269907486904</v>
      </c>
      <c r="L10" s="99">
        <v>13.155015750827893</v>
      </c>
      <c r="M10" s="99">
        <v>16.049549414684712</v>
      </c>
      <c r="N10" s="99">
        <v>14.318952845852683</v>
      </c>
      <c r="O10" s="99">
        <v>11.95550382347129</v>
      </c>
      <c r="P10" s="99">
        <v>0</v>
      </c>
      <c r="Q10" s="99">
        <v>11.074731776024288</v>
      </c>
      <c r="R10" s="99">
        <v>11.865820574143878</v>
      </c>
      <c r="S10" s="99">
        <v>12.771760352447771</v>
      </c>
      <c r="T10" s="99">
        <v>0</v>
      </c>
      <c r="U10" s="99">
        <v>10.075382338417747</v>
      </c>
      <c r="V10" s="99">
        <v>10.616824073238861</v>
      </c>
      <c r="W10" s="99">
        <v>0</v>
      </c>
      <c r="X10" s="99">
        <v>9.2314819939619106</v>
      </c>
      <c r="Y10" s="99">
        <v>7.8906936842544972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10.738254258117871</v>
      </c>
      <c r="D11" s="99">
        <v>10.150944154177633</v>
      </c>
      <c r="E11" s="99">
        <v>10.550560374079383</v>
      </c>
      <c r="F11" s="99">
        <v>10.703507350085554</v>
      </c>
      <c r="G11" s="99">
        <v>10.970350495434847</v>
      </c>
      <c r="H11" s="99">
        <v>11.264461993386352</v>
      </c>
      <c r="I11" s="99">
        <v>11.313097419990346</v>
      </c>
      <c r="J11" s="99">
        <v>12.012564758423023</v>
      </c>
      <c r="K11" s="99">
        <v>12.582556033115679</v>
      </c>
      <c r="L11" s="99">
        <v>13.04137133222966</v>
      </c>
      <c r="M11" s="99">
        <v>13.400500969090883</v>
      </c>
      <c r="N11" s="99">
        <v>11.846972533642086</v>
      </c>
      <c r="O11" s="99">
        <v>11.216779969410171</v>
      </c>
      <c r="P11" s="99">
        <v>0</v>
      </c>
      <c r="Q11" s="99">
        <v>11.680973768935791</v>
      </c>
      <c r="R11" s="99">
        <v>10.634108939485033</v>
      </c>
      <c r="S11" s="99">
        <v>11.034366114082326</v>
      </c>
      <c r="T11" s="99">
        <v>0</v>
      </c>
      <c r="U11" s="99">
        <v>11.1271908238938</v>
      </c>
      <c r="V11" s="99">
        <v>12.284666523195538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9.8633494077860764</v>
      </c>
      <c r="D15" s="102">
        <v>11.053655706057233</v>
      </c>
      <c r="E15" s="102">
        <v>10.78451610811373</v>
      </c>
      <c r="F15" s="102">
        <v>10.469114069916598</v>
      </c>
      <c r="G15" s="102">
        <v>11.038340961714958</v>
      </c>
      <c r="H15" s="102">
        <v>11.267339596292764</v>
      </c>
      <c r="I15" s="102">
        <v>10.84655345000502</v>
      </c>
      <c r="J15" s="102">
        <v>12.272013774978028</v>
      </c>
      <c r="K15" s="102">
        <v>12.675092283749054</v>
      </c>
      <c r="L15" s="102">
        <v>13.237441416181762</v>
      </c>
      <c r="M15" s="102">
        <v>13.625500745402471</v>
      </c>
      <c r="N15" s="102">
        <v>11.508730170908951</v>
      </c>
      <c r="O15" s="102">
        <v>11.088515934469934</v>
      </c>
      <c r="P15" s="102">
        <v>0</v>
      </c>
      <c r="Q15" s="102">
        <v>11.118482182112517</v>
      </c>
      <c r="R15" s="102">
        <v>11.057864871120337</v>
      </c>
      <c r="S15" s="102">
        <v>11.602723279018255</v>
      </c>
      <c r="T15" s="102">
        <v>0</v>
      </c>
      <c r="U15" s="102">
        <v>11.45354603938995</v>
      </c>
      <c r="V15" s="102">
        <v>12.060470469073708</v>
      </c>
      <c r="W15" s="102">
        <v>0</v>
      </c>
      <c r="X15" s="102">
        <v>0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13.260412582434638</v>
      </c>
      <c r="M16" s="105">
        <v>13.641857320905656</v>
      </c>
      <c r="N16" s="105">
        <v>11.507629407719318</v>
      </c>
      <c r="O16" s="105">
        <v>11.082401385500132</v>
      </c>
      <c r="P16" s="105">
        <v>0</v>
      </c>
      <c r="Q16" s="105">
        <v>11.086661475663306</v>
      </c>
      <c r="R16" s="105">
        <v>11.0285515192564</v>
      </c>
      <c r="S16" s="105">
        <v>11.584563971192292</v>
      </c>
      <c r="T16" s="105">
        <v>0</v>
      </c>
      <c r="U16" s="105">
        <v>11.458161083938553</v>
      </c>
      <c r="V16" s="105">
        <v>12.05428868946977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4.5923699895675396</v>
      </c>
      <c r="M17" s="99">
        <v>4.5733031845526835</v>
      </c>
      <c r="N17" s="99">
        <v>3.5959541326195916</v>
      </c>
      <c r="O17" s="99">
        <v>3.7035000957629447</v>
      </c>
      <c r="P17" s="99">
        <v>0</v>
      </c>
      <c r="Q17" s="99">
        <v>3.6124592260845576</v>
      </c>
      <c r="R17" s="99">
        <v>3.8759716893651062</v>
      </c>
      <c r="S17" s="99">
        <v>4.3392137739509371</v>
      </c>
      <c r="T17" s="99">
        <v>0</v>
      </c>
      <c r="U17" s="99">
        <v>4.0686852202410426</v>
      </c>
      <c r="V17" s="99">
        <v>4.388263097786604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8.6680425928670974</v>
      </c>
      <c r="M18" s="99">
        <v>9.0685541363529723</v>
      </c>
      <c r="N18" s="99">
        <v>7.9116752750997259</v>
      </c>
      <c r="O18" s="99">
        <v>7.3789012897371862</v>
      </c>
      <c r="P18" s="99">
        <v>0</v>
      </c>
      <c r="Q18" s="99">
        <v>7.4742022495787488</v>
      </c>
      <c r="R18" s="99">
        <v>7.1525798298912928</v>
      </c>
      <c r="S18" s="99">
        <v>7.2453501972413541</v>
      </c>
      <c r="T18" s="99">
        <v>0</v>
      </c>
      <c r="U18" s="99">
        <v>7.3894758636975091</v>
      </c>
      <c r="V18" s="99">
        <v>7.6660255916831641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6.7791750573702263</v>
      </c>
      <c r="D19" s="123">
        <v>6.8445538076518142</v>
      </c>
      <c r="E19" s="123">
        <v>7.1649130520090303</v>
      </c>
      <c r="F19" s="123">
        <v>7.331198486356052</v>
      </c>
      <c r="G19" s="123">
        <v>7.2804696068357302</v>
      </c>
      <c r="H19" s="123">
        <v>7.4464486758761597</v>
      </c>
      <c r="I19" s="123">
        <v>7.4810404780990911</v>
      </c>
      <c r="J19" s="123">
        <v>7.7696295872059293</v>
      </c>
      <c r="K19" s="123">
        <v>7.6138515209166471</v>
      </c>
      <c r="L19" s="123">
        <v>7.7712128675767227</v>
      </c>
      <c r="M19" s="123">
        <v>8.2274840084287888</v>
      </c>
      <c r="N19" s="123">
        <v>7.104843938406229</v>
      </c>
      <c r="O19" s="123">
        <v>6.7358886021467148</v>
      </c>
      <c r="P19" s="123">
        <v>0</v>
      </c>
      <c r="Q19" s="123">
        <v>7.537305978200652</v>
      </c>
      <c r="R19" s="123">
        <v>7.3099831427034507</v>
      </c>
      <c r="S19" s="123">
        <v>7.5638251678793624</v>
      </c>
      <c r="T19" s="123">
        <v>0</v>
      </c>
      <c r="U19" s="123">
        <v>7.3318263614535963</v>
      </c>
      <c r="V19" s="123">
        <v>7.7702669930345483</v>
      </c>
      <c r="W19" s="123">
        <v>0</v>
      </c>
      <c r="X19" s="123">
        <v>8.2841315767597496</v>
      </c>
      <c r="Y19" s="123">
        <v>8.3171365879546464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5.3614285726827173</v>
      </c>
      <c r="D20" s="99">
        <v>7.9548885520830037</v>
      </c>
      <c r="E20" s="99">
        <v>8.712043143631238</v>
      </c>
      <c r="F20" s="99">
        <v>7.6559251510428314</v>
      </c>
      <c r="G20" s="99">
        <v>6.969619817748308</v>
      </c>
      <c r="H20" s="99">
        <v>7.6542552050314745</v>
      </c>
      <c r="I20" s="99">
        <v>7.7847784565272553</v>
      </c>
      <c r="J20" s="99">
        <v>7.9612686908369135</v>
      </c>
      <c r="K20" s="99">
        <v>6.3320212348214584</v>
      </c>
      <c r="L20" s="99">
        <v>8.0226366738078472</v>
      </c>
      <c r="M20" s="99">
        <v>8.3310237972206735</v>
      </c>
      <c r="N20" s="99">
        <v>7.6272371636005634</v>
      </c>
      <c r="O20" s="99">
        <v>7.3348229804175906</v>
      </c>
      <c r="P20" s="99">
        <v>0</v>
      </c>
      <c r="Q20" s="99">
        <v>0</v>
      </c>
      <c r="R20" s="99">
        <v>6.409584666495558</v>
      </c>
      <c r="S20" s="99">
        <v>8.4351180101019203</v>
      </c>
      <c r="T20" s="99">
        <v>0</v>
      </c>
      <c r="U20" s="99">
        <v>6.8226791203835946</v>
      </c>
      <c r="V20" s="99">
        <v>7.5106543231845482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6.7621899168714608</v>
      </c>
      <c r="D21" s="99">
        <v>6.474756073912225</v>
      </c>
      <c r="E21" s="99">
        <v>7.5064311379891846</v>
      </c>
      <c r="F21" s="99">
        <v>7.740298314428391</v>
      </c>
      <c r="G21" s="99">
        <v>7.6151051134051624</v>
      </c>
      <c r="H21" s="99">
        <v>8.0197826407479518</v>
      </c>
      <c r="I21" s="99">
        <v>7.436929667865785</v>
      </c>
      <c r="J21" s="99">
        <v>7.0054828706203853</v>
      </c>
      <c r="K21" s="99">
        <v>7.8214303424847946</v>
      </c>
      <c r="L21" s="99">
        <v>6.8601774350289668</v>
      </c>
      <c r="M21" s="99">
        <v>8.4800729720829722</v>
      </c>
      <c r="N21" s="99">
        <v>7.0435974274563735</v>
      </c>
      <c r="O21" s="99">
        <v>6.6220494112439479</v>
      </c>
      <c r="P21" s="99">
        <v>0</v>
      </c>
      <c r="Q21" s="99">
        <v>9.0131113050532097</v>
      </c>
      <c r="R21" s="99">
        <v>7.3853378897737567</v>
      </c>
      <c r="S21" s="99">
        <v>7.2519022054572684</v>
      </c>
      <c r="T21" s="99">
        <v>0</v>
      </c>
      <c r="U21" s="99">
        <v>7.1149148709307415</v>
      </c>
      <c r="V21" s="99">
        <v>7.8416327656253024</v>
      </c>
      <c r="W21" s="99">
        <v>0</v>
      </c>
      <c r="X21" s="99">
        <v>0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6.8625436094442902</v>
      </c>
      <c r="D22" s="110">
        <v>6.7150514195927835</v>
      </c>
      <c r="E22" s="110">
        <v>6.863434972101393</v>
      </c>
      <c r="F22" s="110">
        <v>7.2271202350024168</v>
      </c>
      <c r="G22" s="110">
        <v>7.2882925370510145</v>
      </c>
      <c r="H22" s="110">
        <v>7.3667172469247353</v>
      </c>
      <c r="I22" s="110">
        <v>7.4696557563544586</v>
      </c>
      <c r="J22" s="110">
        <v>7.7890074808297856</v>
      </c>
      <c r="K22" s="110">
        <v>7.8305581260687509</v>
      </c>
      <c r="L22" s="110">
        <v>7.8403500344494885</v>
      </c>
      <c r="M22" s="110">
        <v>8.1571110004720548</v>
      </c>
      <c r="N22" s="110">
        <v>6.9767432542859291</v>
      </c>
      <c r="O22" s="110">
        <v>6.7126248763435932</v>
      </c>
      <c r="P22" s="110">
        <v>0</v>
      </c>
      <c r="Q22" s="110">
        <v>7.3580257178137725</v>
      </c>
      <c r="R22" s="110">
        <v>7.3007993800617657</v>
      </c>
      <c r="S22" s="110">
        <v>7.5841526915752517</v>
      </c>
      <c r="T22" s="110">
        <v>0</v>
      </c>
      <c r="U22" s="110">
        <v>7.3871422523777195</v>
      </c>
      <c r="V22" s="110">
        <v>7.7834158151405868</v>
      </c>
      <c r="W22" s="110">
        <v>0</v>
      </c>
      <c r="X22" s="110">
        <v>8.2841315767597496</v>
      </c>
      <c r="Y22" s="110">
        <v>8.3171365879546464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56.691396582255607</v>
      </c>
      <c r="D24" s="118">
        <f t="shared" si="7"/>
        <v>0</v>
      </c>
      <c r="E24" s="118">
        <f t="shared" si="7"/>
        <v>59.839466106732587</v>
      </c>
      <c r="F24" s="118">
        <f t="shared" si="7"/>
        <v>59.076676042408423</v>
      </c>
      <c r="G24" s="118">
        <f t="shared" si="7"/>
        <v>59.180176926055097</v>
      </c>
      <c r="H24" s="118">
        <f t="shared" si="7"/>
        <v>57.426607264594566</v>
      </c>
      <c r="I24" s="118">
        <f t="shared" si="7"/>
        <v>56.06487934834135</v>
      </c>
      <c r="J24" s="118">
        <f t="shared" si="7"/>
        <v>55.427260019535289</v>
      </c>
      <c r="K24" s="118">
        <f t="shared" si="7"/>
        <v>44.557450899702815</v>
      </c>
      <c r="L24" s="118">
        <f t="shared" si="7"/>
        <v>35.384126248576337</v>
      </c>
      <c r="M24" s="118">
        <f t="shared" si="7"/>
        <v>83.603301485793693</v>
      </c>
      <c r="N24" s="118">
        <f t="shared" si="7"/>
        <v>61.340653446995439</v>
      </c>
      <c r="O24" s="118">
        <f t="shared" si="7"/>
        <v>49.07903841747909</v>
      </c>
      <c r="P24" s="118">
        <f t="shared" si="7"/>
        <v>40.269950748884476</v>
      </c>
      <c r="Q24" s="118">
        <f t="shared" si="7"/>
        <v>82.08829504026528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41.588451770782697</v>
      </c>
      <c r="Y24" s="118">
        <f t="shared" si="9"/>
        <v>0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39.965503565025244</v>
      </c>
      <c r="D25" s="123">
        <f t="shared" si="10"/>
        <v>0</v>
      </c>
      <c r="E25" s="123">
        <f t="shared" si="10"/>
        <v>42.191515026517457</v>
      </c>
      <c r="F25" s="123">
        <f t="shared" si="10"/>
        <v>41.380441737489406</v>
      </c>
      <c r="G25" s="123">
        <f t="shared" si="10"/>
        <v>40.853543427289125</v>
      </c>
      <c r="H25" s="123">
        <f t="shared" si="10"/>
        <v>38.792550421377065</v>
      </c>
      <c r="I25" s="123">
        <f t="shared" si="10"/>
        <v>37.748670141981869</v>
      </c>
      <c r="J25" s="123">
        <f t="shared" si="10"/>
        <v>35.36623876372748</v>
      </c>
      <c r="K25" s="123">
        <f t="shared" si="10"/>
        <v>21.727557198495688</v>
      </c>
      <c r="L25" s="123">
        <f t="shared" si="10"/>
        <v>13.604609247011753</v>
      </c>
      <c r="M25" s="123">
        <f t="shared" si="10"/>
        <v>60.682719116650965</v>
      </c>
      <c r="N25" s="123">
        <f t="shared" si="10"/>
        <v>38.174555956939628</v>
      </c>
      <c r="O25" s="123">
        <f t="shared" si="10"/>
        <v>30.451793266910176</v>
      </c>
      <c r="P25" s="123">
        <f t="shared" si="10"/>
        <v>20.422891246334547</v>
      </c>
      <c r="Q25" s="123">
        <f t="shared" si="10"/>
        <v>62.34807667012138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17.779576962693902</v>
      </c>
      <c r="Y25" s="123">
        <f t="shared" si="12"/>
        <v>0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39.080885692258001</v>
      </c>
      <c r="D26" s="99">
        <v>0</v>
      </c>
      <c r="E26" s="99">
        <v>41.274928936008727</v>
      </c>
      <c r="F26" s="99">
        <v>40.492853824287423</v>
      </c>
      <c r="G26" s="99">
        <v>39.992862986516144</v>
      </c>
      <c r="H26" s="99">
        <v>37.982869351562009</v>
      </c>
      <c r="I26" s="99">
        <v>36.976014401366385</v>
      </c>
      <c r="J26" s="99">
        <v>34.645524724837294</v>
      </c>
      <c r="K26" s="99">
        <v>21.289972848772109</v>
      </c>
      <c r="L26" s="99">
        <v>13.331077070981449</v>
      </c>
      <c r="M26" s="99">
        <v>59.467138271736282</v>
      </c>
      <c r="N26" s="99">
        <v>37.431481581889336</v>
      </c>
      <c r="O26" s="99">
        <v>29.85783275694109</v>
      </c>
      <c r="P26" s="99">
        <v>20.029918401816271</v>
      </c>
      <c r="Q26" s="99">
        <v>61.151507692133876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17.442583554932575</v>
      </c>
      <c r="Y26" s="99">
        <v>0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0.88461787276724202</v>
      </c>
      <c r="D27" s="99">
        <v>0</v>
      </c>
      <c r="E27" s="99">
        <v>0.91658609050873086</v>
      </c>
      <c r="F27" s="99">
        <v>0.88758791320198072</v>
      </c>
      <c r="G27" s="99">
        <v>0.860680440772983</v>
      </c>
      <c r="H27" s="99">
        <v>0.80968106981505494</v>
      </c>
      <c r="I27" s="99">
        <v>0.7726557406154847</v>
      </c>
      <c r="J27" s="99">
        <v>0.72071403889018704</v>
      </c>
      <c r="K27" s="99">
        <v>0.43758434972357774</v>
      </c>
      <c r="L27" s="99">
        <v>0.27353217603030444</v>
      </c>
      <c r="M27" s="99">
        <v>1.2155808449146803</v>
      </c>
      <c r="N27" s="99">
        <v>0.7430743750502945</v>
      </c>
      <c r="O27" s="99">
        <v>0.59396050996908567</v>
      </c>
      <c r="P27" s="99">
        <v>0.39297284451827719</v>
      </c>
      <c r="Q27" s="99">
        <v>1.1965689779875002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0.33699340776132775</v>
      </c>
      <c r="Y27" s="99">
        <v>0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2.3253842643373162</v>
      </c>
      <c r="L28" s="123">
        <f t="shared" si="13"/>
        <v>0.84936470033946754</v>
      </c>
      <c r="M28" s="123">
        <f t="shared" si="13"/>
        <v>1.0889128070663483</v>
      </c>
      <c r="N28" s="123">
        <f t="shared" si="13"/>
        <v>4.6738471395655647</v>
      </c>
      <c r="O28" s="123">
        <f t="shared" si="13"/>
        <v>0.83829885352688227</v>
      </c>
      <c r="P28" s="123">
        <f t="shared" si="13"/>
        <v>2.0116114305861688</v>
      </c>
      <c r="Q28" s="123">
        <f t="shared" si="13"/>
        <v>1.0872839896436985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2.4870907327381842</v>
      </c>
      <c r="Y28" s="123">
        <f t="shared" si="13"/>
        <v>0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2.3253842643373162</v>
      </c>
      <c r="L29" s="99">
        <f>RES_hhdet_in_tesh!L29/RES_summary!L$21</f>
        <v>0.84936470033946754</v>
      </c>
      <c r="M29" s="99">
        <f>RES_hhdet_in_tesh!M29/RES_summary!M$21</f>
        <v>1.0889128070663483</v>
      </c>
      <c r="N29" s="99">
        <f>RES_hhdet_in_tesh!N29/RES_summary!N$21</f>
        <v>4.6738471395655647</v>
      </c>
      <c r="O29" s="99">
        <f>RES_hhdet_in_tesh!O29/RES_summary!O$21</f>
        <v>0.83829885352688227</v>
      </c>
      <c r="P29" s="99">
        <f>RES_hhdet_in_tesh!P29/RES_summary!P$21</f>
        <v>2.0116114305861688</v>
      </c>
      <c r="Q29" s="99">
        <f>RES_hhdet_in_tesh!Q29/RES_summary!Q$21</f>
        <v>1.0872839896436985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X29" s="99">
        <f>RES_hhdet_in_tesh!X29/RES_summary!X$21</f>
        <v>2.4870907327381842</v>
      </c>
      <c r="Y29" s="99">
        <f>RES_hhdet_in_tesh!Y29/RES_summary!Y$21</f>
        <v>0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9.8633494077860764</v>
      </c>
      <c r="D30" s="123">
        <v>0</v>
      </c>
      <c r="E30" s="123">
        <v>10.784516108113733</v>
      </c>
      <c r="F30" s="123">
        <v>10.469114069916596</v>
      </c>
      <c r="G30" s="123">
        <v>11.03834096171496</v>
      </c>
      <c r="H30" s="123">
        <v>11.267339596292766</v>
      </c>
      <c r="I30" s="123">
        <v>10.84655345000502</v>
      </c>
      <c r="J30" s="123">
        <v>12.272013774978028</v>
      </c>
      <c r="K30" s="123">
        <v>12.675092283749054</v>
      </c>
      <c r="L30" s="123">
        <v>13.246629882682914</v>
      </c>
      <c r="M30" s="123">
        <v>13.62671234358789</v>
      </c>
      <c r="N30" s="123">
        <v>11.508685241799169</v>
      </c>
      <c r="O30" s="123">
        <v>11.087954966674538</v>
      </c>
      <c r="P30" s="123">
        <v>11.189061634265775</v>
      </c>
      <c r="Q30" s="123">
        <v>11.116942470510139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13.037652498590862</v>
      </c>
      <c r="Y30" s="123">
        <v>0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11.45558128284401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9.8633494077860764</v>
      </c>
      <c r="D35" s="102">
        <v>0</v>
      </c>
      <c r="E35" s="102">
        <v>10.784516108113733</v>
      </c>
      <c r="F35" s="102">
        <v>10.469114069916596</v>
      </c>
      <c r="G35" s="102">
        <v>11.03834096171496</v>
      </c>
      <c r="H35" s="102">
        <v>11.267339596292766</v>
      </c>
      <c r="I35" s="102">
        <v>10.84655345000502</v>
      </c>
      <c r="J35" s="102">
        <v>12.272013774978028</v>
      </c>
      <c r="K35" s="102">
        <v>12.675092283749054</v>
      </c>
      <c r="L35" s="102">
        <v>13.237441416181762</v>
      </c>
      <c r="M35" s="102">
        <v>13.625500745402469</v>
      </c>
      <c r="N35" s="102">
        <v>11.508730170908951</v>
      </c>
      <c r="O35" s="102">
        <v>11.088515934469934</v>
      </c>
      <c r="P35" s="102">
        <v>11.188958982220102</v>
      </c>
      <c r="Q35" s="102">
        <v>11.118482182112519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13.037652498590862</v>
      </c>
      <c r="Y35" s="102">
        <v>0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13.26041258243464</v>
      </c>
      <c r="M36" s="105">
        <v>13.641857320905658</v>
      </c>
      <c r="N36" s="105">
        <v>11.507629407719319</v>
      </c>
      <c r="O36" s="105">
        <v>11.082401385500129</v>
      </c>
      <c r="P36" s="105">
        <v>11.177494506738466</v>
      </c>
      <c r="Q36" s="105">
        <v>11.086661475663309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4.5923699895675387</v>
      </c>
      <c r="M37" s="99">
        <v>4.5733031845526835</v>
      </c>
      <c r="N37" s="99">
        <v>3.5959541326195907</v>
      </c>
      <c r="O37" s="99">
        <v>3.7035000957629447</v>
      </c>
      <c r="P37" s="99">
        <v>3.8827299790340031</v>
      </c>
      <c r="Q37" s="99">
        <v>3.6124592260845576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8.6680425928670992</v>
      </c>
      <c r="M38" s="99">
        <v>9.0685541363529723</v>
      </c>
      <c r="N38" s="99">
        <v>7.9116752750997286</v>
      </c>
      <c r="O38" s="99">
        <v>7.3789012897371844</v>
      </c>
      <c r="P38" s="99">
        <v>7.2947645277044639</v>
      </c>
      <c r="Q38" s="99">
        <v>7.4742022495787488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6.8625436094442893</v>
      </c>
      <c r="D39" s="123">
        <v>0</v>
      </c>
      <c r="E39" s="123">
        <v>6.863434972101393</v>
      </c>
      <c r="F39" s="123">
        <v>7.2271202350024151</v>
      </c>
      <c r="G39" s="123">
        <v>7.2882925370510137</v>
      </c>
      <c r="H39" s="123">
        <v>7.3667172469247335</v>
      </c>
      <c r="I39" s="123">
        <v>7.4696557563544603</v>
      </c>
      <c r="J39" s="123">
        <v>7.7890074808297838</v>
      </c>
      <c r="K39" s="123">
        <v>7.8294171531207573</v>
      </c>
      <c r="L39" s="123">
        <v>7.6835224185422053</v>
      </c>
      <c r="M39" s="123">
        <v>8.204957218488488</v>
      </c>
      <c r="N39" s="123">
        <v>6.9835651086910762</v>
      </c>
      <c r="O39" s="123">
        <v>6.7009913303674917</v>
      </c>
      <c r="P39" s="123">
        <v>6.6463864376979815</v>
      </c>
      <c r="Q39" s="123">
        <v>7.535991909990055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8.2841315767597496</v>
      </c>
      <c r="Y39" s="123">
        <v>0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7.8214303424847964</v>
      </c>
      <c r="L40" s="99">
        <v>6.8601774350289659</v>
      </c>
      <c r="M40" s="99">
        <v>8.4800729720829722</v>
      </c>
      <c r="N40" s="99">
        <v>7.0435974274563753</v>
      </c>
      <c r="O40" s="99">
        <v>6.6220494112439487</v>
      </c>
      <c r="P40" s="99">
        <v>6.1698910425710931</v>
      </c>
      <c r="Q40" s="99">
        <v>9.0131113050532097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6.8625436094442893</v>
      </c>
      <c r="D41" s="110">
        <v>0</v>
      </c>
      <c r="E41" s="110">
        <v>6.863434972101393</v>
      </c>
      <c r="F41" s="110">
        <v>7.2271202350024151</v>
      </c>
      <c r="G41" s="110">
        <v>7.2882925370510137</v>
      </c>
      <c r="H41" s="110">
        <v>7.3667172469247335</v>
      </c>
      <c r="I41" s="110">
        <v>7.4696557563544603</v>
      </c>
      <c r="J41" s="110">
        <v>7.7890074808297838</v>
      </c>
      <c r="K41" s="110">
        <v>7.8305581260687509</v>
      </c>
      <c r="L41" s="110">
        <v>7.8403500344494885</v>
      </c>
      <c r="M41" s="110">
        <v>8.1571110004720548</v>
      </c>
      <c r="N41" s="110">
        <v>6.9767432542859291</v>
      </c>
      <c r="O41" s="110">
        <v>6.7126248763435941</v>
      </c>
      <c r="P41" s="110">
        <v>6.718187113676005</v>
      </c>
      <c r="Q41" s="110">
        <v>7.3580257178137689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8.2841315767597496</v>
      </c>
      <c r="Y41" s="110">
        <v>0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73.738545283984962</v>
      </c>
      <c r="L43" s="118">
        <f t="shared" si="14"/>
        <v>75.556609219432701</v>
      </c>
      <c r="M43" s="118">
        <f t="shared" si="14"/>
        <v>53.998843603286673</v>
      </c>
      <c r="N43" s="118">
        <f t="shared" si="14"/>
        <v>59.423166683263915</v>
      </c>
      <c r="O43" s="118">
        <f t="shared" si="14"/>
        <v>61.725983485664692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50.948167440590133</v>
      </c>
      <c r="L44" s="123">
        <f t="shared" si="17"/>
        <v>53.798399728726295</v>
      </c>
      <c r="M44" s="123">
        <f t="shared" si="17"/>
        <v>31.078261234143948</v>
      </c>
      <c r="N44" s="123">
        <f t="shared" si="17"/>
        <v>36.257069193208103</v>
      </c>
      <c r="O44" s="123">
        <f t="shared" si="17"/>
        <v>43.091089220838782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49.922091636696166</v>
      </c>
      <c r="L45" s="99">
        <v>52.716737398146762</v>
      </c>
      <c r="M45" s="99">
        <v>30.455709384137712</v>
      </c>
      <c r="N45" s="99">
        <v>35.551319031705553</v>
      </c>
      <c r="O45" s="99">
        <v>42.250599956236279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1.0260758038939659</v>
      </c>
      <c r="L46" s="99">
        <v>1.0816623305795363</v>
      </c>
      <c r="M46" s="99">
        <v>0.62255185000623636</v>
      </c>
      <c r="N46" s="99">
        <v>0.70575016150255321</v>
      </c>
      <c r="O46" s="99">
        <v>0.8404892646025024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2.2861188640014136</v>
      </c>
      <c r="L47" s="123">
        <f t="shared" si="20"/>
        <v>0.82577123644114914</v>
      </c>
      <c r="M47" s="123">
        <f t="shared" si="20"/>
        <v>1.0889128070663483</v>
      </c>
      <c r="N47" s="123">
        <f t="shared" si="20"/>
        <v>4.6738471395655647</v>
      </c>
      <c r="O47" s="123">
        <f t="shared" si="20"/>
        <v>0.84606087994842749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2.2861188640014136</v>
      </c>
      <c r="L48" s="99">
        <f>RES_hhdet_in_tesh!L48/RES_summary!L$21</f>
        <v>0.82577123644114914</v>
      </c>
      <c r="M48" s="99">
        <f>RES_hhdet_in_tesh!M48/RES_summary!M$21</f>
        <v>1.0889128070663483</v>
      </c>
      <c r="N48" s="99">
        <f>RES_hhdet_in_tesh!N48/RES_summary!N$21</f>
        <v>4.6738471395655647</v>
      </c>
      <c r="O48" s="99">
        <f>RES_hhdet_in_tesh!O48/RES_summary!O$21</f>
        <v>0.84606087994842749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X48" s="99">
        <f>RES_hhdet_in_tesh!X48/RES_summary!X$21</f>
        <v>0</v>
      </c>
      <c r="Y48" s="99">
        <f>RES_hhdet_in_tesh!Y48/RES_summary!Y$21</f>
        <v>0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12.675092283749056</v>
      </c>
      <c r="L49" s="123">
        <v>13.246374647502325</v>
      </c>
      <c r="M49" s="123">
        <v>13.62671234358789</v>
      </c>
      <c r="N49" s="123">
        <v>11.508685241799169</v>
      </c>
      <c r="O49" s="123">
        <v>11.087949772528287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12.675092283749056</v>
      </c>
      <c r="L54" s="102">
        <v>13.237441416181762</v>
      </c>
      <c r="M54" s="102">
        <v>13.625500745402469</v>
      </c>
      <c r="N54" s="102">
        <v>11.508730170908951</v>
      </c>
      <c r="O54" s="102">
        <v>11.088515934469934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13.260412582434643</v>
      </c>
      <c r="M55" s="105">
        <v>13.641857320905658</v>
      </c>
      <c r="N55" s="105">
        <v>11.507629407719319</v>
      </c>
      <c r="O55" s="105">
        <v>11.082401385500129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4.5923699895675396</v>
      </c>
      <c r="M56" s="99">
        <v>4.5733031845526835</v>
      </c>
      <c r="N56" s="99">
        <v>3.5959541326195907</v>
      </c>
      <c r="O56" s="99">
        <v>3.7035000957629447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8.6680425928671028</v>
      </c>
      <c r="M57" s="99">
        <v>9.0685541363529723</v>
      </c>
      <c r="N57" s="99">
        <v>7.9116752750997286</v>
      </c>
      <c r="O57" s="99">
        <v>7.3789012897371844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7.8291666956443668</v>
      </c>
      <c r="L58" s="123">
        <v>7.686063606762926</v>
      </c>
      <c r="M58" s="123">
        <v>8.204957218488488</v>
      </c>
      <c r="N58" s="123">
        <v>6.9835651086910762</v>
      </c>
      <c r="O58" s="123">
        <v>6.7008836123491946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7.8214303424847946</v>
      </c>
      <c r="L59" s="99">
        <v>6.8601774350289659</v>
      </c>
      <c r="M59" s="99">
        <v>8.4800729720829722</v>
      </c>
      <c r="N59" s="99">
        <v>7.0435974274563753</v>
      </c>
      <c r="O59" s="99">
        <v>6.6220494112439487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7.8305581260687491</v>
      </c>
      <c r="L60" s="110">
        <v>7.8403500344494885</v>
      </c>
      <c r="M60" s="110">
        <v>8.1571110004720548</v>
      </c>
      <c r="N60" s="110">
        <v>6.9767432542859291</v>
      </c>
      <c r="O60" s="110">
        <v>6.7126248763435932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60.335668017196419</v>
      </c>
      <c r="D62" s="118">
        <f t="shared" si="21"/>
        <v>44.659722135394013</v>
      </c>
      <c r="E62" s="118">
        <f t="shared" si="21"/>
        <v>48.884583192147517</v>
      </c>
      <c r="F62" s="118">
        <f t="shared" si="21"/>
        <v>44.933075831147001</v>
      </c>
      <c r="G62" s="118">
        <f t="shared" si="21"/>
        <v>56.561797852567437</v>
      </c>
      <c r="H62" s="118">
        <f t="shared" si="21"/>
        <v>62.087944887127591</v>
      </c>
      <c r="I62" s="118">
        <f t="shared" si="21"/>
        <v>59.830490359575734</v>
      </c>
      <c r="J62" s="118">
        <f t="shared" si="21"/>
        <v>59.149623556359522</v>
      </c>
      <c r="K62" s="118">
        <f t="shared" si="21"/>
        <v>66.58239179267747</v>
      </c>
      <c r="L62" s="118">
        <f t="shared" si="21"/>
        <v>62.20859076589943</v>
      </c>
      <c r="M62" s="118">
        <f t="shared" si="21"/>
        <v>67.704086691599855</v>
      </c>
      <c r="N62" s="118">
        <f t="shared" si="21"/>
        <v>0</v>
      </c>
      <c r="O62" s="118">
        <f t="shared" si="21"/>
        <v>52.609541568193848</v>
      </c>
      <c r="P62" s="118">
        <f t="shared" si="21"/>
        <v>51.035790075974937</v>
      </c>
      <c r="Q62" s="118">
        <f t="shared" si="21"/>
        <v>51.836245573357537</v>
      </c>
      <c r="R62" s="118">
        <f t="shared" ref="R62:V62" si="22">R63+R66+R68+R77</f>
        <v>52.181694970654277</v>
      </c>
      <c r="S62" s="118">
        <f t="shared" si="22"/>
        <v>53.282912918816741</v>
      </c>
      <c r="T62" s="118">
        <f t="shared" si="22"/>
        <v>52.116799828887679</v>
      </c>
      <c r="U62" s="118">
        <f t="shared" si="22"/>
        <v>47.308442160330955</v>
      </c>
      <c r="V62" s="118">
        <f t="shared" si="22"/>
        <v>50.560004055444175</v>
      </c>
      <c r="W62" s="118">
        <f t="shared" ref="W62:Y62" si="23">W63+W66+W68+W77</f>
        <v>50.798344176309939</v>
      </c>
      <c r="X62" s="118">
        <f t="shared" si="23"/>
        <v>42.643184370467523</v>
      </c>
      <c r="Y62" s="118">
        <f t="shared" si="23"/>
        <v>36.001863803935791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41.025491860417638</v>
      </c>
      <c r="D63" s="123">
        <f t="shared" si="24"/>
        <v>29.233636083230504</v>
      </c>
      <c r="E63" s="123">
        <f t="shared" si="24"/>
        <v>32.93592861771338</v>
      </c>
      <c r="F63" s="123">
        <f t="shared" si="24"/>
        <v>29.365599213689148</v>
      </c>
      <c r="G63" s="123">
        <f t="shared" si="24"/>
        <v>38.161292440883521</v>
      </c>
      <c r="H63" s="123">
        <f t="shared" si="24"/>
        <v>42.712790249906497</v>
      </c>
      <c r="I63" s="123">
        <f t="shared" si="24"/>
        <v>39.822954531939622</v>
      </c>
      <c r="J63" s="123">
        <f t="shared" si="24"/>
        <v>38.432116336659647</v>
      </c>
      <c r="K63" s="123">
        <f t="shared" si="24"/>
        <v>42.621678954560984</v>
      </c>
      <c r="L63" s="123">
        <f t="shared" si="24"/>
        <v>40.440000793381273</v>
      </c>
      <c r="M63" s="123">
        <f t="shared" si="24"/>
        <v>44.865345183602038</v>
      </c>
      <c r="N63" s="123">
        <f t="shared" si="24"/>
        <v>0</v>
      </c>
      <c r="O63" s="123">
        <f t="shared" si="24"/>
        <v>34.121226113019169</v>
      </c>
      <c r="P63" s="123">
        <f t="shared" si="24"/>
        <v>31.989449686932151</v>
      </c>
      <c r="Q63" s="123">
        <f t="shared" si="24"/>
        <v>31.564678363037693</v>
      </c>
      <c r="R63" s="123">
        <f t="shared" ref="R63:V63" si="25">SUM(R64:R65)</f>
        <v>31.226263911759567</v>
      </c>
      <c r="S63" s="123">
        <f t="shared" si="25"/>
        <v>31.876327546564767</v>
      </c>
      <c r="T63" s="123">
        <f t="shared" si="25"/>
        <v>30.664744047613102</v>
      </c>
      <c r="U63" s="123">
        <f t="shared" si="25"/>
        <v>26.766245505580976</v>
      </c>
      <c r="V63" s="123">
        <f t="shared" si="25"/>
        <v>28.840967394525965</v>
      </c>
      <c r="W63" s="123">
        <f t="shared" ref="W63:Y63" si="26">SUM(W64:W65)</f>
        <v>28.992136823135844</v>
      </c>
      <c r="X63" s="123">
        <f t="shared" si="26"/>
        <v>19.10116714367442</v>
      </c>
      <c r="Y63" s="123">
        <f t="shared" si="26"/>
        <v>13.23826242296875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40.117411638689809</v>
      </c>
      <c r="D64" s="99">
        <v>28.5901281870593</v>
      </c>
      <c r="E64" s="99">
        <v>32.220414751240206</v>
      </c>
      <c r="F64" s="99">
        <v>28.735723121709434</v>
      </c>
      <c r="G64" s="99">
        <v>37.357330893289905</v>
      </c>
      <c r="H64" s="99">
        <v>41.821285635523822</v>
      </c>
      <c r="I64" s="99">
        <v>39.007841461422402</v>
      </c>
      <c r="J64" s="99">
        <v>37.648924039250289</v>
      </c>
      <c r="K64" s="99">
        <v>41.763295313037311</v>
      </c>
      <c r="L64" s="99">
        <v>39.626920372265133</v>
      </c>
      <c r="M64" s="99">
        <v>43.966613963255206</v>
      </c>
      <c r="N64" s="99">
        <v>0</v>
      </c>
      <c r="O64" s="99">
        <v>33.455693522369351</v>
      </c>
      <c r="P64" s="99">
        <v>31.373915633187227</v>
      </c>
      <c r="Q64" s="99">
        <v>30.958896806548012</v>
      </c>
      <c r="R64" s="99">
        <v>30.631153819363238</v>
      </c>
      <c r="S64" s="99">
        <v>31.268042458478103</v>
      </c>
      <c r="T64" s="99">
        <v>30.082849274203127</v>
      </c>
      <c r="U64" s="99">
        <v>26.260581601746974</v>
      </c>
      <c r="V64" s="99">
        <v>28.293915405181924</v>
      </c>
      <c r="W64" s="99">
        <v>28.440512798492719</v>
      </c>
      <c r="X64" s="99">
        <v>18.739124367208369</v>
      </c>
      <c r="Y64" s="99">
        <v>12.986568673773681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0.90808022172782876</v>
      </c>
      <c r="D65" s="99">
        <v>0.64350789617120474</v>
      </c>
      <c r="E65" s="99">
        <v>0.71551386647317416</v>
      </c>
      <c r="F65" s="99">
        <v>0.62987609197971406</v>
      </c>
      <c r="G65" s="99">
        <v>0.80396154759361482</v>
      </c>
      <c r="H65" s="99">
        <v>0.8915046143826777</v>
      </c>
      <c r="I65" s="99">
        <v>0.81511307051722059</v>
      </c>
      <c r="J65" s="99">
        <v>0.78319229740935459</v>
      </c>
      <c r="K65" s="99">
        <v>0.85838364152367519</v>
      </c>
      <c r="L65" s="99">
        <v>0.81308042111613765</v>
      </c>
      <c r="M65" s="99">
        <v>0.89873122034683206</v>
      </c>
      <c r="N65" s="99">
        <v>0</v>
      </c>
      <c r="O65" s="99">
        <v>0.66553259064981574</v>
      </c>
      <c r="P65" s="99">
        <v>0.61553405374492476</v>
      </c>
      <c r="Q65" s="99">
        <v>0.60578155648968213</v>
      </c>
      <c r="R65" s="99">
        <v>0.59511009239632928</v>
      </c>
      <c r="S65" s="99">
        <v>0.60828508808666448</v>
      </c>
      <c r="T65" s="99">
        <v>0.5818947734099742</v>
      </c>
      <c r="U65" s="99">
        <v>0.5056639038340015</v>
      </c>
      <c r="V65" s="99">
        <v>0.54705198934404076</v>
      </c>
      <c r="W65" s="99">
        <v>0.55162402464312665</v>
      </c>
      <c r="X65" s="99">
        <v>0.3620427764660516</v>
      </c>
      <c r="Y65" s="99">
        <v>0.25169374919506982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1.1450712836795449</v>
      </c>
      <c r="D66" s="123">
        <f t="shared" si="27"/>
        <v>0.87346006361968442</v>
      </c>
      <c r="E66" s="123">
        <f t="shared" si="27"/>
        <v>1.2591136278568589</v>
      </c>
      <c r="F66" s="123">
        <f t="shared" si="27"/>
        <v>0.68186329483495522</v>
      </c>
      <c r="G66" s="123">
        <f t="shared" si="27"/>
        <v>0.70498390968908942</v>
      </c>
      <c r="H66" s="123">
        <f t="shared" si="27"/>
        <v>0.7363227973445331</v>
      </c>
      <c r="I66" s="123">
        <f t="shared" si="27"/>
        <v>1.1699617446590604</v>
      </c>
      <c r="J66" s="123">
        <f t="shared" si="27"/>
        <v>0.85229146621032004</v>
      </c>
      <c r="K66" s="123">
        <f t="shared" si="27"/>
        <v>2.2938894923630766</v>
      </c>
      <c r="L66" s="123">
        <f t="shared" si="27"/>
        <v>0.82809259693203907</v>
      </c>
      <c r="M66" s="123">
        <f t="shared" si="27"/>
        <v>1.0376167764127699</v>
      </c>
      <c r="N66" s="123">
        <f t="shared" si="27"/>
        <v>0</v>
      </c>
      <c r="O66" s="123">
        <f t="shared" si="27"/>
        <v>0.86321603143125269</v>
      </c>
      <c r="P66" s="123">
        <f t="shared" si="27"/>
        <v>2.0157658454971616</v>
      </c>
      <c r="Q66" s="123">
        <f t="shared" si="27"/>
        <v>1.1024223040637726</v>
      </c>
      <c r="R66" s="123">
        <f t="shared" si="27"/>
        <v>2.2143087819881107</v>
      </c>
      <c r="S66" s="123">
        <f t="shared" si="27"/>
        <v>2.6023616231812983</v>
      </c>
      <c r="T66" s="123">
        <f t="shared" si="27"/>
        <v>2.0363297908004236</v>
      </c>
      <c r="U66" s="123">
        <f t="shared" si="27"/>
        <v>1.6116664060489521</v>
      </c>
      <c r="V66" s="123">
        <f t="shared" si="27"/>
        <v>1.7261656513540549</v>
      </c>
      <c r="W66" s="123">
        <f t="shared" si="27"/>
        <v>0.88203861187334487</v>
      </c>
      <c r="X66" s="123">
        <f t="shared" si="27"/>
        <v>2.2454999590463571</v>
      </c>
      <c r="Y66" s="123">
        <f t="shared" si="27"/>
        <v>1.3402267926288896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1.1450712836795449</v>
      </c>
      <c r="D67" s="99">
        <f>RES_hhdet_in_tesh!D67/RES_summary!D$21</f>
        <v>0.87346006361968442</v>
      </c>
      <c r="E67" s="99">
        <f>RES_hhdet_in_tesh!E67/RES_summary!E$21</f>
        <v>1.2591136278568589</v>
      </c>
      <c r="F67" s="99">
        <f>RES_hhdet_in_tesh!F67/RES_summary!F$21</f>
        <v>0.68186329483495522</v>
      </c>
      <c r="G67" s="99">
        <f>RES_hhdet_in_tesh!G67/RES_summary!G$21</f>
        <v>0.70498390968908942</v>
      </c>
      <c r="H67" s="99">
        <f>RES_hhdet_in_tesh!H67/RES_summary!H$21</f>
        <v>0.7363227973445331</v>
      </c>
      <c r="I67" s="99">
        <f>RES_hhdet_in_tesh!I67/RES_summary!I$21</f>
        <v>1.1699617446590604</v>
      </c>
      <c r="J67" s="99">
        <f>RES_hhdet_in_tesh!J67/RES_summary!J$21</f>
        <v>0.85229146621032004</v>
      </c>
      <c r="K67" s="99">
        <f>RES_hhdet_in_tesh!K67/RES_summary!K$21</f>
        <v>2.2938894923630766</v>
      </c>
      <c r="L67" s="99">
        <f>RES_hhdet_in_tesh!L67/RES_summary!L$21</f>
        <v>0.82809259693203907</v>
      </c>
      <c r="M67" s="99">
        <f>RES_hhdet_in_tesh!M67/RES_summary!M$21</f>
        <v>1.0376167764127699</v>
      </c>
      <c r="N67" s="99">
        <f>RES_hhdet_in_tesh!N67/RES_summary!N$21</f>
        <v>0</v>
      </c>
      <c r="O67" s="99">
        <f>RES_hhdet_in_tesh!O67/RES_summary!O$21</f>
        <v>0.86321603143125269</v>
      </c>
      <c r="P67" s="99">
        <f>RES_hhdet_in_tesh!P67/RES_summary!P$21</f>
        <v>2.0157658454971616</v>
      </c>
      <c r="Q67" s="99">
        <f>RES_hhdet_in_tesh!Q67/RES_summary!Q$21</f>
        <v>1.1024223040637726</v>
      </c>
      <c r="R67" s="99">
        <f>RES_hhdet_in_tesh!R67/RES_summary!R$21</f>
        <v>2.2143087819881107</v>
      </c>
      <c r="S67" s="99">
        <f>RES_hhdet_in_tesh!S67/RES_summary!S$21</f>
        <v>2.6023616231812983</v>
      </c>
      <c r="T67" s="99">
        <f>RES_hhdet_in_tesh!T67/RES_summary!T$21</f>
        <v>2.0363297908004236</v>
      </c>
      <c r="U67" s="99">
        <f>RES_hhdet_in_tesh!U67/RES_summary!U$21</f>
        <v>1.6116664060489521</v>
      </c>
      <c r="V67" s="99">
        <f>RES_hhdet_in_tesh!V67/RES_summary!V$21</f>
        <v>1.7261656513540549</v>
      </c>
      <c r="W67" s="99">
        <f>RES_hhdet_in_tesh!W67/RES_summary!W$21</f>
        <v>0.88203861187334487</v>
      </c>
      <c r="X67" s="99">
        <f>RES_hhdet_in_tesh!X67/RES_summary!X$21</f>
        <v>2.2454999590463571</v>
      </c>
      <c r="Y67" s="99">
        <f>RES_hhdet_in_tesh!Y67/RES_summary!Y$21</f>
        <v>1.3402267926288896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11.153716984816612</v>
      </c>
      <c r="D68" s="123">
        <v>9.0477566877609288</v>
      </c>
      <c r="E68" s="123">
        <v>8.9474263510874916</v>
      </c>
      <c r="F68" s="123">
        <v>8.8344572272184561</v>
      </c>
      <c r="G68" s="123">
        <v>10.708060235934305</v>
      </c>
      <c r="H68" s="123">
        <v>11.23758181203651</v>
      </c>
      <c r="I68" s="123">
        <v>11.168307563859244</v>
      </c>
      <c r="J68" s="123">
        <v>12.154420494731156</v>
      </c>
      <c r="K68" s="123">
        <v>13.40517913066323</v>
      </c>
      <c r="L68" s="123">
        <v>13.207361232117897</v>
      </c>
      <c r="M68" s="123">
        <v>13.625259294745861</v>
      </c>
      <c r="N68" s="123">
        <v>0</v>
      </c>
      <c r="O68" s="123">
        <v>10.966722689779104</v>
      </c>
      <c r="P68" s="123">
        <v>10.340178220907585</v>
      </c>
      <c r="Q68" s="123">
        <v>11.857678795852697</v>
      </c>
      <c r="R68" s="123">
        <v>11.411457386413376</v>
      </c>
      <c r="S68" s="123">
        <v>11.33461262051831</v>
      </c>
      <c r="T68" s="123">
        <v>11.84815364576936</v>
      </c>
      <c r="U68" s="123">
        <v>11.52518143956042</v>
      </c>
      <c r="V68" s="123">
        <v>12.176052578174223</v>
      </c>
      <c r="W68" s="123">
        <v>12.755025089174493</v>
      </c>
      <c r="X68" s="123">
        <v>13.020965032680863</v>
      </c>
      <c r="Y68" s="123">
        <v>13.136112319129072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11.753465295267427</v>
      </c>
      <c r="D69" s="99">
        <v>7.0539779052247251</v>
      </c>
      <c r="E69" s="99">
        <v>7.3409230325293739</v>
      </c>
      <c r="F69" s="99">
        <v>7.4279960934006217</v>
      </c>
      <c r="G69" s="99">
        <v>10.425887627074079</v>
      </c>
      <c r="H69" s="99">
        <v>11.211672716667312</v>
      </c>
      <c r="I69" s="99">
        <v>11.459817256309963</v>
      </c>
      <c r="J69" s="99">
        <v>12.027907284135507</v>
      </c>
      <c r="K69" s="99">
        <v>14.459075260178876</v>
      </c>
      <c r="L69" s="99">
        <v>12.905146500459736</v>
      </c>
      <c r="M69" s="99">
        <v>13.590191606033907</v>
      </c>
      <c r="N69" s="99">
        <v>0</v>
      </c>
      <c r="O69" s="99">
        <v>9.8758104407132414</v>
      </c>
      <c r="P69" s="99">
        <v>8.9965632418300565</v>
      </c>
      <c r="Q69" s="99">
        <v>12.18607314890593</v>
      </c>
      <c r="R69" s="99">
        <v>11.694185958561988</v>
      </c>
      <c r="S69" s="99">
        <v>11.005632848190906</v>
      </c>
      <c r="T69" s="99">
        <v>11.9772991363232</v>
      </c>
      <c r="U69" s="99">
        <v>11.615760877232356</v>
      </c>
      <c r="V69" s="99">
        <v>12.384298754358435</v>
      </c>
      <c r="W69" s="99">
        <v>13.427736795883593</v>
      </c>
      <c r="X69" s="99">
        <v>12.936399369472314</v>
      </c>
      <c r="Y69" s="99">
        <v>12.81034879234627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12.900791961910834</v>
      </c>
      <c r="M70" s="99">
        <v>0</v>
      </c>
      <c r="N70" s="99">
        <v>0</v>
      </c>
      <c r="O70" s="99">
        <v>0</v>
      </c>
      <c r="P70" s="99">
        <v>8.9824532409887201</v>
      </c>
      <c r="Q70" s="99">
        <v>12.207846248569702</v>
      </c>
      <c r="R70" s="99">
        <v>11.698573309086624</v>
      </c>
      <c r="S70" s="99">
        <v>10.993541543247211</v>
      </c>
      <c r="T70" s="99">
        <v>11.964317567382489</v>
      </c>
      <c r="U70" s="99">
        <v>11.612647501254086</v>
      </c>
      <c r="V70" s="99">
        <v>12.374431371051356</v>
      </c>
      <c r="W70" s="99">
        <v>13.43014355830943</v>
      </c>
      <c r="X70" s="99">
        <v>12.957816947732123</v>
      </c>
      <c r="Y70" s="99">
        <v>0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4.4673180738543428</v>
      </c>
      <c r="M71" s="102">
        <v>0</v>
      </c>
      <c r="N71" s="102">
        <v>0</v>
      </c>
      <c r="O71" s="102">
        <v>0</v>
      </c>
      <c r="P71" s="102">
        <v>3.1287823683154654</v>
      </c>
      <c r="Q71" s="102">
        <v>3.9825180144932193</v>
      </c>
      <c r="R71" s="102">
        <v>4.1131344662249729</v>
      </c>
      <c r="S71" s="102">
        <v>4.1196331590324036</v>
      </c>
      <c r="T71" s="102">
        <v>4.2498716731054422</v>
      </c>
      <c r="U71" s="102">
        <v>4.1226563076713481</v>
      </c>
      <c r="V71" s="102">
        <v>4.5046881634045199</v>
      </c>
      <c r="W71" s="102">
        <v>4.9274676518735161</v>
      </c>
      <c r="X71" s="102">
        <v>4.7487537758578906</v>
      </c>
      <c r="Y71" s="102">
        <v>0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8.4334738880564917</v>
      </c>
      <c r="M72" s="105">
        <v>0</v>
      </c>
      <c r="N72" s="105">
        <v>0</v>
      </c>
      <c r="O72" s="105">
        <v>0</v>
      </c>
      <c r="P72" s="105">
        <v>5.8536708726732556</v>
      </c>
      <c r="Q72" s="105">
        <v>8.2253282340764819</v>
      </c>
      <c r="R72" s="105">
        <v>7.5854388428616524</v>
      </c>
      <c r="S72" s="105">
        <v>6.8739083842148094</v>
      </c>
      <c r="T72" s="105">
        <v>7.7144458942770457</v>
      </c>
      <c r="U72" s="105">
        <v>7.4899911935827364</v>
      </c>
      <c r="V72" s="105">
        <v>7.8697432076468345</v>
      </c>
      <c r="W72" s="105">
        <v>8.5026759064359148</v>
      </c>
      <c r="X72" s="105">
        <v>8.2090631718742308</v>
      </c>
      <c r="Y72" s="105">
        <v>0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9.8633494077860746</v>
      </c>
      <c r="D73" s="102">
        <v>11.053655706057233</v>
      </c>
      <c r="E73" s="102">
        <v>10.784516108113728</v>
      </c>
      <c r="F73" s="102">
        <v>10.469114069916598</v>
      </c>
      <c r="G73" s="102">
        <v>11.038340961714963</v>
      </c>
      <c r="H73" s="102">
        <v>11.267339596292766</v>
      </c>
      <c r="I73" s="102">
        <v>10.84655345000502</v>
      </c>
      <c r="J73" s="102">
        <v>12.272013774978028</v>
      </c>
      <c r="K73" s="102">
        <v>12.675092283749054</v>
      </c>
      <c r="L73" s="102">
        <v>13.237441416181763</v>
      </c>
      <c r="M73" s="102">
        <v>13.625500745402473</v>
      </c>
      <c r="N73" s="102">
        <v>0</v>
      </c>
      <c r="O73" s="102">
        <v>11.088515934469934</v>
      </c>
      <c r="P73" s="102">
        <v>11.1889589822201</v>
      </c>
      <c r="Q73" s="102">
        <v>11.118482182112519</v>
      </c>
      <c r="R73" s="102">
        <v>11.057864871120341</v>
      </c>
      <c r="S73" s="102">
        <v>11.602723279018257</v>
      </c>
      <c r="T73" s="102">
        <v>11.726465750672791</v>
      </c>
      <c r="U73" s="102">
        <v>11.45354603938995</v>
      </c>
      <c r="V73" s="102">
        <v>12.060470469073707</v>
      </c>
      <c r="W73" s="102">
        <v>12.565767612729211</v>
      </c>
      <c r="X73" s="102">
        <v>13.037652498590861</v>
      </c>
      <c r="Y73" s="102">
        <v>13.19504183018171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13.26041258243464</v>
      </c>
      <c r="M74" s="105">
        <v>13.641857320905656</v>
      </c>
      <c r="N74" s="105">
        <v>0</v>
      </c>
      <c r="O74" s="105">
        <v>11.082401385500132</v>
      </c>
      <c r="P74" s="105">
        <v>11.177494506738464</v>
      </c>
      <c r="Q74" s="105">
        <v>11.086661475663309</v>
      </c>
      <c r="R74" s="105">
        <v>11.028551519256402</v>
      </c>
      <c r="S74" s="105">
        <v>11.584563971192287</v>
      </c>
      <c r="T74" s="105">
        <v>11.736791040610701</v>
      </c>
      <c r="U74" s="105">
        <v>11.458161083938553</v>
      </c>
      <c r="V74" s="105">
        <v>12.054288689469768</v>
      </c>
      <c r="W74" s="105">
        <v>12.556147065897788</v>
      </c>
      <c r="X74" s="105">
        <v>13.034507574024648</v>
      </c>
      <c r="Y74" s="105">
        <v>13.183421359482844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4.5923699895675405</v>
      </c>
      <c r="M75" s="99">
        <v>4.5733031845526844</v>
      </c>
      <c r="N75" s="99">
        <v>0</v>
      </c>
      <c r="O75" s="99">
        <v>3.7035000957629456</v>
      </c>
      <c r="P75" s="99">
        <v>3.8827299790340031</v>
      </c>
      <c r="Q75" s="99">
        <v>3.6124592260845576</v>
      </c>
      <c r="R75" s="99">
        <v>3.8759716893651071</v>
      </c>
      <c r="S75" s="99">
        <v>4.3392137739509353</v>
      </c>
      <c r="T75" s="99">
        <v>4.1686562034607784</v>
      </c>
      <c r="U75" s="99">
        <v>4.0686852202410408</v>
      </c>
      <c r="V75" s="99">
        <v>4.3882630977866048</v>
      </c>
      <c r="W75" s="99">
        <v>4.6063654510903511</v>
      </c>
      <c r="X75" s="99">
        <v>4.7818644847496303</v>
      </c>
      <c r="Y75" s="99">
        <v>4.7926180648293544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8.6680425928670992</v>
      </c>
      <c r="M76" s="99">
        <v>9.068554136352974</v>
      </c>
      <c r="N76" s="99">
        <v>0</v>
      </c>
      <c r="O76" s="99">
        <v>7.3789012897371844</v>
      </c>
      <c r="P76" s="99">
        <v>7.294764527704463</v>
      </c>
      <c r="Q76" s="99">
        <v>7.4742022495787488</v>
      </c>
      <c r="R76" s="99">
        <v>7.1525798298912946</v>
      </c>
      <c r="S76" s="99">
        <v>7.2453501972413514</v>
      </c>
      <c r="T76" s="99">
        <v>7.5681348371499206</v>
      </c>
      <c r="U76" s="99">
        <v>7.38947586369751</v>
      </c>
      <c r="V76" s="99">
        <v>7.6660255916831623</v>
      </c>
      <c r="W76" s="99">
        <v>7.9497816148074367</v>
      </c>
      <c r="X76" s="99">
        <v>8.2526430892750167</v>
      </c>
      <c r="Y76" s="99">
        <v>8.3908032946534927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7.011387888282627</v>
      </c>
      <c r="D77" s="123">
        <v>5.5048693007828939</v>
      </c>
      <c r="E77" s="123">
        <v>5.7421145954897863</v>
      </c>
      <c r="F77" s="123">
        <v>6.0511560954044423</v>
      </c>
      <c r="G77" s="123">
        <v>6.9874612660605191</v>
      </c>
      <c r="H77" s="123">
        <v>7.4012500278400468</v>
      </c>
      <c r="I77" s="123">
        <v>7.6692665191178016</v>
      </c>
      <c r="J77" s="123">
        <v>7.7107952587584023</v>
      </c>
      <c r="K77" s="123">
        <v>8.2616442150901737</v>
      </c>
      <c r="L77" s="123">
        <v>7.7331361434682204</v>
      </c>
      <c r="M77" s="123">
        <v>8.1758654368391834</v>
      </c>
      <c r="N77" s="123">
        <v>0</v>
      </c>
      <c r="O77" s="123">
        <v>6.6583767339643218</v>
      </c>
      <c r="P77" s="123">
        <v>6.6903963226380467</v>
      </c>
      <c r="Q77" s="123">
        <v>7.3114661104033702</v>
      </c>
      <c r="R77" s="123">
        <v>7.3296648904932233</v>
      </c>
      <c r="S77" s="123">
        <v>7.4696111285523683</v>
      </c>
      <c r="T77" s="123">
        <v>7.567572344704792</v>
      </c>
      <c r="U77" s="123">
        <v>7.4053488091406017</v>
      </c>
      <c r="V77" s="123">
        <v>7.8168184313899349</v>
      </c>
      <c r="W77" s="123">
        <v>8.1691436521262588</v>
      </c>
      <c r="X77" s="123">
        <v>8.2755522350658843</v>
      </c>
      <c r="Y77" s="123">
        <v>8.2872622692090765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7.1492066649847885</v>
      </c>
      <c r="D78" s="99">
        <v>4.5621667877476986</v>
      </c>
      <c r="E78" s="99">
        <v>4.8740428156847164</v>
      </c>
      <c r="F78" s="99">
        <v>5.1529066704347084</v>
      </c>
      <c r="G78" s="99">
        <v>6.757696707399929</v>
      </c>
      <c r="H78" s="99">
        <v>7.4281116985927573</v>
      </c>
      <c r="I78" s="99">
        <v>7.8312873512989061</v>
      </c>
      <c r="J78" s="99">
        <v>7.637934842830914</v>
      </c>
      <c r="K78" s="99">
        <v>8.7449454900925598</v>
      </c>
      <c r="L78" s="99">
        <v>7.5549568675041101</v>
      </c>
      <c r="M78" s="99">
        <v>8.2161272543612771</v>
      </c>
      <c r="N78" s="99">
        <v>0</v>
      </c>
      <c r="O78" s="99">
        <v>6.4275922638423326</v>
      </c>
      <c r="P78" s="99">
        <v>6.5950146326213392</v>
      </c>
      <c r="Q78" s="99">
        <v>7.1451938971273945</v>
      </c>
      <c r="R78" s="99">
        <v>7.399731699702051</v>
      </c>
      <c r="S78" s="99">
        <v>7.1526469757045561</v>
      </c>
      <c r="T78" s="99">
        <v>7.7084533328081548</v>
      </c>
      <c r="U78" s="99">
        <v>7.4669912230651008</v>
      </c>
      <c r="V78" s="99">
        <v>7.978519913672649</v>
      </c>
      <c r="W78" s="99">
        <v>8.6073453388129604</v>
      </c>
      <c r="X78" s="99">
        <v>8.2207214423172665</v>
      </c>
      <c r="Y78" s="99">
        <v>8.061632546051765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6.8625436094442911</v>
      </c>
      <c r="D79" s="110">
        <v>6.7150514195927835</v>
      </c>
      <c r="E79" s="110">
        <v>6.863434972101393</v>
      </c>
      <c r="F79" s="110">
        <v>7.227120235002416</v>
      </c>
      <c r="G79" s="110">
        <v>7.2882925370510137</v>
      </c>
      <c r="H79" s="110">
        <v>7.3667172469247344</v>
      </c>
      <c r="I79" s="110">
        <v>7.4696557563544603</v>
      </c>
      <c r="J79" s="110">
        <v>7.7890074808297856</v>
      </c>
      <c r="K79" s="110">
        <v>7.8305581260687509</v>
      </c>
      <c r="L79" s="110">
        <v>7.8403500344494885</v>
      </c>
      <c r="M79" s="110">
        <v>8.1571110004720548</v>
      </c>
      <c r="N79" s="110">
        <v>0</v>
      </c>
      <c r="O79" s="110">
        <v>6.7126248763435923</v>
      </c>
      <c r="P79" s="110">
        <v>6.7181871136760059</v>
      </c>
      <c r="Q79" s="110">
        <v>7.3580257178137725</v>
      </c>
      <c r="R79" s="110">
        <v>7.3007993800617657</v>
      </c>
      <c r="S79" s="110">
        <v>7.5841526915752517</v>
      </c>
      <c r="T79" s="110">
        <v>7.5111089018451151</v>
      </c>
      <c r="U79" s="110">
        <v>7.3871422523777177</v>
      </c>
      <c r="V79" s="110">
        <v>7.7834158151405886</v>
      </c>
      <c r="W79" s="110">
        <v>8.1071486744135814</v>
      </c>
      <c r="X79" s="110">
        <v>8.2841315767597496</v>
      </c>
      <c r="Y79" s="110">
        <v>8.3171365879546446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55.113624758961805</v>
      </c>
      <c r="D81" s="118">
        <f t="shared" si="28"/>
        <v>60.509533247298165</v>
      </c>
      <c r="E81" s="118">
        <f t="shared" si="28"/>
        <v>60.278823934314318</v>
      </c>
      <c r="F81" s="118">
        <f t="shared" si="28"/>
        <v>59.860762294762878</v>
      </c>
      <c r="G81" s="118">
        <f t="shared" si="28"/>
        <v>59.195299703741327</v>
      </c>
      <c r="H81" s="118">
        <f t="shared" si="28"/>
        <v>60.87848431110573</v>
      </c>
      <c r="I81" s="118">
        <f t="shared" si="28"/>
        <v>56.683882438199532</v>
      </c>
      <c r="J81" s="118">
        <f t="shared" si="28"/>
        <v>59.038596509312185</v>
      </c>
      <c r="K81" s="118">
        <f t="shared" si="28"/>
        <v>61.29147537443697</v>
      </c>
      <c r="L81" s="118">
        <f t="shared" si="28"/>
        <v>62.959626115199136</v>
      </c>
      <c r="M81" s="118">
        <f t="shared" si="28"/>
        <v>65.954722429064731</v>
      </c>
      <c r="N81" s="118">
        <f t="shared" si="28"/>
        <v>63.097147862535643</v>
      </c>
      <c r="O81" s="118">
        <f t="shared" si="28"/>
        <v>56.537516132045504</v>
      </c>
      <c r="P81" s="118">
        <f t="shared" si="28"/>
        <v>54.660689696348612</v>
      </c>
      <c r="Q81" s="118">
        <f t="shared" si="28"/>
        <v>50.999427852323542</v>
      </c>
      <c r="R81" s="118">
        <f t="shared" ref="R81:V81" si="29">R82+R85+R87+R100</f>
        <v>52.60441486278858</v>
      </c>
      <c r="S81" s="118">
        <f t="shared" si="29"/>
        <v>53.027339006164958</v>
      </c>
      <c r="T81" s="118">
        <f t="shared" si="29"/>
        <v>50.06467293203108</v>
      </c>
      <c r="U81" s="118">
        <f t="shared" si="29"/>
        <v>46.904455538228277</v>
      </c>
      <c r="V81" s="118">
        <f t="shared" si="29"/>
        <v>51.410434805926734</v>
      </c>
      <c r="W81" s="118">
        <f t="shared" ref="W81:Y81" si="30">W82+W85+W87+W100</f>
        <v>45.397811000137395</v>
      </c>
      <c r="X81" s="118">
        <f t="shared" si="30"/>
        <v>41.340722652980169</v>
      </c>
      <c r="Y81" s="118">
        <f t="shared" si="30"/>
        <v>36.093518002072535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37.250918618794586</v>
      </c>
      <c r="D82" s="123">
        <f t="shared" si="31"/>
        <v>41.923166558344512</v>
      </c>
      <c r="E82" s="123">
        <f t="shared" si="31"/>
        <v>41.286444216252548</v>
      </c>
      <c r="F82" s="123">
        <f t="shared" si="31"/>
        <v>41.376219331502348</v>
      </c>
      <c r="G82" s="123">
        <f t="shared" si="31"/>
        <v>40.132377754600192</v>
      </c>
      <c r="H82" s="123">
        <f t="shared" si="31"/>
        <v>41.463064337313099</v>
      </c>
      <c r="I82" s="123">
        <f t="shared" si="31"/>
        <v>37.19298745851183</v>
      </c>
      <c r="J82" s="123">
        <f t="shared" si="31"/>
        <v>38.241657982279968</v>
      </c>
      <c r="K82" s="123">
        <f t="shared" si="31"/>
        <v>38.469900007589949</v>
      </c>
      <c r="L82" s="123">
        <f t="shared" si="31"/>
        <v>41.182988776248251</v>
      </c>
      <c r="M82" s="123">
        <f t="shared" si="31"/>
        <v>43.117426416610087</v>
      </c>
      <c r="N82" s="123">
        <f t="shared" si="31"/>
        <v>39.891197130032133</v>
      </c>
      <c r="O82" s="123">
        <f t="shared" si="31"/>
        <v>37.820332609221651</v>
      </c>
      <c r="P82" s="123">
        <f t="shared" si="31"/>
        <v>34.874095004327124</v>
      </c>
      <c r="Q82" s="123">
        <f t="shared" si="31"/>
        <v>31.199783766316894</v>
      </c>
      <c r="R82" s="123">
        <f t="shared" ref="R82:V82" si="32">SUM(R83:R84)</f>
        <v>31.966867883258754</v>
      </c>
      <c r="S82" s="123">
        <f t="shared" si="32"/>
        <v>31.262735872677069</v>
      </c>
      <c r="T82" s="123">
        <f t="shared" si="32"/>
        <v>28.806422360426669</v>
      </c>
      <c r="U82" s="123">
        <f t="shared" si="32"/>
        <v>26.500974774750112</v>
      </c>
      <c r="V82" s="123">
        <f t="shared" si="32"/>
        <v>29.745269803036425</v>
      </c>
      <c r="W82" s="123">
        <f t="shared" ref="W82:Y82" si="33">SUM(W83:W84)</f>
        <v>23.797944274589653</v>
      </c>
      <c r="X82" s="123">
        <f t="shared" si="33"/>
        <v>17.782371189746986</v>
      </c>
      <c r="Y82" s="123">
        <f t="shared" si="33"/>
        <v>13.280738957092581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36.916666795461651</v>
      </c>
      <c r="D83" s="99">
        <v>41.549091031538957</v>
      </c>
      <c r="E83" s="99">
        <v>40.922936437671552</v>
      </c>
      <c r="F83" s="99">
        <v>41.016592108837159</v>
      </c>
      <c r="G83" s="99">
        <v>39.789853156007176</v>
      </c>
      <c r="H83" s="99">
        <v>41.112506114599178</v>
      </c>
      <c r="I83" s="99">
        <v>36.884688505517602</v>
      </c>
      <c r="J83" s="99">
        <v>37.926074889457169</v>
      </c>
      <c r="K83" s="99">
        <v>38.156201968705687</v>
      </c>
      <c r="L83" s="99">
        <v>40.847736933956234</v>
      </c>
      <c r="M83" s="99">
        <v>42.767736535283767</v>
      </c>
      <c r="N83" s="99">
        <v>39.576931147113847</v>
      </c>
      <c r="O83" s="99">
        <v>37.521765102110024</v>
      </c>
      <c r="P83" s="99">
        <v>34.602544019879225</v>
      </c>
      <c r="Q83" s="99">
        <v>30.957482215602685</v>
      </c>
      <c r="R83" s="99">
        <v>31.720359298381723</v>
      </c>
      <c r="S83" s="99">
        <v>31.021341554435825</v>
      </c>
      <c r="T83" s="99">
        <v>28.585251707163177</v>
      </c>
      <c r="U83" s="99">
        <v>26.298417789444297</v>
      </c>
      <c r="V83" s="99">
        <v>29.516989936738618</v>
      </c>
      <c r="W83" s="99">
        <v>23.614734429685981</v>
      </c>
      <c r="X83" s="99">
        <v>17.646001797896112</v>
      </c>
      <c r="Y83" s="99">
        <v>13.178572957129273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0.33425182333293757</v>
      </c>
      <c r="D84" s="99">
        <v>0.37407552680555672</v>
      </c>
      <c r="E84" s="99">
        <v>0.36350777858099731</v>
      </c>
      <c r="F84" s="99">
        <v>0.35962722266518599</v>
      </c>
      <c r="G84" s="99">
        <v>0.34252459859301293</v>
      </c>
      <c r="H84" s="99">
        <v>0.35055822271392156</v>
      </c>
      <c r="I84" s="99">
        <v>0.30829895299423088</v>
      </c>
      <c r="J84" s="99">
        <v>0.31558309282280023</v>
      </c>
      <c r="K84" s="99">
        <v>0.31369803888426367</v>
      </c>
      <c r="L84" s="99">
        <v>0.33525184229201671</v>
      </c>
      <c r="M84" s="99">
        <v>0.34968988132632256</v>
      </c>
      <c r="N84" s="99">
        <v>0.314265982918283</v>
      </c>
      <c r="O84" s="99">
        <v>0.29856750711162783</v>
      </c>
      <c r="P84" s="99">
        <v>0.27155098444790099</v>
      </c>
      <c r="Q84" s="99">
        <v>0.24230155071420975</v>
      </c>
      <c r="R84" s="99">
        <v>0.24650858487703051</v>
      </c>
      <c r="S84" s="99">
        <v>0.2413943182412441</v>
      </c>
      <c r="T84" s="99">
        <v>0.22117065326349339</v>
      </c>
      <c r="U84" s="99">
        <v>0.20255698530581354</v>
      </c>
      <c r="V84" s="99">
        <v>0.22827986629780575</v>
      </c>
      <c r="W84" s="99">
        <v>0.18320984490367359</v>
      </c>
      <c r="X84" s="99">
        <v>0.13636939185087388</v>
      </c>
      <c r="Y84" s="99">
        <v>0.1021659999633073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1.1381338008565318</v>
      </c>
      <c r="D85" s="123">
        <f t="shared" si="34"/>
        <v>0.87208393005902207</v>
      </c>
      <c r="E85" s="123">
        <f t="shared" si="34"/>
        <v>1.2602818403875415</v>
      </c>
      <c r="F85" s="123">
        <f t="shared" si="34"/>
        <v>0.68150588279228386</v>
      </c>
      <c r="G85" s="123">
        <f t="shared" si="34"/>
        <v>0.70507783140451064</v>
      </c>
      <c r="H85" s="123">
        <f t="shared" si="34"/>
        <v>0.73609049621419709</v>
      </c>
      <c r="I85" s="123">
        <f t="shared" si="34"/>
        <v>1.1697842356703392</v>
      </c>
      <c r="J85" s="123">
        <f t="shared" si="34"/>
        <v>0.85227750647388856</v>
      </c>
      <c r="K85" s="123">
        <f t="shared" si="34"/>
        <v>2.2940465110457433</v>
      </c>
      <c r="L85" s="123">
        <f t="shared" si="34"/>
        <v>0.83403847701318412</v>
      </c>
      <c r="M85" s="123">
        <f t="shared" si="34"/>
        <v>1.0369771981933387</v>
      </c>
      <c r="N85" s="123">
        <f t="shared" si="34"/>
        <v>4.6492946572297633</v>
      </c>
      <c r="O85" s="123">
        <f t="shared" si="34"/>
        <v>0.86088622146779192</v>
      </c>
      <c r="P85" s="123">
        <f t="shared" si="34"/>
        <v>2.0157765378620107</v>
      </c>
      <c r="Q85" s="123">
        <f t="shared" si="34"/>
        <v>1.1021112319306514</v>
      </c>
      <c r="R85" s="123">
        <f t="shared" si="34"/>
        <v>2.2145299202527857</v>
      </c>
      <c r="S85" s="123">
        <f t="shared" si="34"/>
        <v>2.6023439175648071</v>
      </c>
      <c r="T85" s="123">
        <f t="shared" si="34"/>
        <v>2.0362682657395914</v>
      </c>
      <c r="U85" s="123">
        <f t="shared" si="34"/>
        <v>1.6117372559288212</v>
      </c>
      <c r="V85" s="123">
        <f t="shared" si="34"/>
        <v>1.7261338514066258</v>
      </c>
      <c r="W85" s="123">
        <f t="shared" si="34"/>
        <v>0.88219579475796417</v>
      </c>
      <c r="X85" s="123">
        <f t="shared" si="34"/>
        <v>2.2452472414600169</v>
      </c>
      <c r="Y85" s="123">
        <f t="shared" si="34"/>
        <v>1.3435996298350044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1.1381338008565318</v>
      </c>
      <c r="D86" s="99">
        <f>RES_hhdet_in_tesh!D86/RES_summary!D$21</f>
        <v>0.87208393005902207</v>
      </c>
      <c r="E86" s="99">
        <f>RES_hhdet_in_tesh!E86/RES_summary!E$21</f>
        <v>1.2602818403875415</v>
      </c>
      <c r="F86" s="99">
        <f>RES_hhdet_in_tesh!F86/RES_summary!F$21</f>
        <v>0.68150588279228386</v>
      </c>
      <c r="G86" s="99">
        <f>RES_hhdet_in_tesh!G86/RES_summary!G$21</f>
        <v>0.70507783140451064</v>
      </c>
      <c r="H86" s="99">
        <f>RES_hhdet_in_tesh!H86/RES_summary!H$21</f>
        <v>0.73609049621419709</v>
      </c>
      <c r="I86" s="99">
        <f>RES_hhdet_in_tesh!I86/RES_summary!I$21</f>
        <v>1.1697842356703392</v>
      </c>
      <c r="J86" s="99">
        <f>RES_hhdet_in_tesh!J86/RES_summary!J$21</f>
        <v>0.85227750647388856</v>
      </c>
      <c r="K86" s="99">
        <f>RES_hhdet_in_tesh!K86/RES_summary!K$21</f>
        <v>2.2940465110457433</v>
      </c>
      <c r="L86" s="99">
        <f>RES_hhdet_in_tesh!L86/RES_summary!L$21</f>
        <v>0.83403847701318412</v>
      </c>
      <c r="M86" s="99">
        <f>RES_hhdet_in_tesh!M86/RES_summary!M$21</f>
        <v>1.0369771981933387</v>
      </c>
      <c r="N86" s="99">
        <f>RES_hhdet_in_tesh!N86/RES_summary!N$21</f>
        <v>4.6492946572297633</v>
      </c>
      <c r="O86" s="99">
        <f>RES_hhdet_in_tesh!O86/RES_summary!O$21</f>
        <v>0.86088622146779192</v>
      </c>
      <c r="P86" s="99">
        <f>RES_hhdet_in_tesh!P86/RES_summary!P$21</f>
        <v>2.0157765378620107</v>
      </c>
      <c r="Q86" s="99">
        <f>RES_hhdet_in_tesh!Q86/RES_summary!Q$21</f>
        <v>1.1021112319306514</v>
      </c>
      <c r="R86" s="99">
        <f>RES_hhdet_in_tesh!R86/RES_summary!R$21</f>
        <v>2.2145299202527857</v>
      </c>
      <c r="S86" s="99">
        <f>RES_hhdet_in_tesh!S86/RES_summary!S$21</f>
        <v>2.6023439175648071</v>
      </c>
      <c r="T86" s="99">
        <f>RES_hhdet_in_tesh!T86/RES_summary!T$21</f>
        <v>2.0362682657395914</v>
      </c>
      <c r="U86" s="99">
        <f>RES_hhdet_in_tesh!U86/RES_summary!U$21</f>
        <v>1.6117372559288212</v>
      </c>
      <c r="V86" s="99">
        <f>RES_hhdet_in_tesh!V86/RES_summary!V$21</f>
        <v>1.7261338514066258</v>
      </c>
      <c r="W86" s="99">
        <f>RES_hhdet_in_tesh!W86/RES_summary!W$21</f>
        <v>0.88219579475796417</v>
      </c>
      <c r="X86" s="99">
        <f>RES_hhdet_in_tesh!X86/RES_summary!X$21</f>
        <v>2.2452472414600169</v>
      </c>
      <c r="Y86" s="99">
        <f>RES_hhdet_in_tesh!Y86/RES_summary!Y$21</f>
        <v>1.3435996298350044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9.8792701365744744</v>
      </c>
      <c r="D87" s="123">
        <v>11.041263810237769</v>
      </c>
      <c r="E87" s="123">
        <v>10.765307703205471</v>
      </c>
      <c r="F87" s="123">
        <v>10.483627488106402</v>
      </c>
      <c r="G87" s="123">
        <v>11.040742196764787</v>
      </c>
      <c r="H87" s="123">
        <v>11.26065146504105</v>
      </c>
      <c r="I87" s="123">
        <v>10.850966569467394</v>
      </c>
      <c r="J87" s="123">
        <v>12.260305917040874</v>
      </c>
      <c r="K87" s="123">
        <v>12.691314567706639</v>
      </c>
      <c r="L87" s="123">
        <v>13.24575127083204</v>
      </c>
      <c r="M87" s="123">
        <v>13.622728547989468</v>
      </c>
      <c r="N87" s="123">
        <v>11.562653523508224</v>
      </c>
      <c r="O87" s="123">
        <v>11.171302528211415</v>
      </c>
      <c r="P87" s="123">
        <v>11.199748462391076</v>
      </c>
      <c r="Q87" s="123">
        <v>11.101217828855846</v>
      </c>
      <c r="R87" s="123">
        <v>11.051835902065182</v>
      </c>
      <c r="S87" s="123">
        <v>11.597855221117761</v>
      </c>
      <c r="T87" s="123">
        <v>11.720567156650411</v>
      </c>
      <c r="U87" s="123">
        <v>11.441848716632178</v>
      </c>
      <c r="V87" s="123">
        <v>12.092862620270337</v>
      </c>
      <c r="W87" s="123">
        <v>12.566172384328588</v>
      </c>
      <c r="X87" s="123">
        <v>13.027540361713026</v>
      </c>
      <c r="Y87" s="123">
        <v>13.184939366436252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10.80360865707768</v>
      </c>
      <c r="D88" s="99">
        <v>10.467101218078689</v>
      </c>
      <c r="E88" s="99">
        <v>9.8562603689867316</v>
      </c>
      <c r="F88" s="99">
        <v>10.981261814144247</v>
      </c>
      <c r="G88" s="99">
        <v>11.155854566764763</v>
      </c>
      <c r="H88" s="99">
        <v>10.943309788512078</v>
      </c>
      <c r="I88" s="99">
        <v>10.957977224330229</v>
      </c>
      <c r="J88" s="99">
        <v>12.115586918459183</v>
      </c>
      <c r="K88" s="99">
        <v>13.007646887495985</v>
      </c>
      <c r="L88" s="99">
        <v>13.246907384354181</v>
      </c>
      <c r="M88" s="99">
        <v>13.569648377671282</v>
      </c>
      <c r="N88" s="99">
        <v>12.650806501418245</v>
      </c>
      <c r="O88" s="99">
        <v>12.49410855990042</v>
      </c>
      <c r="P88" s="99">
        <v>12.510018949467355</v>
      </c>
      <c r="Q88" s="99">
        <v>9.959959762663809</v>
      </c>
      <c r="R88" s="99">
        <v>10.906122089410005</v>
      </c>
      <c r="S88" s="99">
        <v>11.544543472990608</v>
      </c>
      <c r="T88" s="99">
        <v>11.413104258174057</v>
      </c>
      <c r="U88" s="99">
        <v>10.988549187436963</v>
      </c>
      <c r="V88" s="99">
        <v>13.662295545113487</v>
      </c>
      <c r="W88" s="99">
        <v>12.556163256664572</v>
      </c>
      <c r="X88" s="99">
        <v>12.655785142839076</v>
      </c>
      <c r="Y88" s="99">
        <v>12.684400066301182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13.268785140966042</v>
      </c>
      <c r="M89" s="99">
        <v>13.587569340687251</v>
      </c>
      <c r="N89" s="99">
        <v>12.661870656562261</v>
      </c>
      <c r="O89" s="99">
        <v>12.498055412456385</v>
      </c>
      <c r="P89" s="99">
        <v>12.512886621168255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13.643341323205313</v>
      </c>
      <c r="W89" s="99">
        <v>0</v>
      </c>
      <c r="X89" s="99">
        <v>12.64904085688447</v>
      </c>
      <c r="Y89" s="99">
        <v>12.712705230426096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4.5949907433429411</v>
      </c>
      <c r="M90" s="102">
        <v>4.5542762241903425</v>
      </c>
      <c r="N90" s="102">
        <v>3.9631081399527659</v>
      </c>
      <c r="O90" s="102">
        <v>4.1812301178141231</v>
      </c>
      <c r="P90" s="102">
        <v>4.3497887712724825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4.9651768526410427</v>
      </c>
      <c r="W90" s="102">
        <v>0</v>
      </c>
      <c r="X90" s="102">
        <v>4.6394788404514165</v>
      </c>
      <c r="Y90" s="102">
        <v>4.6048148279830112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8.673794397623098</v>
      </c>
      <c r="M91" s="105">
        <v>9.0332931164969086</v>
      </c>
      <c r="N91" s="105">
        <v>8.6987625166094951</v>
      </c>
      <c r="O91" s="105">
        <v>8.3168252946422623</v>
      </c>
      <c r="P91" s="105">
        <v>8.1630978498957703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8.6781644705642691</v>
      </c>
      <c r="W91" s="105">
        <v>0</v>
      </c>
      <c r="X91" s="105">
        <v>8.009562016433053</v>
      </c>
      <c r="Y91" s="105">
        <v>8.1078904024430845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10.738254258117871</v>
      </c>
      <c r="D92" s="102">
        <v>10.15094415417763</v>
      </c>
      <c r="E92" s="102">
        <v>10.550560374079385</v>
      </c>
      <c r="F92" s="102">
        <v>10.703507350085555</v>
      </c>
      <c r="G92" s="102">
        <v>10.970350495434847</v>
      </c>
      <c r="H92" s="102">
        <v>11.26446199338635</v>
      </c>
      <c r="I92" s="102">
        <v>11.313097419990347</v>
      </c>
      <c r="J92" s="102">
        <v>12.012564758423022</v>
      </c>
      <c r="K92" s="102">
        <v>12.582556033115681</v>
      </c>
      <c r="L92" s="102">
        <v>13.04137133222966</v>
      </c>
      <c r="M92" s="102">
        <v>13.400500969090883</v>
      </c>
      <c r="N92" s="102">
        <v>11.846972533642088</v>
      </c>
      <c r="O92" s="102">
        <v>11.216779969410169</v>
      </c>
      <c r="P92" s="102">
        <v>11.45558128284401</v>
      </c>
      <c r="Q92" s="102">
        <v>11.680973768935793</v>
      </c>
      <c r="R92" s="102">
        <v>10.634108939485033</v>
      </c>
      <c r="S92" s="102">
        <v>11.034366114082326</v>
      </c>
      <c r="T92" s="102">
        <v>11.493875377440759</v>
      </c>
      <c r="U92" s="102">
        <v>11.127190823893798</v>
      </c>
      <c r="V92" s="102">
        <v>12.284666523195538</v>
      </c>
      <c r="W92" s="102">
        <v>13.549972566484456</v>
      </c>
      <c r="X92" s="102">
        <v>13.182024432535878</v>
      </c>
      <c r="Y92" s="102">
        <v>11.838123063423041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13.076143222695794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13.544969096272284</v>
      </c>
      <c r="Y93" s="105">
        <v>0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4.469817143714744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2.7662381134669278</v>
      </c>
      <c r="Y94" s="99">
        <v>0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8.6063260789810503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10.778730982805357</v>
      </c>
      <c r="Y95" s="99">
        <v>0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9.8633494077860782</v>
      </c>
      <c r="D96" s="102">
        <v>11.053655706057233</v>
      </c>
      <c r="E96" s="102">
        <v>10.784516108113733</v>
      </c>
      <c r="F96" s="102">
        <v>10.469114069916598</v>
      </c>
      <c r="G96" s="102">
        <v>11.038340961714962</v>
      </c>
      <c r="H96" s="102">
        <v>11.267339596292768</v>
      </c>
      <c r="I96" s="102">
        <v>10.84655345000502</v>
      </c>
      <c r="J96" s="102">
        <v>12.272013774978028</v>
      </c>
      <c r="K96" s="102">
        <v>12.675092283749054</v>
      </c>
      <c r="L96" s="102">
        <v>13.237441416181763</v>
      </c>
      <c r="M96" s="102">
        <v>13.625500745402471</v>
      </c>
      <c r="N96" s="102">
        <v>11.508730170908949</v>
      </c>
      <c r="O96" s="102">
        <v>11.088515934469934</v>
      </c>
      <c r="P96" s="102">
        <v>11.188958982220102</v>
      </c>
      <c r="Q96" s="102">
        <v>11.118482182112519</v>
      </c>
      <c r="R96" s="102">
        <v>11.057864871120341</v>
      </c>
      <c r="S96" s="102">
        <v>11.602723279018255</v>
      </c>
      <c r="T96" s="102">
        <v>11.726465750672789</v>
      </c>
      <c r="U96" s="102">
        <v>11.45354603938995</v>
      </c>
      <c r="V96" s="102">
        <v>12.060470469073707</v>
      </c>
      <c r="W96" s="102">
        <v>12.565767612729211</v>
      </c>
      <c r="X96" s="102">
        <v>13.037652498590859</v>
      </c>
      <c r="Y96" s="102">
        <v>13.19504183018171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13.260412582434638</v>
      </c>
      <c r="M97" s="105">
        <v>13.641857320905658</v>
      </c>
      <c r="N97" s="105">
        <v>11.507629407719318</v>
      </c>
      <c r="O97" s="105">
        <v>11.082401385500129</v>
      </c>
      <c r="P97" s="105">
        <v>11.177494506738464</v>
      </c>
      <c r="Q97" s="105">
        <v>11.086661475663304</v>
      </c>
      <c r="R97" s="105">
        <v>11.0285515192564</v>
      </c>
      <c r="S97" s="105">
        <v>11.58456397119229</v>
      </c>
      <c r="T97" s="105">
        <v>11.736791040610701</v>
      </c>
      <c r="U97" s="105">
        <v>11.458161083938553</v>
      </c>
      <c r="V97" s="105">
        <v>12.05428868946977</v>
      </c>
      <c r="W97" s="105">
        <v>12.556147065897788</v>
      </c>
      <c r="X97" s="105">
        <v>13.034507574024648</v>
      </c>
      <c r="Y97" s="105">
        <v>13.183421359482846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4.5923699895675405</v>
      </c>
      <c r="M98" s="99">
        <v>4.5733031845526826</v>
      </c>
      <c r="N98" s="99">
        <v>3.5959541326195916</v>
      </c>
      <c r="O98" s="99">
        <v>3.7035000957629447</v>
      </c>
      <c r="P98" s="99">
        <v>3.8827299790340026</v>
      </c>
      <c r="Q98" s="99">
        <v>3.6124592260845567</v>
      </c>
      <c r="R98" s="99">
        <v>3.8759716893651062</v>
      </c>
      <c r="S98" s="99">
        <v>4.3392137739509371</v>
      </c>
      <c r="T98" s="99">
        <v>4.1686562034607784</v>
      </c>
      <c r="U98" s="99">
        <v>4.0686852202410417</v>
      </c>
      <c r="V98" s="99">
        <v>4.388263097786604</v>
      </c>
      <c r="W98" s="99">
        <v>4.606365451090352</v>
      </c>
      <c r="X98" s="99">
        <v>4.7818644847496321</v>
      </c>
      <c r="Y98" s="99">
        <v>4.7926180648293544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8.6680425928670992</v>
      </c>
      <c r="M99" s="99">
        <v>9.0685541363529723</v>
      </c>
      <c r="N99" s="99">
        <v>7.9116752750997277</v>
      </c>
      <c r="O99" s="99">
        <v>7.3789012897371844</v>
      </c>
      <c r="P99" s="99">
        <v>7.294764527704463</v>
      </c>
      <c r="Q99" s="99">
        <v>7.474202249578747</v>
      </c>
      <c r="R99" s="99">
        <v>7.1525798298912946</v>
      </c>
      <c r="S99" s="99">
        <v>7.2453501972413523</v>
      </c>
      <c r="T99" s="99">
        <v>7.5681348371499224</v>
      </c>
      <c r="U99" s="99">
        <v>7.38947586369751</v>
      </c>
      <c r="V99" s="99">
        <v>7.6660255916831641</v>
      </c>
      <c r="W99" s="99">
        <v>7.9497816148074367</v>
      </c>
      <c r="X99" s="99">
        <v>8.2526430892750184</v>
      </c>
      <c r="Y99" s="99">
        <v>8.3908032946534927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6.8453022027362156</v>
      </c>
      <c r="D100" s="123">
        <v>6.673018948656857</v>
      </c>
      <c r="E100" s="123">
        <v>6.966790174468759</v>
      </c>
      <c r="F100" s="123">
        <v>7.3194095923618399</v>
      </c>
      <c r="G100" s="123">
        <v>7.3171019209718349</v>
      </c>
      <c r="H100" s="123">
        <v>7.4186780125373861</v>
      </c>
      <c r="I100" s="123">
        <v>7.4701441745499677</v>
      </c>
      <c r="J100" s="123">
        <v>7.684355103517456</v>
      </c>
      <c r="K100" s="123">
        <v>7.8362142880946353</v>
      </c>
      <c r="L100" s="123">
        <v>7.6968475911056649</v>
      </c>
      <c r="M100" s="123">
        <v>8.1775902662718387</v>
      </c>
      <c r="N100" s="123">
        <v>6.994002551765516</v>
      </c>
      <c r="O100" s="123">
        <v>6.6849947731446475</v>
      </c>
      <c r="P100" s="123">
        <v>6.5710696917684031</v>
      </c>
      <c r="Q100" s="123">
        <v>7.5963150252201519</v>
      </c>
      <c r="R100" s="123">
        <v>7.3711811572118577</v>
      </c>
      <c r="S100" s="123">
        <v>7.5644039948053168</v>
      </c>
      <c r="T100" s="123">
        <v>7.5014151492144077</v>
      </c>
      <c r="U100" s="123">
        <v>7.3498947909171592</v>
      </c>
      <c r="V100" s="123">
        <v>7.8461685312133449</v>
      </c>
      <c r="W100" s="123">
        <v>8.1514985464611875</v>
      </c>
      <c r="X100" s="123">
        <v>8.2855638600601456</v>
      </c>
      <c r="Y100" s="123">
        <v>8.2842400487086945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6.7039875036097438</v>
      </c>
      <c r="D101" s="99">
        <v>7.0388814558828807</v>
      </c>
      <c r="E101" s="99">
        <v>6.6620515434630416</v>
      </c>
      <c r="F101" s="99">
        <v>7.6736089537607608</v>
      </c>
      <c r="G101" s="99">
        <v>7.2860213652112318</v>
      </c>
      <c r="H101" s="99">
        <v>7.3087793549605129</v>
      </c>
      <c r="I101" s="99">
        <v>7.5539844275158314</v>
      </c>
      <c r="J101" s="99">
        <v>7.7528487022043944</v>
      </c>
      <c r="K101" s="99">
        <v>7.9150132609552477</v>
      </c>
      <c r="L101" s="99">
        <v>7.7787182124662424</v>
      </c>
      <c r="M101" s="99">
        <v>7.8963733826301556</v>
      </c>
      <c r="N101" s="99">
        <v>7.1356023293488287</v>
      </c>
      <c r="O101" s="99">
        <v>6.548832316820187</v>
      </c>
      <c r="P101" s="99">
        <v>5.8646401454742536</v>
      </c>
      <c r="Q101" s="99">
        <v>8.1165613714038347</v>
      </c>
      <c r="R101" s="99">
        <v>7.7639530129262697</v>
      </c>
      <c r="S101" s="99">
        <v>7.5961200060627556</v>
      </c>
      <c r="T101" s="99">
        <v>7.4258178511363617</v>
      </c>
      <c r="U101" s="99">
        <v>7.1449310927236214</v>
      </c>
      <c r="V101" s="99">
        <v>8.9602269654015121</v>
      </c>
      <c r="W101" s="99">
        <v>8.1907586309705085</v>
      </c>
      <c r="X101" s="99">
        <v>8.1284886693271243</v>
      </c>
      <c r="Y101" s="99">
        <v>8.0393697436672387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6.7621899168714599</v>
      </c>
      <c r="D102" s="99">
        <v>6.4747560739122241</v>
      </c>
      <c r="E102" s="99">
        <v>7.5064311379891846</v>
      </c>
      <c r="F102" s="99">
        <v>7.7402983144283928</v>
      </c>
      <c r="G102" s="99">
        <v>7.6151051134051606</v>
      </c>
      <c r="H102" s="99">
        <v>8.01978264074795</v>
      </c>
      <c r="I102" s="99">
        <v>7.436929667865785</v>
      </c>
      <c r="J102" s="99">
        <v>7.0054828706203853</v>
      </c>
      <c r="K102" s="99">
        <v>7.8214303424847964</v>
      </c>
      <c r="L102" s="99">
        <v>6.8601774350289659</v>
      </c>
      <c r="M102" s="99">
        <v>8.4800729720829704</v>
      </c>
      <c r="N102" s="99">
        <v>7.0435974274563753</v>
      </c>
      <c r="O102" s="99">
        <v>6.622049411243947</v>
      </c>
      <c r="P102" s="99">
        <v>6.1698910425710922</v>
      </c>
      <c r="Q102" s="99">
        <v>9.0131113050532061</v>
      </c>
      <c r="R102" s="99">
        <v>7.3853378897737567</v>
      </c>
      <c r="S102" s="99">
        <v>7.2519022054572684</v>
      </c>
      <c r="T102" s="99">
        <v>7.4386751024767843</v>
      </c>
      <c r="U102" s="99">
        <v>7.1149148709307415</v>
      </c>
      <c r="V102" s="99">
        <v>7.8416327656253042</v>
      </c>
      <c r="W102" s="99">
        <v>8.6664884501460211</v>
      </c>
      <c r="X102" s="99">
        <v>8.4505655332422407</v>
      </c>
      <c r="Y102" s="99">
        <v>7.5267538948726589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6.862543609444292</v>
      </c>
      <c r="D103" s="110">
        <v>6.7150514195927835</v>
      </c>
      <c r="E103" s="110">
        <v>6.8634349721013921</v>
      </c>
      <c r="F103" s="110">
        <v>7.227120235002416</v>
      </c>
      <c r="G103" s="110">
        <v>7.2882925370510145</v>
      </c>
      <c r="H103" s="110">
        <v>7.3667172469247344</v>
      </c>
      <c r="I103" s="110">
        <v>7.4696557563544621</v>
      </c>
      <c r="J103" s="110">
        <v>7.7890074808297838</v>
      </c>
      <c r="K103" s="110">
        <v>7.8305581260687527</v>
      </c>
      <c r="L103" s="110">
        <v>7.8403500344494885</v>
      </c>
      <c r="M103" s="110">
        <v>8.1571110004720548</v>
      </c>
      <c r="N103" s="110">
        <v>6.9767432542859273</v>
      </c>
      <c r="O103" s="110">
        <v>6.7126248763435932</v>
      </c>
      <c r="P103" s="110">
        <v>6.7181871136760067</v>
      </c>
      <c r="Q103" s="110">
        <v>7.3580257178137707</v>
      </c>
      <c r="R103" s="110">
        <v>7.3007993800617657</v>
      </c>
      <c r="S103" s="110">
        <v>7.5841526915752517</v>
      </c>
      <c r="T103" s="110">
        <v>7.511108901845116</v>
      </c>
      <c r="U103" s="110">
        <v>7.3871422523777195</v>
      </c>
      <c r="V103" s="110">
        <v>7.7834158151405886</v>
      </c>
      <c r="W103" s="110">
        <v>8.1071486744135832</v>
      </c>
      <c r="X103" s="110">
        <v>8.2841315767597496</v>
      </c>
      <c r="Y103" s="110">
        <v>8.3171365879546446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57.891996142156465</v>
      </c>
      <c r="D124" s="118">
        <f t="shared" si="42"/>
        <v>0</v>
      </c>
      <c r="E124" s="118">
        <f t="shared" si="42"/>
        <v>63.586848939690242</v>
      </c>
      <c r="F124" s="118">
        <f t="shared" si="42"/>
        <v>58.562293806290825</v>
      </c>
      <c r="G124" s="118">
        <f t="shared" si="42"/>
        <v>60.65060648630358</v>
      </c>
      <c r="H124" s="118">
        <f t="shared" si="42"/>
        <v>60.299238182230553</v>
      </c>
      <c r="I124" s="118">
        <f t="shared" si="42"/>
        <v>56.964929403441154</v>
      </c>
      <c r="J124" s="118">
        <f t="shared" si="42"/>
        <v>56.56144348844898</v>
      </c>
      <c r="K124" s="118">
        <f t="shared" si="42"/>
        <v>61.306521747447377</v>
      </c>
      <c r="L124" s="118">
        <f t="shared" si="42"/>
        <v>61.444942164397865</v>
      </c>
      <c r="M124" s="118">
        <f t="shared" si="42"/>
        <v>64.59728875804656</v>
      </c>
      <c r="N124" s="118">
        <f t="shared" si="42"/>
        <v>63.808987008896601</v>
      </c>
      <c r="O124" s="118">
        <f t="shared" si="42"/>
        <v>54.845858727005087</v>
      </c>
      <c r="P124" s="118">
        <f t="shared" si="42"/>
        <v>52.879104260481952</v>
      </c>
      <c r="Q124" s="118">
        <f t="shared" si="42"/>
        <v>53.652461679357053</v>
      </c>
      <c r="R124" s="118">
        <f t="shared" ref="R124:V124" si="43">R125+R128+R130+R139</f>
        <v>51.657042241489464</v>
      </c>
      <c r="S124" s="118">
        <f t="shared" si="43"/>
        <v>53.085088629328204</v>
      </c>
      <c r="T124" s="118">
        <f t="shared" si="43"/>
        <v>49.839245338859513</v>
      </c>
      <c r="U124" s="118">
        <f t="shared" si="43"/>
        <v>46.300308353142142</v>
      </c>
      <c r="V124" s="118">
        <f t="shared" si="43"/>
        <v>48.103862083180836</v>
      </c>
      <c r="W124" s="118">
        <f t="shared" ref="W124:Y124" si="44">W125+W128+W130+W139</f>
        <v>45.773564708209307</v>
      </c>
      <c r="X124" s="118">
        <f t="shared" si="44"/>
        <v>41.287860955960554</v>
      </c>
      <c r="Y124" s="118">
        <f t="shared" si="44"/>
        <v>36.606660450150102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38.747985584030573</v>
      </c>
      <c r="D125" s="123">
        <f t="shared" si="45"/>
        <v>0</v>
      </c>
      <c r="E125" s="123">
        <f t="shared" si="45"/>
        <v>45.024891476138095</v>
      </c>
      <c r="F125" s="123">
        <f t="shared" si="45"/>
        <v>39.903944992977443</v>
      </c>
      <c r="G125" s="123">
        <f t="shared" si="45"/>
        <v>40.964082316555569</v>
      </c>
      <c r="H125" s="123">
        <f t="shared" si="45"/>
        <v>40.982139468345153</v>
      </c>
      <c r="I125" s="123">
        <f t="shared" si="45"/>
        <v>37.286451955206353</v>
      </c>
      <c r="J125" s="123">
        <f t="shared" si="45"/>
        <v>36.300030504245896</v>
      </c>
      <c r="K125" s="123">
        <f t="shared" si="45"/>
        <v>37.992980459525967</v>
      </c>
      <c r="L125" s="123">
        <f t="shared" si="45"/>
        <v>39.892703387896766</v>
      </c>
      <c r="M125" s="123">
        <f t="shared" si="45"/>
        <v>42.284039809759122</v>
      </c>
      <c r="N125" s="123">
        <f t="shared" si="45"/>
        <v>40.492436770185833</v>
      </c>
      <c r="O125" s="123">
        <f t="shared" si="45"/>
        <v>36.475689920473251</v>
      </c>
      <c r="P125" s="123">
        <f t="shared" si="45"/>
        <v>33.404545430924387</v>
      </c>
      <c r="Q125" s="123">
        <f t="shared" si="45"/>
        <v>32.992755088482674</v>
      </c>
      <c r="R125" s="123">
        <f t="shared" ref="R125:V125" si="46">SUM(R126:R127)</f>
        <v>31.224276522311701</v>
      </c>
      <c r="S125" s="123">
        <f t="shared" si="46"/>
        <v>31.255779684079702</v>
      </c>
      <c r="T125" s="123">
        <f t="shared" si="46"/>
        <v>28.490583198829871</v>
      </c>
      <c r="U125" s="123">
        <f t="shared" si="46"/>
        <v>25.979579513405493</v>
      </c>
      <c r="V125" s="123">
        <f t="shared" si="46"/>
        <v>26.886549225592656</v>
      </c>
      <c r="W125" s="123">
        <f t="shared" ref="W125:Y125" si="47">SUM(W126:W127)</f>
        <v>24.415449669241291</v>
      </c>
      <c r="X125" s="123">
        <f t="shared" si="47"/>
        <v>17.835126760206951</v>
      </c>
      <c r="Y125" s="123">
        <f t="shared" si="47"/>
        <v>13.500732759203659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38.573359637134757</v>
      </c>
      <c r="D126" s="99">
        <v>0</v>
      </c>
      <c r="E126" s="99">
        <v>44.825803511344382</v>
      </c>
      <c r="F126" s="99">
        <v>39.729772699784121</v>
      </c>
      <c r="G126" s="99">
        <v>40.788521578418724</v>
      </c>
      <c r="H126" s="99">
        <v>40.808157915491051</v>
      </c>
      <c r="I126" s="99">
        <v>37.131271950581997</v>
      </c>
      <c r="J126" s="99">
        <v>36.149629862606965</v>
      </c>
      <c r="K126" s="99">
        <v>37.837441770304785</v>
      </c>
      <c r="L126" s="99">
        <v>39.729665670151235</v>
      </c>
      <c r="M126" s="99">
        <v>42.11187618620805</v>
      </c>
      <c r="N126" s="99">
        <v>40.33230470569378</v>
      </c>
      <c r="O126" s="99">
        <v>36.331143164535305</v>
      </c>
      <c r="P126" s="99">
        <v>33.273983024276568</v>
      </c>
      <c r="Q126" s="99">
        <v>32.864142679394426</v>
      </c>
      <c r="R126" s="99">
        <v>31.103419443742844</v>
      </c>
      <c r="S126" s="99">
        <v>31.13464169922689</v>
      </c>
      <c r="T126" s="99">
        <v>28.380788860185522</v>
      </c>
      <c r="U126" s="99">
        <v>25.879912736001756</v>
      </c>
      <c r="V126" s="99">
        <v>26.782981493120445</v>
      </c>
      <c r="W126" s="99">
        <v>24.32110463602654</v>
      </c>
      <c r="X126" s="99">
        <v>17.766476546133585</v>
      </c>
      <c r="Y126" s="99">
        <v>13.448603064106031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0.17462594689581315</v>
      </c>
      <c r="D127" s="99">
        <v>0</v>
      </c>
      <c r="E127" s="99">
        <v>0.1990879647937136</v>
      </c>
      <c r="F127" s="99">
        <v>0.17417229319332109</v>
      </c>
      <c r="G127" s="99">
        <v>0.17556073813684167</v>
      </c>
      <c r="H127" s="99">
        <v>0.17398155285410366</v>
      </c>
      <c r="I127" s="99">
        <v>0.15518000462435846</v>
      </c>
      <c r="J127" s="99">
        <v>0.15040064163893035</v>
      </c>
      <c r="K127" s="99">
        <v>0.15553868922117936</v>
      </c>
      <c r="L127" s="99">
        <v>0.16303771774553066</v>
      </c>
      <c r="M127" s="99">
        <v>0.17216362355107007</v>
      </c>
      <c r="N127" s="99">
        <v>0.1601320644920555</v>
      </c>
      <c r="O127" s="99">
        <v>0.14454675593794186</v>
      </c>
      <c r="P127" s="99">
        <v>0.13056240664781887</v>
      </c>
      <c r="Q127" s="99">
        <v>0.12861240908824484</v>
      </c>
      <c r="R127" s="99">
        <v>0.12085707856885665</v>
      </c>
      <c r="S127" s="99">
        <v>0.12113798485281164</v>
      </c>
      <c r="T127" s="99">
        <v>0.10979433864434987</v>
      </c>
      <c r="U127" s="99">
        <v>9.9666777403737E-2</v>
      </c>
      <c r="V127" s="99">
        <v>0.10356773247221039</v>
      </c>
      <c r="W127" s="99">
        <v>9.4345033214749796E-2</v>
      </c>
      <c r="X127" s="99">
        <v>6.8650214073363525E-2</v>
      </c>
      <c r="Y127" s="99">
        <v>5.2129695097628048E-2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1.1382407894891979</v>
      </c>
      <c r="D128" s="123">
        <f t="shared" si="48"/>
        <v>0</v>
      </c>
      <c r="E128" s="123">
        <f t="shared" si="48"/>
        <v>1.2601045425108461</v>
      </c>
      <c r="F128" s="123">
        <f t="shared" si="48"/>
        <v>0.68152983027393943</v>
      </c>
      <c r="G128" s="123">
        <f t="shared" si="48"/>
        <v>0.70508775463205475</v>
      </c>
      <c r="H128" s="123">
        <f t="shared" si="48"/>
        <v>0.73603289202688449</v>
      </c>
      <c r="I128" s="123">
        <f t="shared" si="48"/>
        <v>1.1699252121325951</v>
      </c>
      <c r="J128" s="123">
        <f t="shared" si="48"/>
        <v>0.85233875685473204</v>
      </c>
      <c r="K128" s="123">
        <f t="shared" si="48"/>
        <v>2.2940880633190055</v>
      </c>
      <c r="L128" s="123">
        <f t="shared" si="48"/>
        <v>0.83395466842295651</v>
      </c>
      <c r="M128" s="123">
        <f t="shared" si="48"/>
        <v>1.0369573658346218</v>
      </c>
      <c r="N128" s="123">
        <f t="shared" si="48"/>
        <v>4.6494617538073442</v>
      </c>
      <c r="O128" s="123">
        <f t="shared" si="48"/>
        <v>0.86090655280485762</v>
      </c>
      <c r="P128" s="123">
        <f t="shared" si="48"/>
        <v>2.0158154897374119</v>
      </c>
      <c r="Q128" s="123">
        <f t="shared" si="48"/>
        <v>1.1021448758019958</v>
      </c>
      <c r="R128" s="123">
        <f t="shared" si="48"/>
        <v>2.2146917705811391</v>
      </c>
      <c r="S128" s="123">
        <f t="shared" si="48"/>
        <v>2.6023109334981913</v>
      </c>
      <c r="T128" s="123">
        <f t="shared" si="48"/>
        <v>2.0361894499024955</v>
      </c>
      <c r="U128" s="123">
        <f t="shared" si="48"/>
        <v>1.6117702025222578</v>
      </c>
      <c r="V128" s="123">
        <f t="shared" si="48"/>
        <v>1.7260730013787406</v>
      </c>
      <c r="W128" s="123">
        <f t="shared" si="48"/>
        <v>0.88214704888566198</v>
      </c>
      <c r="X128" s="123">
        <f t="shared" si="48"/>
        <v>2.245203322520946</v>
      </c>
      <c r="Y128" s="123">
        <f t="shared" si="48"/>
        <v>1.3435855811698367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1.1382407894891979</v>
      </c>
      <c r="D129" s="99">
        <f>RES_hhdet_in_tesh!D129/RES_summary!D$21</f>
        <v>0</v>
      </c>
      <c r="E129" s="99">
        <f>RES_hhdet_in_tesh!E129/RES_summary!E$21</f>
        <v>1.2601045425108461</v>
      </c>
      <c r="F129" s="99">
        <f>RES_hhdet_in_tesh!F129/RES_summary!F$21</f>
        <v>0.68152983027393943</v>
      </c>
      <c r="G129" s="99">
        <f>RES_hhdet_in_tesh!G129/RES_summary!G$21</f>
        <v>0.70508775463205475</v>
      </c>
      <c r="H129" s="99">
        <f>RES_hhdet_in_tesh!H129/RES_summary!H$21</f>
        <v>0.73603289202688449</v>
      </c>
      <c r="I129" s="99">
        <f>RES_hhdet_in_tesh!I129/RES_summary!I$21</f>
        <v>1.1699252121325951</v>
      </c>
      <c r="J129" s="99">
        <f>RES_hhdet_in_tesh!J129/RES_summary!J$21</f>
        <v>0.85233875685473204</v>
      </c>
      <c r="K129" s="99">
        <f>RES_hhdet_in_tesh!K129/RES_summary!K$21</f>
        <v>2.2940880633190055</v>
      </c>
      <c r="L129" s="99">
        <f>RES_hhdet_in_tesh!L129/RES_summary!L$21</f>
        <v>0.83395466842295651</v>
      </c>
      <c r="M129" s="99">
        <f>RES_hhdet_in_tesh!M129/RES_summary!M$21</f>
        <v>1.0369573658346218</v>
      </c>
      <c r="N129" s="99">
        <f>RES_hhdet_in_tesh!N129/RES_summary!N$21</f>
        <v>4.6494617538073442</v>
      </c>
      <c r="O129" s="99">
        <f>RES_hhdet_in_tesh!O129/RES_summary!O$21</f>
        <v>0.86090655280485762</v>
      </c>
      <c r="P129" s="99">
        <f>RES_hhdet_in_tesh!P129/RES_summary!P$21</f>
        <v>2.0158154897374119</v>
      </c>
      <c r="Q129" s="99">
        <f>RES_hhdet_in_tesh!Q129/RES_summary!Q$21</f>
        <v>1.1021448758019958</v>
      </c>
      <c r="R129" s="99">
        <f>RES_hhdet_in_tesh!R129/RES_summary!R$21</f>
        <v>2.2146917705811391</v>
      </c>
      <c r="S129" s="99">
        <f>RES_hhdet_in_tesh!S129/RES_summary!S$21</f>
        <v>2.6023109334981913</v>
      </c>
      <c r="T129" s="99">
        <f>RES_hhdet_in_tesh!T129/RES_summary!T$21</f>
        <v>2.0361894499024955</v>
      </c>
      <c r="U129" s="99">
        <f>RES_hhdet_in_tesh!U129/RES_summary!U$21</f>
        <v>1.6117702025222578</v>
      </c>
      <c r="V129" s="99">
        <f>RES_hhdet_in_tesh!V129/RES_summary!V$21</f>
        <v>1.7260730013787406</v>
      </c>
      <c r="W129" s="99">
        <f>RES_hhdet_in_tesh!W129/RES_summary!W$21</f>
        <v>0.88214704888566198</v>
      </c>
      <c r="X129" s="99">
        <f>RES_hhdet_in_tesh!X129/RES_summary!X$21</f>
        <v>2.245203322520946</v>
      </c>
      <c r="Y129" s="99">
        <f>RES_hhdet_in_tesh!Y129/RES_summary!Y$21</f>
        <v>1.3435855811698367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11.155913980672969</v>
      </c>
      <c r="D130" s="123">
        <v>0</v>
      </c>
      <c r="E130" s="123">
        <v>10.317746065752752</v>
      </c>
      <c r="F130" s="123">
        <v>10.681383527101543</v>
      </c>
      <c r="G130" s="123">
        <v>11.662452793604279</v>
      </c>
      <c r="H130" s="123">
        <v>11.156726286176076</v>
      </c>
      <c r="I130" s="123">
        <v>11.041659059992124</v>
      </c>
      <c r="J130" s="123">
        <v>11.732016613389087</v>
      </c>
      <c r="K130" s="123">
        <v>13.190313799866416</v>
      </c>
      <c r="L130" s="123">
        <v>13.027747007142771</v>
      </c>
      <c r="M130" s="123">
        <v>13.071329586985694</v>
      </c>
      <c r="N130" s="123">
        <v>11.683841950489397</v>
      </c>
      <c r="O130" s="123">
        <v>10.808262835334849</v>
      </c>
      <c r="P130" s="123">
        <v>10.811714385767532</v>
      </c>
      <c r="Q130" s="123">
        <v>12.020117462222911</v>
      </c>
      <c r="R130" s="123">
        <v>10.907555766011836</v>
      </c>
      <c r="S130" s="123">
        <v>11.666034451560051</v>
      </c>
      <c r="T130" s="123">
        <v>11.805643162678885</v>
      </c>
      <c r="U130" s="123">
        <v>11.34294471327263</v>
      </c>
      <c r="V130" s="123">
        <v>11.703365211823229</v>
      </c>
      <c r="W130" s="123">
        <v>12.32755489137682</v>
      </c>
      <c r="X130" s="123">
        <v>12.916468038345618</v>
      </c>
      <c r="Y130" s="123">
        <v>13.464066826842165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11.446474901798222</v>
      </c>
      <c r="D131" s="99">
        <v>0</v>
      </c>
      <c r="E131" s="99">
        <v>10.317746065752752</v>
      </c>
      <c r="F131" s="99">
        <v>10.681383527101543</v>
      </c>
      <c r="G131" s="99">
        <v>11.662452793604279</v>
      </c>
      <c r="H131" s="99">
        <v>11.14646590402698</v>
      </c>
      <c r="I131" s="99">
        <v>11.082659045650667</v>
      </c>
      <c r="J131" s="99">
        <v>11.706176203276431</v>
      </c>
      <c r="K131" s="99">
        <v>13.225281343701493</v>
      </c>
      <c r="L131" s="99">
        <v>13.027295167090596</v>
      </c>
      <c r="M131" s="99">
        <v>13.067415236139963</v>
      </c>
      <c r="N131" s="99">
        <v>11.690975250692057</v>
      </c>
      <c r="O131" s="99">
        <v>10.777976386640029</v>
      </c>
      <c r="P131" s="99">
        <v>10.689821541968644</v>
      </c>
      <c r="Q131" s="99">
        <v>12.051545888148997</v>
      </c>
      <c r="R131" s="99">
        <v>10.893733417407111</v>
      </c>
      <c r="S131" s="99">
        <v>11.670586022938348</v>
      </c>
      <c r="T131" s="99">
        <v>11.833366040110779</v>
      </c>
      <c r="U131" s="99">
        <v>11.318983058613712</v>
      </c>
      <c r="V131" s="99">
        <v>11.656557867399913</v>
      </c>
      <c r="W131" s="99">
        <v>12.327600671897013</v>
      </c>
      <c r="X131" s="99">
        <v>12.899614643498976</v>
      </c>
      <c r="Y131" s="99">
        <v>13.464075034956378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13.073601712437732</v>
      </c>
      <c r="M132" s="99">
        <v>13.105125267576904</v>
      </c>
      <c r="N132" s="99">
        <v>11.709846532040315</v>
      </c>
      <c r="O132" s="99">
        <v>10.782827755871825</v>
      </c>
      <c r="P132" s="99">
        <v>10.694026673051182</v>
      </c>
      <c r="Q132" s="99">
        <v>12.065442055266754</v>
      </c>
      <c r="R132" s="99">
        <v>0</v>
      </c>
      <c r="S132" s="99">
        <v>0</v>
      </c>
      <c r="T132" s="99">
        <v>0</v>
      </c>
      <c r="U132" s="99">
        <v>11.294999989436237</v>
      </c>
      <c r="V132" s="99">
        <v>11.618154394913036</v>
      </c>
      <c r="W132" s="99">
        <v>12.285299471240613</v>
      </c>
      <c r="X132" s="99">
        <v>12.878772585989099</v>
      </c>
      <c r="Y132" s="99">
        <v>13.45893961875433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4.525399604213928</v>
      </c>
      <c r="M133" s="102">
        <v>4.386437069374165</v>
      </c>
      <c r="N133" s="102">
        <v>3.6605578846102955</v>
      </c>
      <c r="O133" s="102">
        <v>3.6020199373963497</v>
      </c>
      <c r="P133" s="102">
        <v>3.7126939562614507</v>
      </c>
      <c r="Q133" s="102">
        <v>3.9382138822466262</v>
      </c>
      <c r="R133" s="102">
        <v>0</v>
      </c>
      <c r="S133" s="102">
        <v>0</v>
      </c>
      <c r="T133" s="102">
        <v>0</v>
      </c>
      <c r="U133" s="102">
        <v>4.0111174623781478</v>
      </c>
      <c r="V133" s="102">
        <v>4.2325294365776829</v>
      </c>
      <c r="W133" s="102">
        <v>4.5091039766209278</v>
      </c>
      <c r="X133" s="102">
        <v>4.7248127199678605</v>
      </c>
      <c r="Y133" s="102">
        <v>4.8929927241618723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8.5482021082238049</v>
      </c>
      <c r="M134" s="105">
        <v>8.718688198202738</v>
      </c>
      <c r="N134" s="105">
        <v>8.0492886474300196</v>
      </c>
      <c r="O134" s="105">
        <v>7.1808078184754764</v>
      </c>
      <c r="P134" s="105">
        <v>6.9813327167897326</v>
      </c>
      <c r="Q134" s="105">
        <v>8.1272281730201268</v>
      </c>
      <c r="R134" s="105">
        <v>0</v>
      </c>
      <c r="S134" s="105">
        <v>0</v>
      </c>
      <c r="T134" s="105">
        <v>0</v>
      </c>
      <c r="U134" s="105">
        <v>7.2838825270580907</v>
      </c>
      <c r="V134" s="105">
        <v>7.3856249583353524</v>
      </c>
      <c r="W134" s="105">
        <v>7.7761954946196852</v>
      </c>
      <c r="X134" s="105">
        <v>8.1539598660212409</v>
      </c>
      <c r="Y134" s="105">
        <v>8.5659468945924591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9.8633494077860764</v>
      </c>
      <c r="D135" s="102">
        <v>0</v>
      </c>
      <c r="E135" s="102">
        <v>0</v>
      </c>
      <c r="F135" s="102">
        <v>0</v>
      </c>
      <c r="G135" s="102">
        <v>0</v>
      </c>
      <c r="H135" s="102">
        <v>11.267339596292768</v>
      </c>
      <c r="I135" s="102">
        <v>10.84655345000502</v>
      </c>
      <c r="J135" s="102">
        <v>12.272013774978028</v>
      </c>
      <c r="K135" s="102">
        <v>12.675092283749052</v>
      </c>
      <c r="L135" s="102">
        <v>0</v>
      </c>
      <c r="M135" s="102">
        <v>13.625500745402473</v>
      </c>
      <c r="N135" s="102">
        <v>11.508730170908954</v>
      </c>
      <c r="O135" s="102">
        <v>11.088515934469932</v>
      </c>
      <c r="P135" s="102">
        <v>11.188958982220102</v>
      </c>
      <c r="Q135" s="102">
        <v>11.118482182112523</v>
      </c>
      <c r="R135" s="102">
        <v>11.057864871120339</v>
      </c>
      <c r="S135" s="102">
        <v>11.602723279018257</v>
      </c>
      <c r="T135" s="102">
        <v>11.726465750672791</v>
      </c>
      <c r="U135" s="102">
        <v>11.453546039389948</v>
      </c>
      <c r="V135" s="102">
        <v>12.060470469073707</v>
      </c>
      <c r="W135" s="102">
        <v>0</v>
      </c>
      <c r="X135" s="102">
        <v>13.037652498590859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13.641857320905658</v>
      </c>
      <c r="N136" s="105">
        <v>11.507629407719319</v>
      </c>
      <c r="O136" s="105">
        <v>11.08240138550013</v>
      </c>
      <c r="P136" s="105">
        <v>11.177494506738464</v>
      </c>
      <c r="Q136" s="105">
        <v>11.086661475663306</v>
      </c>
      <c r="R136" s="105">
        <v>11.028551519256398</v>
      </c>
      <c r="S136" s="105">
        <v>11.58456397119229</v>
      </c>
      <c r="T136" s="105">
        <v>11.736791040610697</v>
      </c>
      <c r="U136" s="105">
        <v>11.458161083938554</v>
      </c>
      <c r="V136" s="105">
        <v>12.05428868946977</v>
      </c>
      <c r="W136" s="105">
        <v>0</v>
      </c>
      <c r="X136" s="105">
        <v>13.03450757402465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4.5733031845526835</v>
      </c>
      <c r="N137" s="99">
        <v>3.5959541326195907</v>
      </c>
      <c r="O137" s="99">
        <v>3.7035000957629456</v>
      </c>
      <c r="P137" s="99">
        <v>3.8827299790340031</v>
      </c>
      <c r="Q137" s="99">
        <v>3.6124592260845576</v>
      </c>
      <c r="R137" s="99">
        <v>3.8759716893651071</v>
      </c>
      <c r="S137" s="99">
        <v>4.3392137739509362</v>
      </c>
      <c r="T137" s="99">
        <v>4.1686562034607784</v>
      </c>
      <c r="U137" s="99">
        <v>4.0686852202410417</v>
      </c>
      <c r="V137" s="99">
        <v>4.388263097786604</v>
      </c>
      <c r="W137" s="99">
        <v>0</v>
      </c>
      <c r="X137" s="99">
        <v>4.7818644847496312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9.0685541363529723</v>
      </c>
      <c r="N138" s="99">
        <v>7.9116752750997277</v>
      </c>
      <c r="O138" s="99">
        <v>7.3789012897371844</v>
      </c>
      <c r="P138" s="99">
        <v>7.2947645277044613</v>
      </c>
      <c r="Q138" s="99">
        <v>7.474202249578747</v>
      </c>
      <c r="R138" s="99">
        <v>7.1525798298912893</v>
      </c>
      <c r="S138" s="99">
        <v>7.2453501972413523</v>
      </c>
      <c r="T138" s="99">
        <v>7.568134837149918</v>
      </c>
      <c r="U138" s="99">
        <v>7.3894758636975135</v>
      </c>
      <c r="V138" s="99">
        <v>7.6660255916831659</v>
      </c>
      <c r="W138" s="99">
        <v>0</v>
      </c>
      <c r="X138" s="99">
        <v>8.2526430892750167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6.849855787963727</v>
      </c>
      <c r="D139" s="123">
        <v>0</v>
      </c>
      <c r="E139" s="123">
        <v>6.9841068552885543</v>
      </c>
      <c r="F139" s="123">
        <v>7.2954354559378958</v>
      </c>
      <c r="G139" s="123">
        <v>7.3189836215116788</v>
      </c>
      <c r="H139" s="123">
        <v>7.4243395356824413</v>
      </c>
      <c r="I139" s="123">
        <v>7.4668931761100854</v>
      </c>
      <c r="J139" s="123">
        <v>7.6770576139592643</v>
      </c>
      <c r="K139" s="123">
        <v>7.8291394247359838</v>
      </c>
      <c r="L139" s="123">
        <v>7.6905371009353747</v>
      </c>
      <c r="M139" s="123">
        <v>8.2049619954671211</v>
      </c>
      <c r="N139" s="123">
        <v>6.9832465344140289</v>
      </c>
      <c r="O139" s="123">
        <v>6.700999418392132</v>
      </c>
      <c r="P139" s="123">
        <v>6.6470289540526188</v>
      </c>
      <c r="Q139" s="123">
        <v>7.5374442528494709</v>
      </c>
      <c r="R139" s="123">
        <v>7.3105181825847838</v>
      </c>
      <c r="S139" s="123">
        <v>7.5609635601902578</v>
      </c>
      <c r="T139" s="123">
        <v>7.5068295274482626</v>
      </c>
      <c r="U139" s="123">
        <v>7.3660139239417619</v>
      </c>
      <c r="V139" s="123">
        <v>7.7878746443862168</v>
      </c>
      <c r="W139" s="123">
        <v>8.1484130987055323</v>
      </c>
      <c r="X139" s="123">
        <v>8.2910628348870397</v>
      </c>
      <c r="Y139" s="123">
        <v>8.2982752829344371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6.7621899168714599</v>
      </c>
      <c r="D140" s="99">
        <v>0</v>
      </c>
      <c r="E140" s="99">
        <v>7.5064311379891855</v>
      </c>
      <c r="F140" s="99">
        <v>7.7402983144283928</v>
      </c>
      <c r="G140" s="99">
        <v>7.6151051134051624</v>
      </c>
      <c r="H140" s="99">
        <v>8.01978264074795</v>
      </c>
      <c r="I140" s="99">
        <v>7.4369296678657859</v>
      </c>
      <c r="J140" s="99">
        <v>7.0054828706203844</v>
      </c>
      <c r="K140" s="99">
        <v>7.8214303424847946</v>
      </c>
      <c r="L140" s="99">
        <v>6.8601774350289659</v>
      </c>
      <c r="M140" s="99">
        <v>8.4800729720829704</v>
      </c>
      <c r="N140" s="99">
        <v>7.0435974274563753</v>
      </c>
      <c r="O140" s="99">
        <v>6.622049411243947</v>
      </c>
      <c r="P140" s="99">
        <v>6.1698910425710931</v>
      </c>
      <c r="Q140" s="99">
        <v>9.0131113050532079</v>
      </c>
      <c r="R140" s="99">
        <v>7.3853378897737567</v>
      </c>
      <c r="S140" s="99">
        <v>7.2519022054572666</v>
      </c>
      <c r="T140" s="99">
        <v>7.4386751024767825</v>
      </c>
      <c r="U140" s="99">
        <v>7.1149148709307397</v>
      </c>
      <c r="V140" s="99">
        <v>7.8416327656253042</v>
      </c>
      <c r="W140" s="99">
        <v>8.6664884501460229</v>
      </c>
      <c r="X140" s="99">
        <v>8.4505655332422425</v>
      </c>
      <c r="Y140" s="99">
        <v>7.5267538948726571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6.8625436094442929</v>
      </c>
      <c r="D141" s="110">
        <v>0</v>
      </c>
      <c r="E141" s="110">
        <v>6.8634349721013939</v>
      </c>
      <c r="F141" s="110">
        <v>7.227120235002416</v>
      </c>
      <c r="G141" s="110">
        <v>7.2882925370510128</v>
      </c>
      <c r="H141" s="110">
        <v>7.3667172469247344</v>
      </c>
      <c r="I141" s="110">
        <v>7.4696557563544603</v>
      </c>
      <c r="J141" s="110">
        <v>7.7890074808297838</v>
      </c>
      <c r="K141" s="110">
        <v>7.8305581260687527</v>
      </c>
      <c r="L141" s="110">
        <v>7.8403500344494885</v>
      </c>
      <c r="M141" s="110">
        <v>8.1571110004720548</v>
      </c>
      <c r="N141" s="110">
        <v>6.9767432542859291</v>
      </c>
      <c r="O141" s="110">
        <v>6.7126248763435932</v>
      </c>
      <c r="P141" s="110">
        <v>6.7181871136760059</v>
      </c>
      <c r="Q141" s="110">
        <v>7.3580257178137707</v>
      </c>
      <c r="R141" s="110">
        <v>7.3007993800617657</v>
      </c>
      <c r="S141" s="110">
        <v>7.5841526915752517</v>
      </c>
      <c r="T141" s="110">
        <v>7.5111089018451151</v>
      </c>
      <c r="U141" s="110">
        <v>7.3871422523777168</v>
      </c>
      <c r="V141" s="110">
        <v>7.7834158151405868</v>
      </c>
      <c r="W141" s="110">
        <v>8.107148674413585</v>
      </c>
      <c r="X141" s="110">
        <v>8.2841315767597496</v>
      </c>
      <c r="Y141" s="110">
        <v>8.3171365879546446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:Y143" si="51">W144+W146+W148+W157</f>
        <v>0</v>
      </c>
      <c r="X143" s="118">
        <f t="shared" si="51"/>
        <v>0</v>
      </c>
      <c r="Y143" s="118">
        <f t="shared" si="51"/>
        <v>0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</v>
      </c>
      <c r="F147" s="99">
        <f>RES_hhdet_in_tesh!F147/RES_summary!F$21</f>
        <v>0</v>
      </c>
      <c r="G147" s="99">
        <f>RES_hhdet_in_tesh!G147/RES_summary!G$21</f>
        <v>0</v>
      </c>
      <c r="H147" s="99">
        <f>RES_hhdet_in_tesh!H147/RES_summary!H$21</f>
        <v>0</v>
      </c>
      <c r="I147" s="99">
        <f>RES_hhdet_in_tesh!I147/RES_summary!I$21</f>
        <v>0</v>
      </c>
      <c r="J147" s="99">
        <f>RES_hhdet_in_tesh!J147/RES_summary!J$21</f>
        <v>0</v>
      </c>
      <c r="K147" s="99">
        <f>RES_hhdet_in_tesh!K147/RES_summary!K$21</f>
        <v>0</v>
      </c>
      <c r="L147" s="99">
        <f>RES_hhdet_in_tesh!L147/RES_summary!L$21</f>
        <v>0</v>
      </c>
      <c r="M147" s="99">
        <f>RES_hhdet_in_tesh!M147/RES_summary!M$21</f>
        <v>0</v>
      </c>
      <c r="N147" s="99">
        <f>RES_hhdet_in_tesh!N147/RES_summary!N$21</f>
        <v>0</v>
      </c>
      <c r="O147" s="99">
        <f>RES_hhdet_in_tesh!O147/RES_summary!O$21</f>
        <v>0</v>
      </c>
      <c r="P147" s="99">
        <f>RES_hhdet_in_tesh!P147/RES_summary!P$21</f>
        <v>0</v>
      </c>
      <c r="Q147" s="99">
        <f>RES_hhdet_in_tesh!Q147/RES_summary!Q$21</f>
        <v>0</v>
      </c>
      <c r="R147" s="99">
        <f>RES_hhdet_in_tesh!R147/RES_summary!R$21</f>
        <v>0</v>
      </c>
      <c r="S147" s="99">
        <f>RES_hhdet_in_tesh!S147/RES_summary!S$21</f>
        <v>0</v>
      </c>
      <c r="T147" s="99">
        <f>RES_hhdet_in_tesh!T147/RES_summary!T$21</f>
        <v>0</v>
      </c>
      <c r="U147" s="99">
        <f>RES_hhdet_in_tesh!U147/RES_summary!U$21</f>
        <v>0</v>
      </c>
      <c r="V147" s="99">
        <f>RES_hhdet_in_tesh!V147/RES_summary!V$21</f>
        <v>0</v>
      </c>
      <c r="W147" s="99">
        <f>RES_hhdet_in_tesh!W147/RES_summary!W$21</f>
        <v>0</v>
      </c>
      <c r="X147" s="99">
        <f>RES_hhdet_in_tesh!X147/RES_summary!X$21</f>
        <v>0</v>
      </c>
      <c r="Y147" s="99">
        <f>RES_hhdet_in_tesh!Y147/RES_summary!Y$21</f>
        <v>0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64.334568782150214</v>
      </c>
      <c r="D161" s="118">
        <f t="shared" si="54"/>
        <v>57.15823323896209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61.068307495856615</v>
      </c>
      <c r="I161" s="118">
        <f t="shared" si="54"/>
        <v>55.552634052895876</v>
      </c>
      <c r="J161" s="118">
        <f t="shared" si="54"/>
        <v>61.651394410844375</v>
      </c>
      <c r="K161" s="118">
        <f t="shared" si="54"/>
        <v>61.247501821131536</v>
      </c>
      <c r="L161" s="118">
        <f t="shared" si="54"/>
        <v>65.509766729067394</v>
      </c>
      <c r="M161" s="118">
        <f t="shared" si="54"/>
        <v>69.494788132321787</v>
      </c>
      <c r="N161" s="118">
        <f t="shared" si="54"/>
        <v>65.356393351225208</v>
      </c>
      <c r="O161" s="118">
        <f t="shared" si="54"/>
        <v>56.944771058217924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49.012825979218015</v>
      </c>
      <c r="U161" s="118">
        <f t="shared" si="55"/>
        <v>47.696384454946127</v>
      </c>
      <c r="V161" s="118">
        <f t="shared" si="55"/>
        <v>47.649216649639563</v>
      </c>
      <c r="W161" s="118">
        <f t="shared" ref="W161:Y161" si="56">W162+W164+W166+W175</f>
        <v>45.285192704862688</v>
      </c>
      <c r="X161" s="118">
        <f t="shared" si="56"/>
        <v>41.835302040490006</v>
      </c>
      <c r="Y161" s="118">
        <f t="shared" si="56"/>
        <v>40.108958232382271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46.47782916957469</v>
      </c>
      <c r="D162" s="123">
        <f t="shared" si="57"/>
        <v>38.577330370909635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40.817885089482367</v>
      </c>
      <c r="I162" s="123">
        <f t="shared" si="57"/>
        <v>33.535251211022818</v>
      </c>
      <c r="J162" s="123">
        <f t="shared" si="57"/>
        <v>38.821254691534122</v>
      </c>
      <c r="K162" s="123">
        <f t="shared" si="57"/>
        <v>38.414976741531426</v>
      </c>
      <c r="L162" s="123">
        <f t="shared" si="57"/>
        <v>41.12176896651966</v>
      </c>
      <c r="M162" s="123">
        <f t="shared" si="57"/>
        <v>45.124348218569637</v>
      </c>
      <c r="N162" s="123">
        <f t="shared" si="57"/>
        <v>40.628430753946105</v>
      </c>
      <c r="O162" s="123">
        <f t="shared" si="57"/>
        <v>36.458851504927409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26.65854254581345</v>
      </c>
      <c r="U162" s="123">
        <f t="shared" si="57"/>
        <v>25.694358092464025</v>
      </c>
      <c r="V162" s="123">
        <f t="shared" si="57"/>
        <v>24.726738463799933</v>
      </c>
      <c r="W162" s="123">
        <f t="shared" si="57"/>
        <v>21.682663776203384</v>
      </c>
      <c r="X162" s="123">
        <f t="shared" si="57"/>
        <v>18.090249750412745</v>
      </c>
      <c r="Y162" s="123">
        <f t="shared" si="57"/>
        <v>16.612693884365079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46.47782916957469</v>
      </c>
      <c r="D163" s="110">
        <v>38.577330370909635</v>
      </c>
      <c r="E163" s="110">
        <v>0</v>
      </c>
      <c r="F163" s="110">
        <v>0</v>
      </c>
      <c r="G163" s="110">
        <v>0</v>
      </c>
      <c r="H163" s="110">
        <v>40.817885089482367</v>
      </c>
      <c r="I163" s="110">
        <v>33.535251211022818</v>
      </c>
      <c r="J163" s="110">
        <v>38.821254691534122</v>
      </c>
      <c r="K163" s="110">
        <v>38.414976741531426</v>
      </c>
      <c r="L163" s="110">
        <v>41.12176896651966</v>
      </c>
      <c r="M163" s="110">
        <v>45.124348218569637</v>
      </c>
      <c r="N163" s="110">
        <v>40.628430753946105</v>
      </c>
      <c r="O163" s="110">
        <v>36.458851504927409</v>
      </c>
      <c r="P163" s="110">
        <v>0</v>
      </c>
      <c r="Q163" s="110">
        <v>0</v>
      </c>
      <c r="R163" s="110">
        <v>0</v>
      </c>
      <c r="S163" s="110">
        <v>0</v>
      </c>
      <c r="T163" s="110">
        <v>26.65854254581345</v>
      </c>
      <c r="U163" s="110">
        <v>25.694358092464025</v>
      </c>
      <c r="V163" s="110">
        <v>24.726738463799933</v>
      </c>
      <c r="W163" s="110">
        <v>21.682663776203384</v>
      </c>
      <c r="X163" s="110">
        <v>18.090249750412745</v>
      </c>
      <c r="Y163" s="110">
        <v>16.612693884365079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1.1388695497383872</v>
      </c>
      <c r="D164" s="123">
        <f t="shared" si="58"/>
        <v>0.87467008151901926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1.5587264447788474</v>
      </c>
      <c r="I164" s="123">
        <f t="shared" si="58"/>
        <v>3.7020018663906078</v>
      </c>
      <c r="J164" s="123">
        <f t="shared" si="58"/>
        <v>2.881851646861846</v>
      </c>
      <c r="K164" s="123">
        <f t="shared" si="58"/>
        <v>2.3286357203040726</v>
      </c>
      <c r="L164" s="123">
        <f t="shared" si="58"/>
        <v>3.4517713133834165</v>
      </c>
      <c r="M164" s="123">
        <f t="shared" si="58"/>
        <v>2.539944470970287</v>
      </c>
      <c r="N164" s="123">
        <f t="shared" si="58"/>
        <v>6.2347217829917696</v>
      </c>
      <c r="O164" s="123">
        <f t="shared" si="58"/>
        <v>2.696446898781184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3.1198776769542707</v>
      </c>
      <c r="U164" s="123">
        <f t="shared" si="58"/>
        <v>3.1830357262838449</v>
      </c>
      <c r="V164" s="123">
        <f t="shared" si="58"/>
        <v>3.0739951506376006</v>
      </c>
      <c r="W164" s="123">
        <f t="shared" si="58"/>
        <v>2.8877225497107109</v>
      </c>
      <c r="X164" s="123">
        <f t="shared" si="58"/>
        <v>2.4167381808806523</v>
      </c>
      <c r="Y164" s="123">
        <f t="shared" si="58"/>
        <v>2.0047383981405087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1.1388695497383872</v>
      </c>
      <c r="D165" s="99">
        <f>RES_hhdet_in_tesh!D165/RES_summary!D$21</f>
        <v>0.87467008151901926</v>
      </c>
      <c r="E165" s="99">
        <f>RES_hhdet_in_tesh!E165/RES_summary!E$21</f>
        <v>0</v>
      </c>
      <c r="F165" s="99">
        <f>RES_hhdet_in_tesh!F165/RES_summary!F$21</f>
        <v>0</v>
      </c>
      <c r="G165" s="99">
        <f>RES_hhdet_in_tesh!G165/RES_summary!G$21</f>
        <v>0</v>
      </c>
      <c r="H165" s="99">
        <f>RES_hhdet_in_tesh!H165/RES_summary!H$21</f>
        <v>1.5587264447788474</v>
      </c>
      <c r="I165" s="99">
        <f>RES_hhdet_in_tesh!I165/RES_summary!I$21</f>
        <v>3.7020018663906078</v>
      </c>
      <c r="J165" s="99">
        <f>RES_hhdet_in_tesh!J165/RES_summary!J$21</f>
        <v>2.881851646861846</v>
      </c>
      <c r="K165" s="99">
        <f>RES_hhdet_in_tesh!K165/RES_summary!K$21</f>
        <v>2.3286357203040726</v>
      </c>
      <c r="L165" s="99">
        <f>RES_hhdet_in_tesh!L165/RES_summary!L$21</f>
        <v>3.4517713133834165</v>
      </c>
      <c r="M165" s="99">
        <f>RES_hhdet_in_tesh!M165/RES_summary!M$21</f>
        <v>2.539944470970287</v>
      </c>
      <c r="N165" s="99">
        <f>RES_hhdet_in_tesh!N165/RES_summary!N$21</f>
        <v>6.2347217829917696</v>
      </c>
      <c r="O165" s="99">
        <f>RES_hhdet_in_tesh!O165/RES_summary!O$21</f>
        <v>2.696446898781184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3.1198776769542707</v>
      </c>
      <c r="U165" s="99">
        <f>RES_hhdet_in_tesh!U165/RES_summary!U$21</f>
        <v>3.1830357262838449</v>
      </c>
      <c r="V165" s="99">
        <f>RES_hhdet_in_tesh!V165/RES_summary!V$21</f>
        <v>3.0739951506376006</v>
      </c>
      <c r="W165" s="99">
        <f>RES_hhdet_in_tesh!W165/RES_summary!W$21</f>
        <v>2.8877225497107109</v>
      </c>
      <c r="X165" s="99">
        <f>RES_hhdet_in_tesh!X165/RES_summary!X$21</f>
        <v>2.4167381808806523</v>
      </c>
      <c r="Y165" s="99">
        <f>RES_hhdet_in_tesh!Y165/RES_summary!Y$21</f>
        <v>2.0047383981405087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9.86801629904922</v>
      </c>
      <c r="D166" s="123">
        <v>11.050886652217109</v>
      </c>
      <c r="E166" s="123">
        <v>0</v>
      </c>
      <c r="F166" s="123">
        <v>0</v>
      </c>
      <c r="G166" s="123">
        <v>0</v>
      </c>
      <c r="H166" s="123">
        <v>11.267321807972374</v>
      </c>
      <c r="I166" s="123">
        <v>10.848489446667831</v>
      </c>
      <c r="J166" s="123">
        <v>12.27120036570771</v>
      </c>
      <c r="K166" s="123">
        <v>12.674749972215364</v>
      </c>
      <c r="L166" s="123">
        <v>13.245685574113299</v>
      </c>
      <c r="M166" s="123">
        <v>13.625532980872222</v>
      </c>
      <c r="N166" s="123">
        <v>11.509993294540582</v>
      </c>
      <c r="O166" s="123">
        <v>11.088473064740764</v>
      </c>
      <c r="P166" s="123">
        <v>0</v>
      </c>
      <c r="Q166" s="123">
        <v>0</v>
      </c>
      <c r="R166" s="123">
        <v>0</v>
      </c>
      <c r="S166" s="123">
        <v>0</v>
      </c>
      <c r="T166" s="123">
        <v>11.727575972720388</v>
      </c>
      <c r="U166" s="123">
        <v>11.452976274329712</v>
      </c>
      <c r="V166" s="123">
        <v>12.060610803417669</v>
      </c>
      <c r="W166" s="123">
        <v>12.566385208962027</v>
      </c>
      <c r="X166" s="123">
        <v>13.037255263633364</v>
      </c>
      <c r="Y166" s="123">
        <v>13.193239811337008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10.738254258117871</v>
      </c>
      <c r="D167" s="99">
        <v>10.150944154177633</v>
      </c>
      <c r="E167" s="99">
        <v>0</v>
      </c>
      <c r="F167" s="99">
        <v>0</v>
      </c>
      <c r="G167" s="99">
        <v>0</v>
      </c>
      <c r="H167" s="99">
        <v>11.264461993386353</v>
      </c>
      <c r="I167" s="99">
        <v>11.313097419990347</v>
      </c>
      <c r="J167" s="99">
        <v>12.012564758423022</v>
      </c>
      <c r="K167" s="99">
        <v>12.582556033115679</v>
      </c>
      <c r="L167" s="99">
        <v>13.04137133222966</v>
      </c>
      <c r="M167" s="99">
        <v>13.400500969090883</v>
      </c>
      <c r="N167" s="99">
        <v>11.846972533642088</v>
      </c>
      <c r="O167" s="99">
        <v>11.216779969410169</v>
      </c>
      <c r="P167" s="99">
        <v>0</v>
      </c>
      <c r="Q167" s="99">
        <v>0</v>
      </c>
      <c r="R167" s="99">
        <v>0</v>
      </c>
      <c r="S167" s="99">
        <v>0</v>
      </c>
      <c r="T167" s="99">
        <v>11.493875377440759</v>
      </c>
      <c r="U167" s="99">
        <v>11.127190823893796</v>
      </c>
      <c r="V167" s="99">
        <v>12.284666523195538</v>
      </c>
      <c r="W167" s="99">
        <v>13.549972566484456</v>
      </c>
      <c r="X167" s="99">
        <v>13.182024432535879</v>
      </c>
      <c r="Y167" s="99">
        <v>11.838123063423041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9.8633494077860746</v>
      </c>
      <c r="D171" s="102">
        <v>11.053655706057231</v>
      </c>
      <c r="E171" s="102">
        <v>0</v>
      </c>
      <c r="F171" s="102">
        <v>0</v>
      </c>
      <c r="G171" s="102">
        <v>0</v>
      </c>
      <c r="H171" s="102">
        <v>11.267339596292766</v>
      </c>
      <c r="I171" s="102">
        <v>10.84655345000502</v>
      </c>
      <c r="J171" s="102">
        <v>12.27201377497803</v>
      </c>
      <c r="K171" s="102">
        <v>12.675092283749054</v>
      </c>
      <c r="L171" s="102">
        <v>13.237441416181762</v>
      </c>
      <c r="M171" s="102">
        <v>13.625500745402471</v>
      </c>
      <c r="N171" s="102">
        <v>11.508730170908951</v>
      </c>
      <c r="O171" s="102">
        <v>11.088515934469932</v>
      </c>
      <c r="P171" s="102">
        <v>0</v>
      </c>
      <c r="Q171" s="102">
        <v>0</v>
      </c>
      <c r="R171" s="102">
        <v>0</v>
      </c>
      <c r="S171" s="102">
        <v>0</v>
      </c>
      <c r="T171" s="102">
        <v>11.726465750672789</v>
      </c>
      <c r="U171" s="102">
        <v>11.453546039389948</v>
      </c>
      <c r="V171" s="102">
        <v>12.060470469073705</v>
      </c>
      <c r="W171" s="102">
        <v>12.565767612729212</v>
      </c>
      <c r="X171" s="102">
        <v>13.037652498590864</v>
      </c>
      <c r="Y171" s="102">
        <v>13.195041830181712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13.260412582434638</v>
      </c>
      <c r="M172" s="105">
        <v>13.641857320905654</v>
      </c>
      <c r="N172" s="105">
        <v>11.507629407719321</v>
      </c>
      <c r="O172" s="105">
        <v>11.082401385500132</v>
      </c>
      <c r="P172" s="105">
        <v>0</v>
      </c>
      <c r="Q172" s="105">
        <v>0</v>
      </c>
      <c r="R172" s="105">
        <v>0</v>
      </c>
      <c r="S172" s="105">
        <v>0</v>
      </c>
      <c r="T172" s="105">
        <v>11.736791040610699</v>
      </c>
      <c r="U172" s="105">
        <v>11.458161083938551</v>
      </c>
      <c r="V172" s="105">
        <v>12.054288689469768</v>
      </c>
      <c r="W172" s="105">
        <v>12.556147065897788</v>
      </c>
      <c r="X172" s="105">
        <v>13.034507574024648</v>
      </c>
      <c r="Y172" s="105">
        <v>13.18342135948285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4.5923699895675387</v>
      </c>
      <c r="M173" s="99">
        <v>4.5733031845526826</v>
      </c>
      <c r="N173" s="99">
        <v>3.5959541326195921</v>
      </c>
      <c r="O173" s="99">
        <v>3.7035000957629447</v>
      </c>
      <c r="P173" s="99">
        <v>0</v>
      </c>
      <c r="Q173" s="99">
        <v>0</v>
      </c>
      <c r="R173" s="99">
        <v>0</v>
      </c>
      <c r="S173" s="99">
        <v>0</v>
      </c>
      <c r="T173" s="99">
        <v>4.1686562034607793</v>
      </c>
      <c r="U173" s="99">
        <v>4.0686852202410426</v>
      </c>
      <c r="V173" s="99">
        <v>4.3882630977866031</v>
      </c>
      <c r="W173" s="99">
        <v>4.6063654510903511</v>
      </c>
      <c r="X173" s="99">
        <v>4.7818644847496312</v>
      </c>
      <c r="Y173" s="99">
        <v>4.7926180648293544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8.6680425928670992</v>
      </c>
      <c r="M174" s="110">
        <v>9.0685541363529723</v>
      </c>
      <c r="N174" s="110">
        <v>7.9116752750997286</v>
      </c>
      <c r="O174" s="110">
        <v>7.378901289737188</v>
      </c>
      <c r="P174" s="110">
        <v>0</v>
      </c>
      <c r="Q174" s="110">
        <v>0</v>
      </c>
      <c r="R174" s="110">
        <v>0</v>
      </c>
      <c r="S174" s="110">
        <v>0</v>
      </c>
      <c r="T174" s="110">
        <v>7.5681348371499189</v>
      </c>
      <c r="U174" s="110">
        <v>7.3894758636975091</v>
      </c>
      <c r="V174" s="110">
        <v>7.6660255916831641</v>
      </c>
      <c r="W174" s="110">
        <v>7.9497816148074367</v>
      </c>
      <c r="X174" s="110">
        <v>8.2526430892750167</v>
      </c>
      <c r="Y174" s="110">
        <v>8.3908032946534927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6.8498537637879222</v>
      </c>
      <c r="D175" s="123">
        <v>6.6553461343163232</v>
      </c>
      <c r="E175" s="123">
        <v>0</v>
      </c>
      <c r="F175" s="123">
        <v>0</v>
      </c>
      <c r="G175" s="123">
        <v>0</v>
      </c>
      <c r="H175" s="123">
        <v>7.4243741536230266</v>
      </c>
      <c r="I175" s="123">
        <v>7.4668915288146227</v>
      </c>
      <c r="J175" s="123">
        <v>7.6770877067406902</v>
      </c>
      <c r="K175" s="123">
        <v>7.829139387080672</v>
      </c>
      <c r="L175" s="123">
        <v>7.6905408750510116</v>
      </c>
      <c r="M175" s="123">
        <v>8.2049624619096377</v>
      </c>
      <c r="N175" s="123">
        <v>6.983247519746751</v>
      </c>
      <c r="O175" s="123">
        <v>6.7009995897685739</v>
      </c>
      <c r="P175" s="123">
        <v>0</v>
      </c>
      <c r="Q175" s="123">
        <v>0</v>
      </c>
      <c r="R175" s="123">
        <v>0</v>
      </c>
      <c r="S175" s="123">
        <v>0</v>
      </c>
      <c r="T175" s="123">
        <v>7.5068297837299065</v>
      </c>
      <c r="U175" s="123">
        <v>7.3660143618685403</v>
      </c>
      <c r="V175" s="123">
        <v>7.7878722317843625</v>
      </c>
      <c r="W175" s="123">
        <v>8.1484211699865678</v>
      </c>
      <c r="X175" s="123">
        <v>8.2910588455632404</v>
      </c>
      <c r="Y175" s="123">
        <v>8.2982861385396749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6.7621899168714625</v>
      </c>
      <c r="D176" s="99">
        <v>6.4747560739122223</v>
      </c>
      <c r="E176" s="99">
        <v>0</v>
      </c>
      <c r="F176" s="99">
        <v>0</v>
      </c>
      <c r="G176" s="99">
        <v>0</v>
      </c>
      <c r="H176" s="99">
        <v>8.01978264074795</v>
      </c>
      <c r="I176" s="99">
        <v>7.4369296678657859</v>
      </c>
      <c r="J176" s="99">
        <v>7.0054828706203862</v>
      </c>
      <c r="K176" s="99">
        <v>7.8214303424847964</v>
      </c>
      <c r="L176" s="99">
        <v>6.8601774350289668</v>
      </c>
      <c r="M176" s="99">
        <v>8.4800729720829704</v>
      </c>
      <c r="N176" s="99">
        <v>7.0435974274563735</v>
      </c>
      <c r="O176" s="99">
        <v>6.6220494112439461</v>
      </c>
      <c r="P176" s="99">
        <v>0</v>
      </c>
      <c r="Q176" s="99">
        <v>0</v>
      </c>
      <c r="R176" s="99">
        <v>0</v>
      </c>
      <c r="S176" s="99">
        <v>0</v>
      </c>
      <c r="T176" s="99">
        <v>7.4386751024767843</v>
      </c>
      <c r="U176" s="99">
        <v>7.1149148709307379</v>
      </c>
      <c r="V176" s="99">
        <v>7.8416327656253042</v>
      </c>
      <c r="W176" s="99">
        <v>8.6664884501460229</v>
      </c>
      <c r="X176" s="99">
        <v>8.4505655332422389</v>
      </c>
      <c r="Y176" s="99">
        <v>7.5267538948726589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6.8625436094442893</v>
      </c>
      <c r="D177" s="110">
        <v>6.7150514195927826</v>
      </c>
      <c r="E177" s="110">
        <v>0</v>
      </c>
      <c r="F177" s="110">
        <v>0</v>
      </c>
      <c r="G177" s="110">
        <v>0</v>
      </c>
      <c r="H177" s="110">
        <v>7.3667172469247335</v>
      </c>
      <c r="I177" s="110">
        <v>7.4696557563544603</v>
      </c>
      <c r="J177" s="110">
        <v>7.7890074808297856</v>
      </c>
      <c r="K177" s="110">
        <v>7.8305581260687527</v>
      </c>
      <c r="L177" s="110">
        <v>7.8403500344494885</v>
      </c>
      <c r="M177" s="110">
        <v>8.1571110004720531</v>
      </c>
      <c r="N177" s="110">
        <v>6.9767432542859309</v>
      </c>
      <c r="O177" s="110">
        <v>6.7126248763435923</v>
      </c>
      <c r="P177" s="110">
        <v>0</v>
      </c>
      <c r="Q177" s="110">
        <v>0</v>
      </c>
      <c r="R177" s="110">
        <v>0</v>
      </c>
      <c r="S177" s="110">
        <v>0</v>
      </c>
      <c r="T177" s="110">
        <v>7.5111089018451151</v>
      </c>
      <c r="U177" s="110">
        <v>7.3871422523777177</v>
      </c>
      <c r="V177" s="110">
        <v>7.7834158151405886</v>
      </c>
      <c r="W177" s="110">
        <v>8.1071486744135832</v>
      </c>
      <c r="X177" s="110">
        <v>8.2841315767597514</v>
      </c>
      <c r="Y177" s="110">
        <v>8.3171365879546428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17.183551388712647</v>
      </c>
      <c r="D3" s="118">
        <f t="shared" si="0"/>
        <v>31.469501079466156</v>
      </c>
      <c r="E3" s="118">
        <f t="shared" si="0"/>
        <v>36.124322534206193</v>
      </c>
      <c r="F3" s="118">
        <f t="shared" si="0"/>
        <v>26.587733612619004</v>
      </c>
      <c r="G3" s="118">
        <f t="shared" si="0"/>
        <v>23.811005463249266</v>
      </c>
      <c r="H3" s="118">
        <f t="shared" si="0"/>
        <v>26.30138277835492</v>
      </c>
      <c r="I3" s="118">
        <f t="shared" si="0"/>
        <v>23.472181196106597</v>
      </c>
      <c r="J3" s="118">
        <f t="shared" si="0"/>
        <v>25.178232926861945</v>
      </c>
      <c r="K3" s="118">
        <f t="shared" si="0"/>
        <v>17.953107389026002</v>
      </c>
      <c r="L3" s="118">
        <f t="shared" si="0"/>
        <v>24.390693776364447</v>
      </c>
      <c r="M3" s="118">
        <f t="shared" si="0"/>
        <v>28.914829166914195</v>
      </c>
      <c r="N3" s="118">
        <f t="shared" si="0"/>
        <v>27.323661232046227</v>
      </c>
      <c r="O3" s="118">
        <f t="shared" si="0"/>
        <v>22.491157117766033</v>
      </c>
      <c r="P3" s="118">
        <f t="shared" si="0"/>
        <v>0</v>
      </c>
      <c r="Q3" s="118">
        <f t="shared" si="0"/>
        <v>16.429954909145035</v>
      </c>
      <c r="R3" s="118">
        <f t="shared" ref="R3:V3" si="1">R4+R7+R9+R19</f>
        <v>17.46594056699395</v>
      </c>
      <c r="S3" s="118">
        <f t="shared" si="1"/>
        <v>17.211285492206173</v>
      </c>
      <c r="T3" s="118">
        <f t="shared" si="1"/>
        <v>0</v>
      </c>
      <c r="U3" s="118">
        <f t="shared" si="1"/>
        <v>11.730237011279979</v>
      </c>
      <c r="V3" s="118">
        <f t="shared" si="1"/>
        <v>11.040978263840822</v>
      </c>
      <c r="W3" s="118">
        <f t="shared" ref="W3:Y3" si="2">W4+W7+W9+W19</f>
        <v>0</v>
      </c>
      <c r="X3" s="118">
        <f t="shared" si="2"/>
        <v>10.561781046242722</v>
      </c>
      <c r="Y3" s="118">
        <f t="shared" si="2"/>
        <v>7.097312598509351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16.658590249960746</v>
      </c>
      <c r="D4" s="123">
        <f t="shared" si="3"/>
        <v>30.113912913285994</v>
      </c>
      <c r="E4" s="123">
        <f t="shared" si="3"/>
        <v>34.978230767546378</v>
      </c>
      <c r="F4" s="123">
        <f t="shared" si="3"/>
        <v>25.689991190323727</v>
      </c>
      <c r="G4" s="123">
        <f t="shared" si="3"/>
        <v>23.026330377189552</v>
      </c>
      <c r="H4" s="123">
        <f t="shared" si="3"/>
        <v>25.525866328368</v>
      </c>
      <c r="I4" s="123">
        <f t="shared" si="3"/>
        <v>22.967893608784056</v>
      </c>
      <c r="J4" s="123">
        <f t="shared" si="3"/>
        <v>22.937081450498159</v>
      </c>
      <c r="K4" s="123">
        <f t="shared" si="3"/>
        <v>16.783877447730163</v>
      </c>
      <c r="L4" s="123">
        <f t="shared" si="3"/>
        <v>22.668582056073962</v>
      </c>
      <c r="M4" s="123">
        <f t="shared" si="3"/>
        <v>27.373835191843281</v>
      </c>
      <c r="N4" s="123">
        <f t="shared" si="3"/>
        <v>25.935958604798209</v>
      </c>
      <c r="O4" s="123">
        <f t="shared" si="3"/>
        <v>21.550674631660183</v>
      </c>
      <c r="P4" s="123">
        <f t="shared" si="3"/>
        <v>0</v>
      </c>
      <c r="Q4" s="123">
        <f t="shared" si="3"/>
        <v>16.027649678615539</v>
      </c>
      <c r="R4" s="123">
        <f t="shared" ref="R4:V4" si="4">SUM(R5:R6)</f>
        <v>17.078022464407603</v>
      </c>
      <c r="S4" s="123">
        <f t="shared" si="4"/>
        <v>16.935512009280142</v>
      </c>
      <c r="T4" s="123">
        <f t="shared" si="4"/>
        <v>0</v>
      </c>
      <c r="U4" s="123">
        <f t="shared" si="4"/>
        <v>11.170498899438932</v>
      </c>
      <c r="V4" s="123">
        <f t="shared" si="4"/>
        <v>10.331624612144021</v>
      </c>
      <c r="W4" s="123">
        <f t="shared" ref="W4:Y4" si="5">SUM(W5:W6)</f>
        <v>0</v>
      </c>
      <c r="X4" s="123">
        <f t="shared" si="5"/>
        <v>6.0896629603412098</v>
      </c>
      <c r="Y4" s="123">
        <f t="shared" si="5"/>
        <v>3.4631223985639785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16.658590249960746</v>
      </c>
      <c r="D5" s="99">
        <v>30.113912913285994</v>
      </c>
      <c r="E5" s="99">
        <v>34.978230767546378</v>
      </c>
      <c r="F5" s="99">
        <v>25.689991190323727</v>
      </c>
      <c r="G5" s="99">
        <v>23.026330377189552</v>
      </c>
      <c r="H5" s="99">
        <v>25.525866328368</v>
      </c>
      <c r="I5" s="99">
        <v>22.967893608784056</v>
      </c>
      <c r="J5" s="99">
        <v>22.937081450498159</v>
      </c>
      <c r="K5" s="99">
        <v>16.783877447730163</v>
      </c>
      <c r="L5" s="99">
        <v>22.668582056073962</v>
      </c>
      <c r="M5" s="99">
        <v>27.373835191843281</v>
      </c>
      <c r="N5" s="99">
        <v>25.935958604798209</v>
      </c>
      <c r="O5" s="99">
        <v>21.550674631660183</v>
      </c>
      <c r="P5" s="99">
        <v>0</v>
      </c>
      <c r="Q5" s="99">
        <v>16.027649678615539</v>
      </c>
      <c r="R5" s="99">
        <v>17.078022464407603</v>
      </c>
      <c r="S5" s="99">
        <v>16.935512009280142</v>
      </c>
      <c r="T5" s="99">
        <v>0</v>
      </c>
      <c r="U5" s="99">
        <v>11.170498899438932</v>
      </c>
      <c r="V5" s="99">
        <v>10.331624612144021</v>
      </c>
      <c r="W5" s="99">
        <v>0</v>
      </c>
      <c r="X5" s="99">
        <v>6.0896629603412098</v>
      </c>
      <c r="Y5" s="99">
        <v>3.4631223985639785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3.9840259166139133E-2</v>
      </c>
      <c r="D9" s="123">
        <v>8.6298883529229528E-2</v>
      </c>
      <c r="E9" s="123">
        <v>7.6386440579478174E-2</v>
      </c>
      <c r="F9" s="123">
        <v>5.5647670635573535E-2</v>
      </c>
      <c r="G9" s="123">
        <v>5.4134332354707389E-2</v>
      </c>
      <c r="H9" s="123">
        <v>6.3630526025604553E-2</v>
      </c>
      <c r="I9" s="123">
        <v>4.8492123657897616E-2</v>
      </c>
      <c r="J9" s="123">
        <v>0.35188779196395348</v>
      </c>
      <c r="K9" s="123">
        <v>0.18823339752983378</v>
      </c>
      <c r="L9" s="123">
        <v>0.21390847581291264</v>
      </c>
      <c r="M9" s="123">
        <v>0.21661508332308718</v>
      </c>
      <c r="N9" s="123">
        <v>0.27201844894190064</v>
      </c>
      <c r="O9" s="123">
        <v>0.37416504076416673</v>
      </c>
      <c r="P9" s="123">
        <v>0</v>
      </c>
      <c r="Q9" s="123">
        <v>1.674292089860022E-2</v>
      </c>
      <c r="R9" s="123">
        <v>5.3101117837214981E-2</v>
      </c>
      <c r="S9" s="123">
        <v>6.4231315288861626E-2</v>
      </c>
      <c r="T9" s="123">
        <v>0</v>
      </c>
      <c r="U9" s="123">
        <v>0.12007901436735097</v>
      </c>
      <c r="V9" s="123">
        <v>0.2383513068118164</v>
      </c>
      <c r="W9" s="123">
        <v>0</v>
      </c>
      <c r="X9" s="123">
        <v>4.4721180859015117</v>
      </c>
      <c r="Y9" s="123">
        <v>3.6341901999453721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5.3900768153381025</v>
      </c>
      <c r="D10" s="99">
        <v>6.7942602791636588</v>
      </c>
      <c r="E10" s="99">
        <v>7.1793472769233597</v>
      </c>
      <c r="F10" s="99">
        <v>6.2908336243755407</v>
      </c>
      <c r="G10" s="99">
        <v>6.4684124973749997</v>
      </c>
      <c r="H10" s="99">
        <v>6.8896907317862635</v>
      </c>
      <c r="I10" s="99">
        <v>6.8495198902192742</v>
      </c>
      <c r="J10" s="99">
        <v>7.4606458209516227</v>
      </c>
      <c r="K10" s="99">
        <v>5.7377738050666522</v>
      </c>
      <c r="L10" s="99">
        <v>7.5639071270351996</v>
      </c>
      <c r="M10" s="99">
        <v>9.1987212078094878</v>
      </c>
      <c r="N10" s="99">
        <v>8.2401931039202783</v>
      </c>
      <c r="O10" s="99">
        <v>6.7609085625684857</v>
      </c>
      <c r="P10" s="99">
        <v>0</v>
      </c>
      <c r="Q10" s="99">
        <v>6.0622934019711252</v>
      </c>
      <c r="R10" s="99">
        <v>6.3516059835446947</v>
      </c>
      <c r="S10" s="99">
        <v>6.5198067121616248</v>
      </c>
      <c r="T10" s="99">
        <v>0</v>
      </c>
      <c r="U10" s="99">
        <v>4.8358212976241184</v>
      </c>
      <c r="V10" s="99">
        <v>4.8350208367003216</v>
      </c>
      <c r="W10" s="99">
        <v>0</v>
      </c>
      <c r="X10" s="99">
        <v>4.4721180859015117</v>
      </c>
      <c r="Y10" s="99">
        <v>3.6341901999453721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4.7376319136284852</v>
      </c>
      <c r="D11" s="99">
        <v>4.462667713257443</v>
      </c>
      <c r="E11" s="99">
        <v>4.6197315667472481</v>
      </c>
      <c r="F11" s="99">
        <v>4.6676526512795871</v>
      </c>
      <c r="G11" s="99">
        <v>4.7625219195932891</v>
      </c>
      <c r="H11" s="99">
        <v>4.8663862093470893</v>
      </c>
      <c r="I11" s="99">
        <v>4.8613279731629992</v>
      </c>
      <c r="J11" s="99">
        <v>5.1300661868840178</v>
      </c>
      <c r="K11" s="99">
        <v>5.3342642993203748</v>
      </c>
      <c r="L11" s="99">
        <v>5.4818365378038294</v>
      </c>
      <c r="M11" s="99">
        <v>5.5369649978992124</v>
      </c>
      <c r="N11" s="99">
        <v>4.761531361225301</v>
      </c>
      <c r="O11" s="99">
        <v>4.3353527494922401</v>
      </c>
      <c r="P11" s="99">
        <v>0</v>
      </c>
      <c r="Q11" s="99">
        <v>4.1481762728193177</v>
      </c>
      <c r="R11" s="99">
        <v>3.6844518463228804</v>
      </c>
      <c r="S11" s="99">
        <v>3.7383706237190557</v>
      </c>
      <c r="T11" s="99">
        <v>0</v>
      </c>
      <c r="U11" s="99">
        <v>3.6360002448217705</v>
      </c>
      <c r="V11" s="99">
        <v>3.9632851761840344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0.48512087958576094</v>
      </c>
      <c r="D19" s="123">
        <v>1.2692892826509332</v>
      </c>
      <c r="E19" s="123">
        <v>1.0697053260803382</v>
      </c>
      <c r="F19" s="123">
        <v>0.84209475165970493</v>
      </c>
      <c r="G19" s="123">
        <v>0.73054075370500648</v>
      </c>
      <c r="H19" s="123">
        <v>0.71188592396131367</v>
      </c>
      <c r="I19" s="123">
        <v>0.45579546366464396</v>
      </c>
      <c r="J19" s="123">
        <v>1.8892636843998318</v>
      </c>
      <c r="K19" s="123">
        <v>0.98099654376600243</v>
      </c>
      <c r="L19" s="123">
        <v>1.5082032444775706</v>
      </c>
      <c r="M19" s="123">
        <v>1.3243788917478265</v>
      </c>
      <c r="N19" s="123">
        <v>1.1156841783061173</v>
      </c>
      <c r="O19" s="123">
        <v>0.5663174453416846</v>
      </c>
      <c r="P19" s="123">
        <v>0</v>
      </c>
      <c r="Q19" s="123">
        <v>0.38556230963089622</v>
      </c>
      <c r="R19" s="123">
        <v>0.33481698474913102</v>
      </c>
      <c r="S19" s="123">
        <v>0.21154216763716807</v>
      </c>
      <c r="T19" s="123">
        <v>0</v>
      </c>
      <c r="U19" s="123">
        <v>0.43965909747369641</v>
      </c>
      <c r="V19" s="123">
        <v>0.47100234488498577</v>
      </c>
      <c r="W19" s="123">
        <v>0</v>
      </c>
      <c r="X19" s="123">
        <v>0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3.3469151846396792</v>
      </c>
      <c r="D20" s="99">
        <v>4.9436588983448937</v>
      </c>
      <c r="E20" s="99">
        <v>5.4035208172494533</v>
      </c>
      <c r="F20" s="99">
        <v>4.7510077180188039</v>
      </c>
      <c r="G20" s="99">
        <v>4.3222233383700663</v>
      </c>
      <c r="H20" s="99">
        <v>4.7486575100811272</v>
      </c>
      <c r="I20" s="99">
        <v>4.8680878382212818</v>
      </c>
      <c r="J20" s="99">
        <v>4.9518467212477102</v>
      </c>
      <c r="K20" s="99">
        <v>3.9461853577739849</v>
      </c>
      <c r="L20" s="99">
        <v>4.9133314965906933</v>
      </c>
      <c r="M20" s="99">
        <v>5.1226155306583951</v>
      </c>
      <c r="N20" s="99">
        <v>4.7413624145242235</v>
      </c>
      <c r="O20" s="99">
        <v>4.5083621283437285</v>
      </c>
      <c r="P20" s="99">
        <v>0</v>
      </c>
      <c r="Q20" s="99">
        <v>0</v>
      </c>
      <c r="R20" s="99">
        <v>3.8361050360718552</v>
      </c>
      <c r="S20" s="99">
        <v>4.8996234579233828</v>
      </c>
      <c r="T20" s="99">
        <v>0</v>
      </c>
      <c r="U20" s="99">
        <v>3.8528997655127286</v>
      </c>
      <c r="V20" s="99">
        <v>4.0761300463592622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2.7091598793921832</v>
      </c>
      <c r="D21" s="99">
        <v>2.5913325272554806</v>
      </c>
      <c r="E21" s="99">
        <v>3.0011390876560968</v>
      </c>
      <c r="F21" s="99">
        <v>3.0914601686897352</v>
      </c>
      <c r="G21" s="99">
        <v>3.0383347354922532</v>
      </c>
      <c r="H21" s="99">
        <v>3.1965131761397347</v>
      </c>
      <c r="I21" s="99">
        <v>2.9611620622632167</v>
      </c>
      <c r="J21" s="99">
        <v>2.7865161397598572</v>
      </c>
      <c r="K21" s="99">
        <v>3.1078855012682589</v>
      </c>
      <c r="L21" s="99">
        <v>2.7231393559111403</v>
      </c>
      <c r="M21" s="99">
        <v>3.3635429880479144</v>
      </c>
      <c r="N21" s="99">
        <v>2.7925669656180689</v>
      </c>
      <c r="O21" s="99">
        <v>2.6247562003555025</v>
      </c>
      <c r="P21" s="99">
        <v>0</v>
      </c>
      <c r="Q21" s="99">
        <v>3.5594472044817684</v>
      </c>
      <c r="R21" s="99">
        <v>2.8943229979961567</v>
      </c>
      <c r="S21" s="99">
        <v>2.8117231454959564</v>
      </c>
      <c r="T21" s="99">
        <v>0</v>
      </c>
      <c r="U21" s="99">
        <v>2.6982529855395905</v>
      </c>
      <c r="V21" s="99">
        <v>2.9519945300808388</v>
      </c>
      <c r="W21" s="99">
        <v>0</v>
      </c>
      <c r="X21" s="99">
        <v>0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19.200287555726366</v>
      </c>
      <c r="D24" s="118">
        <f t="shared" si="7"/>
        <v>0</v>
      </c>
      <c r="E24" s="118">
        <f t="shared" si="7"/>
        <v>19.890184228924127</v>
      </c>
      <c r="F24" s="118">
        <f t="shared" si="7"/>
        <v>19.324657788415475</v>
      </c>
      <c r="G24" s="118">
        <f t="shared" si="7"/>
        <v>18.895201443408954</v>
      </c>
      <c r="H24" s="118">
        <f t="shared" si="7"/>
        <v>17.761507363447045</v>
      </c>
      <c r="I24" s="118">
        <f t="shared" si="7"/>
        <v>17.107198824799205</v>
      </c>
      <c r="J24" s="118">
        <f t="shared" si="7"/>
        <v>15.846121289370512</v>
      </c>
      <c r="K24" s="118">
        <f t="shared" si="7"/>
        <v>10.003887464541213</v>
      </c>
      <c r="L24" s="118">
        <f t="shared" si="7"/>
        <v>6.3739251497933989</v>
      </c>
      <c r="M24" s="118">
        <f t="shared" si="7"/>
        <v>26.345676784126521</v>
      </c>
      <c r="N24" s="118">
        <f t="shared" si="7"/>
        <v>15.960191153806353</v>
      </c>
      <c r="O24" s="118">
        <f t="shared" si="7"/>
        <v>12.232673306728936</v>
      </c>
      <c r="P24" s="118">
        <f t="shared" si="7"/>
        <v>7.8933488294972625</v>
      </c>
      <c r="Q24" s="118">
        <f t="shared" si="7"/>
        <v>22.515016482298126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6.1006824556187134</v>
      </c>
      <c r="Y24" s="118">
        <f t="shared" si="9"/>
        <v>0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19.200287555726366</v>
      </c>
      <c r="D25" s="123">
        <f t="shared" si="10"/>
        <v>0</v>
      </c>
      <c r="E25" s="123">
        <f t="shared" si="10"/>
        <v>19.890184228924127</v>
      </c>
      <c r="F25" s="123">
        <f t="shared" si="10"/>
        <v>19.324657788415475</v>
      </c>
      <c r="G25" s="123">
        <f t="shared" si="10"/>
        <v>18.895201443408954</v>
      </c>
      <c r="H25" s="123">
        <f t="shared" si="10"/>
        <v>17.761507363447045</v>
      </c>
      <c r="I25" s="123">
        <f t="shared" si="10"/>
        <v>17.107198824799205</v>
      </c>
      <c r="J25" s="123">
        <f t="shared" si="10"/>
        <v>15.846121289370512</v>
      </c>
      <c r="K25" s="123">
        <f t="shared" si="10"/>
        <v>9.6154017768826812</v>
      </c>
      <c r="L25" s="123">
        <f t="shared" si="10"/>
        <v>5.9382228528476162</v>
      </c>
      <c r="M25" s="123">
        <f t="shared" si="10"/>
        <v>25.847374119230533</v>
      </c>
      <c r="N25" s="123">
        <f t="shared" si="10"/>
        <v>15.675235340988182</v>
      </c>
      <c r="O25" s="123">
        <f t="shared" si="10"/>
        <v>11.89554865714199</v>
      </c>
      <c r="P25" s="123">
        <f t="shared" si="10"/>
        <v>7.5565421133393516</v>
      </c>
      <c r="Q25" s="123">
        <f t="shared" si="10"/>
        <v>22.1322802237517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6.1006824556187134</v>
      </c>
      <c r="Y25" s="123">
        <f t="shared" si="12"/>
        <v>0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19.200287555726366</v>
      </c>
      <c r="D26" s="99">
        <v>0</v>
      </c>
      <c r="E26" s="99">
        <v>19.890184228924127</v>
      </c>
      <c r="F26" s="99">
        <v>19.324657788415475</v>
      </c>
      <c r="G26" s="99">
        <v>18.895201443408954</v>
      </c>
      <c r="H26" s="99">
        <v>17.761507363447045</v>
      </c>
      <c r="I26" s="99">
        <v>17.107198824799205</v>
      </c>
      <c r="J26" s="99">
        <v>15.846121289370512</v>
      </c>
      <c r="K26" s="99">
        <v>9.6154017768826812</v>
      </c>
      <c r="L26" s="99">
        <v>5.9382228528476162</v>
      </c>
      <c r="M26" s="99">
        <v>25.847374119230533</v>
      </c>
      <c r="N26" s="99">
        <v>15.675235340988182</v>
      </c>
      <c r="O26" s="99">
        <v>11.89554865714199</v>
      </c>
      <c r="P26" s="99">
        <v>7.5565421133393516</v>
      </c>
      <c r="Q26" s="99">
        <v>22.1322802237517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6.1006824556187134</v>
      </c>
      <c r="Y26" s="99">
        <v>0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1.6789279839169273E-2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4.2308985194706574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0.38848568765853236</v>
      </c>
      <c r="L39" s="123">
        <v>0.43570229694578239</v>
      </c>
      <c r="M39" s="123">
        <v>0.4983026648959874</v>
      </c>
      <c r="N39" s="123">
        <v>0.28495581281817034</v>
      </c>
      <c r="O39" s="123">
        <v>0.33712464958694532</v>
      </c>
      <c r="P39" s="123">
        <v>0.32001743631874224</v>
      </c>
      <c r="Q39" s="123">
        <v>0.38273625854642673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3.1078855012682589</v>
      </c>
      <c r="L40" s="99">
        <v>2.7231393559111399</v>
      </c>
      <c r="M40" s="99">
        <v>3.3635429880479149</v>
      </c>
      <c r="N40" s="99">
        <v>2.7925669656180694</v>
      </c>
      <c r="O40" s="99">
        <v>2.6247562003555029</v>
      </c>
      <c r="P40" s="99">
        <v>2.443769513706759</v>
      </c>
      <c r="Q40" s="99">
        <v>3.5594472044817684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27.649442320628786</v>
      </c>
      <c r="L43" s="118">
        <f t="shared" si="14"/>
        <v>28.635745908779736</v>
      </c>
      <c r="M43" s="118">
        <f t="shared" si="14"/>
        <v>16.305960892015097</v>
      </c>
      <c r="N43" s="118">
        <f t="shared" si="14"/>
        <v>17.910967795069489</v>
      </c>
      <c r="O43" s="118">
        <f t="shared" si="14"/>
        <v>20.052329648563486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27.17567928689887</v>
      </c>
      <c r="L44" s="123">
        <f t="shared" si="17"/>
        <v>28.207103602756685</v>
      </c>
      <c r="M44" s="123">
        <f t="shared" si="17"/>
        <v>15.807658227119109</v>
      </c>
      <c r="N44" s="123">
        <f t="shared" si="17"/>
        <v>17.626011982251317</v>
      </c>
      <c r="O44" s="123">
        <f t="shared" si="17"/>
        <v>19.712083474443329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27.17567928689887</v>
      </c>
      <c r="L45" s="99">
        <v>28.207103602756685</v>
      </c>
      <c r="M45" s="99">
        <v>15.807658227119109</v>
      </c>
      <c r="N45" s="99">
        <v>17.626011982251317</v>
      </c>
      <c r="O45" s="99">
        <v>19.712083474443329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0.47376303372991746</v>
      </c>
      <c r="L58" s="123">
        <v>0.42864230602304976</v>
      </c>
      <c r="M58" s="123">
        <v>0.4983026648959874</v>
      </c>
      <c r="N58" s="123">
        <v>0.28495581281817034</v>
      </c>
      <c r="O58" s="123">
        <v>0.34024617412015778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3.1078855012682589</v>
      </c>
      <c r="L59" s="99">
        <v>2.7231393559111399</v>
      </c>
      <c r="M59" s="99">
        <v>3.3635429880479149</v>
      </c>
      <c r="N59" s="99">
        <v>2.7925669656180694</v>
      </c>
      <c r="O59" s="99">
        <v>2.6247562003555029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21.382127606868615</v>
      </c>
      <c r="D62" s="118">
        <f t="shared" si="21"/>
        <v>14.216530137655285</v>
      </c>
      <c r="E62" s="118">
        <f t="shared" si="21"/>
        <v>15.790096501956155</v>
      </c>
      <c r="F62" s="118">
        <f t="shared" si="21"/>
        <v>14.30666990483334</v>
      </c>
      <c r="G62" s="118">
        <f t="shared" si="21"/>
        <v>18.590986783975897</v>
      </c>
      <c r="H62" s="118">
        <f t="shared" si="21"/>
        <v>20.451147690515796</v>
      </c>
      <c r="I62" s="118">
        <f t="shared" si="21"/>
        <v>19.180123581466983</v>
      </c>
      <c r="J62" s="118">
        <f t="shared" si="21"/>
        <v>18.222420041915484</v>
      </c>
      <c r="K62" s="118">
        <f t="shared" si="21"/>
        <v>19.686038526656851</v>
      </c>
      <c r="L62" s="118">
        <f t="shared" si="21"/>
        <v>16.591929874696326</v>
      </c>
      <c r="M62" s="118">
        <f t="shared" si="21"/>
        <v>17.385201566184175</v>
      </c>
      <c r="N62" s="118">
        <f t="shared" si="21"/>
        <v>0</v>
      </c>
      <c r="O62" s="118">
        <f t="shared" si="21"/>
        <v>11.996024177217546</v>
      </c>
      <c r="P62" s="118">
        <f t="shared" si="21"/>
        <v>11.487869491191677</v>
      </c>
      <c r="Q62" s="118">
        <f t="shared" si="21"/>
        <v>12.289586014224612</v>
      </c>
      <c r="R62" s="118">
        <f t="shared" ref="R62:V62" si="22">R63+R66+R68+R77</f>
        <v>11.580336776384398</v>
      </c>
      <c r="S62" s="118">
        <f t="shared" si="22"/>
        <v>11.027337116233298</v>
      </c>
      <c r="T62" s="118">
        <f t="shared" si="22"/>
        <v>10.863313695512096</v>
      </c>
      <c r="U62" s="118">
        <f t="shared" si="22"/>
        <v>9.3094645626776309</v>
      </c>
      <c r="V62" s="118">
        <f t="shared" si="22"/>
        <v>9.4812898254094762</v>
      </c>
      <c r="W62" s="118">
        <f t="shared" ref="W62:Y62" si="23">W63+W66+W68+W77</f>
        <v>8.9615862906489951</v>
      </c>
      <c r="X62" s="118">
        <f t="shared" si="23"/>
        <v>6.0492508298109255</v>
      </c>
      <c r="Y62" s="118">
        <f t="shared" si="23"/>
        <v>4.3629790185882227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16.887170148257184</v>
      </c>
      <c r="D63" s="123">
        <f t="shared" si="24"/>
        <v>11.921924772259132</v>
      </c>
      <c r="E63" s="123">
        <f t="shared" si="24"/>
        <v>13.303056716852282</v>
      </c>
      <c r="F63" s="123">
        <f t="shared" si="24"/>
        <v>11.748712861798184</v>
      </c>
      <c r="G63" s="123">
        <f t="shared" si="24"/>
        <v>15.118533471422605</v>
      </c>
      <c r="H63" s="123">
        <f t="shared" si="24"/>
        <v>16.747531978134358</v>
      </c>
      <c r="I63" s="123">
        <f t="shared" si="24"/>
        <v>15.449972934994536</v>
      </c>
      <c r="J63" s="123">
        <f t="shared" si="24"/>
        <v>14.734313738645636</v>
      </c>
      <c r="K63" s="123">
        <f t="shared" si="24"/>
        <v>16.127862341872756</v>
      </c>
      <c r="L63" s="123">
        <f t="shared" si="24"/>
        <v>15.078477351194527</v>
      </c>
      <c r="M63" s="123">
        <f t="shared" si="24"/>
        <v>16.287884802662663</v>
      </c>
      <c r="N63" s="123">
        <f t="shared" si="24"/>
        <v>0</v>
      </c>
      <c r="O63" s="123">
        <f t="shared" si="24"/>
        <v>11.253799228662126</v>
      </c>
      <c r="P63" s="123">
        <f t="shared" si="24"/>
        <v>9.9223064154275207</v>
      </c>
      <c r="Q63" s="123">
        <f t="shared" si="24"/>
        <v>9.3207433876001584</v>
      </c>
      <c r="R63" s="123">
        <f t="shared" ref="R63:V63" si="25">SUM(R64:R65)</f>
        <v>9.0022332189238767</v>
      </c>
      <c r="S63" s="123">
        <f t="shared" si="25"/>
        <v>9.0245737977867098</v>
      </c>
      <c r="T63" s="123">
        <f t="shared" si="25"/>
        <v>8.5575550164588172</v>
      </c>
      <c r="U63" s="123">
        <f t="shared" si="25"/>
        <v>7.3775939914392161</v>
      </c>
      <c r="V63" s="123">
        <f t="shared" si="25"/>
        <v>7.8599504810487719</v>
      </c>
      <c r="W63" s="123">
        <f t="shared" ref="W63:Y63" si="26">SUM(W64:W65)</f>
        <v>7.8346003582733657</v>
      </c>
      <c r="X63" s="123">
        <f t="shared" si="26"/>
        <v>5.1365604189708156</v>
      </c>
      <c r="Y63" s="123">
        <f t="shared" si="26"/>
        <v>3.5473279180604451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16.887170148257184</v>
      </c>
      <c r="D64" s="99">
        <v>11.921924772259132</v>
      </c>
      <c r="E64" s="99">
        <v>13.303056716852282</v>
      </c>
      <c r="F64" s="99">
        <v>11.748712861798184</v>
      </c>
      <c r="G64" s="99">
        <v>15.118533471422605</v>
      </c>
      <c r="H64" s="99">
        <v>16.747531978134358</v>
      </c>
      <c r="I64" s="99">
        <v>15.449972934994536</v>
      </c>
      <c r="J64" s="99">
        <v>14.734313738645636</v>
      </c>
      <c r="K64" s="99">
        <v>16.127862341872756</v>
      </c>
      <c r="L64" s="99">
        <v>15.078477351194527</v>
      </c>
      <c r="M64" s="99">
        <v>16.287884802662663</v>
      </c>
      <c r="N64" s="99">
        <v>0</v>
      </c>
      <c r="O64" s="99">
        <v>11.253799228662126</v>
      </c>
      <c r="P64" s="99">
        <v>9.9223064154275207</v>
      </c>
      <c r="Q64" s="99">
        <v>9.3207433876001584</v>
      </c>
      <c r="R64" s="99">
        <v>9.0022332189238767</v>
      </c>
      <c r="S64" s="99">
        <v>9.0245737977867098</v>
      </c>
      <c r="T64" s="99">
        <v>8.5575550164588172</v>
      </c>
      <c r="U64" s="99">
        <v>7.3775939914392161</v>
      </c>
      <c r="V64" s="99">
        <v>7.8599504810487719</v>
      </c>
      <c r="W64" s="99">
        <v>7.8346003582733657</v>
      </c>
      <c r="X64" s="99">
        <v>5.1365604189708156</v>
      </c>
      <c r="Y64" s="99">
        <v>3.5473279180604451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3.1707282236362389</v>
      </c>
      <c r="D68" s="123">
        <v>1.3807316985012941</v>
      </c>
      <c r="E68" s="123">
        <v>1.5090726511206516</v>
      </c>
      <c r="F68" s="123">
        <v>1.5190910063345078</v>
      </c>
      <c r="G68" s="123">
        <v>2.111428606849346</v>
      </c>
      <c r="H68" s="123">
        <v>2.2209918949916352</v>
      </c>
      <c r="I68" s="123">
        <v>2.1978525632747634</v>
      </c>
      <c r="J68" s="123">
        <v>2.0878740651759098</v>
      </c>
      <c r="K68" s="123">
        <v>2.0998005849136701</v>
      </c>
      <c r="L68" s="123">
        <v>0.51054355353283909</v>
      </c>
      <c r="M68" s="123">
        <v>0.1754349516349554</v>
      </c>
      <c r="N68" s="123">
        <v>0</v>
      </c>
      <c r="O68" s="123">
        <v>0.31060122915742444</v>
      </c>
      <c r="P68" s="123">
        <v>1.0409401207202054</v>
      </c>
      <c r="Q68" s="123">
        <v>2.419401123497845</v>
      </c>
      <c r="R68" s="123">
        <v>1.8251461981961192</v>
      </c>
      <c r="S68" s="123">
        <v>1.3478619605304041</v>
      </c>
      <c r="T68" s="123">
        <v>1.5540377574675868</v>
      </c>
      <c r="U68" s="123">
        <v>1.357786101992257</v>
      </c>
      <c r="V68" s="123">
        <v>1.1642290522801033</v>
      </c>
      <c r="W68" s="123">
        <v>0.77127392113363635</v>
      </c>
      <c r="X68" s="123">
        <v>0.54206792554960526</v>
      </c>
      <c r="Y68" s="123">
        <v>0.50158498655445549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4.6444469754671669</v>
      </c>
      <c r="D69" s="99">
        <v>2.7531206072835475</v>
      </c>
      <c r="E69" s="99">
        <v>2.8287306660316767</v>
      </c>
      <c r="F69" s="99">
        <v>2.8261191258358225</v>
      </c>
      <c r="G69" s="99">
        <v>3.9153101897318408</v>
      </c>
      <c r="H69" s="99">
        <v>4.1547343512854811</v>
      </c>
      <c r="I69" s="99">
        <v>4.1891101639857382</v>
      </c>
      <c r="J69" s="99">
        <v>4.3341219013640053</v>
      </c>
      <c r="K69" s="99">
        <v>5.1309080737674551</v>
      </c>
      <c r="L69" s="99">
        <v>4.5053057848029461</v>
      </c>
      <c r="M69" s="99">
        <v>4.628783723906901</v>
      </c>
      <c r="N69" s="99">
        <v>0</v>
      </c>
      <c r="O69" s="99">
        <v>3.1060122915742445</v>
      </c>
      <c r="P69" s="99">
        <v>2.6915821733258167</v>
      </c>
      <c r="Q69" s="99">
        <v>3.4966141088014697</v>
      </c>
      <c r="R69" s="99">
        <v>3.2735827583691308</v>
      </c>
      <c r="S69" s="99">
        <v>3.0181062647558496</v>
      </c>
      <c r="T69" s="99">
        <v>3.2292436390624508</v>
      </c>
      <c r="U69" s="99">
        <v>3.0886214030150447</v>
      </c>
      <c r="V69" s="99">
        <v>3.2564991068191316</v>
      </c>
      <c r="W69" s="99">
        <v>3.5051795861643189</v>
      </c>
      <c r="X69" s="99">
        <v>3.3659650732341451</v>
      </c>
      <c r="Y69" s="99">
        <v>3.326839196534654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1.5595819822714703</v>
      </c>
      <c r="M70" s="99">
        <v>0</v>
      </c>
      <c r="N70" s="99">
        <v>0</v>
      </c>
      <c r="O70" s="99">
        <v>0</v>
      </c>
      <c r="P70" s="99">
        <v>0.9360657642707777</v>
      </c>
      <c r="Q70" s="99">
        <v>1.1427248554866278</v>
      </c>
      <c r="R70" s="99">
        <v>1.1514000306818803</v>
      </c>
      <c r="S70" s="99">
        <v>1.1297388180467449</v>
      </c>
      <c r="T70" s="99">
        <v>1.1458235208960814</v>
      </c>
      <c r="U70" s="99">
        <v>1.0962109709151164</v>
      </c>
      <c r="V70" s="99">
        <v>1.1845251210096055</v>
      </c>
      <c r="W70" s="99">
        <v>1.2862673202029753</v>
      </c>
      <c r="X70" s="99">
        <v>1.2355941475219339</v>
      </c>
      <c r="Y70" s="99">
        <v>0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1.5595819822714703</v>
      </c>
      <c r="M71" s="102">
        <v>0</v>
      </c>
      <c r="N71" s="102">
        <v>0</v>
      </c>
      <c r="O71" s="102">
        <v>0</v>
      </c>
      <c r="P71" s="102">
        <v>0.9360657642707777</v>
      </c>
      <c r="Q71" s="102">
        <v>1.1427248554866278</v>
      </c>
      <c r="R71" s="102">
        <v>1.1514000306818803</v>
      </c>
      <c r="S71" s="102">
        <v>1.1297388180467449</v>
      </c>
      <c r="T71" s="102">
        <v>1.1458235208960814</v>
      </c>
      <c r="U71" s="102">
        <v>1.0962109709151164</v>
      </c>
      <c r="V71" s="102">
        <v>1.1845251210096055</v>
      </c>
      <c r="W71" s="102">
        <v>1.2862673202029753</v>
      </c>
      <c r="X71" s="102">
        <v>1.2355941475219339</v>
      </c>
      <c r="Y71" s="102">
        <v>0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1.3242292349751936</v>
      </c>
      <c r="D77" s="123">
        <v>0.91387366689486005</v>
      </c>
      <c r="E77" s="123">
        <v>0.97796713398321977</v>
      </c>
      <c r="F77" s="123">
        <v>1.0388660367006486</v>
      </c>
      <c r="G77" s="123">
        <v>1.361024705703944</v>
      </c>
      <c r="H77" s="123">
        <v>1.4826238173898052</v>
      </c>
      <c r="I77" s="123">
        <v>1.5322980831976831</v>
      </c>
      <c r="J77" s="123">
        <v>1.400232238093938</v>
      </c>
      <c r="K77" s="123">
        <v>1.4583755998704255</v>
      </c>
      <c r="L77" s="123">
        <v>1.0029089699689595</v>
      </c>
      <c r="M77" s="123">
        <v>0.92188181188655627</v>
      </c>
      <c r="N77" s="123">
        <v>0</v>
      </c>
      <c r="O77" s="123">
        <v>0.43162371939799482</v>
      </c>
      <c r="P77" s="123">
        <v>0.52462295504395173</v>
      </c>
      <c r="Q77" s="123">
        <v>0.54944150312660789</v>
      </c>
      <c r="R77" s="123">
        <v>0.75295735926440177</v>
      </c>
      <c r="S77" s="123">
        <v>0.6549013579161852</v>
      </c>
      <c r="T77" s="123">
        <v>0.75172092158569137</v>
      </c>
      <c r="U77" s="123">
        <v>0.57408446924615686</v>
      </c>
      <c r="V77" s="123">
        <v>0.45711029208060183</v>
      </c>
      <c r="W77" s="123">
        <v>0.35571201124199181</v>
      </c>
      <c r="X77" s="123">
        <v>0.37062248529050501</v>
      </c>
      <c r="Y77" s="123">
        <v>0.31406611397332163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2.5503674155077802</v>
      </c>
      <c r="D78" s="99">
        <v>1.625759083963902</v>
      </c>
      <c r="E78" s="99">
        <v>1.7350617951477749</v>
      </c>
      <c r="F78" s="99">
        <v>1.8323943329001924</v>
      </c>
      <c r="G78" s="99">
        <v>2.4005284773783591</v>
      </c>
      <c r="H78" s="99">
        <v>2.6358976568329671</v>
      </c>
      <c r="I78" s="99">
        <v>2.7760396888722285</v>
      </c>
      <c r="J78" s="99">
        <v>2.7046511711027845</v>
      </c>
      <c r="K78" s="99">
        <v>3.0933965499774998</v>
      </c>
      <c r="L78" s="99">
        <v>2.6696481629173729</v>
      </c>
      <c r="M78" s="99">
        <v>2.9009675364870526</v>
      </c>
      <c r="N78" s="99">
        <v>0</v>
      </c>
      <c r="O78" s="99">
        <v>2.2678534409047182</v>
      </c>
      <c r="P78" s="99">
        <v>2.3251986927155754</v>
      </c>
      <c r="Q78" s="99">
        <v>2.5115898087442758</v>
      </c>
      <c r="R78" s="99">
        <v>2.5806513388749481</v>
      </c>
      <c r="S78" s="99">
        <v>2.4671714949083872</v>
      </c>
      <c r="T78" s="99">
        <v>2.627327169581458</v>
      </c>
      <c r="U78" s="99">
        <v>2.5177772246517716</v>
      </c>
      <c r="V78" s="99">
        <v>2.6699732380351118</v>
      </c>
      <c r="W78" s="99">
        <v>2.8700060565333771</v>
      </c>
      <c r="X78" s="99">
        <v>2.7392802919227712</v>
      </c>
      <c r="Y78" s="99">
        <v>2.6860917642455138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0.35673143805139668</v>
      </c>
      <c r="D81" s="118">
        <f t="shared" si="28"/>
        <v>0.63065227069032537</v>
      </c>
      <c r="E81" s="118">
        <f t="shared" si="28"/>
        <v>0.55752356562375194</v>
      </c>
      <c r="F81" s="118">
        <f t="shared" si="28"/>
        <v>0.41230257751183325</v>
      </c>
      <c r="G81" s="118">
        <f t="shared" si="28"/>
        <v>0.29865433394653251</v>
      </c>
      <c r="H81" s="118">
        <f t="shared" si="28"/>
        <v>0.29783549345474714</v>
      </c>
      <c r="I81" s="118">
        <f t="shared" si="28"/>
        <v>0.26052467889250869</v>
      </c>
      <c r="J81" s="118">
        <f t="shared" si="28"/>
        <v>0.37470455383183876</v>
      </c>
      <c r="K81" s="118">
        <f t="shared" si="28"/>
        <v>0.46214126200242395</v>
      </c>
      <c r="L81" s="118">
        <f t="shared" si="28"/>
        <v>0.40592371252709547</v>
      </c>
      <c r="M81" s="118">
        <f t="shared" si="28"/>
        <v>0.4800514847286621</v>
      </c>
      <c r="N81" s="118">
        <f t="shared" si="28"/>
        <v>0.27009136373321274</v>
      </c>
      <c r="O81" s="118">
        <f t="shared" si="28"/>
        <v>0.31823530979840087</v>
      </c>
      <c r="P81" s="118">
        <f t="shared" si="28"/>
        <v>0.29648513579733027</v>
      </c>
      <c r="Q81" s="118">
        <f t="shared" si="28"/>
        <v>0.34959072659399898</v>
      </c>
      <c r="R81" s="118">
        <f t="shared" ref="R81:V81" si="29">R82+R85+R87+R100</f>
        <v>0.29043872788562286</v>
      </c>
      <c r="S81" s="118">
        <f t="shared" si="29"/>
        <v>0.1829122823612887</v>
      </c>
      <c r="T81" s="118">
        <f t="shared" si="29"/>
        <v>0.16620030867416857</v>
      </c>
      <c r="U81" s="118">
        <f t="shared" si="29"/>
        <v>0.20556755894502354</v>
      </c>
      <c r="V81" s="118">
        <f t="shared" si="29"/>
        <v>0.22485291052917367</v>
      </c>
      <c r="W81" s="118">
        <f t="shared" ref="W81:Y81" si="30">W82+W85+W87+W100</f>
        <v>0.22889967331873023</v>
      </c>
      <c r="X81" s="118">
        <f t="shared" si="30"/>
        <v>0.12833684901345691</v>
      </c>
      <c r="Y81" s="118">
        <f t="shared" si="30"/>
        <v>6.5586040124957806E-2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2.4984758722737217E-2</v>
      </c>
      <c r="D87" s="123">
        <v>1.6846643162900181E-2</v>
      </c>
      <c r="E87" s="123">
        <v>2.4603280781955426E-2</v>
      </c>
      <c r="F87" s="123">
        <v>2.6820028266097203E-2</v>
      </c>
      <c r="G87" s="123">
        <v>2.9607995036725513E-2</v>
      </c>
      <c r="H87" s="123">
        <v>2.9595987282383874E-2</v>
      </c>
      <c r="I87" s="123">
        <v>1.9830591965117127E-2</v>
      </c>
      <c r="J87" s="123">
        <v>1.4874646383922691E-2</v>
      </c>
      <c r="K87" s="123">
        <v>1.8920672725859383E-2</v>
      </c>
      <c r="L87" s="123">
        <v>1.9470974924170721E-2</v>
      </c>
      <c r="M87" s="123">
        <v>2.5875808302837505E-2</v>
      </c>
      <c r="N87" s="123">
        <v>1.7590586366775823E-2</v>
      </c>
      <c r="O87" s="123">
        <v>1.6804796808359647E-2</v>
      </c>
      <c r="P87" s="123">
        <v>1.0079940747396206E-2</v>
      </c>
      <c r="Q87" s="123">
        <v>2.9357227691573376E-3</v>
      </c>
      <c r="R87" s="123">
        <v>2.2359371981326265E-3</v>
      </c>
      <c r="S87" s="123">
        <v>5.9023945991253709E-3</v>
      </c>
      <c r="T87" s="123">
        <v>9.020037887233984E-3</v>
      </c>
      <c r="U87" s="123">
        <v>1.1354774482028344E-2</v>
      </c>
      <c r="V87" s="123">
        <v>1.0069490773452471E-2</v>
      </c>
      <c r="W87" s="123">
        <v>6.4274696862202003E-3</v>
      </c>
      <c r="X87" s="123">
        <v>9.3354515613807841E-4</v>
      </c>
      <c r="Y87" s="123">
        <v>1.9039023241902342E-3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4.7376319136284835</v>
      </c>
      <c r="D92" s="102">
        <v>4.462667713257443</v>
      </c>
      <c r="E92" s="102">
        <v>4.6197315667472481</v>
      </c>
      <c r="F92" s="102">
        <v>4.6676526512795871</v>
      </c>
      <c r="G92" s="102">
        <v>4.76252191959329</v>
      </c>
      <c r="H92" s="102">
        <v>4.8663862093470911</v>
      </c>
      <c r="I92" s="102">
        <v>4.8613279731629992</v>
      </c>
      <c r="J92" s="102">
        <v>5.1300661868840178</v>
      </c>
      <c r="K92" s="102">
        <v>5.3342642993203757</v>
      </c>
      <c r="L92" s="102">
        <v>5.4818365378038303</v>
      </c>
      <c r="M92" s="102">
        <v>5.5369649978992115</v>
      </c>
      <c r="N92" s="102">
        <v>4.7615313612253027</v>
      </c>
      <c r="O92" s="102">
        <v>4.3353527494922401</v>
      </c>
      <c r="P92" s="102">
        <v>4.2308985194706574</v>
      </c>
      <c r="Q92" s="102">
        <v>4.1481762728193177</v>
      </c>
      <c r="R92" s="102">
        <v>3.6844518463228804</v>
      </c>
      <c r="S92" s="102">
        <v>3.7383706237190557</v>
      </c>
      <c r="T92" s="102">
        <v>3.8181596739358463</v>
      </c>
      <c r="U92" s="102">
        <v>3.6360002448217696</v>
      </c>
      <c r="V92" s="102">
        <v>3.9632851761840349</v>
      </c>
      <c r="W92" s="102">
        <v>4.3376655650596057</v>
      </c>
      <c r="X92" s="102">
        <v>4.2015988861450335</v>
      </c>
      <c r="Y92" s="102">
        <v>3.7649900644072147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1.8788520249525196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0.881702430141733</v>
      </c>
      <c r="Y93" s="105">
        <v>0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1.8788520249525196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0.881702430141733</v>
      </c>
      <c r="Y94" s="99">
        <v>0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0.33174667932865948</v>
      </c>
      <c r="D100" s="123">
        <v>0.61380562752742518</v>
      </c>
      <c r="E100" s="123">
        <v>0.53292028484179654</v>
      </c>
      <c r="F100" s="123">
        <v>0.38548254924573605</v>
      </c>
      <c r="G100" s="123">
        <v>0.269046338909807</v>
      </c>
      <c r="H100" s="123">
        <v>0.26823950617236325</v>
      </c>
      <c r="I100" s="123">
        <v>0.24069408692739155</v>
      </c>
      <c r="J100" s="123">
        <v>0.3598299074479161</v>
      </c>
      <c r="K100" s="123">
        <v>0.44322058927656455</v>
      </c>
      <c r="L100" s="123">
        <v>0.38645273760292476</v>
      </c>
      <c r="M100" s="123">
        <v>0.45417567642582463</v>
      </c>
      <c r="N100" s="123">
        <v>0.25250077736643689</v>
      </c>
      <c r="O100" s="123">
        <v>0.3014305129900412</v>
      </c>
      <c r="P100" s="123">
        <v>0.28640519504993406</v>
      </c>
      <c r="Q100" s="123">
        <v>0.34665500382484166</v>
      </c>
      <c r="R100" s="123">
        <v>0.28820279068749022</v>
      </c>
      <c r="S100" s="123">
        <v>0.17700988776216334</v>
      </c>
      <c r="T100" s="123">
        <v>0.15718027078693458</v>
      </c>
      <c r="U100" s="123">
        <v>0.1942127844629952</v>
      </c>
      <c r="V100" s="123">
        <v>0.21478341975572118</v>
      </c>
      <c r="W100" s="123">
        <v>0.22247220363251002</v>
      </c>
      <c r="X100" s="123">
        <v>0.12740330385731882</v>
      </c>
      <c r="Y100" s="123">
        <v>6.3682137800767577E-2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2.7091598793921832</v>
      </c>
      <c r="D102" s="99">
        <v>2.5913325272554801</v>
      </c>
      <c r="E102" s="99">
        <v>3.0011390876560964</v>
      </c>
      <c r="F102" s="99">
        <v>3.0914601686897352</v>
      </c>
      <c r="G102" s="99">
        <v>3.0383347354922532</v>
      </c>
      <c r="H102" s="99">
        <v>3.1965131761397343</v>
      </c>
      <c r="I102" s="99">
        <v>2.9611620622632171</v>
      </c>
      <c r="J102" s="99">
        <v>2.7865161397598577</v>
      </c>
      <c r="K102" s="99">
        <v>3.1078855012682594</v>
      </c>
      <c r="L102" s="99">
        <v>2.7231393559111399</v>
      </c>
      <c r="M102" s="99">
        <v>3.3635429880479144</v>
      </c>
      <c r="N102" s="99">
        <v>2.7925669656180694</v>
      </c>
      <c r="O102" s="99">
        <v>2.6247562003555016</v>
      </c>
      <c r="P102" s="99">
        <v>2.443769513706759</v>
      </c>
      <c r="Q102" s="99">
        <v>3.5594472044817675</v>
      </c>
      <c r="R102" s="99">
        <v>2.8943229979961562</v>
      </c>
      <c r="S102" s="99">
        <v>2.8117231454959559</v>
      </c>
      <c r="T102" s="99">
        <v>2.8507848050410773</v>
      </c>
      <c r="U102" s="99">
        <v>2.6982529855395905</v>
      </c>
      <c r="V102" s="99">
        <v>2.9519945300808388</v>
      </c>
      <c r="W102" s="99">
        <v>3.2510283536731071</v>
      </c>
      <c r="X102" s="99">
        <v>3.1679354492112584</v>
      </c>
      <c r="Y102" s="99">
        <v>2.8214318954156465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0.34252189461877364</v>
      </c>
      <c r="D124" s="118">
        <f t="shared" si="42"/>
        <v>0</v>
      </c>
      <c r="E124" s="118">
        <f t="shared" si="42"/>
        <v>0.56322747261491135</v>
      </c>
      <c r="F124" s="118">
        <f t="shared" si="42"/>
        <v>0.41154093073014819</v>
      </c>
      <c r="G124" s="118">
        <f t="shared" si="42"/>
        <v>0.28533108801087453</v>
      </c>
      <c r="H124" s="118">
        <f t="shared" si="42"/>
        <v>0.2820397574200717</v>
      </c>
      <c r="I124" s="118">
        <f t="shared" si="42"/>
        <v>0.24996717271693328</v>
      </c>
      <c r="J124" s="118">
        <f t="shared" si="42"/>
        <v>0.39813696572376955</v>
      </c>
      <c r="K124" s="118">
        <f t="shared" si="42"/>
        <v>0.48304840514533121</v>
      </c>
      <c r="L124" s="118">
        <f t="shared" si="42"/>
        <v>0.41621393570680254</v>
      </c>
      <c r="M124" s="118">
        <f t="shared" si="42"/>
        <v>0.49835241556141224</v>
      </c>
      <c r="N124" s="118">
        <f t="shared" si="42"/>
        <v>0.27164864050580467</v>
      </c>
      <c r="O124" s="118">
        <f t="shared" si="42"/>
        <v>0.33689026941785055</v>
      </c>
      <c r="P124" s="118">
        <f t="shared" si="42"/>
        <v>0.31715372460846547</v>
      </c>
      <c r="Q124" s="118">
        <f t="shared" si="42"/>
        <v>0.38585968477329763</v>
      </c>
      <c r="R124" s="118">
        <f t="shared" ref="R124:V124" si="43">R125+R128+R130+R139</f>
        <v>0.33274011750602933</v>
      </c>
      <c r="S124" s="118">
        <f t="shared" si="43"/>
        <v>0.1962417518208982</v>
      </c>
      <c r="T124" s="118">
        <f t="shared" si="43"/>
        <v>0.16842379679129088</v>
      </c>
      <c r="U124" s="118">
        <f t="shared" si="43"/>
        <v>0.20941896064513565</v>
      </c>
      <c r="V124" s="118">
        <f t="shared" si="43"/>
        <v>0.22609290651731576</v>
      </c>
      <c r="W124" s="118">
        <f t="shared" ref="W124:Y124" si="44">W125+W128+W130+W139</f>
        <v>0.23983957371073245</v>
      </c>
      <c r="X124" s="118">
        <f t="shared" si="44"/>
        <v>0.13193087993066513</v>
      </c>
      <c r="Y124" s="118">
        <f t="shared" si="44"/>
        <v>6.7329267251118652E-2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0.34252189461877364</v>
      </c>
      <c r="D139" s="123">
        <v>0</v>
      </c>
      <c r="E139" s="123">
        <v>0.56322747261491135</v>
      </c>
      <c r="F139" s="123">
        <v>0.41154093073014819</v>
      </c>
      <c r="G139" s="123">
        <v>0.28533108801087453</v>
      </c>
      <c r="H139" s="123">
        <v>0.2820397574200717</v>
      </c>
      <c r="I139" s="123">
        <v>0.24996717271693328</v>
      </c>
      <c r="J139" s="123">
        <v>0.39813696572376955</v>
      </c>
      <c r="K139" s="123">
        <v>0.48304840514533121</v>
      </c>
      <c r="L139" s="123">
        <v>0.41621393570680254</v>
      </c>
      <c r="M139" s="123">
        <v>0.49835241556141224</v>
      </c>
      <c r="N139" s="123">
        <v>0.27164864050580467</v>
      </c>
      <c r="O139" s="123">
        <v>0.33689026941785055</v>
      </c>
      <c r="P139" s="123">
        <v>0.31715372460846547</v>
      </c>
      <c r="Q139" s="123">
        <v>0.38585968477329763</v>
      </c>
      <c r="R139" s="123">
        <v>0.33274011750602933</v>
      </c>
      <c r="S139" s="123">
        <v>0.1962417518208982</v>
      </c>
      <c r="T139" s="123">
        <v>0.16842379679129088</v>
      </c>
      <c r="U139" s="123">
        <v>0.20941896064513565</v>
      </c>
      <c r="V139" s="123">
        <v>0.22609290651731576</v>
      </c>
      <c r="W139" s="123">
        <v>0.23983957371073245</v>
      </c>
      <c r="X139" s="123">
        <v>0.13193087993066513</v>
      </c>
      <c r="Y139" s="123">
        <v>6.7329267251118652E-2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2.7091598793921832</v>
      </c>
      <c r="D140" s="99">
        <v>0</v>
      </c>
      <c r="E140" s="99">
        <v>3.0011390876560973</v>
      </c>
      <c r="F140" s="99">
        <v>3.0914601686897352</v>
      </c>
      <c r="G140" s="99">
        <v>3.0383347354922532</v>
      </c>
      <c r="H140" s="99">
        <v>3.1965131761397343</v>
      </c>
      <c r="I140" s="99">
        <v>2.9611620622632167</v>
      </c>
      <c r="J140" s="99">
        <v>2.7865161397598568</v>
      </c>
      <c r="K140" s="99">
        <v>3.1078855012682594</v>
      </c>
      <c r="L140" s="99">
        <v>2.7231393559111399</v>
      </c>
      <c r="M140" s="99">
        <v>3.3635429880479149</v>
      </c>
      <c r="N140" s="99">
        <v>2.7925669656180694</v>
      </c>
      <c r="O140" s="99">
        <v>2.6247562003555021</v>
      </c>
      <c r="P140" s="99">
        <v>2.4437695137067585</v>
      </c>
      <c r="Q140" s="99">
        <v>3.5594472044817684</v>
      </c>
      <c r="R140" s="99">
        <v>2.8943229979961562</v>
      </c>
      <c r="S140" s="99">
        <v>2.8117231454959559</v>
      </c>
      <c r="T140" s="99">
        <v>2.8507848050410765</v>
      </c>
      <c r="U140" s="99">
        <v>2.69825298553959</v>
      </c>
      <c r="V140" s="99">
        <v>2.9519945300808401</v>
      </c>
      <c r="W140" s="99">
        <v>3.2510283536731071</v>
      </c>
      <c r="X140" s="99">
        <v>3.1679354492112584</v>
      </c>
      <c r="Y140" s="99">
        <v>2.8214318954156465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:Y143" si="51">W144+W146+W148+W157</f>
        <v>0</v>
      </c>
      <c r="X143" s="118">
        <f t="shared" si="51"/>
        <v>0</v>
      </c>
      <c r="Y143" s="118">
        <f t="shared" si="51"/>
        <v>0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0.36784787383957768</v>
      </c>
      <c r="D161" s="118">
        <f t="shared" si="54"/>
        <v>0.6575478601869672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0.31229147270159585</v>
      </c>
      <c r="I161" s="118">
        <f t="shared" si="54"/>
        <v>0.27028906076650061</v>
      </c>
      <c r="J161" s="118">
        <f t="shared" si="54"/>
        <v>0.41411342542262475</v>
      </c>
      <c r="K161" s="118">
        <f t="shared" si="54"/>
        <v>0.50279381950069069</v>
      </c>
      <c r="L161" s="118">
        <f t="shared" si="54"/>
        <v>0.43676691290952468</v>
      </c>
      <c r="M161" s="118">
        <f t="shared" si="54"/>
        <v>0.52566285421876657</v>
      </c>
      <c r="N161" s="118">
        <f t="shared" si="54"/>
        <v>0.29006669886119463</v>
      </c>
      <c r="O161" s="118">
        <f t="shared" si="54"/>
        <v>0.3549961112434496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0.17798303277813418</v>
      </c>
      <c r="U161" s="118">
        <f t="shared" si="55"/>
        <v>0.2208673107235645</v>
      </c>
      <c r="V161" s="118">
        <f t="shared" si="55"/>
        <v>0.23604138586308773</v>
      </c>
      <c r="W161" s="118">
        <f t="shared" ref="W161:Y161" si="56">W162+W164+W166+W175</f>
        <v>0.24645870664990899</v>
      </c>
      <c r="X161" s="118">
        <f t="shared" si="56"/>
        <v>0.13288485100554384</v>
      </c>
      <c r="Y161" s="118">
        <f t="shared" si="56"/>
        <v>6.9248949241444313E-2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2.5271334336894959E-2</v>
      </c>
      <c r="D166" s="123">
        <v>1.3689164764593387E-2</v>
      </c>
      <c r="E166" s="123">
        <v>0</v>
      </c>
      <c r="F166" s="123">
        <v>0</v>
      </c>
      <c r="G166" s="123">
        <v>0</v>
      </c>
      <c r="H166" s="123">
        <v>3.008227328650127E-2</v>
      </c>
      <c r="I166" s="123">
        <v>2.0172835441811518E-2</v>
      </c>
      <c r="J166" s="123">
        <v>1.6083481252537762E-2</v>
      </c>
      <c r="K166" s="123">
        <v>1.9732593236850678E-2</v>
      </c>
      <c r="L166" s="123">
        <v>2.056346254257739E-2</v>
      </c>
      <c r="M166" s="123">
        <v>2.7305580811557758E-2</v>
      </c>
      <c r="N166" s="123">
        <v>1.8376900003120887E-2</v>
      </c>
      <c r="O166" s="123">
        <v>1.8110808086325984E-2</v>
      </c>
      <c r="P166" s="123">
        <v>0</v>
      </c>
      <c r="Q166" s="123">
        <v>0</v>
      </c>
      <c r="R166" s="123">
        <v>0</v>
      </c>
      <c r="S166" s="123">
        <v>0</v>
      </c>
      <c r="T166" s="123">
        <v>9.5693224910672874E-3</v>
      </c>
      <c r="U166" s="123">
        <v>1.1452690704364903E-2</v>
      </c>
      <c r="V166" s="123">
        <v>1.007081463508913E-2</v>
      </c>
      <c r="W166" s="123">
        <v>6.5722205531206146E-3</v>
      </c>
      <c r="X166" s="123">
        <v>1.0299046196060972E-3</v>
      </c>
      <c r="Y166" s="123">
        <v>1.9584332827419257E-3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4.7376319136284843</v>
      </c>
      <c r="D167" s="99">
        <v>4.4626677132574439</v>
      </c>
      <c r="E167" s="99">
        <v>0</v>
      </c>
      <c r="F167" s="99">
        <v>0</v>
      </c>
      <c r="G167" s="99">
        <v>0</v>
      </c>
      <c r="H167" s="99">
        <v>4.8663862093470902</v>
      </c>
      <c r="I167" s="99">
        <v>4.8613279731629992</v>
      </c>
      <c r="J167" s="99">
        <v>5.1300661868840178</v>
      </c>
      <c r="K167" s="99">
        <v>5.3342642993203757</v>
      </c>
      <c r="L167" s="99">
        <v>5.4818365378038294</v>
      </c>
      <c r="M167" s="99">
        <v>5.5369649978992115</v>
      </c>
      <c r="N167" s="99">
        <v>4.761531361225301</v>
      </c>
      <c r="O167" s="99">
        <v>4.3353527494922401</v>
      </c>
      <c r="P167" s="99">
        <v>0</v>
      </c>
      <c r="Q167" s="99">
        <v>0</v>
      </c>
      <c r="R167" s="99">
        <v>0</v>
      </c>
      <c r="S167" s="99">
        <v>0</v>
      </c>
      <c r="T167" s="99">
        <v>3.8181596739358472</v>
      </c>
      <c r="U167" s="99">
        <v>3.6360002448217688</v>
      </c>
      <c r="V167" s="99">
        <v>3.9632851761840344</v>
      </c>
      <c r="W167" s="99">
        <v>4.3376655650596057</v>
      </c>
      <c r="X167" s="99">
        <v>4.2015988861450344</v>
      </c>
      <c r="Y167" s="99">
        <v>3.7649900644072147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0.34257653950268274</v>
      </c>
      <c r="D175" s="123">
        <v>0.64385869542237384</v>
      </c>
      <c r="E175" s="123">
        <v>0</v>
      </c>
      <c r="F175" s="123">
        <v>0</v>
      </c>
      <c r="G175" s="123">
        <v>0</v>
      </c>
      <c r="H175" s="123">
        <v>0.28220919941509459</v>
      </c>
      <c r="I175" s="123">
        <v>0.25011622532468908</v>
      </c>
      <c r="J175" s="123">
        <v>0.39802994417008697</v>
      </c>
      <c r="K175" s="123">
        <v>0.48306122626384002</v>
      </c>
      <c r="L175" s="123">
        <v>0.41620345036694728</v>
      </c>
      <c r="M175" s="123">
        <v>0.49835727340720887</v>
      </c>
      <c r="N175" s="123">
        <v>0.27168979885807376</v>
      </c>
      <c r="O175" s="123">
        <v>0.33688530315712362</v>
      </c>
      <c r="P175" s="123">
        <v>0</v>
      </c>
      <c r="Q175" s="123">
        <v>0</v>
      </c>
      <c r="R175" s="123">
        <v>0</v>
      </c>
      <c r="S175" s="123">
        <v>0</v>
      </c>
      <c r="T175" s="123">
        <v>0.16841371028706689</v>
      </c>
      <c r="U175" s="123">
        <v>0.20941462001919958</v>
      </c>
      <c r="V175" s="123">
        <v>0.2259705712279986</v>
      </c>
      <c r="W175" s="123">
        <v>0.23988648609678836</v>
      </c>
      <c r="X175" s="123">
        <v>0.13185494638593775</v>
      </c>
      <c r="Y175" s="123">
        <v>6.729051595870239E-2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2.7091598793921836</v>
      </c>
      <c r="D176" s="99">
        <v>2.5913325272554801</v>
      </c>
      <c r="E176" s="99">
        <v>0</v>
      </c>
      <c r="F176" s="99">
        <v>0</v>
      </c>
      <c r="G176" s="99">
        <v>0</v>
      </c>
      <c r="H176" s="99">
        <v>3.1965131761397343</v>
      </c>
      <c r="I176" s="99">
        <v>2.9611620622632162</v>
      </c>
      <c r="J176" s="99">
        <v>2.7865161397598581</v>
      </c>
      <c r="K176" s="99">
        <v>3.1078855012682594</v>
      </c>
      <c r="L176" s="99">
        <v>2.7231393559111399</v>
      </c>
      <c r="M176" s="99">
        <v>3.3635429880479144</v>
      </c>
      <c r="N176" s="99">
        <v>2.7925669656180689</v>
      </c>
      <c r="O176" s="99">
        <v>2.6247562003555021</v>
      </c>
      <c r="P176" s="99">
        <v>0</v>
      </c>
      <c r="Q176" s="99">
        <v>0</v>
      </c>
      <c r="R176" s="99">
        <v>0</v>
      </c>
      <c r="S176" s="99">
        <v>0</v>
      </c>
      <c r="T176" s="99">
        <v>2.8507848050410773</v>
      </c>
      <c r="U176" s="99">
        <v>2.6982529855395896</v>
      </c>
      <c r="V176" s="99">
        <v>2.9519945300808392</v>
      </c>
      <c r="W176" s="99">
        <v>3.2510283536731071</v>
      </c>
      <c r="X176" s="99">
        <v>3.1679354492112579</v>
      </c>
      <c r="Y176" s="99">
        <v>2.8214318954156465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477572</v>
      </c>
      <c r="C5" s="120">
        <v>474089</v>
      </c>
      <c r="D5" s="120">
        <v>474391</v>
      </c>
      <c r="E5" s="120">
        <v>480209</v>
      </c>
      <c r="F5" s="120">
        <v>487469</v>
      </c>
      <c r="G5" s="120">
        <v>485303</v>
      </c>
      <c r="H5" s="120">
        <v>460394</v>
      </c>
      <c r="I5" s="120">
        <v>423791</v>
      </c>
      <c r="J5" s="120">
        <v>384197</v>
      </c>
      <c r="K5" s="120">
        <v>354226</v>
      </c>
      <c r="L5" s="120">
        <v>357580</v>
      </c>
      <c r="M5" s="120">
        <v>368922</v>
      </c>
      <c r="N5" s="120">
        <v>371383</v>
      </c>
      <c r="O5" s="120">
        <v>352960</v>
      </c>
      <c r="P5" s="120">
        <v>314606</v>
      </c>
      <c r="Q5" s="120">
        <v>307354</v>
      </c>
      <c r="R5" s="120">
        <v>306370</v>
      </c>
      <c r="S5" s="120">
        <v>298907</v>
      </c>
      <c r="T5" s="120">
        <v>263866</v>
      </c>
      <c r="U5" s="120">
        <v>241899</v>
      </c>
      <c r="V5" s="120">
        <v>224967</v>
      </c>
      <c r="W5" s="120">
        <v>197250</v>
      </c>
      <c r="X5" s="120">
        <v>129899</v>
      </c>
      <c r="Y5" s="120">
        <v>59126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477572</v>
      </c>
      <c r="C7" s="52">
        <v>474089</v>
      </c>
      <c r="D7" s="52">
        <v>474391</v>
      </c>
      <c r="E7" s="52">
        <v>480209</v>
      </c>
      <c r="F7" s="52">
        <v>487469</v>
      </c>
      <c r="G7" s="52">
        <v>485303</v>
      </c>
      <c r="H7" s="52">
        <v>460394</v>
      </c>
      <c r="I7" s="52">
        <v>423791</v>
      </c>
      <c r="J7" s="52">
        <v>384197</v>
      </c>
      <c r="K7" s="52">
        <v>354226</v>
      </c>
      <c r="L7" s="52">
        <v>357580</v>
      </c>
      <c r="M7" s="52">
        <v>368922</v>
      </c>
      <c r="N7" s="52">
        <v>371383</v>
      </c>
      <c r="O7" s="52">
        <v>352960</v>
      </c>
      <c r="P7" s="52">
        <v>314606</v>
      </c>
      <c r="Q7" s="52">
        <v>307354</v>
      </c>
      <c r="R7" s="52">
        <v>306370</v>
      </c>
      <c r="S7" s="52">
        <v>298907</v>
      </c>
      <c r="T7" s="52">
        <v>263866</v>
      </c>
      <c r="U7" s="52">
        <v>241899</v>
      </c>
      <c r="V7" s="52">
        <v>224967</v>
      </c>
      <c r="W7" s="52">
        <v>197250</v>
      </c>
      <c r="X7" s="52">
        <v>129899</v>
      </c>
      <c r="Y7" s="52">
        <v>59126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8749</v>
      </c>
      <c r="C9" s="52">
        <v>13226</v>
      </c>
      <c r="D9" s="52">
        <v>18436</v>
      </c>
      <c r="E9" s="52">
        <v>26357</v>
      </c>
      <c r="F9" s="52">
        <v>34582</v>
      </c>
      <c r="G9" s="52">
        <v>42632</v>
      </c>
      <c r="H9" s="52">
        <v>47816</v>
      </c>
      <c r="I9" s="52">
        <v>48442</v>
      </c>
      <c r="J9" s="52">
        <v>44833</v>
      </c>
      <c r="K9" s="52">
        <v>45856</v>
      </c>
      <c r="L9" s="52">
        <v>45779</v>
      </c>
      <c r="M9" s="52">
        <v>55658</v>
      </c>
      <c r="N9" s="52">
        <v>81695</v>
      </c>
      <c r="O9" s="52">
        <v>86002</v>
      </c>
      <c r="P9" s="52">
        <v>83273</v>
      </c>
      <c r="Q9" s="52">
        <v>80895</v>
      </c>
      <c r="R9" s="52">
        <v>83797</v>
      </c>
      <c r="S9" s="52">
        <v>95191</v>
      </c>
      <c r="T9" s="52">
        <v>90848</v>
      </c>
      <c r="U9" s="52">
        <v>77245</v>
      </c>
      <c r="V9" s="52">
        <v>71222</v>
      </c>
      <c r="W9" s="52">
        <v>69504</v>
      </c>
      <c r="X9" s="52">
        <v>66635</v>
      </c>
      <c r="Y9" s="52">
        <v>54728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9619</v>
      </c>
      <c r="C11" s="52">
        <v>10162</v>
      </c>
      <c r="D11" s="52">
        <v>12960</v>
      </c>
      <c r="E11" s="52">
        <v>14784</v>
      </c>
      <c r="F11" s="52">
        <v>15748</v>
      </c>
      <c r="G11" s="52">
        <v>16413</v>
      </c>
      <c r="H11" s="52">
        <v>17331</v>
      </c>
      <c r="I11" s="52">
        <v>17598</v>
      </c>
      <c r="J11" s="52">
        <v>17679</v>
      </c>
      <c r="K11" s="52">
        <v>18644</v>
      </c>
      <c r="L11" s="52">
        <v>20112</v>
      </c>
      <c r="M11" s="52">
        <v>20387</v>
      </c>
      <c r="N11" s="52">
        <v>20545</v>
      </c>
      <c r="O11" s="52">
        <v>20069</v>
      </c>
      <c r="P11" s="52">
        <v>19787</v>
      </c>
      <c r="Q11" s="52">
        <v>19057</v>
      </c>
      <c r="R11" s="52">
        <v>19481</v>
      </c>
      <c r="S11" s="52">
        <v>19002</v>
      </c>
      <c r="T11" s="52">
        <v>16521</v>
      </c>
      <c r="U11" s="52">
        <v>15556</v>
      </c>
      <c r="V11" s="52">
        <v>14512</v>
      </c>
      <c r="W11" s="52">
        <v>12227</v>
      </c>
      <c r="X11" s="52">
        <v>7533</v>
      </c>
      <c r="Y11" s="52">
        <v>3028</v>
      </c>
      <c r="DA11" s="63" t="s">
        <v>1061</v>
      </c>
    </row>
    <row r="12" spans="1:105" ht="12" customHeight="1" x14ac:dyDescent="0.25">
      <c r="A12" s="97" t="s">
        <v>124</v>
      </c>
      <c r="B12" s="52">
        <v>3384</v>
      </c>
      <c r="C12" s="52">
        <v>3223</v>
      </c>
      <c r="D12" s="52">
        <v>2966</v>
      </c>
      <c r="E12" s="52">
        <v>2856</v>
      </c>
      <c r="F12" s="52">
        <v>2802</v>
      </c>
      <c r="G12" s="52">
        <v>2732</v>
      </c>
      <c r="H12" s="52">
        <v>2519</v>
      </c>
      <c r="I12" s="52">
        <v>2248</v>
      </c>
      <c r="J12" s="52">
        <v>1999</v>
      </c>
      <c r="K12" s="52">
        <v>1775</v>
      </c>
      <c r="L12" s="52">
        <v>1673</v>
      </c>
      <c r="M12" s="52">
        <v>1670</v>
      </c>
      <c r="N12" s="52">
        <v>1534</v>
      </c>
      <c r="O12" s="52">
        <v>1382</v>
      </c>
      <c r="P12" s="52">
        <v>1208</v>
      </c>
      <c r="Q12" s="52">
        <v>1122</v>
      </c>
      <c r="R12" s="52">
        <v>974</v>
      </c>
      <c r="S12" s="52">
        <v>813</v>
      </c>
      <c r="T12" s="52">
        <v>627</v>
      </c>
      <c r="U12" s="52">
        <v>498</v>
      </c>
      <c r="V12" s="52">
        <v>419</v>
      </c>
      <c r="W12" s="52">
        <v>350</v>
      </c>
      <c r="X12" s="52">
        <v>251</v>
      </c>
      <c r="Y12" s="52">
        <v>105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1</v>
      </c>
      <c r="M13" s="52">
        <v>1</v>
      </c>
      <c r="N13" s="52">
        <v>1</v>
      </c>
      <c r="O13" s="52">
        <v>1</v>
      </c>
      <c r="P13" s="52">
        <v>1</v>
      </c>
      <c r="Q13" s="52">
        <v>1</v>
      </c>
      <c r="R13" s="52">
        <v>1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464569</v>
      </c>
      <c r="C14" s="52">
        <v>460704</v>
      </c>
      <c r="D14" s="52">
        <v>458465</v>
      </c>
      <c r="E14" s="52">
        <v>462569</v>
      </c>
      <c r="F14" s="52">
        <v>468919</v>
      </c>
      <c r="G14" s="52">
        <v>466158</v>
      </c>
      <c r="H14" s="52">
        <v>440544</v>
      </c>
      <c r="I14" s="52">
        <v>403945</v>
      </c>
      <c r="J14" s="52">
        <v>364519</v>
      </c>
      <c r="K14" s="52">
        <v>333807</v>
      </c>
      <c r="L14" s="52">
        <v>305896</v>
      </c>
      <c r="M14" s="52">
        <v>311199</v>
      </c>
      <c r="N14" s="52">
        <v>311483</v>
      </c>
      <c r="O14" s="52">
        <v>291316</v>
      </c>
      <c r="P14" s="52">
        <v>256654</v>
      </c>
      <c r="Q14" s="52">
        <v>252244</v>
      </c>
      <c r="R14" s="52">
        <v>252539</v>
      </c>
      <c r="S14" s="52">
        <v>247336</v>
      </c>
      <c r="T14" s="52">
        <v>221758</v>
      </c>
      <c r="U14" s="52">
        <v>201022</v>
      </c>
      <c r="V14" s="52">
        <v>186326</v>
      </c>
      <c r="W14" s="52">
        <v>163678</v>
      </c>
      <c r="X14" s="52">
        <v>107875</v>
      </c>
      <c r="Y14" s="52">
        <v>49426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29898</v>
      </c>
      <c r="M15" s="52">
        <v>35665</v>
      </c>
      <c r="N15" s="52">
        <v>37820</v>
      </c>
      <c r="O15" s="52">
        <v>40192</v>
      </c>
      <c r="P15" s="52">
        <v>36956</v>
      </c>
      <c r="Q15" s="52">
        <v>34930</v>
      </c>
      <c r="R15" s="52">
        <v>33375</v>
      </c>
      <c r="S15" s="52">
        <v>31756</v>
      </c>
      <c r="T15" s="52">
        <v>24960</v>
      </c>
      <c r="U15" s="52">
        <v>24823</v>
      </c>
      <c r="V15" s="52">
        <v>23710</v>
      </c>
      <c r="W15" s="52">
        <v>20995</v>
      </c>
      <c r="X15" s="52">
        <v>14240</v>
      </c>
      <c r="Y15" s="52">
        <v>6567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128646</v>
      </c>
      <c r="C17" s="52">
        <v>131038</v>
      </c>
      <c r="D17" s="52">
        <v>149683</v>
      </c>
      <c r="E17" s="52">
        <v>154406</v>
      </c>
      <c r="F17" s="52">
        <v>155560</v>
      </c>
      <c r="G17" s="52">
        <v>155060</v>
      </c>
      <c r="H17" s="52">
        <v>146940</v>
      </c>
      <c r="I17" s="52">
        <v>135218</v>
      </c>
      <c r="J17" s="52">
        <v>122461</v>
      </c>
      <c r="K17" s="52">
        <v>107522</v>
      </c>
      <c r="L17" s="52">
        <v>107783</v>
      </c>
      <c r="M17" s="52">
        <v>106450</v>
      </c>
      <c r="N17" s="52">
        <v>103597</v>
      </c>
      <c r="O17" s="52">
        <v>86897</v>
      </c>
      <c r="P17" s="52">
        <v>63691</v>
      </c>
      <c r="Q17" s="52">
        <v>38260</v>
      </c>
      <c r="R17" s="52">
        <v>26657</v>
      </c>
      <c r="S17" s="52">
        <v>21256</v>
      </c>
      <c r="T17" s="52">
        <v>18614</v>
      </c>
      <c r="U17" s="52">
        <v>16921</v>
      </c>
      <c r="V17" s="52">
        <v>15039</v>
      </c>
      <c r="W17" s="52">
        <v>13495</v>
      </c>
      <c r="X17" s="52">
        <v>8256</v>
      </c>
      <c r="Y17" s="52">
        <v>3300</v>
      </c>
      <c r="DA17" s="63" t="s">
        <v>1066</v>
      </c>
    </row>
    <row r="18" spans="1:105" ht="12" customHeight="1" x14ac:dyDescent="0.25">
      <c r="A18" s="97" t="s">
        <v>50</v>
      </c>
      <c r="B18" s="52">
        <v>23140</v>
      </c>
      <c r="C18" s="52">
        <v>25673</v>
      </c>
      <c r="D18" s="52">
        <v>31051</v>
      </c>
      <c r="E18" s="52">
        <v>37910</v>
      </c>
      <c r="F18" s="52">
        <v>42313</v>
      </c>
      <c r="G18" s="52">
        <v>43264</v>
      </c>
      <c r="H18" s="52">
        <v>42089</v>
      </c>
      <c r="I18" s="52">
        <v>38769</v>
      </c>
      <c r="J18" s="52">
        <v>34514</v>
      </c>
      <c r="K18" s="52">
        <v>32107</v>
      </c>
      <c r="L18" s="52">
        <v>31917</v>
      </c>
      <c r="M18" s="52">
        <v>34413</v>
      </c>
      <c r="N18" s="52">
        <v>34230</v>
      </c>
      <c r="O18" s="52">
        <v>35276</v>
      </c>
      <c r="P18" s="52">
        <v>33447</v>
      </c>
      <c r="Q18" s="52">
        <v>34681</v>
      </c>
      <c r="R18" s="52">
        <v>34885</v>
      </c>
      <c r="S18" s="52">
        <v>31161</v>
      </c>
      <c r="T18" s="52">
        <v>24960</v>
      </c>
      <c r="U18" s="52">
        <v>20952</v>
      </c>
      <c r="V18" s="52">
        <v>18474</v>
      </c>
      <c r="W18" s="52">
        <v>15280</v>
      </c>
      <c r="X18" s="52">
        <v>9480</v>
      </c>
      <c r="Y18" s="52">
        <v>3585</v>
      </c>
      <c r="DA18" s="63" t="s">
        <v>1067</v>
      </c>
    </row>
    <row r="19" spans="1:105" ht="12" customHeight="1" x14ac:dyDescent="0.25">
      <c r="A19" s="109" t="s">
        <v>120</v>
      </c>
      <c r="B19" s="36">
        <v>325786</v>
      </c>
      <c r="C19" s="36">
        <v>317378</v>
      </c>
      <c r="D19" s="36">
        <v>293657</v>
      </c>
      <c r="E19" s="36">
        <v>287893</v>
      </c>
      <c r="F19" s="36">
        <v>289596</v>
      </c>
      <c r="G19" s="36">
        <v>286979</v>
      </c>
      <c r="H19" s="36">
        <v>271365</v>
      </c>
      <c r="I19" s="36">
        <v>249804</v>
      </c>
      <c r="J19" s="36">
        <v>227222</v>
      </c>
      <c r="K19" s="36">
        <v>214597</v>
      </c>
      <c r="L19" s="36">
        <v>217880</v>
      </c>
      <c r="M19" s="36">
        <v>228059</v>
      </c>
      <c r="N19" s="36">
        <v>233556</v>
      </c>
      <c r="O19" s="36">
        <v>230787</v>
      </c>
      <c r="P19" s="36">
        <v>217468</v>
      </c>
      <c r="Q19" s="36">
        <v>234413</v>
      </c>
      <c r="R19" s="36">
        <v>244828</v>
      </c>
      <c r="S19" s="36">
        <v>246490</v>
      </c>
      <c r="T19" s="36">
        <v>220292</v>
      </c>
      <c r="U19" s="36">
        <v>204026</v>
      </c>
      <c r="V19" s="36">
        <v>191454</v>
      </c>
      <c r="W19" s="36">
        <v>168475</v>
      </c>
      <c r="X19" s="36">
        <v>112163</v>
      </c>
      <c r="Y19" s="36">
        <v>52241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37310</v>
      </c>
      <c r="D23" s="52">
        <v>37319</v>
      </c>
      <c r="E23" s="52">
        <v>37378</v>
      </c>
      <c r="F23" s="52">
        <v>37540</v>
      </c>
      <c r="G23" s="52">
        <v>37877</v>
      </c>
      <c r="H23" s="52">
        <v>38440</v>
      </c>
      <c r="I23" s="52">
        <v>39282</v>
      </c>
      <c r="J23" s="52">
        <v>40433</v>
      </c>
      <c r="K23" s="52">
        <v>41887</v>
      </c>
      <c r="L23" s="52">
        <v>43663</v>
      </c>
      <c r="M23" s="52">
        <v>45766</v>
      </c>
      <c r="N23" s="52">
        <v>48272</v>
      </c>
      <c r="O23" s="52">
        <v>43805</v>
      </c>
      <c r="P23" s="52">
        <v>38354</v>
      </c>
      <c r="Q23" s="52">
        <v>10922</v>
      </c>
      <c r="R23" s="52">
        <v>23400</v>
      </c>
      <c r="S23" s="52">
        <v>28163</v>
      </c>
      <c r="T23" s="52">
        <v>35041</v>
      </c>
      <c r="U23" s="52">
        <v>23059</v>
      </c>
      <c r="V23" s="52">
        <v>24623</v>
      </c>
      <c r="W23" s="52">
        <v>27717</v>
      </c>
      <c r="X23" s="52">
        <v>67356</v>
      </c>
      <c r="Y23" s="52">
        <v>70776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1367</v>
      </c>
      <c r="D25" s="52">
        <v>1378</v>
      </c>
      <c r="E25" s="52">
        <v>1460</v>
      </c>
      <c r="F25" s="52">
        <v>1692</v>
      </c>
      <c r="G25" s="52">
        <v>2181</v>
      </c>
      <c r="H25" s="52">
        <v>3043</v>
      </c>
      <c r="I25" s="52">
        <v>3572</v>
      </c>
      <c r="J25" s="52">
        <v>4954</v>
      </c>
      <c r="K25" s="52">
        <v>7513</v>
      </c>
      <c r="L25" s="52">
        <v>8513</v>
      </c>
      <c r="M25" s="52">
        <v>10410</v>
      </c>
      <c r="N25" s="52">
        <v>8310</v>
      </c>
      <c r="O25" s="52">
        <v>14495</v>
      </c>
      <c r="P25" s="52">
        <v>15982</v>
      </c>
      <c r="Q25" s="52">
        <v>5010</v>
      </c>
      <c r="R25" s="52">
        <v>5467</v>
      </c>
      <c r="S25" s="52">
        <v>10582</v>
      </c>
      <c r="T25" s="52">
        <v>18313</v>
      </c>
      <c r="U25" s="52">
        <v>23857</v>
      </c>
      <c r="V25" s="52">
        <v>20075</v>
      </c>
      <c r="W25" s="52">
        <v>13536</v>
      </c>
      <c r="X25" s="52">
        <v>14087</v>
      </c>
      <c r="Y25" s="52">
        <v>12730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751</v>
      </c>
      <c r="D27" s="52">
        <v>752</v>
      </c>
      <c r="E27" s="52">
        <v>754</v>
      </c>
      <c r="F27" s="52">
        <v>763</v>
      </c>
      <c r="G27" s="52">
        <v>784</v>
      </c>
      <c r="H27" s="52">
        <v>819</v>
      </c>
      <c r="I27" s="52">
        <v>868</v>
      </c>
      <c r="J27" s="52">
        <v>1814</v>
      </c>
      <c r="K27" s="52">
        <v>1467</v>
      </c>
      <c r="L27" s="52">
        <v>1790</v>
      </c>
      <c r="M27" s="52">
        <v>2401</v>
      </c>
      <c r="N27" s="52">
        <v>3420</v>
      </c>
      <c r="O27" s="52">
        <v>4328</v>
      </c>
      <c r="P27" s="52">
        <v>1359</v>
      </c>
      <c r="Q27" s="52">
        <v>1273</v>
      </c>
      <c r="R27" s="52">
        <v>360</v>
      </c>
      <c r="S27" s="52">
        <v>1825</v>
      </c>
      <c r="T27" s="52">
        <v>5374</v>
      </c>
      <c r="U27" s="52">
        <v>2975</v>
      </c>
      <c r="V27" s="52">
        <v>3575</v>
      </c>
      <c r="W27" s="52">
        <v>5448</v>
      </c>
      <c r="X27" s="52">
        <v>8753</v>
      </c>
      <c r="Y27" s="52">
        <v>6872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529</v>
      </c>
      <c r="D28" s="52">
        <v>528</v>
      </c>
      <c r="E28" s="52">
        <v>535</v>
      </c>
      <c r="F28" s="52">
        <v>546</v>
      </c>
      <c r="G28" s="52">
        <v>572</v>
      </c>
      <c r="H28" s="52">
        <v>615</v>
      </c>
      <c r="I28" s="52">
        <v>367</v>
      </c>
      <c r="J28" s="52">
        <v>314</v>
      </c>
      <c r="K28" s="52">
        <v>380</v>
      </c>
      <c r="L28" s="52">
        <v>387</v>
      </c>
      <c r="M28" s="52">
        <v>417</v>
      </c>
      <c r="N28" s="52">
        <v>415</v>
      </c>
      <c r="O28" s="52">
        <v>312</v>
      </c>
      <c r="P28" s="52">
        <v>182</v>
      </c>
      <c r="Q28" s="52">
        <v>96</v>
      </c>
      <c r="R28" s="52">
        <v>172</v>
      </c>
      <c r="S28" s="52">
        <v>243</v>
      </c>
      <c r="T28" s="52">
        <v>266</v>
      </c>
      <c r="U28" s="52">
        <v>242</v>
      </c>
      <c r="V28" s="52">
        <v>148</v>
      </c>
      <c r="W28" s="52">
        <v>77</v>
      </c>
      <c r="X28" s="52">
        <v>99</v>
      </c>
      <c r="Y28" s="52">
        <v>146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1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72589</v>
      </c>
      <c r="D30" s="52">
        <v>72724</v>
      </c>
      <c r="E30" s="52">
        <v>73666</v>
      </c>
      <c r="F30" s="52">
        <v>76255</v>
      </c>
      <c r="G30" s="52">
        <v>81393</v>
      </c>
      <c r="H30" s="52">
        <v>90039</v>
      </c>
      <c r="I30" s="52">
        <v>59535</v>
      </c>
      <c r="J30" s="52">
        <v>60410</v>
      </c>
      <c r="K30" s="52">
        <v>72863</v>
      </c>
      <c r="L30" s="52">
        <v>74203</v>
      </c>
      <c r="M30" s="52">
        <v>73280</v>
      </c>
      <c r="N30" s="52">
        <v>68828</v>
      </c>
      <c r="O30" s="52">
        <v>55161</v>
      </c>
      <c r="P30" s="52">
        <v>37772</v>
      </c>
      <c r="Q30" s="52">
        <v>22581</v>
      </c>
      <c r="R30" s="52">
        <v>39184</v>
      </c>
      <c r="S30" s="52">
        <v>51176</v>
      </c>
      <c r="T30" s="52">
        <v>54817</v>
      </c>
      <c r="U30" s="52">
        <v>54001</v>
      </c>
      <c r="V30" s="52">
        <v>42040</v>
      </c>
      <c r="W30" s="52">
        <v>29354</v>
      </c>
      <c r="X30" s="52">
        <v>55803</v>
      </c>
      <c r="Y30" s="52">
        <v>58449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166</v>
      </c>
      <c r="N31" s="52">
        <v>618</v>
      </c>
      <c r="O31" s="52">
        <v>1304</v>
      </c>
      <c r="P31" s="52">
        <v>3521</v>
      </c>
      <c r="Q31" s="52">
        <v>2913</v>
      </c>
      <c r="R31" s="52">
        <v>6240</v>
      </c>
      <c r="S31" s="52">
        <v>9137</v>
      </c>
      <c r="T31" s="52">
        <v>12546</v>
      </c>
      <c r="U31" s="52">
        <v>3806</v>
      </c>
      <c r="V31" s="52">
        <v>3158</v>
      </c>
      <c r="W31" s="52">
        <v>3378</v>
      </c>
      <c r="X31" s="52">
        <v>6755</v>
      </c>
      <c r="Y31" s="52">
        <v>7673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20101</v>
      </c>
      <c r="D33" s="52">
        <v>20145</v>
      </c>
      <c r="E33" s="52">
        <v>20483</v>
      </c>
      <c r="F33" s="52">
        <v>21516</v>
      </c>
      <c r="G33" s="52">
        <v>23553</v>
      </c>
      <c r="H33" s="52">
        <v>26874</v>
      </c>
      <c r="I33" s="52">
        <v>19674</v>
      </c>
      <c r="J33" s="52">
        <v>23655</v>
      </c>
      <c r="K33" s="52">
        <v>25948</v>
      </c>
      <c r="L33" s="52">
        <v>27383</v>
      </c>
      <c r="M33" s="52">
        <v>22021</v>
      </c>
      <c r="N33" s="52">
        <v>20672</v>
      </c>
      <c r="O33" s="52">
        <v>22361</v>
      </c>
      <c r="P33" s="52">
        <v>23644</v>
      </c>
      <c r="Q33" s="52">
        <v>25431</v>
      </c>
      <c r="R33" s="52">
        <v>11682</v>
      </c>
      <c r="S33" s="52">
        <v>5782</v>
      </c>
      <c r="T33" s="52">
        <v>7951</v>
      </c>
      <c r="U33" s="52">
        <v>5985</v>
      </c>
      <c r="V33" s="52">
        <v>5295</v>
      </c>
      <c r="W33" s="52">
        <v>2473</v>
      </c>
      <c r="X33" s="52">
        <v>7234</v>
      </c>
      <c r="Y33" s="52">
        <v>6661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3616</v>
      </c>
      <c r="D34" s="52">
        <v>3627</v>
      </c>
      <c r="E34" s="52">
        <v>3716</v>
      </c>
      <c r="F34" s="52">
        <v>3989</v>
      </c>
      <c r="G34" s="52">
        <v>4554</v>
      </c>
      <c r="H34" s="52">
        <v>5518</v>
      </c>
      <c r="I34" s="52">
        <v>4771</v>
      </c>
      <c r="J34" s="52">
        <v>6006</v>
      </c>
      <c r="K34" s="52">
        <v>7699</v>
      </c>
      <c r="L34" s="52">
        <v>8208</v>
      </c>
      <c r="M34" s="52">
        <v>7468</v>
      </c>
      <c r="N34" s="52">
        <v>5843</v>
      </c>
      <c r="O34" s="52">
        <v>4187</v>
      </c>
      <c r="P34" s="52">
        <v>2948</v>
      </c>
      <c r="Q34" s="52">
        <v>3520</v>
      </c>
      <c r="R34" s="52">
        <v>5105</v>
      </c>
      <c r="S34" s="52">
        <v>7160</v>
      </c>
      <c r="T34" s="52">
        <v>7740</v>
      </c>
      <c r="U34" s="52">
        <v>6445</v>
      </c>
      <c r="V34" s="52">
        <v>4692</v>
      </c>
      <c r="W34" s="52">
        <v>3894</v>
      </c>
      <c r="X34" s="52">
        <v>5992</v>
      </c>
      <c r="Y34" s="52">
        <v>6054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50904</v>
      </c>
      <c r="D35" s="36">
        <v>50987</v>
      </c>
      <c r="E35" s="36">
        <v>51538</v>
      </c>
      <c r="F35" s="36">
        <v>52942</v>
      </c>
      <c r="G35" s="36">
        <v>55720</v>
      </c>
      <c r="H35" s="36">
        <v>60486</v>
      </c>
      <c r="I35" s="36">
        <v>37312</v>
      </c>
      <c r="J35" s="36">
        <v>33092</v>
      </c>
      <c r="K35" s="36">
        <v>41406</v>
      </c>
      <c r="L35" s="36">
        <v>41175</v>
      </c>
      <c r="M35" s="36">
        <v>47122</v>
      </c>
      <c r="N35" s="36">
        <v>47052</v>
      </c>
      <c r="O35" s="36">
        <v>38332</v>
      </c>
      <c r="P35" s="36">
        <v>20836</v>
      </c>
      <c r="Q35" s="36">
        <v>22194</v>
      </c>
      <c r="R35" s="36">
        <v>30458</v>
      </c>
      <c r="S35" s="36">
        <v>44168</v>
      </c>
      <c r="T35" s="36">
        <v>50665</v>
      </c>
      <c r="U35" s="36">
        <v>45273</v>
      </c>
      <c r="V35" s="36">
        <v>39327</v>
      </c>
      <c r="W35" s="36">
        <v>31776</v>
      </c>
      <c r="X35" s="36">
        <v>60894</v>
      </c>
      <c r="Y35" s="36">
        <v>66620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33827</v>
      </c>
      <c r="D39" s="52">
        <v>37621</v>
      </c>
      <c r="E39" s="52">
        <v>43196</v>
      </c>
      <c r="F39" s="52">
        <v>44800</v>
      </c>
      <c r="G39" s="52">
        <v>35711</v>
      </c>
      <c r="H39" s="52">
        <v>13531</v>
      </c>
      <c r="I39" s="52">
        <v>2679</v>
      </c>
      <c r="J39" s="52">
        <v>839</v>
      </c>
      <c r="K39" s="52">
        <v>11916</v>
      </c>
      <c r="L39" s="52">
        <v>47017</v>
      </c>
      <c r="M39" s="52">
        <v>57108</v>
      </c>
      <c r="N39" s="52">
        <v>50733</v>
      </c>
      <c r="O39" s="52">
        <v>25382</v>
      </c>
      <c r="P39" s="52">
        <v>0</v>
      </c>
      <c r="Q39" s="52">
        <v>3670</v>
      </c>
      <c r="R39" s="52">
        <v>22416</v>
      </c>
      <c r="S39" s="52">
        <v>20700</v>
      </c>
      <c r="T39" s="52">
        <v>0</v>
      </c>
      <c r="U39" s="52">
        <v>1092</v>
      </c>
      <c r="V39" s="52">
        <v>7691</v>
      </c>
      <c r="W39" s="52">
        <v>0</v>
      </c>
      <c r="X39" s="52">
        <v>5</v>
      </c>
      <c r="Y39" s="52">
        <v>3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5844</v>
      </c>
      <c r="D41" s="52">
        <v>6588</v>
      </c>
      <c r="E41" s="52">
        <v>9381</v>
      </c>
      <c r="F41" s="52">
        <v>9917</v>
      </c>
      <c r="G41" s="52">
        <v>10231</v>
      </c>
      <c r="H41" s="52">
        <v>8227</v>
      </c>
      <c r="I41" s="52">
        <v>4198</v>
      </c>
      <c r="J41" s="52">
        <v>1345</v>
      </c>
      <c r="K41" s="52">
        <v>8536</v>
      </c>
      <c r="L41" s="52">
        <v>8436</v>
      </c>
      <c r="M41" s="52">
        <v>20289</v>
      </c>
      <c r="N41" s="52">
        <v>34347</v>
      </c>
      <c r="O41" s="52">
        <v>18802</v>
      </c>
      <c r="P41" s="52">
        <v>13253</v>
      </c>
      <c r="Q41" s="52">
        <v>2632</v>
      </c>
      <c r="R41" s="52">
        <v>8369</v>
      </c>
      <c r="S41" s="52">
        <v>21976</v>
      </c>
      <c r="T41" s="52">
        <v>13970</v>
      </c>
      <c r="U41" s="52">
        <v>10254</v>
      </c>
      <c r="V41" s="52">
        <v>14052</v>
      </c>
      <c r="W41" s="52">
        <v>11818</v>
      </c>
      <c r="X41" s="52">
        <v>11218</v>
      </c>
      <c r="Y41" s="52">
        <v>823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1294</v>
      </c>
      <c r="D43" s="52">
        <v>3550</v>
      </c>
      <c r="E43" s="52">
        <v>2578</v>
      </c>
      <c r="F43" s="52">
        <v>1727</v>
      </c>
      <c r="G43" s="52">
        <v>1449</v>
      </c>
      <c r="H43" s="52">
        <v>1737</v>
      </c>
      <c r="I43" s="52">
        <v>1135</v>
      </c>
      <c r="J43" s="52">
        <v>1895</v>
      </c>
      <c r="K43" s="52">
        <v>2432</v>
      </c>
      <c r="L43" s="52">
        <v>3258</v>
      </c>
      <c r="M43" s="52">
        <v>2676</v>
      </c>
      <c r="N43" s="52">
        <v>3578</v>
      </c>
      <c r="O43" s="52">
        <v>3852</v>
      </c>
      <c r="P43" s="52">
        <v>1077</v>
      </c>
      <c r="Q43" s="52">
        <v>543</v>
      </c>
      <c r="R43" s="52">
        <v>784</v>
      </c>
      <c r="S43" s="52">
        <v>1346</v>
      </c>
      <c r="T43" s="52">
        <v>2893</v>
      </c>
      <c r="U43" s="52">
        <v>2010</v>
      </c>
      <c r="V43" s="52">
        <v>2531</v>
      </c>
      <c r="W43" s="52">
        <v>3163</v>
      </c>
      <c r="X43" s="52">
        <v>4059</v>
      </c>
      <c r="Y43" s="52">
        <v>2367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368</v>
      </c>
      <c r="D44" s="52">
        <v>271</v>
      </c>
      <c r="E44" s="52">
        <v>425</v>
      </c>
      <c r="F44" s="52">
        <v>492</v>
      </c>
      <c r="G44" s="52">
        <v>502</v>
      </c>
      <c r="H44" s="52">
        <v>402</v>
      </c>
      <c r="I44" s="52">
        <v>96</v>
      </c>
      <c r="J44" s="52">
        <v>65</v>
      </c>
      <c r="K44" s="52">
        <v>156</v>
      </c>
      <c r="L44" s="52">
        <v>285</v>
      </c>
      <c r="M44" s="52">
        <v>414</v>
      </c>
      <c r="N44" s="52">
        <v>279</v>
      </c>
      <c r="O44" s="52">
        <v>160</v>
      </c>
      <c r="P44" s="52">
        <v>8</v>
      </c>
      <c r="Q44" s="52">
        <v>10</v>
      </c>
      <c r="R44" s="52">
        <v>24</v>
      </c>
      <c r="S44" s="52">
        <v>82</v>
      </c>
      <c r="T44" s="52">
        <v>80</v>
      </c>
      <c r="U44" s="52">
        <v>113</v>
      </c>
      <c r="V44" s="52">
        <v>69</v>
      </c>
      <c r="W44" s="52">
        <v>8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1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68724</v>
      </c>
      <c r="D46" s="52">
        <v>70485</v>
      </c>
      <c r="E46" s="52">
        <v>77770</v>
      </c>
      <c r="F46" s="52">
        <v>82605</v>
      </c>
      <c r="G46" s="52">
        <v>78632</v>
      </c>
      <c r="H46" s="52">
        <v>64425</v>
      </c>
      <c r="I46" s="52">
        <v>22936</v>
      </c>
      <c r="J46" s="52">
        <v>20984</v>
      </c>
      <c r="K46" s="52">
        <v>42151</v>
      </c>
      <c r="L46" s="52">
        <v>46292</v>
      </c>
      <c r="M46" s="52">
        <v>78583</v>
      </c>
      <c r="N46" s="52">
        <v>69112</v>
      </c>
      <c r="O46" s="52">
        <v>34994</v>
      </c>
      <c r="P46" s="52">
        <v>3110</v>
      </c>
      <c r="Q46" s="52">
        <v>18171</v>
      </c>
      <c r="R46" s="52">
        <v>39479</v>
      </c>
      <c r="S46" s="52">
        <v>45973</v>
      </c>
      <c r="T46" s="52">
        <v>29239</v>
      </c>
      <c r="U46" s="52">
        <v>33265</v>
      </c>
      <c r="V46" s="52">
        <v>27344</v>
      </c>
      <c r="W46" s="52">
        <v>6706</v>
      </c>
      <c r="X46" s="52">
        <v>0</v>
      </c>
      <c r="Y46" s="52">
        <v>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29898</v>
      </c>
      <c r="M47" s="52">
        <v>5933</v>
      </c>
      <c r="N47" s="52">
        <v>2773</v>
      </c>
      <c r="O47" s="52">
        <v>3676</v>
      </c>
      <c r="P47" s="52">
        <v>285</v>
      </c>
      <c r="Q47" s="52">
        <v>887</v>
      </c>
      <c r="R47" s="52">
        <v>4685</v>
      </c>
      <c r="S47" s="52">
        <v>7518</v>
      </c>
      <c r="T47" s="52">
        <v>5750</v>
      </c>
      <c r="U47" s="52">
        <v>3669</v>
      </c>
      <c r="V47" s="52">
        <v>2045</v>
      </c>
      <c r="W47" s="52">
        <v>663</v>
      </c>
      <c r="X47" s="52">
        <v>0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22493</v>
      </c>
      <c r="D49" s="52">
        <v>38790</v>
      </c>
      <c r="E49" s="52">
        <v>25206</v>
      </c>
      <c r="F49" s="52">
        <v>22670</v>
      </c>
      <c r="G49" s="52">
        <v>23053</v>
      </c>
      <c r="H49" s="52">
        <v>18754</v>
      </c>
      <c r="I49" s="52">
        <v>7952</v>
      </c>
      <c r="J49" s="52">
        <v>10898</v>
      </c>
      <c r="K49" s="52">
        <v>11009</v>
      </c>
      <c r="L49" s="52">
        <v>27644</v>
      </c>
      <c r="M49" s="52">
        <v>20688</v>
      </c>
      <c r="N49" s="52">
        <v>17819</v>
      </c>
      <c r="O49" s="52">
        <v>5661</v>
      </c>
      <c r="P49" s="52">
        <v>438</v>
      </c>
      <c r="Q49" s="52">
        <v>0</v>
      </c>
      <c r="R49" s="52">
        <v>79</v>
      </c>
      <c r="S49" s="52">
        <v>381</v>
      </c>
      <c r="T49" s="52">
        <v>5309</v>
      </c>
      <c r="U49" s="52">
        <v>4292</v>
      </c>
      <c r="V49" s="52">
        <v>3413</v>
      </c>
      <c r="W49" s="52">
        <v>929</v>
      </c>
      <c r="X49" s="52">
        <v>1995</v>
      </c>
      <c r="Y49" s="52">
        <v>1705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6149</v>
      </c>
      <c r="D50" s="52">
        <v>9005</v>
      </c>
      <c r="E50" s="52">
        <v>10575</v>
      </c>
      <c r="F50" s="52">
        <v>8392</v>
      </c>
      <c r="G50" s="52">
        <v>5505</v>
      </c>
      <c r="H50" s="52">
        <v>4343</v>
      </c>
      <c r="I50" s="52">
        <v>1451</v>
      </c>
      <c r="J50" s="52">
        <v>1751</v>
      </c>
      <c r="K50" s="52">
        <v>5292</v>
      </c>
      <c r="L50" s="52">
        <v>8018</v>
      </c>
      <c r="M50" s="52">
        <v>9964</v>
      </c>
      <c r="N50" s="52">
        <v>5660</v>
      </c>
      <c r="O50" s="52">
        <v>5233</v>
      </c>
      <c r="P50" s="52">
        <v>1119</v>
      </c>
      <c r="Q50" s="52">
        <v>4754</v>
      </c>
      <c r="R50" s="52">
        <v>5309</v>
      </c>
      <c r="S50" s="52">
        <v>3436</v>
      </c>
      <c r="T50" s="52">
        <v>1539</v>
      </c>
      <c r="U50" s="52">
        <v>2437</v>
      </c>
      <c r="V50" s="52">
        <v>2214</v>
      </c>
      <c r="W50" s="52">
        <v>700</v>
      </c>
      <c r="X50" s="52">
        <v>192</v>
      </c>
      <c r="Y50" s="52">
        <v>159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42496</v>
      </c>
      <c r="D51" s="36">
        <v>27266</v>
      </c>
      <c r="E51" s="36">
        <v>45774</v>
      </c>
      <c r="F51" s="36">
        <v>54645</v>
      </c>
      <c r="G51" s="36">
        <v>53103</v>
      </c>
      <c r="H51" s="36">
        <v>44872</v>
      </c>
      <c r="I51" s="36">
        <v>15751</v>
      </c>
      <c r="J51" s="36">
        <v>10510</v>
      </c>
      <c r="K51" s="36">
        <v>28781</v>
      </c>
      <c r="L51" s="36">
        <v>44458</v>
      </c>
      <c r="M51" s="36">
        <v>57301</v>
      </c>
      <c r="N51" s="36">
        <v>52549</v>
      </c>
      <c r="O51" s="36">
        <v>35563</v>
      </c>
      <c r="P51" s="36">
        <v>7517</v>
      </c>
      <c r="Q51" s="36">
        <v>39139</v>
      </c>
      <c r="R51" s="36">
        <v>40873</v>
      </c>
      <c r="S51" s="36">
        <v>45830</v>
      </c>
      <c r="T51" s="36">
        <v>24467</v>
      </c>
      <c r="U51" s="36">
        <v>29007</v>
      </c>
      <c r="V51" s="36">
        <v>26755</v>
      </c>
      <c r="W51" s="36">
        <v>8797</v>
      </c>
      <c r="X51" s="36">
        <v>4582</v>
      </c>
      <c r="Y51" s="36">
        <v>6698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11329</v>
      </c>
      <c r="D55" s="52">
        <v>14784</v>
      </c>
      <c r="E55" s="52">
        <v>16782</v>
      </c>
      <c r="F55" s="52">
        <v>13887</v>
      </c>
      <c r="G55" s="52">
        <v>12742</v>
      </c>
      <c r="H55" s="52">
        <v>4893</v>
      </c>
      <c r="I55" s="52">
        <v>966</v>
      </c>
      <c r="J55" s="52">
        <v>269</v>
      </c>
      <c r="K55" s="52">
        <v>3630</v>
      </c>
      <c r="L55" s="52">
        <v>12671</v>
      </c>
      <c r="M55" s="52">
        <v>15676</v>
      </c>
      <c r="N55" s="52">
        <v>21333</v>
      </c>
      <c r="O55" s="52">
        <v>8249</v>
      </c>
      <c r="P55" s="52">
        <v>0</v>
      </c>
      <c r="Q55" s="52">
        <v>2668</v>
      </c>
      <c r="R55" s="52">
        <v>10105</v>
      </c>
      <c r="S55" s="52">
        <v>8268</v>
      </c>
      <c r="T55" s="52">
        <v>0</v>
      </c>
      <c r="U55" s="52">
        <v>433</v>
      </c>
      <c r="V55" s="52">
        <v>2534</v>
      </c>
      <c r="W55" s="52">
        <v>0</v>
      </c>
      <c r="X55" s="52">
        <v>1</v>
      </c>
      <c r="Y55" s="52">
        <v>1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2490</v>
      </c>
      <c r="D57" s="52">
        <v>4160</v>
      </c>
      <c r="E57" s="52">
        <v>5623</v>
      </c>
      <c r="F57" s="52">
        <v>4704</v>
      </c>
      <c r="G57" s="52">
        <v>4415</v>
      </c>
      <c r="H57" s="52">
        <v>1239</v>
      </c>
      <c r="I57" s="52">
        <v>186</v>
      </c>
      <c r="J57" s="52">
        <v>55</v>
      </c>
      <c r="K57" s="52">
        <v>2910</v>
      </c>
      <c r="L57" s="52">
        <v>2489</v>
      </c>
      <c r="M57" s="52">
        <v>5252</v>
      </c>
      <c r="N57" s="52">
        <v>13425</v>
      </c>
      <c r="O57" s="52">
        <v>2176</v>
      </c>
      <c r="P57" s="52">
        <v>0</v>
      </c>
      <c r="Q57" s="52">
        <v>640</v>
      </c>
      <c r="R57" s="52">
        <v>5054</v>
      </c>
      <c r="S57" s="52">
        <v>4991</v>
      </c>
      <c r="T57" s="52">
        <v>0</v>
      </c>
      <c r="U57" s="52">
        <v>196</v>
      </c>
      <c r="V57" s="52">
        <v>1299</v>
      </c>
      <c r="W57" s="52">
        <v>0</v>
      </c>
      <c r="X57" s="52">
        <v>1</v>
      </c>
      <c r="Y57" s="52">
        <v>1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31</v>
      </c>
      <c r="D59" s="52">
        <v>151</v>
      </c>
      <c r="E59" s="52">
        <v>120</v>
      </c>
      <c r="F59" s="52">
        <v>62</v>
      </c>
      <c r="G59" s="52">
        <v>47</v>
      </c>
      <c r="H59" s="52">
        <v>24</v>
      </c>
      <c r="I59" s="52">
        <v>4</v>
      </c>
      <c r="J59" s="52">
        <v>12</v>
      </c>
      <c r="K59" s="52">
        <v>107</v>
      </c>
      <c r="L59" s="52">
        <v>325</v>
      </c>
      <c r="M59" s="52">
        <v>324</v>
      </c>
      <c r="N59" s="52">
        <v>658</v>
      </c>
      <c r="O59" s="52">
        <v>436</v>
      </c>
      <c r="P59" s="52">
        <v>0</v>
      </c>
      <c r="Q59" s="52">
        <v>6</v>
      </c>
      <c r="R59" s="52">
        <v>81</v>
      </c>
      <c r="S59" s="52">
        <v>74</v>
      </c>
      <c r="T59" s="52">
        <v>0</v>
      </c>
      <c r="U59" s="52">
        <v>10</v>
      </c>
      <c r="V59" s="52">
        <v>120</v>
      </c>
      <c r="W59" s="52">
        <v>0</v>
      </c>
      <c r="X59" s="52">
        <v>1</v>
      </c>
      <c r="Y59" s="52">
        <v>1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60</v>
      </c>
      <c r="D60" s="52">
        <v>56</v>
      </c>
      <c r="E60" s="52">
        <v>91</v>
      </c>
      <c r="F60" s="52">
        <v>82</v>
      </c>
      <c r="G60" s="52">
        <v>81</v>
      </c>
      <c r="H60" s="52">
        <v>30</v>
      </c>
      <c r="I60" s="52">
        <v>4</v>
      </c>
      <c r="J60" s="52">
        <v>1</v>
      </c>
      <c r="K60" s="52">
        <v>13</v>
      </c>
      <c r="L60" s="52">
        <v>46</v>
      </c>
      <c r="M60" s="52">
        <v>75</v>
      </c>
      <c r="N60" s="52">
        <v>80</v>
      </c>
      <c r="O60" s="52">
        <v>32</v>
      </c>
      <c r="P60" s="52">
        <v>0</v>
      </c>
      <c r="Q60" s="52">
        <v>2</v>
      </c>
      <c r="R60" s="52">
        <v>6</v>
      </c>
      <c r="S60" s="52">
        <v>13</v>
      </c>
      <c r="T60" s="52">
        <v>0</v>
      </c>
      <c r="U60" s="52">
        <v>1</v>
      </c>
      <c r="V60" s="52">
        <v>6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11238</v>
      </c>
      <c r="D62" s="52">
        <v>14577</v>
      </c>
      <c r="E62" s="52">
        <v>16571</v>
      </c>
      <c r="F62" s="52">
        <v>13743</v>
      </c>
      <c r="G62" s="52">
        <v>12614</v>
      </c>
      <c r="H62" s="52">
        <v>4839</v>
      </c>
      <c r="I62" s="52">
        <v>958</v>
      </c>
      <c r="J62" s="52">
        <v>256</v>
      </c>
      <c r="K62" s="52">
        <v>3510</v>
      </c>
      <c r="L62" s="52">
        <v>7473</v>
      </c>
      <c r="M62" s="52">
        <v>14204</v>
      </c>
      <c r="N62" s="52">
        <v>19800</v>
      </c>
      <c r="O62" s="52">
        <v>7041</v>
      </c>
      <c r="P62" s="52">
        <v>0</v>
      </c>
      <c r="Q62" s="52">
        <v>2536</v>
      </c>
      <c r="R62" s="52">
        <v>8954</v>
      </c>
      <c r="S62" s="52">
        <v>7031</v>
      </c>
      <c r="T62" s="52">
        <v>0</v>
      </c>
      <c r="U62" s="52">
        <v>380</v>
      </c>
      <c r="V62" s="52">
        <v>2240</v>
      </c>
      <c r="W62" s="52">
        <v>0</v>
      </c>
      <c r="X62" s="52">
        <v>0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4827</v>
      </c>
      <c r="M63" s="52">
        <v>1073</v>
      </c>
      <c r="N63" s="52">
        <v>795</v>
      </c>
      <c r="O63" s="52">
        <v>740</v>
      </c>
      <c r="P63" s="52">
        <v>0</v>
      </c>
      <c r="Q63" s="52">
        <v>124</v>
      </c>
      <c r="R63" s="52">
        <v>1064</v>
      </c>
      <c r="S63" s="52">
        <v>1150</v>
      </c>
      <c r="T63" s="52">
        <v>0</v>
      </c>
      <c r="U63" s="52">
        <v>42</v>
      </c>
      <c r="V63" s="52">
        <v>168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538</v>
      </c>
      <c r="D65" s="52">
        <v>2152</v>
      </c>
      <c r="E65" s="52">
        <v>1756</v>
      </c>
      <c r="F65" s="52">
        <v>1378</v>
      </c>
      <c r="G65" s="52">
        <v>1405</v>
      </c>
      <c r="H65" s="52">
        <v>471</v>
      </c>
      <c r="I65" s="52">
        <v>43</v>
      </c>
      <c r="J65" s="52">
        <v>88</v>
      </c>
      <c r="K65" s="52">
        <v>522</v>
      </c>
      <c r="L65" s="52">
        <v>3077</v>
      </c>
      <c r="M65" s="52">
        <v>2800</v>
      </c>
      <c r="N65" s="52">
        <v>4028</v>
      </c>
      <c r="O65" s="52">
        <v>454</v>
      </c>
      <c r="P65" s="52">
        <v>0</v>
      </c>
      <c r="Q65" s="52">
        <v>0</v>
      </c>
      <c r="R65" s="52">
        <v>6</v>
      </c>
      <c r="S65" s="52">
        <v>27</v>
      </c>
      <c r="T65" s="52">
        <v>0</v>
      </c>
      <c r="U65" s="52">
        <v>27</v>
      </c>
      <c r="V65" s="52">
        <v>161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1364</v>
      </c>
      <c r="D66" s="52">
        <v>3136</v>
      </c>
      <c r="E66" s="52">
        <v>2820</v>
      </c>
      <c r="F66" s="52">
        <v>1665</v>
      </c>
      <c r="G66" s="52">
        <v>1065</v>
      </c>
      <c r="H66" s="52">
        <v>390</v>
      </c>
      <c r="I66" s="52">
        <v>78</v>
      </c>
      <c r="J66" s="52">
        <v>26</v>
      </c>
      <c r="K66" s="52">
        <v>483</v>
      </c>
      <c r="L66" s="52">
        <v>1466</v>
      </c>
      <c r="M66" s="52">
        <v>1908</v>
      </c>
      <c r="N66" s="52">
        <v>1684</v>
      </c>
      <c r="O66" s="52">
        <v>1000</v>
      </c>
      <c r="P66" s="52">
        <v>0</v>
      </c>
      <c r="Q66" s="52">
        <v>289</v>
      </c>
      <c r="R66" s="52">
        <v>1161</v>
      </c>
      <c r="S66" s="52">
        <v>575</v>
      </c>
      <c r="T66" s="52">
        <v>0</v>
      </c>
      <c r="U66" s="52">
        <v>32</v>
      </c>
      <c r="V66" s="52">
        <v>182</v>
      </c>
      <c r="W66" s="52">
        <v>0</v>
      </c>
      <c r="X66" s="52">
        <v>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9427</v>
      </c>
      <c r="D67" s="36">
        <v>9496</v>
      </c>
      <c r="E67" s="36">
        <v>12206</v>
      </c>
      <c r="F67" s="36">
        <v>10844</v>
      </c>
      <c r="G67" s="36">
        <v>10272</v>
      </c>
      <c r="H67" s="36">
        <v>4032</v>
      </c>
      <c r="I67" s="36">
        <v>845</v>
      </c>
      <c r="J67" s="36">
        <v>155</v>
      </c>
      <c r="K67" s="36">
        <v>2625</v>
      </c>
      <c r="L67" s="36">
        <v>8128</v>
      </c>
      <c r="M67" s="36">
        <v>10968</v>
      </c>
      <c r="N67" s="36">
        <v>15621</v>
      </c>
      <c r="O67" s="36">
        <v>6795</v>
      </c>
      <c r="P67" s="36">
        <v>0</v>
      </c>
      <c r="Q67" s="36">
        <v>2379</v>
      </c>
      <c r="R67" s="36">
        <v>8938</v>
      </c>
      <c r="S67" s="36">
        <v>7666</v>
      </c>
      <c r="T67" s="36">
        <v>0</v>
      </c>
      <c r="U67" s="36">
        <v>374</v>
      </c>
      <c r="V67" s="36">
        <v>2191</v>
      </c>
      <c r="W67" s="36">
        <v>0</v>
      </c>
      <c r="X67" s="36">
        <v>1</v>
      </c>
      <c r="Y67" s="36">
        <v>1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22498</v>
      </c>
      <c r="D71" s="52">
        <v>22837</v>
      </c>
      <c r="E71" s="52">
        <v>26414</v>
      </c>
      <c r="F71" s="52">
        <v>30913</v>
      </c>
      <c r="G71" s="52">
        <v>22969</v>
      </c>
      <c r="H71" s="52">
        <v>8638</v>
      </c>
      <c r="I71" s="52">
        <v>1713</v>
      </c>
      <c r="J71" s="52">
        <v>570</v>
      </c>
      <c r="K71" s="52">
        <v>8286</v>
      </c>
      <c r="L71" s="52">
        <v>34346</v>
      </c>
      <c r="M71" s="52">
        <v>41432</v>
      </c>
      <c r="N71" s="52">
        <v>29400</v>
      </c>
      <c r="O71" s="52">
        <v>17133</v>
      </c>
      <c r="P71" s="52">
        <v>0</v>
      </c>
      <c r="Q71" s="52">
        <v>1002</v>
      </c>
      <c r="R71" s="52">
        <v>12311</v>
      </c>
      <c r="S71" s="52">
        <v>12432</v>
      </c>
      <c r="T71" s="52">
        <v>0</v>
      </c>
      <c r="U71" s="52">
        <v>659</v>
      </c>
      <c r="V71" s="52">
        <v>5157</v>
      </c>
      <c r="W71" s="52">
        <v>0</v>
      </c>
      <c r="X71" s="52">
        <v>4</v>
      </c>
      <c r="Y71" s="52">
        <v>2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3354</v>
      </c>
      <c r="D73" s="52">
        <v>2428</v>
      </c>
      <c r="E73" s="52">
        <v>3758</v>
      </c>
      <c r="F73" s="52">
        <v>5213</v>
      </c>
      <c r="G73" s="52">
        <v>5816</v>
      </c>
      <c r="H73" s="52">
        <v>6988</v>
      </c>
      <c r="I73" s="52">
        <v>4012</v>
      </c>
      <c r="J73" s="52">
        <v>1290</v>
      </c>
      <c r="K73" s="52">
        <v>5626</v>
      </c>
      <c r="L73" s="52">
        <v>5947</v>
      </c>
      <c r="M73" s="52">
        <v>15037</v>
      </c>
      <c r="N73" s="52">
        <v>20922</v>
      </c>
      <c r="O73" s="52">
        <v>16626</v>
      </c>
      <c r="P73" s="52">
        <v>13253</v>
      </c>
      <c r="Q73" s="52">
        <v>1992</v>
      </c>
      <c r="R73" s="52">
        <v>3315</v>
      </c>
      <c r="S73" s="52">
        <v>16985</v>
      </c>
      <c r="T73" s="52">
        <v>13970</v>
      </c>
      <c r="U73" s="52">
        <v>10058</v>
      </c>
      <c r="V73" s="52">
        <v>12753</v>
      </c>
      <c r="W73" s="52">
        <v>11818</v>
      </c>
      <c r="X73" s="52">
        <v>11217</v>
      </c>
      <c r="Y73" s="52">
        <v>822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1263</v>
      </c>
      <c r="D75" s="52">
        <f t="shared" si="0"/>
        <v>3399</v>
      </c>
      <c r="E75" s="52">
        <f t="shared" si="0"/>
        <v>2458</v>
      </c>
      <c r="F75" s="52">
        <f t="shared" si="0"/>
        <v>1665</v>
      </c>
      <c r="G75" s="52">
        <f t="shared" si="0"/>
        <v>1402</v>
      </c>
      <c r="H75" s="52">
        <f t="shared" si="0"/>
        <v>1713</v>
      </c>
      <c r="I75" s="52">
        <f t="shared" si="0"/>
        <v>1131</v>
      </c>
      <c r="J75" s="52">
        <f t="shared" si="0"/>
        <v>1883</v>
      </c>
      <c r="K75" s="52">
        <f t="shared" si="0"/>
        <v>2325</v>
      </c>
      <c r="L75" s="52">
        <f t="shared" si="0"/>
        <v>2933</v>
      </c>
      <c r="M75" s="52">
        <f t="shared" si="0"/>
        <v>2352</v>
      </c>
      <c r="N75" s="52">
        <f t="shared" si="0"/>
        <v>2920</v>
      </c>
      <c r="O75" s="52">
        <f t="shared" si="0"/>
        <v>3416</v>
      </c>
      <c r="P75" s="52">
        <f t="shared" si="0"/>
        <v>1077</v>
      </c>
      <c r="Q75" s="52">
        <f t="shared" si="0"/>
        <v>537</v>
      </c>
      <c r="R75" s="52">
        <f t="shared" ref="R75:V75" si="1">R43-R59</f>
        <v>703</v>
      </c>
      <c r="S75" s="52">
        <f t="shared" si="1"/>
        <v>1272</v>
      </c>
      <c r="T75" s="52">
        <f t="shared" si="1"/>
        <v>2893</v>
      </c>
      <c r="U75" s="52">
        <f t="shared" si="1"/>
        <v>2000</v>
      </c>
      <c r="V75" s="52">
        <f t="shared" si="1"/>
        <v>2411</v>
      </c>
      <c r="W75" s="52">
        <f t="shared" ref="W75:Y75" si="2">W43-W59</f>
        <v>3163</v>
      </c>
      <c r="X75" s="52">
        <f t="shared" si="2"/>
        <v>4058</v>
      </c>
      <c r="Y75" s="52">
        <f t="shared" si="2"/>
        <v>2366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308</v>
      </c>
      <c r="D76" s="52">
        <f t="shared" si="3"/>
        <v>215</v>
      </c>
      <c r="E76" s="52">
        <f t="shared" si="3"/>
        <v>334</v>
      </c>
      <c r="F76" s="52">
        <f t="shared" si="3"/>
        <v>410</v>
      </c>
      <c r="G76" s="52">
        <f t="shared" si="3"/>
        <v>421</v>
      </c>
      <c r="H76" s="52">
        <f t="shared" si="3"/>
        <v>372</v>
      </c>
      <c r="I76" s="52">
        <f t="shared" si="3"/>
        <v>92</v>
      </c>
      <c r="J76" s="52">
        <f t="shared" si="3"/>
        <v>64</v>
      </c>
      <c r="K76" s="52">
        <f t="shared" si="3"/>
        <v>143</v>
      </c>
      <c r="L76" s="52">
        <f t="shared" si="3"/>
        <v>239</v>
      </c>
      <c r="M76" s="52">
        <f t="shared" si="3"/>
        <v>339</v>
      </c>
      <c r="N76" s="52">
        <f t="shared" si="3"/>
        <v>199</v>
      </c>
      <c r="O76" s="52">
        <f t="shared" si="3"/>
        <v>128</v>
      </c>
      <c r="P76" s="52">
        <f t="shared" si="3"/>
        <v>8</v>
      </c>
      <c r="Q76" s="52">
        <f t="shared" si="3"/>
        <v>8</v>
      </c>
      <c r="R76" s="52">
        <f t="shared" ref="R76:V76" si="4">R44-R60</f>
        <v>18</v>
      </c>
      <c r="S76" s="52">
        <f t="shared" si="4"/>
        <v>69</v>
      </c>
      <c r="T76" s="52">
        <f t="shared" si="4"/>
        <v>80</v>
      </c>
      <c r="U76" s="52">
        <f t="shared" si="4"/>
        <v>112</v>
      </c>
      <c r="V76" s="52">
        <f t="shared" si="4"/>
        <v>63</v>
      </c>
      <c r="W76" s="52">
        <f t="shared" ref="W76:Y76" si="5">W44-W60</f>
        <v>8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1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57486</v>
      </c>
      <c r="D78" s="52">
        <f t="shared" si="9"/>
        <v>55908</v>
      </c>
      <c r="E78" s="52">
        <f t="shared" si="9"/>
        <v>61199</v>
      </c>
      <c r="F78" s="52">
        <f t="shared" si="9"/>
        <v>68862</v>
      </c>
      <c r="G78" s="52">
        <f t="shared" si="9"/>
        <v>66018</v>
      </c>
      <c r="H78" s="52">
        <f t="shared" si="9"/>
        <v>59586</v>
      </c>
      <c r="I78" s="52">
        <f t="shared" si="9"/>
        <v>21978</v>
      </c>
      <c r="J78" s="52">
        <f t="shared" si="9"/>
        <v>20728</v>
      </c>
      <c r="K78" s="52">
        <f t="shared" si="9"/>
        <v>38641</v>
      </c>
      <c r="L78" s="52">
        <f t="shared" si="9"/>
        <v>38819</v>
      </c>
      <c r="M78" s="52">
        <f t="shared" si="9"/>
        <v>64379</v>
      </c>
      <c r="N78" s="52">
        <f t="shared" si="9"/>
        <v>49312</v>
      </c>
      <c r="O78" s="52">
        <f t="shared" si="9"/>
        <v>27953</v>
      </c>
      <c r="P78" s="52">
        <f t="shared" si="9"/>
        <v>3110</v>
      </c>
      <c r="Q78" s="52">
        <f t="shared" si="9"/>
        <v>15635</v>
      </c>
      <c r="R78" s="52">
        <f t="shared" ref="R78:V78" si="10">R46-R62</f>
        <v>30525</v>
      </c>
      <c r="S78" s="52">
        <f t="shared" si="10"/>
        <v>38942</v>
      </c>
      <c r="T78" s="52">
        <f t="shared" si="10"/>
        <v>29239</v>
      </c>
      <c r="U78" s="52">
        <f t="shared" si="10"/>
        <v>32885</v>
      </c>
      <c r="V78" s="52">
        <f t="shared" si="10"/>
        <v>25104</v>
      </c>
      <c r="W78" s="52">
        <f t="shared" ref="W78:Y78" si="11">W46-W62</f>
        <v>6706</v>
      </c>
      <c r="X78" s="52">
        <f t="shared" si="11"/>
        <v>0</v>
      </c>
      <c r="Y78" s="52">
        <f t="shared" si="11"/>
        <v>0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25071</v>
      </c>
      <c r="M79" s="52">
        <f t="shared" si="12"/>
        <v>4860</v>
      </c>
      <c r="N79" s="52">
        <f t="shared" si="12"/>
        <v>1978</v>
      </c>
      <c r="O79" s="52">
        <f t="shared" si="12"/>
        <v>2936</v>
      </c>
      <c r="P79" s="52">
        <f t="shared" si="12"/>
        <v>285</v>
      </c>
      <c r="Q79" s="52">
        <f t="shared" si="12"/>
        <v>763</v>
      </c>
      <c r="R79" s="52">
        <f t="shared" ref="R79:V79" si="13">R47-R63</f>
        <v>3621</v>
      </c>
      <c r="S79" s="52">
        <f t="shared" si="13"/>
        <v>6368</v>
      </c>
      <c r="T79" s="52">
        <f t="shared" si="13"/>
        <v>5750</v>
      </c>
      <c r="U79" s="52">
        <f t="shared" si="13"/>
        <v>3627</v>
      </c>
      <c r="V79" s="52">
        <f t="shared" si="13"/>
        <v>1877</v>
      </c>
      <c r="W79" s="52">
        <f t="shared" ref="W79:Y79" si="14">W47-W63</f>
        <v>663</v>
      </c>
      <c r="X79" s="52">
        <f t="shared" si="14"/>
        <v>0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21955</v>
      </c>
      <c r="D81" s="52">
        <v>36638</v>
      </c>
      <c r="E81" s="52">
        <v>23450</v>
      </c>
      <c r="F81" s="52">
        <v>21292</v>
      </c>
      <c r="G81" s="52">
        <v>21648</v>
      </c>
      <c r="H81" s="52">
        <v>18283</v>
      </c>
      <c r="I81" s="52">
        <v>7909</v>
      </c>
      <c r="J81" s="52">
        <v>10810</v>
      </c>
      <c r="K81" s="52">
        <v>10487</v>
      </c>
      <c r="L81" s="52">
        <v>24567</v>
      </c>
      <c r="M81" s="52">
        <v>17888</v>
      </c>
      <c r="N81" s="52">
        <v>13791</v>
      </c>
      <c r="O81" s="52">
        <v>5207</v>
      </c>
      <c r="P81" s="52">
        <v>438</v>
      </c>
      <c r="Q81" s="52">
        <v>0</v>
      </c>
      <c r="R81" s="52">
        <v>73</v>
      </c>
      <c r="S81" s="52">
        <v>354</v>
      </c>
      <c r="T81" s="52">
        <v>5309</v>
      </c>
      <c r="U81" s="52">
        <v>4265</v>
      </c>
      <c r="V81" s="52">
        <v>3252</v>
      </c>
      <c r="W81" s="52">
        <v>929</v>
      </c>
      <c r="X81" s="52">
        <v>1995</v>
      </c>
      <c r="Y81" s="52">
        <v>1705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4785</v>
      </c>
      <c r="D82" s="52">
        <v>5869</v>
      </c>
      <c r="E82" s="52">
        <v>7755</v>
      </c>
      <c r="F82" s="52">
        <v>6727</v>
      </c>
      <c r="G82" s="52">
        <v>4440</v>
      </c>
      <c r="H82" s="52">
        <v>3953</v>
      </c>
      <c r="I82" s="52">
        <v>1373</v>
      </c>
      <c r="J82" s="52">
        <v>1725</v>
      </c>
      <c r="K82" s="52">
        <v>4809</v>
      </c>
      <c r="L82" s="52">
        <v>6552</v>
      </c>
      <c r="M82" s="52">
        <v>8056</v>
      </c>
      <c r="N82" s="52">
        <v>3976</v>
      </c>
      <c r="O82" s="52">
        <v>4233</v>
      </c>
      <c r="P82" s="52">
        <v>1119</v>
      </c>
      <c r="Q82" s="52">
        <v>4465</v>
      </c>
      <c r="R82" s="52">
        <v>4148</v>
      </c>
      <c r="S82" s="52">
        <v>2861</v>
      </c>
      <c r="T82" s="52">
        <v>1539</v>
      </c>
      <c r="U82" s="52">
        <v>2405</v>
      </c>
      <c r="V82" s="52">
        <v>2032</v>
      </c>
      <c r="W82" s="52">
        <v>700</v>
      </c>
      <c r="X82" s="52">
        <v>192</v>
      </c>
      <c r="Y82" s="52">
        <v>159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33069</v>
      </c>
      <c r="D83" s="36">
        <v>17770</v>
      </c>
      <c r="E83" s="36">
        <v>33568</v>
      </c>
      <c r="F83" s="36">
        <v>43801</v>
      </c>
      <c r="G83" s="36">
        <v>42831</v>
      </c>
      <c r="H83" s="36">
        <v>40840</v>
      </c>
      <c r="I83" s="36">
        <v>14906</v>
      </c>
      <c r="J83" s="36">
        <v>10355</v>
      </c>
      <c r="K83" s="36">
        <v>26156</v>
      </c>
      <c r="L83" s="36">
        <v>36330</v>
      </c>
      <c r="M83" s="36">
        <v>46333</v>
      </c>
      <c r="N83" s="36">
        <v>36928</v>
      </c>
      <c r="O83" s="36">
        <v>28768</v>
      </c>
      <c r="P83" s="36">
        <v>7517</v>
      </c>
      <c r="Q83" s="36">
        <v>36760</v>
      </c>
      <c r="R83" s="36">
        <v>31935</v>
      </c>
      <c r="S83" s="36">
        <v>38164</v>
      </c>
      <c r="T83" s="36">
        <v>24467</v>
      </c>
      <c r="U83" s="36">
        <v>28633</v>
      </c>
      <c r="V83" s="36">
        <v>24564</v>
      </c>
      <c r="W83" s="36">
        <v>8797</v>
      </c>
      <c r="X83" s="36">
        <v>4581</v>
      </c>
      <c r="Y83" s="36">
        <v>6697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65</v>
      </c>
      <c r="K89" s="52">
        <f>RES_hhdet_numvin!K5</f>
        <v>1783</v>
      </c>
      <c r="L89" s="52">
        <f>RES_hhdet_numvin!L5</f>
        <v>8773</v>
      </c>
      <c r="M89" s="52">
        <f>RES_hhdet_numvin!M5</f>
        <v>12446</v>
      </c>
      <c r="N89" s="52">
        <f>RES_hhdet_numvin!N5</f>
        <v>12378</v>
      </c>
      <c r="O89" s="52">
        <f>RES_hhdet_numvin!O5</f>
        <v>6735</v>
      </c>
      <c r="P89" s="52">
        <f>RES_hhdet_numvin!P5</f>
        <v>0</v>
      </c>
      <c r="Q89" s="52">
        <f>RES_hhdet_numvin!Q5</f>
        <v>1084</v>
      </c>
      <c r="R89" s="52">
        <f>RES_hhdet_numvin!R5</f>
        <v>6797</v>
      </c>
      <c r="S89" s="52">
        <f>RES_hhdet_numvin!S5</f>
        <v>6315</v>
      </c>
      <c r="T89" s="52">
        <f>RES_hhdet_numvin!T5</f>
        <v>0</v>
      </c>
      <c r="U89" s="52">
        <f>RES_hhdet_numvin!U5</f>
        <v>340</v>
      </c>
      <c r="V89" s="52">
        <f>RES_hhdet_numvin!V5</f>
        <v>2405</v>
      </c>
      <c r="W89" s="52">
        <f>RES_hhdet_numvin!W5</f>
        <v>0</v>
      </c>
      <c r="X89" s="52">
        <f>RES_hhdet_numvin!X5</f>
        <v>2</v>
      </c>
      <c r="Y89" s="52">
        <f>RES_hhdet_numvin!Y5</f>
        <v>3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1759</v>
      </c>
      <c r="S92" s="52">
        <f>RES_hhdet_numvin!S8</f>
        <v>6560</v>
      </c>
      <c r="T92" s="52">
        <f>RES_hhdet_numvin!T8</f>
        <v>5595</v>
      </c>
      <c r="U92" s="52">
        <f>RES_hhdet_numvin!U8</f>
        <v>7682</v>
      </c>
      <c r="V92" s="52">
        <f>RES_hhdet_numvin!V8</f>
        <v>11401</v>
      </c>
      <c r="W92" s="52">
        <f>RES_hhdet_numvin!W8</f>
        <v>9788</v>
      </c>
      <c r="X92" s="52">
        <f>RES_hhdet_numvin!X8</f>
        <v>11120</v>
      </c>
      <c r="Y92" s="52">
        <f>RES_hhdet_numvin!Y8</f>
        <v>823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3</v>
      </c>
      <c r="L94" s="52">
        <f>RES_hhdet_numvin!L10</f>
        <v>10</v>
      </c>
      <c r="M94" s="52">
        <f>RES_hhdet_numvin!M10</f>
        <v>10</v>
      </c>
      <c r="N94" s="52">
        <f>RES_hhdet_numvin!N10</f>
        <v>17</v>
      </c>
      <c r="O94" s="52">
        <f>RES_hhdet_numvin!O10</f>
        <v>21</v>
      </c>
      <c r="P94" s="52">
        <f>RES_hhdet_numvin!P10</f>
        <v>2</v>
      </c>
      <c r="Q94" s="52">
        <f>RES_hhdet_numvin!Q10</f>
        <v>1</v>
      </c>
      <c r="R94" s="52">
        <f>RES_hhdet_numvin!R10</f>
        <v>5</v>
      </c>
      <c r="S94" s="52">
        <f>RES_hhdet_numvin!S10</f>
        <v>8</v>
      </c>
      <c r="T94" s="52">
        <f>RES_hhdet_numvin!T10</f>
        <v>27</v>
      </c>
      <c r="U94" s="52">
        <f>RES_hhdet_numvin!U10</f>
        <v>21</v>
      </c>
      <c r="V94" s="52">
        <f>RES_hhdet_numvin!V10</f>
        <v>36</v>
      </c>
      <c r="W94" s="52">
        <f>RES_hhdet_numvin!W10</f>
        <v>89</v>
      </c>
      <c r="X94" s="52">
        <f>RES_hhdet_numvin!X10</f>
        <v>411</v>
      </c>
      <c r="Y94" s="52">
        <f>RES_hhdet_numvin!Y10</f>
        <v>2367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3</v>
      </c>
      <c r="S95" s="52">
        <f>RES_hhdet_numvin!S11</f>
        <v>26</v>
      </c>
      <c r="T95" s="52">
        <f>RES_hhdet_numvin!T11</f>
        <v>22</v>
      </c>
      <c r="U95" s="52">
        <f>RES_hhdet_numvin!U11</f>
        <v>30</v>
      </c>
      <c r="V95" s="52">
        <f>RES_hhdet_numvin!V11</f>
        <v>21</v>
      </c>
      <c r="W95" s="52">
        <f>RES_hhdet_numvin!W11</f>
        <v>3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5392</v>
      </c>
      <c r="S99" s="138">
        <f>RES_hhdet_numvin!S15</f>
        <v>12488</v>
      </c>
      <c r="T99" s="138">
        <f>RES_hhdet_numvin!T15</f>
        <v>8731</v>
      </c>
      <c r="U99" s="138">
        <f>RES_hhdet_numvin!U15</f>
        <v>10271</v>
      </c>
      <c r="V99" s="138">
        <f>RES_hhdet_numvin!V15</f>
        <v>9565</v>
      </c>
      <c r="W99" s="138">
        <f>RES_hhdet_numvin!W15</f>
        <v>2979</v>
      </c>
      <c r="X99" s="138">
        <f>RES_hhdet_numvin!X15</f>
        <v>0</v>
      </c>
      <c r="Y99" s="138">
        <f>RES_hhdet_numvin!Y15</f>
        <v>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642</v>
      </c>
      <c r="S100" s="138">
        <f>RES_hhdet_numvin!S16</f>
        <v>2048</v>
      </c>
      <c r="T100" s="138">
        <f>RES_hhdet_numvin!T16</f>
        <v>1723</v>
      </c>
      <c r="U100" s="138">
        <f>RES_hhdet_numvin!U16</f>
        <v>1137</v>
      </c>
      <c r="V100" s="138">
        <f>RES_hhdet_numvin!V16</f>
        <v>725</v>
      </c>
      <c r="W100" s="138">
        <f>RES_hhdet_numvin!W16</f>
        <v>292</v>
      </c>
      <c r="X100" s="138">
        <f>RES_hhdet_numvin!X16</f>
        <v>0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2</v>
      </c>
      <c r="S104" s="52">
        <f>RES_hhdet_numvin!S20</f>
        <v>24</v>
      </c>
      <c r="T104" s="52">
        <f>RES_hhdet_numvin!T20</f>
        <v>426</v>
      </c>
      <c r="U104" s="52">
        <f>RES_hhdet_numvin!U20</f>
        <v>359</v>
      </c>
      <c r="V104" s="52">
        <f>RES_hhdet_numvin!V20</f>
        <v>310</v>
      </c>
      <c r="W104" s="52">
        <f>RES_hhdet_numvin!W20</f>
        <v>89</v>
      </c>
      <c r="X104" s="52">
        <f>RES_hhdet_numvin!X20</f>
        <v>385</v>
      </c>
      <c r="Y104" s="52">
        <f>RES_hhdet_numvin!Y20</f>
        <v>1705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964</v>
      </c>
      <c r="T105" s="52">
        <f>RES_hhdet_numvin!T21</f>
        <v>496</v>
      </c>
      <c r="U105" s="52">
        <f>RES_hhdet_numvin!U21</f>
        <v>812</v>
      </c>
      <c r="V105" s="52">
        <f>RES_hhdet_numvin!V21</f>
        <v>776</v>
      </c>
      <c r="W105" s="52">
        <f>RES_hhdet_numvin!W21</f>
        <v>285</v>
      </c>
      <c r="X105" s="52">
        <f>RES_hhdet_numvin!X21</f>
        <v>93</v>
      </c>
      <c r="Y105" s="52">
        <f>RES_hhdet_numvin!Y21</f>
        <v>159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12903</v>
      </c>
      <c r="T106" s="36">
        <f>RES_hhdet_numvin!T22</f>
        <v>7959</v>
      </c>
      <c r="U106" s="36">
        <f>RES_hhdet_numvin!U22</f>
        <v>9655</v>
      </c>
      <c r="V106" s="36">
        <f>RES_hhdet_numvin!V22</f>
        <v>9338</v>
      </c>
      <c r="W106" s="36">
        <f>RES_hhdet_numvin!W22</f>
        <v>3537</v>
      </c>
      <c r="X106" s="36">
        <f>RES_hhdet_numvin!X22</f>
        <v>2151</v>
      </c>
      <c r="Y106" s="36">
        <f>RES_hhdet_numvin!Y22</f>
        <v>6698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312.20231756711672</v>
      </c>
      <c r="C110" s="117">
        <f t="shared" si="15"/>
        <v>224.10477258473102</v>
      </c>
      <c r="D110" s="117">
        <f t="shared" si="15"/>
        <v>359.0685906583933</v>
      </c>
      <c r="E110" s="117">
        <f t="shared" si="15"/>
        <v>412.00869664255328</v>
      </c>
      <c r="F110" s="117">
        <f t="shared" si="15"/>
        <v>330.1482633285467</v>
      </c>
      <c r="G110" s="117">
        <f t="shared" si="15"/>
        <v>308.01261560724362</v>
      </c>
      <c r="H110" s="117">
        <f t="shared" si="15"/>
        <v>322.35433764362449</v>
      </c>
      <c r="I110" s="117">
        <f t="shared" si="15"/>
        <v>278.63247381792428</v>
      </c>
      <c r="J110" s="117">
        <f t="shared" si="15"/>
        <v>262.264904522873</v>
      </c>
      <c r="K110" s="117">
        <f t="shared" si="15"/>
        <v>197.40226618589242</v>
      </c>
      <c r="L110" s="117">
        <f t="shared" si="15"/>
        <v>252.6350818112721</v>
      </c>
      <c r="M110" s="117">
        <f t="shared" si="15"/>
        <v>305.05882059227667</v>
      </c>
      <c r="N110" s="117">
        <f t="shared" si="15"/>
        <v>293.80118517732774</v>
      </c>
      <c r="O110" s="117">
        <f t="shared" si="15"/>
        <v>246.71806841063062</v>
      </c>
      <c r="P110" s="117">
        <f t="shared" si="15"/>
        <v>183.69840686501539</v>
      </c>
      <c r="Q110" s="117">
        <f t="shared" si="15"/>
        <v>187.5535824887524</v>
      </c>
      <c r="R110" s="117">
        <f t="shared" ref="R110:V110" si="16">R111+R114+R116+R126</f>
        <v>205.32896918635544</v>
      </c>
      <c r="S110" s="117">
        <f t="shared" si="16"/>
        <v>214.23762182146993</v>
      </c>
      <c r="T110" s="117">
        <f t="shared" si="16"/>
        <v>163.23762100168679</v>
      </c>
      <c r="U110" s="117">
        <f t="shared" si="16"/>
        <v>145.64158819813323</v>
      </c>
      <c r="V110" s="117">
        <f t="shared" si="16"/>
        <v>141.39267726828879</v>
      </c>
      <c r="W110" s="117">
        <f t="shared" ref="W110:Y110" si="17">W111+W114+W116+W126</f>
        <v>178.91556970814224</v>
      </c>
      <c r="X110" s="117">
        <f t="shared" si="17"/>
        <v>67.863450273141595</v>
      </c>
      <c r="Y110" s="117">
        <f t="shared" si="17"/>
        <v>25.940877988391325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230.93906426035963</v>
      </c>
      <c r="C111" s="122">
        <f t="shared" si="18"/>
        <v>149.38616671093655</v>
      </c>
      <c r="D111" s="122">
        <f t="shared" si="18"/>
        <v>274.59097273837892</v>
      </c>
      <c r="E111" s="122">
        <f t="shared" si="18"/>
        <v>326.27766983988982</v>
      </c>
      <c r="F111" s="122">
        <f t="shared" si="18"/>
        <v>245.90837535167867</v>
      </c>
      <c r="G111" s="122">
        <f t="shared" si="18"/>
        <v>222.56179912061356</v>
      </c>
      <c r="H111" s="122">
        <f t="shared" si="18"/>
        <v>238.6019802654701</v>
      </c>
      <c r="I111" s="122">
        <f t="shared" si="18"/>
        <v>201.3091526583722</v>
      </c>
      <c r="J111" s="122">
        <f t="shared" si="18"/>
        <v>187.17620005668365</v>
      </c>
      <c r="K111" s="122">
        <f t="shared" si="18"/>
        <v>128.88244712051895</v>
      </c>
      <c r="L111" s="122">
        <f t="shared" si="18"/>
        <v>180.70320951574575</v>
      </c>
      <c r="M111" s="122">
        <f t="shared" si="18"/>
        <v>227.02904632407873</v>
      </c>
      <c r="N111" s="122">
        <f t="shared" si="18"/>
        <v>220.08529280552412</v>
      </c>
      <c r="O111" s="122">
        <f t="shared" si="18"/>
        <v>179.9774606010065</v>
      </c>
      <c r="P111" s="122">
        <f t="shared" si="18"/>
        <v>125.39996012221815</v>
      </c>
      <c r="Q111" s="122">
        <f t="shared" si="18"/>
        <v>130.00273255225858</v>
      </c>
      <c r="R111" s="122">
        <f t="shared" ref="R111:V111" si="19">SUM(R112:R113)</f>
        <v>146.69120864862171</v>
      </c>
      <c r="S111" s="122">
        <f t="shared" si="19"/>
        <v>154.5804281613469</v>
      </c>
      <c r="T111" s="122">
        <f t="shared" si="19"/>
        <v>111.73177446278181</v>
      </c>
      <c r="U111" s="122">
        <f t="shared" si="19"/>
        <v>99.665866749137749</v>
      </c>
      <c r="V111" s="122">
        <f t="shared" si="19"/>
        <v>96.845870217006663</v>
      </c>
      <c r="W111" s="122">
        <f t="shared" ref="W111:Y111" si="20">SUM(W112:W113)</f>
        <v>136.06238262478453</v>
      </c>
      <c r="X111" s="122">
        <f t="shared" si="20"/>
        <v>40.932149226397947</v>
      </c>
      <c r="Y111" s="122">
        <f t="shared" si="20"/>
        <v>13.602560202690949</v>
      </c>
      <c r="DA111" s="130" t="s">
        <v>1573</v>
      </c>
    </row>
    <row r="112" spans="1:105" ht="12" customHeight="1" x14ac:dyDescent="0.25">
      <c r="A112" s="97" t="s">
        <v>51</v>
      </c>
      <c r="B112" s="98">
        <v>229.80065764320184</v>
      </c>
      <c r="C112" s="98">
        <v>148.66354707668521</v>
      </c>
      <c r="D112" s="98">
        <v>273.26377318279822</v>
      </c>
      <c r="E112" s="98">
        <v>324.71221454196649</v>
      </c>
      <c r="F112" s="98">
        <v>244.73571429689099</v>
      </c>
      <c r="G112" s="98">
        <v>221.5130994838691</v>
      </c>
      <c r="H112" s="98">
        <v>237.48365916778999</v>
      </c>
      <c r="I112" s="98">
        <v>200.38118630411807</v>
      </c>
      <c r="J112" s="98">
        <v>186.31423423637804</v>
      </c>
      <c r="K112" s="98">
        <v>128.29213672431584</v>
      </c>
      <c r="L112" s="98">
        <v>179.86410623865476</v>
      </c>
      <c r="M112" s="98">
        <v>225.95931498996842</v>
      </c>
      <c r="N112" s="98">
        <v>219.05952995127527</v>
      </c>
      <c r="O112" s="98">
        <v>179.12461545810632</v>
      </c>
      <c r="P112" s="98">
        <v>124.81268749402882</v>
      </c>
      <c r="Q112" s="98">
        <v>129.39408062389461</v>
      </c>
      <c r="R112" s="98">
        <v>146.003243527276</v>
      </c>
      <c r="S112" s="98">
        <v>153.84620237779882</v>
      </c>
      <c r="T112" s="98">
        <v>111.20088372981746</v>
      </c>
      <c r="U112" s="98">
        <v>99.191511489717342</v>
      </c>
      <c r="V112" s="98">
        <v>96.378608995368424</v>
      </c>
      <c r="W112" s="98">
        <v>135.40103865057381</v>
      </c>
      <c r="X112" s="98">
        <v>40.733481417789264</v>
      </c>
      <c r="Y112" s="98">
        <v>13.536318907041178</v>
      </c>
      <c r="DA112" s="63" t="s">
        <v>1574</v>
      </c>
    </row>
    <row r="113" spans="1:105" ht="12" customHeight="1" x14ac:dyDescent="0.25">
      <c r="A113" s="97" t="s">
        <v>53</v>
      </c>
      <c r="B113" s="98">
        <v>1.1384066171577965</v>
      </c>
      <c r="C113" s="98">
        <v>0.72261963425133779</v>
      </c>
      <c r="D113" s="98">
        <v>1.3271995555807068</v>
      </c>
      <c r="E113" s="98">
        <v>1.5654552979233161</v>
      </c>
      <c r="F113" s="98">
        <v>1.1726610547876686</v>
      </c>
      <c r="G113" s="98">
        <v>1.0486996367444505</v>
      </c>
      <c r="H113" s="98">
        <v>1.118321097680103</v>
      </c>
      <c r="I113" s="98">
        <v>0.92796635425413676</v>
      </c>
      <c r="J113" s="98">
        <v>0.8619658203056183</v>
      </c>
      <c r="K113" s="98">
        <v>0.59031039620310299</v>
      </c>
      <c r="L113" s="98">
        <v>0.83910327709099053</v>
      </c>
      <c r="M113" s="98">
        <v>1.0697313341103249</v>
      </c>
      <c r="N113" s="98">
        <v>1.0257628542488466</v>
      </c>
      <c r="O113" s="98">
        <v>0.85284514290017344</v>
      </c>
      <c r="P113" s="98">
        <v>0.58727262818932147</v>
      </c>
      <c r="Q113" s="98">
        <v>0.6086519283639803</v>
      </c>
      <c r="R113" s="98">
        <v>0.6879651213457203</v>
      </c>
      <c r="S113" s="98">
        <v>0.7342257835480942</v>
      </c>
      <c r="T113" s="98">
        <v>0.53089073296435108</v>
      </c>
      <c r="U113" s="98">
        <v>0.47435525942040629</v>
      </c>
      <c r="V113" s="98">
        <v>0.46726122163823708</v>
      </c>
      <c r="W113" s="98">
        <v>0.66134397421071733</v>
      </c>
      <c r="X113" s="98">
        <v>0.19866780860868485</v>
      </c>
      <c r="Y113" s="98">
        <v>6.6241295649770382E-2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0.19793130803810283</v>
      </c>
      <c r="C114" s="122">
        <f t="shared" si="21"/>
        <v>0.23867862225915065</v>
      </c>
      <c r="D114" s="122">
        <f t="shared" si="21"/>
        <v>0.1844627028739777</v>
      </c>
      <c r="E114" s="122">
        <f t="shared" si="21"/>
        <v>0.29572297479808551</v>
      </c>
      <c r="F114" s="122">
        <f t="shared" si="21"/>
        <v>0.19695685495225532</v>
      </c>
      <c r="G114" s="122">
        <f t="shared" si="21"/>
        <v>0.23588490343108884</v>
      </c>
      <c r="H114" s="122">
        <f t="shared" si="21"/>
        <v>0.3676226022852172</v>
      </c>
      <c r="I114" s="122">
        <f t="shared" si="21"/>
        <v>0.77553798026329801</v>
      </c>
      <c r="J114" s="122">
        <f t="shared" si="21"/>
        <v>0.49328922933916453</v>
      </c>
      <c r="K114" s="122">
        <f t="shared" si="21"/>
        <v>0.33812571487332937</v>
      </c>
      <c r="L114" s="122">
        <f t="shared" si="21"/>
        <v>0.48936303050825641</v>
      </c>
      <c r="M114" s="122">
        <f t="shared" si="21"/>
        <v>0.4108319976137369</v>
      </c>
      <c r="N114" s="122">
        <f t="shared" si="21"/>
        <v>1.3909971850583804</v>
      </c>
      <c r="O114" s="122">
        <f t="shared" si="21"/>
        <v>0.63339912875396265</v>
      </c>
      <c r="P114" s="122">
        <f t="shared" si="21"/>
        <v>0.52690196077952811</v>
      </c>
      <c r="Q114" s="122">
        <f t="shared" si="21"/>
        <v>0.87416477005445459</v>
      </c>
      <c r="R114" s="122">
        <f t="shared" si="21"/>
        <v>0.88568659716655818</v>
      </c>
      <c r="S114" s="122">
        <f t="shared" si="21"/>
        <v>0.97947529668001021</v>
      </c>
      <c r="T114" s="122">
        <f t="shared" si="21"/>
        <v>0.79203783028081443</v>
      </c>
      <c r="U114" s="122">
        <f t="shared" si="21"/>
        <v>0.70833866957960501</v>
      </c>
      <c r="V114" s="122">
        <f t="shared" si="21"/>
        <v>0.6467922153729645</v>
      </c>
      <c r="W114" s="122">
        <f t="shared" si="21"/>
        <v>0.64319147584307435</v>
      </c>
      <c r="X114" s="122">
        <f t="shared" si="21"/>
        <v>0.54231734217229555</v>
      </c>
      <c r="Y114" s="122">
        <f t="shared" si="21"/>
        <v>0.41908856565700342</v>
      </c>
      <c r="DA114" s="130" t="s">
        <v>1576</v>
      </c>
    </row>
    <row r="115" spans="1:105" ht="12" customHeight="1" x14ac:dyDescent="0.25">
      <c r="A115" s="97" t="s">
        <v>53</v>
      </c>
      <c r="B115" s="98">
        <v>0.19793130803810283</v>
      </c>
      <c r="C115" s="98">
        <v>0.23867862225915065</v>
      </c>
      <c r="D115" s="98">
        <v>0.1844627028739777</v>
      </c>
      <c r="E115" s="98">
        <v>0.29572297479808551</v>
      </c>
      <c r="F115" s="98">
        <v>0.19695685495225532</v>
      </c>
      <c r="G115" s="98">
        <v>0.23588490343108884</v>
      </c>
      <c r="H115" s="98">
        <v>0.3676226022852172</v>
      </c>
      <c r="I115" s="98">
        <v>0.77553798026329801</v>
      </c>
      <c r="J115" s="98">
        <v>0.49328922933916453</v>
      </c>
      <c r="K115" s="98">
        <v>0.33812571487332937</v>
      </c>
      <c r="L115" s="98">
        <v>0.48936303050825641</v>
      </c>
      <c r="M115" s="98">
        <v>0.4108319976137369</v>
      </c>
      <c r="N115" s="98">
        <v>1.3909971850583804</v>
      </c>
      <c r="O115" s="98">
        <v>0.63339912875396265</v>
      </c>
      <c r="P115" s="98">
        <v>0.52690196077952811</v>
      </c>
      <c r="Q115" s="98">
        <v>0.87416477005445459</v>
      </c>
      <c r="R115" s="98">
        <v>0.88568659716655818</v>
      </c>
      <c r="S115" s="98">
        <v>0.97947529668001021</v>
      </c>
      <c r="T115" s="98">
        <v>0.79203783028081443</v>
      </c>
      <c r="U115" s="98">
        <v>0.70833866957960501</v>
      </c>
      <c r="V115" s="98">
        <v>0.6467922153729645</v>
      </c>
      <c r="W115" s="98">
        <v>0.64319147584307435</v>
      </c>
      <c r="X115" s="98">
        <v>0.54231734217229555</v>
      </c>
      <c r="Y115" s="98">
        <v>0.41908856565700342</v>
      </c>
      <c r="DA115" s="63" t="s">
        <v>1577</v>
      </c>
    </row>
    <row r="116" spans="1:105" ht="12" customHeight="1" x14ac:dyDescent="0.25">
      <c r="A116" s="121" t="s">
        <v>55</v>
      </c>
      <c r="B116" s="122">
        <v>52.295502391701412</v>
      </c>
      <c r="C116" s="122">
        <v>48.221370437740973</v>
      </c>
      <c r="D116" s="122">
        <v>54.304273093967836</v>
      </c>
      <c r="E116" s="122">
        <v>53.266793520878871</v>
      </c>
      <c r="F116" s="122">
        <v>52.159827775983906</v>
      </c>
      <c r="G116" s="122">
        <v>54.524347435212597</v>
      </c>
      <c r="H116" s="122">
        <v>52.884531622233951</v>
      </c>
      <c r="I116" s="122">
        <v>47.835164510641135</v>
      </c>
      <c r="J116" s="122">
        <v>48.358129795515879</v>
      </c>
      <c r="K116" s="122">
        <v>45.536168746414319</v>
      </c>
      <c r="L116" s="122">
        <v>47.209783945253264</v>
      </c>
      <c r="M116" s="122">
        <v>50.956345513819741</v>
      </c>
      <c r="N116" s="122">
        <v>46.979782720269029</v>
      </c>
      <c r="O116" s="122">
        <v>42.96367470126048</v>
      </c>
      <c r="P116" s="122">
        <v>37.922480397274398</v>
      </c>
      <c r="Q116" s="122">
        <v>36.947023743138821</v>
      </c>
      <c r="R116" s="122">
        <v>37.527098930745204</v>
      </c>
      <c r="S116" s="122">
        <v>38.137475570583703</v>
      </c>
      <c r="T116" s="122">
        <v>33.214001613425175</v>
      </c>
      <c r="U116" s="122">
        <v>29.567400863844284</v>
      </c>
      <c r="V116" s="122">
        <v>28.622357879877597</v>
      </c>
      <c r="W116" s="122">
        <v>27.521735162119288</v>
      </c>
      <c r="X116" s="122">
        <v>17.553693922285632</v>
      </c>
      <c r="Y116" s="122">
        <v>8.0726000172696413</v>
      </c>
      <c r="DA116" s="130" t="s">
        <v>1578</v>
      </c>
    </row>
    <row r="117" spans="1:105" ht="12" customHeight="1" x14ac:dyDescent="0.25">
      <c r="A117" s="97" t="s">
        <v>143</v>
      </c>
      <c r="B117" s="98">
        <v>1.1178433920669271</v>
      </c>
      <c r="C117" s="98">
        <v>0.93278759726135418</v>
      </c>
      <c r="D117" s="98">
        <v>1.5042420763140836</v>
      </c>
      <c r="E117" s="98">
        <v>1.8037665403316399</v>
      </c>
      <c r="F117" s="98">
        <v>1.6875638282158754</v>
      </c>
      <c r="G117" s="98">
        <v>1.8170855185099595</v>
      </c>
      <c r="H117" s="98">
        <v>2.056958046874716</v>
      </c>
      <c r="I117" s="98">
        <v>2.1099807849907375</v>
      </c>
      <c r="J117" s="98">
        <v>2.2921362555883991</v>
      </c>
      <c r="K117" s="98">
        <v>1.8624487146132331</v>
      </c>
      <c r="L117" s="98">
        <v>2.6833858794305936</v>
      </c>
      <c r="M117" s="98">
        <v>3.3440813986815709</v>
      </c>
      <c r="N117" s="98">
        <v>3.2420942008216342</v>
      </c>
      <c r="O117" s="98">
        <v>2.6509028374892529</v>
      </c>
      <c r="P117" s="98">
        <v>1.8471625107480691</v>
      </c>
      <c r="Q117" s="98">
        <v>2.322906096273389</v>
      </c>
      <c r="R117" s="98">
        <v>2.6258717875226902</v>
      </c>
      <c r="S117" s="98">
        <v>2.7672924153607292</v>
      </c>
      <c r="T117" s="98">
        <v>1.9999761154103339</v>
      </c>
      <c r="U117" s="98">
        <v>1.7839399290272575</v>
      </c>
      <c r="V117" s="98">
        <v>1.7334240609036733</v>
      </c>
      <c r="W117" s="98">
        <v>2.4354243669531557</v>
      </c>
      <c r="X117" s="98">
        <v>0.73265978790484509</v>
      </c>
      <c r="Y117" s="98">
        <v>0.24374223750835966</v>
      </c>
      <c r="DA117" s="63" t="s">
        <v>1579</v>
      </c>
    </row>
    <row r="118" spans="1:105" ht="12" customHeight="1" x14ac:dyDescent="0.25">
      <c r="A118" s="97" t="s">
        <v>124</v>
      </c>
      <c r="B118" s="98">
        <v>0.40853980642323201</v>
      </c>
      <c r="C118" s="98">
        <v>0.40296565750529784</v>
      </c>
      <c r="D118" s="98">
        <v>0.35197162666963167</v>
      </c>
      <c r="E118" s="98">
        <v>0.3483530028745806</v>
      </c>
      <c r="F118" s="98">
        <v>0.3446633689496616</v>
      </c>
      <c r="G118" s="98">
        <v>0.34204600640790278</v>
      </c>
      <c r="H118" s="98">
        <v>0.32239495923657635</v>
      </c>
      <c r="I118" s="98">
        <v>0.29387306093105037</v>
      </c>
      <c r="J118" s="98">
        <v>0.27387196274327646</v>
      </c>
      <c r="K118" s="98">
        <v>0.2551582048091488</v>
      </c>
      <c r="L118" s="98">
        <v>0.24732601951653285</v>
      </c>
      <c r="M118" s="98">
        <v>0.25467670929778319</v>
      </c>
      <c r="N118" s="98">
        <v>0.22244274401485403</v>
      </c>
      <c r="O118" s="98">
        <v>0.19017012097516436</v>
      </c>
      <c r="P118" s="98">
        <v>0.1697946193309495</v>
      </c>
      <c r="Q118" s="98">
        <v>0.15935585030050137</v>
      </c>
      <c r="R118" s="98">
        <v>0.12923324850603396</v>
      </c>
      <c r="S118" s="98">
        <v>0.11046239133309713</v>
      </c>
      <c r="T118" s="98">
        <v>8.6022473516256526E-2</v>
      </c>
      <c r="U118" s="98">
        <v>6.3419552093869264E-2</v>
      </c>
      <c r="V118" s="98">
        <v>5.6490652793623884E-2</v>
      </c>
      <c r="W118" s="98">
        <v>5.2303840455815521E-2</v>
      </c>
      <c r="X118" s="98">
        <v>3.5755801885890184E-2</v>
      </c>
      <c r="Y118" s="98">
        <v>1.3500338228670389E-2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1.0121841362907295E-4</v>
      </c>
      <c r="M119" s="98">
        <v>1.051883450374541E-4</v>
      </c>
      <c r="N119" s="98">
        <v>1.0017324002167957E-4</v>
      </c>
      <c r="O119" s="98">
        <v>9.8024555201188621E-5</v>
      </c>
      <c r="P119" s="98">
        <v>1.0133426416996619E-4</v>
      </c>
      <c r="Q119" s="98">
        <v>1.0116308698455089E-4</v>
      </c>
      <c r="R119" s="98">
        <v>9.6806024384234928E-5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4.9603838053602615E-5</v>
      </c>
      <c r="M120" s="101">
        <v>5.0600530669958006E-5</v>
      </c>
      <c r="N120" s="101">
        <v>4.5815320964477904E-5</v>
      </c>
      <c r="O120" s="101">
        <v>4.7265374809237008E-5</v>
      </c>
      <c r="P120" s="101">
        <v>5.0360752480865676E-5</v>
      </c>
      <c r="Q120" s="101">
        <v>4.7638798748883543E-5</v>
      </c>
      <c r="R120" s="101">
        <v>4.8160584656456549E-5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5.1614575575470326E-5</v>
      </c>
      <c r="M121" s="104">
        <v>5.4587814367496104E-5</v>
      </c>
      <c r="N121" s="104">
        <v>5.4357919057201668E-5</v>
      </c>
      <c r="O121" s="104">
        <v>5.0759180391951613E-5</v>
      </c>
      <c r="P121" s="104">
        <v>5.0973511689100516E-5</v>
      </c>
      <c r="Q121" s="104">
        <v>5.352428823566734E-5</v>
      </c>
      <c r="R121" s="104">
        <v>4.8645439727778372E-5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50.769119193211253</v>
      </c>
      <c r="C122" s="101">
        <v>46.885617182974322</v>
      </c>
      <c r="D122" s="101">
        <v>52.44805939098412</v>
      </c>
      <c r="E122" s="101">
        <v>51.114673977672652</v>
      </c>
      <c r="F122" s="101">
        <v>50.127600578818367</v>
      </c>
      <c r="G122" s="101">
        <v>52.365215910294737</v>
      </c>
      <c r="H122" s="101">
        <v>50.505178616122656</v>
      </c>
      <c r="I122" s="101">
        <v>45.431310664719348</v>
      </c>
      <c r="J122" s="101">
        <v>45.792121577184204</v>
      </c>
      <c r="K122" s="101">
        <v>43.41856182699194</v>
      </c>
      <c r="L122" s="101">
        <v>41.355591741823062</v>
      </c>
      <c r="M122" s="101">
        <v>43.729097940663088</v>
      </c>
      <c r="N122" s="101">
        <v>40.010905061812124</v>
      </c>
      <c r="O122" s="101">
        <v>36.427344229981927</v>
      </c>
      <c r="P122" s="101">
        <v>32.440182112203637</v>
      </c>
      <c r="Q122" s="101">
        <v>31.273811059291173</v>
      </c>
      <c r="R122" s="101">
        <v>31.618170299137798</v>
      </c>
      <c r="S122" s="101">
        <v>32.088020520929753</v>
      </c>
      <c r="T122" s="101">
        <v>28.665770740691112</v>
      </c>
      <c r="U122" s="101">
        <v>25.290101423714766</v>
      </c>
      <c r="V122" s="101">
        <v>24.366768833166542</v>
      </c>
      <c r="W122" s="101">
        <v>22.701534470092163</v>
      </c>
      <c r="X122" s="101">
        <v>15.174608688527776</v>
      </c>
      <c r="Y122" s="101">
        <v>7.0610886382478872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2.923379086069442</v>
      </c>
      <c r="M123" s="104">
        <v>3.6283842768322652</v>
      </c>
      <c r="N123" s="104">
        <v>3.5042405403803909</v>
      </c>
      <c r="O123" s="104">
        <v>3.6951594882589376</v>
      </c>
      <c r="P123" s="104">
        <v>3.4652398207275779</v>
      </c>
      <c r="Q123" s="104">
        <v>3.1908495741867684</v>
      </c>
      <c r="R123" s="104">
        <v>3.1537267895542964</v>
      </c>
      <c r="S123" s="104">
        <v>3.1717002429601218</v>
      </c>
      <c r="T123" s="104">
        <v>2.4622322838074764</v>
      </c>
      <c r="U123" s="104">
        <v>2.4299399590083914</v>
      </c>
      <c r="V123" s="104">
        <v>2.4656743330137578</v>
      </c>
      <c r="W123" s="104">
        <v>2.3324724846181555</v>
      </c>
      <c r="X123" s="104">
        <v>1.6106696439671193</v>
      </c>
      <c r="Y123" s="104">
        <v>0.75426880328472357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1.3791215317017584</v>
      </c>
      <c r="M124" s="98">
        <v>1.6658687971918928</v>
      </c>
      <c r="N124" s="98">
        <v>1.5175178668564913</v>
      </c>
      <c r="O124" s="98">
        <v>1.6872468846256183</v>
      </c>
      <c r="P124" s="98">
        <v>1.6323164869208469</v>
      </c>
      <c r="Q124" s="98">
        <v>1.4244950232870643</v>
      </c>
      <c r="R124" s="98">
        <v>1.4854663640807197</v>
      </c>
      <c r="S124" s="98">
        <v>1.5492353504176066</v>
      </c>
      <c r="T124" s="98">
        <v>1.1227720651771729</v>
      </c>
      <c r="U124" s="98">
        <v>1.0957427686448373</v>
      </c>
      <c r="V124" s="98">
        <v>1.1285185178121226</v>
      </c>
      <c r="W124" s="98">
        <v>1.0702321968158424</v>
      </c>
      <c r="X124" s="98">
        <v>0.73817837677130926</v>
      </c>
      <c r="Y124" s="98">
        <v>0.34261189775685302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1.5442575543676835</v>
      </c>
      <c r="M125" s="98">
        <v>1.9625154796403721</v>
      </c>
      <c r="N125" s="98">
        <v>1.9867226735238996</v>
      </c>
      <c r="O125" s="98">
        <v>2.007912603633319</v>
      </c>
      <c r="P125" s="98">
        <v>1.8329233338067312</v>
      </c>
      <c r="Q125" s="98">
        <v>1.7663545508997041</v>
      </c>
      <c r="R125" s="98">
        <v>1.6682604254735767</v>
      </c>
      <c r="S125" s="98">
        <v>1.6224648925425149</v>
      </c>
      <c r="T125" s="98">
        <v>1.3394602186303035</v>
      </c>
      <c r="U125" s="98">
        <v>1.3341971903635541</v>
      </c>
      <c r="V125" s="98">
        <v>1.337155815201635</v>
      </c>
      <c r="W125" s="98">
        <v>1.2622402878023133</v>
      </c>
      <c r="X125" s="98">
        <v>0.87249126719581005</v>
      </c>
      <c r="Y125" s="98">
        <v>0.41165690552787054</v>
      </c>
      <c r="DA125" s="63" t="s">
        <v>1587</v>
      </c>
    </row>
    <row r="126" spans="1:105" ht="12" customHeight="1" x14ac:dyDescent="0.25">
      <c r="A126" s="121" t="s">
        <v>54</v>
      </c>
      <c r="B126" s="122">
        <v>28.769819607017553</v>
      </c>
      <c r="C126" s="122">
        <v>26.258556813794343</v>
      </c>
      <c r="D126" s="122">
        <v>29.988882123172591</v>
      </c>
      <c r="E126" s="122">
        <v>32.168510306986491</v>
      </c>
      <c r="F126" s="122">
        <v>31.883103345931868</v>
      </c>
      <c r="G126" s="122">
        <v>30.690584147986396</v>
      </c>
      <c r="H126" s="122">
        <v>30.500203153635219</v>
      </c>
      <c r="I126" s="122">
        <v>28.712618668647664</v>
      </c>
      <c r="J126" s="122">
        <v>26.237285441334294</v>
      </c>
      <c r="K126" s="122">
        <v>22.645524604085814</v>
      </c>
      <c r="L126" s="122">
        <v>24.232725319764821</v>
      </c>
      <c r="M126" s="122">
        <v>26.662596756764444</v>
      </c>
      <c r="N126" s="122">
        <v>25.345112466476241</v>
      </c>
      <c r="O126" s="122">
        <v>23.143533979609675</v>
      </c>
      <c r="P126" s="122">
        <v>19.849064384743301</v>
      </c>
      <c r="Q126" s="122">
        <v>19.729661423300527</v>
      </c>
      <c r="R126" s="122">
        <v>20.224975009821943</v>
      </c>
      <c r="S126" s="122">
        <v>20.540242792859324</v>
      </c>
      <c r="T126" s="122">
        <v>17.499807095198964</v>
      </c>
      <c r="U126" s="122">
        <v>15.699981915571605</v>
      </c>
      <c r="V126" s="122">
        <v>15.277656956031574</v>
      </c>
      <c r="W126" s="122">
        <v>14.688260445395338</v>
      </c>
      <c r="X126" s="122">
        <v>8.8352897822857184</v>
      </c>
      <c r="Y126" s="122">
        <v>3.8466292027737294</v>
      </c>
      <c r="DA126" s="130" t="s">
        <v>1588</v>
      </c>
    </row>
    <row r="127" spans="1:105" ht="12" customHeight="1" x14ac:dyDescent="0.25">
      <c r="A127" s="97" t="s">
        <v>51</v>
      </c>
      <c r="B127" s="98">
        <v>9.7288764367862193</v>
      </c>
      <c r="C127" s="98">
        <v>7.1614469253655511</v>
      </c>
      <c r="D127" s="98">
        <v>12.177470553441401</v>
      </c>
      <c r="E127" s="98">
        <v>13.64403611460637</v>
      </c>
      <c r="F127" s="98">
        <v>12.062878366724524</v>
      </c>
      <c r="G127" s="98">
        <v>10.930949993321683</v>
      </c>
      <c r="H127" s="98">
        <v>11.395410300382393</v>
      </c>
      <c r="I127" s="98">
        <v>10.857500150787956</v>
      </c>
      <c r="J127" s="98">
        <v>9.89775676512728</v>
      </c>
      <c r="K127" s="98">
        <v>6.9175555756882288</v>
      </c>
      <c r="L127" s="98">
        <v>8.7331613642877528</v>
      </c>
      <c r="M127" s="98">
        <v>9.0694325021496045</v>
      </c>
      <c r="N127" s="98">
        <v>8.7924429158307031</v>
      </c>
      <c r="O127" s="98">
        <v>7.189571988153256</v>
      </c>
      <c r="P127" s="98">
        <v>5.0096254896340957</v>
      </c>
      <c r="Q127" s="98">
        <v>1.7308206745008088</v>
      </c>
      <c r="R127" s="98">
        <v>1.9532578580299997</v>
      </c>
      <c r="S127" s="98">
        <v>2.0578723607528349</v>
      </c>
      <c r="T127" s="98">
        <v>1.4875322441960364</v>
      </c>
      <c r="U127" s="98">
        <v>1.3269561478933762</v>
      </c>
      <c r="V127" s="98">
        <v>1.2891707270469068</v>
      </c>
      <c r="W127" s="98">
        <v>1.8111724080963794</v>
      </c>
      <c r="X127" s="98">
        <v>0.5449507977452932</v>
      </c>
      <c r="Y127" s="98">
        <v>0.18090188210566535</v>
      </c>
      <c r="DA127" s="63" t="s">
        <v>1589</v>
      </c>
    </row>
    <row r="128" spans="1:105" ht="12" customHeight="1" x14ac:dyDescent="0.25">
      <c r="A128" s="97" t="s">
        <v>50</v>
      </c>
      <c r="B128" s="98">
        <v>1.5086253632051683</v>
      </c>
      <c r="C128" s="98">
        <v>1.7857862284053172</v>
      </c>
      <c r="D128" s="98">
        <v>2.0742146748489096</v>
      </c>
      <c r="E128" s="98">
        <v>2.9094170333124842</v>
      </c>
      <c r="F128" s="98">
        <v>3.3434331817363918</v>
      </c>
      <c r="G128" s="98">
        <v>3.3597066177052541</v>
      </c>
      <c r="H128" s="98">
        <v>3.4493369232072721</v>
      </c>
      <c r="I128" s="98">
        <v>3.0000621654249735</v>
      </c>
      <c r="J128" s="98">
        <v>2.4762534812680421</v>
      </c>
      <c r="K128" s="98">
        <v>2.5725087336978416</v>
      </c>
      <c r="L128" s="98">
        <v>2.2283099175724925</v>
      </c>
      <c r="M128" s="98">
        <v>3.00456572450573</v>
      </c>
      <c r="N128" s="98">
        <v>2.7001748744517839</v>
      </c>
      <c r="O128" s="98">
        <v>2.651532844029739</v>
      </c>
      <c r="P128" s="98">
        <v>2.337199482695449</v>
      </c>
      <c r="Q128" s="98">
        <v>3.4968720355981042</v>
      </c>
      <c r="R128" s="98">
        <v>2.9562014717358664</v>
      </c>
      <c r="S128" s="98">
        <v>2.596859258610305</v>
      </c>
      <c r="T128" s="98">
        <v>2.1261305453897625</v>
      </c>
      <c r="U128" s="98">
        <v>1.7251748531869959</v>
      </c>
      <c r="V128" s="98">
        <v>1.6685676353309613</v>
      </c>
      <c r="W128" s="98">
        <v>1.5388898439085967</v>
      </c>
      <c r="X128" s="98">
        <v>0.8964107894555664</v>
      </c>
      <c r="Y128" s="98">
        <v>0.29655666586546836</v>
      </c>
      <c r="DA128" s="63" t="s">
        <v>1590</v>
      </c>
    </row>
    <row r="129" spans="1:105" ht="12" customHeight="1" x14ac:dyDescent="0.25">
      <c r="A129" s="109" t="s">
        <v>120</v>
      </c>
      <c r="B129" s="33">
        <v>17.532317807026164</v>
      </c>
      <c r="C129" s="33">
        <v>17.311323660023476</v>
      </c>
      <c r="D129" s="33">
        <v>15.737196894882281</v>
      </c>
      <c r="E129" s="33">
        <v>15.615057159067636</v>
      </c>
      <c r="F129" s="33">
        <v>16.476791797470952</v>
      </c>
      <c r="G129" s="33">
        <v>16.39992753695946</v>
      </c>
      <c r="H129" s="33">
        <v>15.655455930045555</v>
      </c>
      <c r="I129" s="33">
        <v>14.855056352434733</v>
      </c>
      <c r="J129" s="33">
        <v>13.863275194938973</v>
      </c>
      <c r="K129" s="33">
        <v>13.155460294699743</v>
      </c>
      <c r="L129" s="33">
        <v>13.271254037904576</v>
      </c>
      <c r="M129" s="33">
        <v>14.58859853010911</v>
      </c>
      <c r="N129" s="33">
        <v>13.852494676193754</v>
      </c>
      <c r="O129" s="33">
        <v>13.302429147426679</v>
      </c>
      <c r="P129" s="33">
        <v>12.502239412413756</v>
      </c>
      <c r="Q129" s="33">
        <v>14.501968713201615</v>
      </c>
      <c r="R129" s="33">
        <v>15.315515680056077</v>
      </c>
      <c r="S129" s="33">
        <v>15.885511173496182</v>
      </c>
      <c r="T129" s="33">
        <v>13.886144305613165</v>
      </c>
      <c r="U129" s="33">
        <v>12.647850914491233</v>
      </c>
      <c r="V129" s="33">
        <v>12.319918593653707</v>
      </c>
      <c r="W129" s="33">
        <v>11.338198193390362</v>
      </c>
      <c r="X129" s="33">
        <v>7.3939281950848592</v>
      </c>
      <c r="Y129" s="33">
        <v>3.3691706548025957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172.63254820863688</v>
      </c>
      <c r="C131" s="117">
        <f t="shared" si="22"/>
        <v>125.66884454080687</v>
      </c>
      <c r="D131" s="117">
        <f t="shared" si="22"/>
        <v>199.28558700735485</v>
      </c>
      <c r="E131" s="117">
        <f t="shared" si="22"/>
        <v>229.45939432043133</v>
      </c>
      <c r="F131" s="117">
        <f t="shared" si="22"/>
        <v>185.99261903456494</v>
      </c>
      <c r="G131" s="117">
        <f t="shared" si="22"/>
        <v>174.97567092779005</v>
      </c>
      <c r="H131" s="117">
        <f t="shared" si="22"/>
        <v>183.79718489665063</v>
      </c>
      <c r="I131" s="117">
        <f t="shared" si="22"/>
        <v>160.49330880410977</v>
      </c>
      <c r="J131" s="117">
        <f t="shared" si="22"/>
        <v>151.12030043084636</v>
      </c>
      <c r="K131" s="117">
        <f t="shared" si="22"/>
        <v>115.01263085739566</v>
      </c>
      <c r="L131" s="117">
        <f t="shared" si="22"/>
        <v>148.83159728641684</v>
      </c>
      <c r="M131" s="117">
        <f t="shared" si="22"/>
        <v>181.76911439397702</v>
      </c>
      <c r="N131" s="117">
        <f t="shared" si="22"/>
        <v>180.05865468217215</v>
      </c>
      <c r="O131" s="117">
        <f t="shared" si="22"/>
        <v>152.2574500738686</v>
      </c>
      <c r="P131" s="117">
        <f t="shared" si="22"/>
        <v>114.277701505701</v>
      </c>
      <c r="Q131" s="117">
        <f t="shared" si="22"/>
        <v>118.21770367573426</v>
      </c>
      <c r="R131" s="117">
        <f t="shared" ref="R131:V131" si="23">R132+R135+R137+R147</f>
        <v>130.33931620717522</v>
      </c>
      <c r="S131" s="117">
        <f t="shared" si="23"/>
        <v>137.90639427523311</v>
      </c>
      <c r="T131" s="117">
        <f t="shared" si="23"/>
        <v>106.64688095899632</v>
      </c>
      <c r="U131" s="117">
        <f t="shared" si="23"/>
        <v>96.381259300093134</v>
      </c>
      <c r="V131" s="117">
        <f t="shared" si="23"/>
        <v>94.715260502085059</v>
      </c>
      <c r="W131" s="117">
        <f t="shared" ref="W131:Y131" si="24">W132+W135+W137+W147</f>
        <v>118.6959898409493</v>
      </c>
      <c r="X131" s="117">
        <f t="shared" si="24"/>
        <v>47.172231264021356</v>
      </c>
      <c r="Y131" s="117">
        <f t="shared" si="24"/>
        <v>18.923222788478153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124.03288366429145</v>
      </c>
      <c r="C132" s="122">
        <f t="shared" si="25"/>
        <v>80.532829767176167</v>
      </c>
      <c r="D132" s="122">
        <f t="shared" si="25"/>
        <v>148.74110717671326</v>
      </c>
      <c r="E132" s="122">
        <f t="shared" si="25"/>
        <v>177.80109983629026</v>
      </c>
      <c r="F132" s="122">
        <f t="shared" si="25"/>
        <v>134.91826521035637</v>
      </c>
      <c r="G132" s="122">
        <f t="shared" si="25"/>
        <v>122.8723722203314</v>
      </c>
      <c r="H132" s="122">
        <f t="shared" si="25"/>
        <v>132.27194976032521</v>
      </c>
      <c r="I132" s="122">
        <f t="shared" si="25"/>
        <v>111.94926431145193</v>
      </c>
      <c r="J132" s="122">
        <f t="shared" si="25"/>
        <v>104.45110287024011</v>
      </c>
      <c r="K132" s="122">
        <f t="shared" si="25"/>
        <v>72.39185171875603</v>
      </c>
      <c r="L132" s="122">
        <f t="shared" si="25"/>
        <v>103.07707962556447</v>
      </c>
      <c r="M132" s="122">
        <f t="shared" si="25"/>
        <v>131.89990487886661</v>
      </c>
      <c r="N132" s="122">
        <f t="shared" si="25"/>
        <v>130.20470064093797</v>
      </c>
      <c r="O132" s="122">
        <f t="shared" si="25"/>
        <v>108.03214080688417</v>
      </c>
      <c r="P132" s="122">
        <f t="shared" si="25"/>
        <v>75.420832925923875</v>
      </c>
      <c r="Q132" s="122">
        <f t="shared" si="25"/>
        <v>78.372624929281287</v>
      </c>
      <c r="R132" s="122">
        <f t="shared" ref="R132:V132" si="26">SUM(R133:R134)</f>
        <v>89.21429715447583</v>
      </c>
      <c r="S132" s="122">
        <f t="shared" si="26"/>
        <v>95.088844299283849</v>
      </c>
      <c r="T132" s="122">
        <f t="shared" si="26"/>
        <v>69.145985036215833</v>
      </c>
      <c r="U132" s="122">
        <f t="shared" si="26"/>
        <v>62.060939271934579</v>
      </c>
      <c r="V132" s="122">
        <f t="shared" si="26"/>
        <v>60.884962531009478</v>
      </c>
      <c r="W132" s="122">
        <f t="shared" ref="W132:Y132" si="27">SUM(W133:W134)</f>
        <v>85.904919863216023</v>
      </c>
      <c r="X132" s="122">
        <f t="shared" si="27"/>
        <v>25.905994506424946</v>
      </c>
      <c r="Y132" s="122">
        <f t="shared" si="27"/>
        <v>8.6108231311801102</v>
      </c>
      <c r="DA132" s="130" t="s">
        <v>1741</v>
      </c>
    </row>
    <row r="133" spans="1:105" ht="12" customHeight="1" x14ac:dyDescent="0.25">
      <c r="A133" s="97" t="s">
        <v>51</v>
      </c>
      <c r="B133" s="98">
        <v>122.89447704713365</v>
      </c>
      <c r="C133" s="98">
        <v>79.810210132924823</v>
      </c>
      <c r="D133" s="98">
        <v>147.41390762113255</v>
      </c>
      <c r="E133" s="98">
        <v>176.23564453836696</v>
      </c>
      <c r="F133" s="98">
        <v>133.74560415556869</v>
      </c>
      <c r="G133" s="98">
        <v>121.82367258358695</v>
      </c>
      <c r="H133" s="98">
        <v>131.1536286626451</v>
      </c>
      <c r="I133" s="98">
        <v>111.02129795719779</v>
      </c>
      <c r="J133" s="98">
        <v>103.58913704993449</v>
      </c>
      <c r="K133" s="98">
        <v>71.801541322552922</v>
      </c>
      <c r="L133" s="98">
        <v>102.23797634847348</v>
      </c>
      <c r="M133" s="98">
        <v>130.83017354475629</v>
      </c>
      <c r="N133" s="98">
        <v>129.17893778668912</v>
      </c>
      <c r="O133" s="98">
        <v>107.17929566398399</v>
      </c>
      <c r="P133" s="98">
        <v>74.83356029773455</v>
      </c>
      <c r="Q133" s="98">
        <v>77.763973000917304</v>
      </c>
      <c r="R133" s="98">
        <v>88.526332033130103</v>
      </c>
      <c r="S133" s="98">
        <v>94.354618515735751</v>
      </c>
      <c r="T133" s="98">
        <v>68.615094303251482</v>
      </c>
      <c r="U133" s="98">
        <v>61.586584012514173</v>
      </c>
      <c r="V133" s="98">
        <v>60.417701309371239</v>
      </c>
      <c r="W133" s="98">
        <v>85.243575889005299</v>
      </c>
      <c r="X133" s="98">
        <v>25.70732669781626</v>
      </c>
      <c r="Y133" s="98">
        <v>8.5445818355303391</v>
      </c>
      <c r="DA133" s="63" t="s">
        <v>1742</v>
      </c>
    </row>
    <row r="134" spans="1:105" ht="12" customHeight="1" x14ac:dyDescent="0.25">
      <c r="A134" s="97" t="s">
        <v>53</v>
      </c>
      <c r="B134" s="98">
        <v>1.1384066171577965</v>
      </c>
      <c r="C134" s="98">
        <v>0.72261963425133779</v>
      </c>
      <c r="D134" s="98">
        <v>1.3271995555807068</v>
      </c>
      <c r="E134" s="98">
        <v>1.5654552979233161</v>
      </c>
      <c r="F134" s="98">
        <v>1.1726610547876686</v>
      </c>
      <c r="G134" s="98">
        <v>1.0486996367444505</v>
      </c>
      <c r="H134" s="98">
        <v>1.118321097680103</v>
      </c>
      <c r="I134" s="98">
        <v>0.92796635425413676</v>
      </c>
      <c r="J134" s="98">
        <v>0.8619658203056183</v>
      </c>
      <c r="K134" s="98">
        <v>0.59031039620310299</v>
      </c>
      <c r="L134" s="98">
        <v>0.83910327709099053</v>
      </c>
      <c r="M134" s="98">
        <v>1.0697313341103249</v>
      </c>
      <c r="N134" s="98">
        <v>1.0257628542488466</v>
      </c>
      <c r="O134" s="98">
        <v>0.85284514290017344</v>
      </c>
      <c r="P134" s="98">
        <v>0.58727262818932147</v>
      </c>
      <c r="Q134" s="98">
        <v>0.6086519283639803</v>
      </c>
      <c r="R134" s="98">
        <v>0.6879651213457203</v>
      </c>
      <c r="S134" s="98">
        <v>0.7342257835480942</v>
      </c>
      <c r="T134" s="98">
        <v>0.53089073296435108</v>
      </c>
      <c r="U134" s="98">
        <v>0.47435525942040629</v>
      </c>
      <c r="V134" s="98">
        <v>0.46726122163823708</v>
      </c>
      <c r="W134" s="98">
        <v>0.66134397421071733</v>
      </c>
      <c r="X134" s="98">
        <v>0.19866780860868485</v>
      </c>
      <c r="Y134" s="98">
        <v>6.6241295649770382E-2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0.32219789672174881</v>
      </c>
      <c r="C135" s="122">
        <f t="shared" si="28"/>
        <v>0.42917713974177657</v>
      </c>
      <c r="D135" s="122">
        <f t="shared" si="28"/>
        <v>0.3554839159472617</v>
      </c>
      <c r="E135" s="122">
        <f t="shared" si="28"/>
        <v>0.60524489184610997</v>
      </c>
      <c r="F135" s="122">
        <f t="shared" si="28"/>
        <v>0.42183694872642646</v>
      </c>
      <c r="G135" s="122">
        <f t="shared" si="28"/>
        <v>0.52484905382159797</v>
      </c>
      <c r="H135" s="122">
        <f t="shared" si="28"/>
        <v>0.84424182090023203</v>
      </c>
      <c r="I135" s="122">
        <f t="shared" si="28"/>
        <v>1.8138025533411712</v>
      </c>
      <c r="J135" s="122">
        <f t="shared" si="28"/>
        <v>1.1662468983491072</v>
      </c>
      <c r="K135" s="122">
        <f t="shared" si="28"/>
        <v>0.83155232302790627</v>
      </c>
      <c r="L135" s="122">
        <f t="shared" si="28"/>
        <v>1.2520547972716405</v>
      </c>
      <c r="M135" s="122">
        <f t="shared" si="28"/>
        <v>1.1178582901057652</v>
      </c>
      <c r="N135" s="122">
        <f t="shared" si="28"/>
        <v>4.03143267903011</v>
      </c>
      <c r="O135" s="122">
        <f t="shared" si="28"/>
        <v>1.9012455121762148</v>
      </c>
      <c r="P135" s="122">
        <f t="shared" si="28"/>
        <v>1.6179410023052834</v>
      </c>
      <c r="Q135" s="122">
        <f t="shared" si="28"/>
        <v>2.7079970477571651</v>
      </c>
      <c r="R135" s="122">
        <f t="shared" si="28"/>
        <v>2.7870304531454972</v>
      </c>
      <c r="S135" s="122">
        <f t="shared" si="28"/>
        <v>3.1776584018573346</v>
      </c>
      <c r="T135" s="122">
        <f t="shared" si="28"/>
        <v>2.620249100599267</v>
      </c>
      <c r="U135" s="122">
        <f t="shared" si="28"/>
        <v>2.3961982264953847</v>
      </c>
      <c r="V135" s="122">
        <f t="shared" si="28"/>
        <v>2.2407388251137652</v>
      </c>
      <c r="W135" s="122">
        <f t="shared" si="28"/>
        <v>2.2526642752382262</v>
      </c>
      <c r="X135" s="122">
        <f t="shared" si="28"/>
        <v>1.9107230226514866</v>
      </c>
      <c r="Y135" s="122">
        <f t="shared" si="28"/>
        <v>1.4790217045170575</v>
      </c>
      <c r="DA135" s="130" t="s">
        <v>1744</v>
      </c>
    </row>
    <row r="136" spans="1:105" ht="12" customHeight="1" x14ac:dyDescent="0.25">
      <c r="A136" s="97" t="s">
        <v>53</v>
      </c>
      <c r="B136" s="98">
        <v>0.32219789672174881</v>
      </c>
      <c r="C136" s="98">
        <v>0.42917713974177657</v>
      </c>
      <c r="D136" s="98">
        <v>0.3554839159472617</v>
      </c>
      <c r="E136" s="98">
        <v>0.60524489184610997</v>
      </c>
      <c r="F136" s="98">
        <v>0.42183694872642646</v>
      </c>
      <c r="G136" s="98">
        <v>0.52484905382159797</v>
      </c>
      <c r="H136" s="98">
        <v>0.84424182090023203</v>
      </c>
      <c r="I136" s="98">
        <v>1.8138025533411712</v>
      </c>
      <c r="J136" s="98">
        <v>1.1662468983491072</v>
      </c>
      <c r="K136" s="98">
        <v>0.83155232302790627</v>
      </c>
      <c r="L136" s="98">
        <v>1.2520547972716405</v>
      </c>
      <c r="M136" s="98">
        <v>1.1178582901057652</v>
      </c>
      <c r="N136" s="98">
        <v>4.03143267903011</v>
      </c>
      <c r="O136" s="98">
        <v>1.9012455121762148</v>
      </c>
      <c r="P136" s="98">
        <v>1.6179410023052834</v>
      </c>
      <c r="Q136" s="98">
        <v>2.7079970477571651</v>
      </c>
      <c r="R136" s="98">
        <v>2.7870304531454972</v>
      </c>
      <c r="S136" s="98">
        <v>3.1776584018573346</v>
      </c>
      <c r="T136" s="98">
        <v>2.620249100599267</v>
      </c>
      <c r="U136" s="98">
        <v>2.3961982264953847</v>
      </c>
      <c r="V136" s="98">
        <v>2.2407388251137652</v>
      </c>
      <c r="W136" s="98">
        <v>2.2526642752382262</v>
      </c>
      <c r="X136" s="98">
        <v>1.9107230226514866</v>
      </c>
      <c r="Y136" s="98">
        <v>1.4790217045170575</v>
      </c>
      <c r="DA136" s="63" t="s">
        <v>1745</v>
      </c>
    </row>
    <row r="137" spans="1:105" ht="12" customHeight="1" x14ac:dyDescent="0.25">
      <c r="A137" s="121" t="s">
        <v>55</v>
      </c>
      <c r="B137" s="122">
        <v>29.193702921602071</v>
      </c>
      <c r="C137" s="122">
        <v>27.043232742344774</v>
      </c>
      <c r="D137" s="122">
        <v>30.618104796905385</v>
      </c>
      <c r="E137" s="122">
        <v>30.20909836966613</v>
      </c>
      <c r="F137" s="122">
        <v>29.768543568799405</v>
      </c>
      <c r="G137" s="122">
        <v>31.320635699689568</v>
      </c>
      <c r="H137" s="122">
        <v>30.58596486517775</v>
      </c>
      <c r="I137" s="122">
        <v>27.759238399145243</v>
      </c>
      <c r="J137" s="122">
        <v>28.106383992822451</v>
      </c>
      <c r="K137" s="122">
        <v>26.550137543329747</v>
      </c>
      <c r="L137" s="122">
        <v>28.294068022878392</v>
      </c>
      <c r="M137" s="122">
        <v>30.870922684288576</v>
      </c>
      <c r="N137" s="122">
        <v>28.77610667395524</v>
      </c>
      <c r="O137" s="122">
        <v>26.598688607729812</v>
      </c>
      <c r="P137" s="122">
        <v>23.540960916772235</v>
      </c>
      <c r="Q137" s="122">
        <v>23.080363285226571</v>
      </c>
      <c r="R137" s="122">
        <v>23.740814497894423</v>
      </c>
      <c r="S137" s="122">
        <v>24.590047086807399</v>
      </c>
      <c r="T137" s="122">
        <v>21.845128462293889</v>
      </c>
      <c r="U137" s="122">
        <v>20.004943973400227</v>
      </c>
      <c r="V137" s="122">
        <v>19.799159077645932</v>
      </c>
      <c r="W137" s="122">
        <v>19.21365753318878</v>
      </c>
      <c r="X137" s="122">
        <v>12.34976435809649</v>
      </c>
      <c r="Y137" s="122">
        <v>5.7001535710717439</v>
      </c>
      <c r="DA137" s="130" t="s">
        <v>1746</v>
      </c>
    </row>
    <row r="138" spans="1:105" ht="12" customHeight="1" x14ac:dyDescent="0.25">
      <c r="A138" s="97" t="s">
        <v>143</v>
      </c>
      <c r="B138" s="98">
        <v>0.60804740475305441</v>
      </c>
      <c r="C138" s="98">
        <v>0.51092242401909449</v>
      </c>
      <c r="D138" s="98">
        <v>0.83660026937378895</v>
      </c>
      <c r="E138" s="98">
        <v>1.0123857289520029</v>
      </c>
      <c r="F138" s="98">
        <v>0.95313371994450191</v>
      </c>
      <c r="G138" s="98">
        <v>1.0320696098375342</v>
      </c>
      <c r="H138" s="98">
        <v>1.1758603963856491</v>
      </c>
      <c r="I138" s="98">
        <v>1.2123328022940811</v>
      </c>
      <c r="J138" s="98">
        <v>1.327204419349189</v>
      </c>
      <c r="K138" s="98">
        <v>1.0876921695515562</v>
      </c>
      <c r="L138" s="98">
        <v>1.5837685219414055</v>
      </c>
      <c r="M138" s="98">
        <v>1.9933671264814059</v>
      </c>
      <c r="N138" s="98">
        <v>1.9584469615526754</v>
      </c>
      <c r="O138" s="98">
        <v>1.6260217740586469</v>
      </c>
      <c r="P138" s="98">
        <v>1.1351662533088844</v>
      </c>
      <c r="Q138" s="98">
        <v>1.4294454807748704</v>
      </c>
      <c r="R138" s="98">
        <v>1.6201206093686193</v>
      </c>
      <c r="S138" s="98">
        <v>1.7201179294829847</v>
      </c>
      <c r="T138" s="98">
        <v>1.2662121302912681</v>
      </c>
      <c r="U138" s="98">
        <v>1.1468406032775433</v>
      </c>
      <c r="V138" s="98">
        <v>1.1376688335751601</v>
      </c>
      <c r="W138" s="98">
        <v>1.643080731970884</v>
      </c>
      <c r="X138" s="98">
        <v>0.51565938850316484</v>
      </c>
      <c r="Y138" s="98">
        <v>0.17742012531811496</v>
      </c>
      <c r="DA138" s="63" t="s">
        <v>1747</v>
      </c>
    </row>
    <row r="139" spans="1:105" ht="12" customHeight="1" x14ac:dyDescent="0.25">
      <c r="A139" s="97" t="s">
        <v>124</v>
      </c>
      <c r="B139" s="98">
        <v>0.2024581871603007</v>
      </c>
      <c r="C139" s="98">
        <v>0.20055450607124506</v>
      </c>
      <c r="D139" s="98">
        <v>0.1759004714298649</v>
      </c>
      <c r="E139" s="98">
        <v>0.17531196987349595</v>
      </c>
      <c r="F139" s="98">
        <v>0.17498338486979231</v>
      </c>
      <c r="G139" s="98">
        <v>0.17540035110451452</v>
      </c>
      <c r="H139" s="98">
        <v>0.16716275316687981</v>
      </c>
      <c r="I139" s="98">
        <v>0.15319552698675681</v>
      </c>
      <c r="J139" s="98">
        <v>0.14297931813368228</v>
      </c>
      <c r="K139" s="98">
        <v>0.13371100322478141</v>
      </c>
      <c r="L139" s="98">
        <v>0.13048950569887538</v>
      </c>
      <c r="M139" s="98">
        <v>0.13611076288626178</v>
      </c>
      <c r="N139" s="98">
        <v>0.12072644326278693</v>
      </c>
      <c r="O139" s="98">
        <v>0.10487980367518286</v>
      </c>
      <c r="P139" s="98">
        <v>9.3996889919054694E-2</v>
      </c>
      <c r="Q139" s="98">
        <v>8.8567085398974343E-2</v>
      </c>
      <c r="R139" s="98">
        <v>7.240243113237442E-2</v>
      </c>
      <c r="S139" s="98">
        <v>6.3377526922536426E-2</v>
      </c>
      <c r="T139" s="98">
        <v>5.1265323757328486E-2</v>
      </c>
      <c r="U139" s="98">
        <v>4.038699339717506E-2</v>
      </c>
      <c r="V139" s="98">
        <v>3.789543663739748E-2</v>
      </c>
      <c r="W139" s="98">
        <v>3.5867033779092367E-2</v>
      </c>
      <c r="X139" s="98">
        <v>2.4571202002540812E-2</v>
      </c>
      <c r="Y139" s="98">
        <v>9.2806149988818847E-3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7.8421335237557427E-5</v>
      </c>
      <c r="M140" s="98">
        <v>8.1933203709704815E-5</v>
      </c>
      <c r="N140" s="98">
        <v>7.9117299502903728E-5</v>
      </c>
      <c r="O140" s="98">
        <v>7.630219465388252E-5</v>
      </c>
      <c r="P140" s="98">
        <v>7.8189320810515366E-5</v>
      </c>
      <c r="Q140" s="98">
        <v>7.9269107160200313E-5</v>
      </c>
      <c r="R140" s="98">
        <v>7.4672240651451382E-5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2.6806759662087108E-5</v>
      </c>
      <c r="M141" s="101">
        <v>2.7345389342208711E-5</v>
      </c>
      <c r="N141" s="101">
        <v>2.4759380445702056E-5</v>
      </c>
      <c r="O141" s="101">
        <v>2.554301426193091E-5</v>
      </c>
      <c r="P141" s="101">
        <v>2.7215809121414854E-5</v>
      </c>
      <c r="Q141" s="101">
        <v>2.5744818924532969E-5</v>
      </c>
      <c r="R141" s="101">
        <v>2.6026800923673006E-5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5.1614575575470326E-5</v>
      </c>
      <c r="M142" s="104">
        <v>5.4587814367496104E-5</v>
      </c>
      <c r="N142" s="104">
        <v>5.4357919057201668E-5</v>
      </c>
      <c r="O142" s="104">
        <v>5.0759180391951613E-5</v>
      </c>
      <c r="P142" s="104">
        <v>5.0973511689100516E-5</v>
      </c>
      <c r="Q142" s="104">
        <v>5.352428823566734E-5</v>
      </c>
      <c r="R142" s="104">
        <v>4.8645439727778372E-5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28.383197329688716</v>
      </c>
      <c r="C143" s="101">
        <v>26.331755812254436</v>
      </c>
      <c r="D143" s="101">
        <v>29.605604056101733</v>
      </c>
      <c r="E143" s="101">
        <v>29.021400670840631</v>
      </c>
      <c r="F143" s="101">
        <v>28.640426463985111</v>
      </c>
      <c r="G143" s="101">
        <v>30.113165738747519</v>
      </c>
      <c r="H143" s="101">
        <v>29.242941715625221</v>
      </c>
      <c r="I143" s="101">
        <v>26.393710069864404</v>
      </c>
      <c r="J143" s="101">
        <v>26.636200255339581</v>
      </c>
      <c r="K143" s="101">
        <v>25.328734370553409</v>
      </c>
      <c r="L143" s="101">
        <v>24.217319058612762</v>
      </c>
      <c r="M143" s="101">
        <v>25.789144044827662</v>
      </c>
      <c r="N143" s="101">
        <v>23.807141484438336</v>
      </c>
      <c r="O143" s="101">
        <v>21.852018750539273</v>
      </c>
      <c r="P143" s="101">
        <v>19.503199800330673</v>
      </c>
      <c r="Q143" s="101">
        <v>18.942195848843653</v>
      </c>
      <c r="R143" s="101">
        <v>19.475928675485982</v>
      </c>
      <c r="S143" s="101">
        <v>20.212398438768883</v>
      </c>
      <c r="T143" s="101">
        <v>18.450393529149565</v>
      </c>
      <c r="U143" s="101">
        <v>16.748903025561198</v>
      </c>
      <c r="V143" s="101">
        <v>16.521010877015684</v>
      </c>
      <c r="W143" s="101">
        <v>15.541085860006358</v>
      </c>
      <c r="X143" s="101">
        <v>10.431491132339341</v>
      </c>
      <c r="Y143" s="101">
        <v>4.866667743494653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2.3624125152901101</v>
      </c>
      <c r="M144" s="104">
        <v>2.9522188168895367</v>
      </c>
      <c r="N144" s="104">
        <v>2.8897126674019358</v>
      </c>
      <c r="O144" s="104">
        <v>3.0156919772620565</v>
      </c>
      <c r="P144" s="104">
        <v>2.8085197838928115</v>
      </c>
      <c r="Q144" s="104">
        <v>2.6200756011019126</v>
      </c>
      <c r="R144" s="104">
        <v>2.5722881096667982</v>
      </c>
      <c r="S144" s="104">
        <v>2.594153191632993</v>
      </c>
      <c r="T144" s="104">
        <v>2.077257479095727</v>
      </c>
      <c r="U144" s="104">
        <v>2.0688133511643119</v>
      </c>
      <c r="V144" s="104">
        <v>2.1025839304176923</v>
      </c>
      <c r="W144" s="104">
        <v>1.9936239074324424</v>
      </c>
      <c r="X144" s="104">
        <v>1.3780426352514428</v>
      </c>
      <c r="Y144" s="104">
        <v>0.64678508726009343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0.81815496092242668</v>
      </c>
      <c r="M145" s="98">
        <v>0.98970333724916437</v>
      </c>
      <c r="N145" s="98">
        <v>0.90298999387803636</v>
      </c>
      <c r="O145" s="98">
        <v>1.0077793736287375</v>
      </c>
      <c r="P145" s="98">
        <v>0.97559645008608042</v>
      </c>
      <c r="Q145" s="98">
        <v>0.85372105020220845</v>
      </c>
      <c r="R145" s="98">
        <v>0.90402768419322144</v>
      </c>
      <c r="S145" s="98">
        <v>0.97168829909047816</v>
      </c>
      <c r="T145" s="98">
        <v>0.73779726046542327</v>
      </c>
      <c r="U145" s="98">
        <v>0.73461616080075787</v>
      </c>
      <c r="V145" s="98">
        <v>0.76542811521605758</v>
      </c>
      <c r="W145" s="98">
        <v>0.73138361963012921</v>
      </c>
      <c r="X145" s="98">
        <v>0.50555136805563272</v>
      </c>
      <c r="Y145" s="98">
        <v>0.23512818173222291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1.5442575543676835</v>
      </c>
      <c r="M146" s="98">
        <v>1.9625154796403721</v>
      </c>
      <c r="N146" s="98">
        <v>1.9867226735238996</v>
      </c>
      <c r="O146" s="98">
        <v>2.007912603633319</v>
      </c>
      <c r="P146" s="98">
        <v>1.8329233338067312</v>
      </c>
      <c r="Q146" s="98">
        <v>1.7663545508997041</v>
      </c>
      <c r="R146" s="98">
        <v>1.6682604254735767</v>
      </c>
      <c r="S146" s="98">
        <v>1.6224648925425149</v>
      </c>
      <c r="T146" s="98">
        <v>1.3394602186303035</v>
      </c>
      <c r="U146" s="98">
        <v>1.3341971903635541</v>
      </c>
      <c r="V146" s="98">
        <v>1.337155815201635</v>
      </c>
      <c r="W146" s="98">
        <v>1.2622402878023133</v>
      </c>
      <c r="X146" s="98">
        <v>0.87249126719581005</v>
      </c>
      <c r="Y146" s="98">
        <v>0.41165690552787054</v>
      </c>
      <c r="DA146" s="63" t="s">
        <v>1755</v>
      </c>
    </row>
    <row r="147" spans="1:105" ht="12" customHeight="1" x14ac:dyDescent="0.25">
      <c r="A147" s="121" t="s">
        <v>54</v>
      </c>
      <c r="B147" s="122">
        <v>19.083763726021594</v>
      </c>
      <c r="C147" s="122">
        <v>17.663604891544146</v>
      </c>
      <c r="D147" s="122">
        <v>19.570891117788939</v>
      </c>
      <c r="E147" s="122">
        <v>20.843951222628856</v>
      </c>
      <c r="F147" s="122">
        <v>20.883973306682755</v>
      </c>
      <c r="G147" s="122">
        <v>20.25781395394748</v>
      </c>
      <c r="H147" s="122">
        <v>20.095028450247433</v>
      </c>
      <c r="I147" s="122">
        <v>18.971003540171431</v>
      </c>
      <c r="J147" s="122">
        <v>17.396566669434691</v>
      </c>
      <c r="K147" s="122">
        <v>15.239089272281973</v>
      </c>
      <c r="L147" s="122">
        <v>16.208394840702333</v>
      </c>
      <c r="M147" s="122">
        <v>17.880428540716043</v>
      </c>
      <c r="N147" s="122">
        <v>17.046414688248841</v>
      </c>
      <c r="O147" s="122">
        <v>15.725375147078408</v>
      </c>
      <c r="P147" s="122">
        <v>13.69796666069961</v>
      </c>
      <c r="Q147" s="122">
        <v>14.056718413469236</v>
      </c>
      <c r="R147" s="122">
        <v>14.597174101659483</v>
      </c>
      <c r="S147" s="122">
        <v>15.049844487284524</v>
      </c>
      <c r="T147" s="122">
        <v>13.035518359887329</v>
      </c>
      <c r="U147" s="122">
        <v>11.919177828262942</v>
      </c>
      <c r="V147" s="122">
        <v>11.790400068315886</v>
      </c>
      <c r="W147" s="122">
        <v>11.324748169306268</v>
      </c>
      <c r="X147" s="122">
        <v>7.0057493768484331</v>
      </c>
      <c r="Y147" s="122">
        <v>3.1332243817092409</v>
      </c>
      <c r="DA147" s="130" t="s">
        <v>1756</v>
      </c>
    </row>
    <row r="148" spans="1:105" ht="12" customHeight="1" x14ac:dyDescent="0.25">
      <c r="A148" s="97" t="s">
        <v>51</v>
      </c>
      <c r="B148" s="98">
        <v>5.5096933611469057</v>
      </c>
      <c r="C148" s="98">
        <v>4.0631506744919985</v>
      </c>
      <c r="D148" s="98">
        <v>6.9279120498452835</v>
      </c>
      <c r="E148" s="98">
        <v>7.7763392620507323</v>
      </c>
      <c r="F148" s="98">
        <v>6.8870179747162457</v>
      </c>
      <c r="G148" s="98">
        <v>6.2519508854243133</v>
      </c>
      <c r="H148" s="98">
        <v>6.5296300771756526</v>
      </c>
      <c r="I148" s="98">
        <v>6.2270693857220456</v>
      </c>
      <c r="J148" s="98">
        <v>5.6789953019182651</v>
      </c>
      <c r="K148" s="98">
        <v>3.9715886959486135</v>
      </c>
      <c r="L148" s="98">
        <v>5.0200161538139501</v>
      </c>
      <c r="M148" s="98">
        <v>5.2179064999093621</v>
      </c>
      <c r="N148" s="98">
        <v>5.0623021627885167</v>
      </c>
      <c r="O148" s="98">
        <v>4.1414396886833824</v>
      </c>
      <c r="P148" s="98">
        <v>2.8860820837046215</v>
      </c>
      <c r="Q148" s="98">
        <v>0.99720777307791897</v>
      </c>
      <c r="R148" s="98">
        <v>1.1255177771738492</v>
      </c>
      <c r="S148" s="98">
        <v>1.1862665133138417</v>
      </c>
      <c r="T148" s="98">
        <v>0.86337966805650279</v>
      </c>
      <c r="U148" s="98">
        <v>0.77667654582052204</v>
      </c>
      <c r="V148" s="98">
        <v>0.76188169173987041</v>
      </c>
      <c r="W148" s="98">
        <v>1.074485436771053</v>
      </c>
      <c r="X148" s="98">
        <v>0.32414521546585034</v>
      </c>
      <c r="Y148" s="98">
        <v>0.1080030118091506</v>
      </c>
      <c r="DA148" s="63" t="s">
        <v>1757</v>
      </c>
    </row>
    <row r="149" spans="1:105" ht="12" customHeight="1" x14ac:dyDescent="0.25">
      <c r="A149" s="97" t="s">
        <v>50</v>
      </c>
      <c r="B149" s="98">
        <v>0.84596654659679049</v>
      </c>
      <c r="C149" s="98">
        <v>1.0040356462258055</v>
      </c>
      <c r="D149" s="98">
        <v>1.1697546766525542</v>
      </c>
      <c r="E149" s="98">
        <v>1.645046956057407</v>
      </c>
      <c r="F149" s="98">
        <v>1.8939439404741327</v>
      </c>
      <c r="G149" s="98">
        <v>1.9059401621820453</v>
      </c>
      <c r="H149" s="98">
        <v>1.9596423181467895</v>
      </c>
      <c r="I149" s="98">
        <v>1.705615808261439</v>
      </c>
      <c r="J149" s="98">
        <v>1.408396044467221</v>
      </c>
      <c r="K149" s="98">
        <v>1.4649084331556448</v>
      </c>
      <c r="L149" s="98">
        <v>1.2711451213904903</v>
      </c>
      <c r="M149" s="98">
        <v>1.7170161330361029</v>
      </c>
      <c r="N149" s="98">
        <v>1.544667679881961</v>
      </c>
      <c r="O149" s="98">
        <v>1.5178493598110019</v>
      </c>
      <c r="P149" s="98">
        <v>1.3381597829979139</v>
      </c>
      <c r="Q149" s="98">
        <v>2.0036267470709221</v>
      </c>
      <c r="R149" s="98">
        <v>1.6971502611538496</v>
      </c>
      <c r="S149" s="98">
        <v>1.4951091244090944</v>
      </c>
      <c r="T149" s="98">
        <v>1.2280523935194438</v>
      </c>
      <c r="U149" s="98">
        <v>1.0028925664290793</v>
      </c>
      <c r="V149" s="98">
        <v>0.97714326539924112</v>
      </c>
      <c r="W149" s="98">
        <v>0.9059615047150994</v>
      </c>
      <c r="X149" s="98">
        <v>0.53034843176394086</v>
      </c>
      <c r="Y149" s="98">
        <v>0.17688953661015541</v>
      </c>
      <c r="DA149" s="63" t="s">
        <v>1758</v>
      </c>
    </row>
    <row r="150" spans="1:105" ht="12" customHeight="1" x14ac:dyDescent="0.25">
      <c r="A150" s="109" t="s">
        <v>120</v>
      </c>
      <c r="B150" s="33">
        <v>12.7281038182779</v>
      </c>
      <c r="C150" s="33">
        <v>12.596418570826344</v>
      </c>
      <c r="D150" s="33">
        <v>11.473224391291101</v>
      </c>
      <c r="E150" s="33">
        <v>11.422565004520717</v>
      </c>
      <c r="F150" s="33">
        <v>12.103011391492375</v>
      </c>
      <c r="G150" s="33">
        <v>12.099922906341121</v>
      </c>
      <c r="H150" s="33">
        <v>11.605756054924992</v>
      </c>
      <c r="I150" s="33">
        <v>11.038318346187946</v>
      </c>
      <c r="J150" s="33">
        <v>10.309175323049205</v>
      </c>
      <c r="K150" s="33">
        <v>9.8025921431777139</v>
      </c>
      <c r="L150" s="33">
        <v>9.9172335654978934</v>
      </c>
      <c r="M150" s="33">
        <v>10.945505907770578</v>
      </c>
      <c r="N150" s="33">
        <v>10.439444845578363</v>
      </c>
      <c r="O150" s="33">
        <v>10.066086098584023</v>
      </c>
      <c r="P150" s="33">
        <v>9.473724793997075</v>
      </c>
      <c r="Q150" s="33">
        <v>11.055883893320395</v>
      </c>
      <c r="R150" s="33">
        <v>11.774506063331785</v>
      </c>
      <c r="S150" s="33">
        <v>12.368468849561587</v>
      </c>
      <c r="T150" s="33">
        <v>10.944086298311381</v>
      </c>
      <c r="U150" s="33">
        <v>10.13960871601334</v>
      </c>
      <c r="V150" s="33">
        <v>10.051375111176775</v>
      </c>
      <c r="W150" s="33">
        <v>9.3443012278201163</v>
      </c>
      <c r="X150" s="33">
        <v>6.1512557296186419</v>
      </c>
      <c r="Y150" s="33">
        <v>2.8483318332899348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0.55295088631596923</v>
      </c>
      <c r="C152" s="119">
        <f t="shared" si="29"/>
        <v>0.56075934078241529</v>
      </c>
      <c r="D152" s="119">
        <f t="shared" si="29"/>
        <v>0.5550070159073005</v>
      </c>
      <c r="E152" s="119">
        <f t="shared" si="29"/>
        <v>0.55692852163143436</v>
      </c>
      <c r="F152" s="119">
        <f t="shared" si="29"/>
        <v>0.56336088870918755</v>
      </c>
      <c r="G152" s="119">
        <f t="shared" si="29"/>
        <v>0.56807955928307474</v>
      </c>
      <c r="H152" s="119">
        <f t="shared" si="29"/>
        <v>0.5701712787244877</v>
      </c>
      <c r="I152" s="119">
        <f t="shared" si="29"/>
        <v>0.57600360290016317</v>
      </c>
      <c r="J152" s="119">
        <f t="shared" si="29"/>
        <v>0.57621243950185741</v>
      </c>
      <c r="K152" s="119">
        <f t="shared" si="29"/>
        <v>0.58263075231917061</v>
      </c>
      <c r="L152" s="119">
        <f t="shared" si="29"/>
        <v>0.58911690418989249</v>
      </c>
      <c r="M152" s="119">
        <f t="shared" si="29"/>
        <v>0.59584939730990016</v>
      </c>
      <c r="N152" s="119">
        <f t="shared" si="29"/>
        <v>0.61285884389300638</v>
      </c>
      <c r="O152" s="119">
        <f t="shared" si="29"/>
        <v>0.61713133154259125</v>
      </c>
      <c r="P152" s="119">
        <f t="shared" si="29"/>
        <v>0.62209413492450227</v>
      </c>
      <c r="Q152" s="119">
        <f t="shared" si="29"/>
        <v>0.63031429262527572</v>
      </c>
      <c r="R152" s="119">
        <f t="shared" ref="R152:V152" si="30">IF(R131=0,"",R131/R110)</f>
        <v>0.63478288876461453</v>
      </c>
      <c r="S152" s="119">
        <f t="shared" si="30"/>
        <v>0.64370764155585281</v>
      </c>
      <c r="T152" s="119">
        <f t="shared" si="30"/>
        <v>0.65332293073478631</v>
      </c>
      <c r="U152" s="119">
        <f t="shared" si="30"/>
        <v>0.66177017493776891</v>
      </c>
      <c r="V152" s="119">
        <f t="shared" si="30"/>
        <v>0.66987387417783595</v>
      </c>
      <c r="W152" s="119">
        <f t="shared" ref="W152:Y152" si="31">IF(W131=0,"",W131/W110)</f>
        <v>0.66341900838799706</v>
      </c>
      <c r="X152" s="119">
        <f t="shared" si="31"/>
        <v>0.69510511290185273</v>
      </c>
      <c r="Y152" s="119">
        <f t="shared" si="31"/>
        <v>0.72947503152924864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0.53708056738489829</v>
      </c>
      <c r="C153" s="124">
        <f t="shared" si="32"/>
        <v>0.53909161430594743</v>
      </c>
      <c r="D153" s="124">
        <f t="shared" si="32"/>
        <v>0.54168243658333515</v>
      </c>
      <c r="E153" s="124">
        <f t="shared" si="32"/>
        <v>0.54493799690165856</v>
      </c>
      <c r="F153" s="124">
        <f t="shared" si="32"/>
        <v>0.5486525825621309</v>
      </c>
      <c r="G153" s="124">
        <f t="shared" si="32"/>
        <v>0.5520820406099558</v>
      </c>
      <c r="H153" s="124">
        <f t="shared" si="32"/>
        <v>0.55436233015819314</v>
      </c>
      <c r="I153" s="124">
        <f t="shared" si="32"/>
        <v>0.55610618212393581</v>
      </c>
      <c r="J153" s="124">
        <f t="shared" si="32"/>
        <v>0.55803623985639506</v>
      </c>
      <c r="K153" s="124">
        <f t="shared" si="32"/>
        <v>0.56168899129500438</v>
      </c>
      <c r="L153" s="124">
        <f t="shared" si="32"/>
        <v>0.57042196373707876</v>
      </c>
      <c r="M153" s="124">
        <f t="shared" si="32"/>
        <v>0.58098250869002255</v>
      </c>
      <c r="N153" s="124">
        <f t="shared" si="32"/>
        <v>0.59161018431155177</v>
      </c>
      <c r="O153" s="124">
        <f t="shared" si="32"/>
        <v>0.60025372313915193</v>
      </c>
      <c r="P153" s="124">
        <f t="shared" si="32"/>
        <v>0.60144224011249059</v>
      </c>
      <c r="Q153" s="124">
        <f t="shared" si="32"/>
        <v>0.60285367384702482</v>
      </c>
      <c r="R153" s="124">
        <f t="shared" ref="R153:V153" si="33">IF(R132=0,"",R132/R111)</f>
        <v>0.60817753140323638</v>
      </c>
      <c r="S153" s="124">
        <f t="shared" si="33"/>
        <v>0.6151415507792013</v>
      </c>
      <c r="T153" s="124">
        <f t="shared" si="33"/>
        <v>0.61885694887311193</v>
      </c>
      <c r="U153" s="124">
        <f t="shared" si="33"/>
        <v>0.62269000708280597</v>
      </c>
      <c r="V153" s="124">
        <f t="shared" si="33"/>
        <v>0.62867897613581203</v>
      </c>
      <c r="W153" s="124">
        <f t="shared" ref="W153:Y153" si="34">IF(W132=0,"",W132/W111)</f>
        <v>0.63136421842702584</v>
      </c>
      <c r="X153" s="124">
        <f t="shared" si="34"/>
        <v>0.63290091031227014</v>
      </c>
      <c r="Y153" s="124">
        <f t="shared" si="34"/>
        <v>0.63302959169970519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0.53478731657045464</v>
      </c>
      <c r="C154" s="111">
        <f t="shared" si="35"/>
        <v>0.53685124364587022</v>
      </c>
      <c r="D154" s="111">
        <f t="shared" si="35"/>
        <v>0.53945645961098865</v>
      </c>
      <c r="E154" s="111">
        <f t="shared" si="35"/>
        <v>0.54274411816310009</v>
      </c>
      <c r="F154" s="111">
        <f t="shared" si="35"/>
        <v>0.546489933191037</v>
      </c>
      <c r="G154" s="111">
        <f t="shared" si="35"/>
        <v>0.54996148249218246</v>
      </c>
      <c r="H154" s="111">
        <f t="shared" si="35"/>
        <v>0.55226380258012098</v>
      </c>
      <c r="I154" s="111">
        <f t="shared" si="35"/>
        <v>0.55405050745982221</v>
      </c>
      <c r="J154" s="111">
        <f t="shared" si="35"/>
        <v>0.55599153480946761</v>
      </c>
      <c r="K154" s="111">
        <f t="shared" si="35"/>
        <v>0.55967219157668002</v>
      </c>
      <c r="L154" s="111">
        <f t="shared" si="35"/>
        <v>0.56841789330005532</v>
      </c>
      <c r="M154" s="111">
        <f t="shared" si="35"/>
        <v>0.57899880582734353</v>
      </c>
      <c r="N154" s="111">
        <f t="shared" si="35"/>
        <v>0.58969786804263657</v>
      </c>
      <c r="O154" s="111">
        <f t="shared" si="35"/>
        <v>0.59835045780768803</v>
      </c>
      <c r="P154" s="111">
        <f t="shared" si="35"/>
        <v>0.59956693346030765</v>
      </c>
      <c r="Q154" s="111">
        <f t="shared" si="35"/>
        <v>0.60098555224447403</v>
      </c>
      <c r="R154" s="111">
        <f t="shared" ref="R154:V154" si="36">IF(R133=0,"",R133/R112)</f>
        <v>0.60633126973368789</v>
      </c>
      <c r="S154" s="111">
        <f t="shared" si="36"/>
        <v>0.61330482688178367</v>
      </c>
      <c r="T154" s="111">
        <f t="shared" si="36"/>
        <v>0.61703731123184402</v>
      </c>
      <c r="U154" s="111">
        <f t="shared" si="36"/>
        <v>0.62088562909839851</v>
      </c>
      <c r="V154" s="111">
        <f t="shared" si="36"/>
        <v>0.62687874352154926</v>
      </c>
      <c r="W154" s="111">
        <f t="shared" ref="W154:Y154" si="37">IF(W133=0,"",W133/W112)</f>
        <v>0.62956367793449008</v>
      </c>
      <c r="X154" s="111">
        <f t="shared" si="37"/>
        <v>0.63111047234448436</v>
      </c>
      <c r="Y154" s="111">
        <f t="shared" si="37"/>
        <v>0.63123378624640036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1.6278268451584426</v>
      </c>
      <c r="C156" s="124">
        <f t="shared" si="41"/>
        <v>1.7981381645306629</v>
      </c>
      <c r="D156" s="124">
        <f t="shared" si="41"/>
        <v>1.9271316662324049</v>
      </c>
      <c r="E156" s="124">
        <f t="shared" si="41"/>
        <v>2.046661718655308</v>
      </c>
      <c r="F156" s="124">
        <f t="shared" si="41"/>
        <v>2.1417733788889182</v>
      </c>
      <c r="G156" s="124">
        <f t="shared" si="41"/>
        <v>2.2250218059203895</v>
      </c>
      <c r="H156" s="124">
        <f t="shared" si="41"/>
        <v>2.2964905194954075</v>
      </c>
      <c r="I156" s="124">
        <f t="shared" si="41"/>
        <v>2.3387668940796149</v>
      </c>
      <c r="J156" s="124">
        <f t="shared" si="41"/>
        <v>2.3642253448579673</v>
      </c>
      <c r="K156" s="124">
        <f t="shared" si="41"/>
        <v>2.459299267846065</v>
      </c>
      <c r="L156" s="124">
        <f t="shared" si="41"/>
        <v>2.5585398144425544</v>
      </c>
      <c r="M156" s="124">
        <f t="shared" si="41"/>
        <v>2.720962088149649</v>
      </c>
      <c r="N156" s="124">
        <f t="shared" si="41"/>
        <v>2.8982320901396434</v>
      </c>
      <c r="O156" s="124">
        <f t="shared" si="41"/>
        <v>3.0016547637449214</v>
      </c>
      <c r="P156" s="124">
        <f t="shared" si="41"/>
        <v>3.0706680231586372</v>
      </c>
      <c r="Q156" s="124">
        <f t="shared" si="41"/>
        <v>3.097810779526696</v>
      </c>
      <c r="R156" s="124">
        <f t="shared" ref="R156:V156" si="42">IF(R135=0,"",R135/R114)</f>
        <v>3.1467456570547845</v>
      </c>
      <c r="S156" s="124">
        <f t="shared" si="42"/>
        <v>3.2442455798815923</v>
      </c>
      <c r="T156" s="124">
        <f t="shared" si="42"/>
        <v>3.3082373094101656</v>
      </c>
      <c r="U156" s="124">
        <f t="shared" si="42"/>
        <v>3.3828425997376579</v>
      </c>
      <c r="V156" s="124">
        <f t="shared" si="42"/>
        <v>3.4643874367313954</v>
      </c>
      <c r="W156" s="124">
        <f t="shared" ref="W156:Y156" si="43">IF(W135=0,"",W135/W114)</f>
        <v>3.5023229626690986</v>
      </c>
      <c r="X156" s="124">
        <f t="shared" si="43"/>
        <v>3.5232563557675154</v>
      </c>
      <c r="Y156" s="124">
        <f t="shared" si="43"/>
        <v>3.5291387685521824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1.6278268451584426</v>
      </c>
      <c r="C157" s="111">
        <f t="shared" si="44"/>
        <v>1.7981381645306629</v>
      </c>
      <c r="D157" s="111">
        <f t="shared" si="44"/>
        <v>1.9271316662324049</v>
      </c>
      <c r="E157" s="111">
        <f t="shared" si="44"/>
        <v>2.046661718655308</v>
      </c>
      <c r="F157" s="111">
        <f t="shared" si="44"/>
        <v>2.1417733788889182</v>
      </c>
      <c r="G157" s="111">
        <f t="shared" si="44"/>
        <v>2.2250218059203895</v>
      </c>
      <c r="H157" s="111">
        <f t="shared" si="44"/>
        <v>2.2964905194954075</v>
      </c>
      <c r="I157" s="111">
        <f t="shared" si="44"/>
        <v>2.3387668940796149</v>
      </c>
      <c r="J157" s="111">
        <f t="shared" si="44"/>
        <v>2.3642253448579673</v>
      </c>
      <c r="K157" s="111">
        <f t="shared" si="44"/>
        <v>2.459299267846065</v>
      </c>
      <c r="L157" s="111">
        <f t="shared" si="44"/>
        <v>2.5585398144425544</v>
      </c>
      <c r="M157" s="111">
        <f t="shared" si="44"/>
        <v>2.720962088149649</v>
      </c>
      <c r="N157" s="111">
        <f t="shared" si="44"/>
        <v>2.8982320901396434</v>
      </c>
      <c r="O157" s="111">
        <f t="shared" si="44"/>
        <v>3.0016547637449214</v>
      </c>
      <c r="P157" s="111">
        <f t="shared" si="44"/>
        <v>3.0706680231586372</v>
      </c>
      <c r="Q157" s="111">
        <f t="shared" si="44"/>
        <v>3.097810779526696</v>
      </c>
      <c r="R157" s="111">
        <f t="shared" ref="R157:V157" si="45">IF(R136=0,"",R136/R115)</f>
        <v>3.1467456570547845</v>
      </c>
      <c r="S157" s="111">
        <f t="shared" si="45"/>
        <v>3.2442455798815923</v>
      </c>
      <c r="T157" s="111">
        <f t="shared" si="45"/>
        <v>3.3082373094101656</v>
      </c>
      <c r="U157" s="111">
        <f t="shared" si="45"/>
        <v>3.3828425997376579</v>
      </c>
      <c r="V157" s="111">
        <f t="shared" si="45"/>
        <v>3.4643874367313954</v>
      </c>
      <c r="W157" s="111">
        <f t="shared" ref="W157:Y157" si="46">IF(W136=0,"",W136/W115)</f>
        <v>3.5023229626690986</v>
      </c>
      <c r="X157" s="111">
        <f t="shared" si="46"/>
        <v>3.5232563557675154</v>
      </c>
      <c r="Y157" s="111">
        <f t="shared" si="46"/>
        <v>3.5291387685521824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0.55824500361305862</v>
      </c>
      <c r="C158" s="124">
        <f t="shared" si="47"/>
        <v>0.56081427169848952</v>
      </c>
      <c r="D158" s="124">
        <f t="shared" si="47"/>
        <v>0.56382496353323752</v>
      </c>
      <c r="E158" s="124">
        <f t="shared" si="47"/>
        <v>0.56712815570220376</v>
      </c>
      <c r="F158" s="124">
        <f t="shared" si="47"/>
        <v>0.57071782707276919</v>
      </c>
      <c r="G158" s="124">
        <f t="shared" si="47"/>
        <v>0.57443393956994449</v>
      </c>
      <c r="H158" s="124">
        <f t="shared" si="47"/>
        <v>0.57835370621527193</v>
      </c>
      <c r="I158" s="124">
        <f t="shared" si="47"/>
        <v>0.58031029438542192</v>
      </c>
      <c r="J158" s="124">
        <f t="shared" si="47"/>
        <v>0.5812132129937887</v>
      </c>
      <c r="K158" s="124">
        <f t="shared" si="47"/>
        <v>0.58305602500694353</v>
      </c>
      <c r="L158" s="124">
        <f t="shared" si="47"/>
        <v>0.59932636115618643</v>
      </c>
      <c r="M158" s="124">
        <f t="shared" si="47"/>
        <v>0.60583078266309642</v>
      </c>
      <c r="N158" s="124">
        <f t="shared" si="47"/>
        <v>0.61252106773878356</v>
      </c>
      <c r="O158" s="124">
        <f t="shared" si="47"/>
        <v>0.61909715108585561</v>
      </c>
      <c r="P158" s="124">
        <f t="shared" si="47"/>
        <v>0.6207653262697499</v>
      </c>
      <c r="Q158" s="124">
        <f t="shared" si="47"/>
        <v>0.62468802482399322</v>
      </c>
      <c r="R158" s="124">
        <f t="shared" ref="R158:V158" si="48">IF(R137=0,"",R137/R116)</f>
        <v>0.63263122315175946</v>
      </c>
      <c r="S158" s="124">
        <f t="shared" si="48"/>
        <v>0.64477385351048921</v>
      </c>
      <c r="T158" s="124">
        <f t="shared" si="48"/>
        <v>0.65770841817096914</v>
      </c>
      <c r="U158" s="124">
        <f t="shared" si="48"/>
        <v>0.67658784299375951</v>
      </c>
      <c r="V158" s="124">
        <f t="shared" si="48"/>
        <v>0.69173752773056318</v>
      </c>
      <c r="W158" s="124">
        <f t="shared" ref="W158:Y158" si="49">IF(W137=0,"",W137/W116)</f>
        <v>0.69812667769706305</v>
      </c>
      <c r="X158" s="124">
        <f t="shared" si="49"/>
        <v>0.70354219532206874</v>
      </c>
      <c r="Y158" s="124">
        <f t="shared" si="49"/>
        <v>0.70611123539844112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0.5439468614908175</v>
      </c>
      <c r="C159" s="111">
        <f t="shared" si="50"/>
        <v>0.5477371542236974</v>
      </c>
      <c r="D159" s="111">
        <f t="shared" si="50"/>
        <v>0.55616066226770544</v>
      </c>
      <c r="E159" s="111">
        <f t="shared" si="50"/>
        <v>0.56126206264246703</v>
      </c>
      <c r="F159" s="111">
        <f t="shared" si="50"/>
        <v>0.56479861917411034</v>
      </c>
      <c r="G159" s="111">
        <f t="shared" si="50"/>
        <v>0.56798075782577828</v>
      </c>
      <c r="H159" s="111">
        <f t="shared" si="50"/>
        <v>0.57165015989131052</v>
      </c>
      <c r="I159" s="111">
        <f t="shared" si="50"/>
        <v>0.57457054155088105</v>
      </c>
      <c r="J159" s="111">
        <f t="shared" si="50"/>
        <v>0.57902509770672039</v>
      </c>
      <c r="K159" s="111">
        <f t="shared" si="50"/>
        <v>0.58401187695384815</v>
      </c>
      <c r="L159" s="111">
        <f t="shared" si="50"/>
        <v>0.59021273611139236</v>
      </c>
      <c r="M159" s="111">
        <f t="shared" si="50"/>
        <v>0.59608809978946853</v>
      </c>
      <c r="N159" s="111">
        <f t="shared" si="50"/>
        <v>0.6040684940790283</v>
      </c>
      <c r="O159" s="111">
        <f t="shared" si="50"/>
        <v>0.61338414636075433</v>
      </c>
      <c r="P159" s="111">
        <f t="shared" si="50"/>
        <v>0.6145459572201698</v>
      </c>
      <c r="Q159" s="111">
        <f t="shared" si="50"/>
        <v>0.61536946459786435</v>
      </c>
      <c r="R159" s="111">
        <f t="shared" ref="R159:V159" si="51">IF(R138=0,"",R138/R117)</f>
        <v>0.61698389733532255</v>
      </c>
      <c r="S159" s="111">
        <f t="shared" si="51"/>
        <v>0.6215887847395265</v>
      </c>
      <c r="T159" s="111">
        <f t="shared" si="51"/>
        <v>0.63311362597521825</v>
      </c>
      <c r="U159" s="111">
        <f t="shared" si="51"/>
        <v>0.64286951853972452</v>
      </c>
      <c r="V159" s="111">
        <f t="shared" si="51"/>
        <v>0.65631305070385815</v>
      </c>
      <c r="W159" s="111">
        <f t="shared" ref="W159:Y159" si="52">IF(W138=0,"",W138/W117)</f>
        <v>0.67465890309148246</v>
      </c>
      <c r="X159" s="111">
        <f t="shared" si="52"/>
        <v>0.70381833016627438</v>
      </c>
      <c r="Y159" s="111">
        <f t="shared" si="52"/>
        <v>0.72790061801262473</v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0.49556538671916234</v>
      </c>
      <c r="C160" s="111">
        <f t="shared" si="53"/>
        <v>0.49769627345627671</v>
      </c>
      <c r="D160" s="111">
        <f t="shared" si="53"/>
        <v>0.49975753186199001</v>
      </c>
      <c r="E160" s="111">
        <f t="shared" si="53"/>
        <v>0.50325953394067469</v>
      </c>
      <c r="F160" s="111">
        <f t="shared" si="53"/>
        <v>0.50769359506652068</v>
      </c>
      <c r="G160" s="111">
        <f t="shared" si="53"/>
        <v>0.51279754132063449</v>
      </c>
      <c r="H160" s="111">
        <f t="shared" si="53"/>
        <v>0.51850299881461315</v>
      </c>
      <c r="I160" s="111">
        <f t="shared" si="53"/>
        <v>0.5212982996855916</v>
      </c>
      <c r="J160" s="111">
        <f t="shared" si="53"/>
        <v>0.5220662849220129</v>
      </c>
      <c r="K160" s="111">
        <f t="shared" si="53"/>
        <v>0.52403176031432541</v>
      </c>
      <c r="L160" s="111">
        <f t="shared" si="53"/>
        <v>0.52760120408662714</v>
      </c>
      <c r="M160" s="111">
        <f t="shared" si="53"/>
        <v>0.53444527087521365</v>
      </c>
      <c r="N160" s="111">
        <f t="shared" si="53"/>
        <v>0.5427304172022136</v>
      </c>
      <c r="O160" s="111">
        <f t="shared" si="53"/>
        <v>0.55150516357340829</v>
      </c>
      <c r="P160" s="111">
        <f t="shared" si="53"/>
        <v>0.55359168794297187</v>
      </c>
      <c r="Q160" s="111">
        <f t="shared" si="53"/>
        <v>0.55578182559323142</v>
      </c>
      <c r="R160" s="111">
        <f t="shared" ref="R160:V160" si="54">IF(R139=0,"",R139/R118)</f>
        <v>0.5602461593232636</v>
      </c>
      <c r="S160" s="111">
        <f t="shared" si="54"/>
        <v>0.57374755478018546</v>
      </c>
      <c r="T160" s="111">
        <f t="shared" si="54"/>
        <v>0.59595268145411284</v>
      </c>
      <c r="U160" s="111">
        <f t="shared" si="54"/>
        <v>0.63682243194333832</v>
      </c>
      <c r="V160" s="111">
        <f t="shared" si="54"/>
        <v>0.67082667243800642</v>
      </c>
      <c r="W160" s="111">
        <f t="shared" ref="W160:Y160" si="55">IF(W139=0,"",W139/W118)</f>
        <v>0.6857437898731662</v>
      </c>
      <c r="X160" s="111">
        <f t="shared" si="55"/>
        <v>0.68719482451984959</v>
      </c>
      <c r="Y160" s="111">
        <f t="shared" si="55"/>
        <v>0.68743573988189677</v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>
        <f t="shared" si="56"/>
        <v>0.77477340758314828</v>
      </c>
      <c r="M161" s="111">
        <f t="shared" si="56"/>
        <v>0.77891903024551912</v>
      </c>
      <c r="N161" s="111">
        <f t="shared" si="56"/>
        <v>0.78980473713120491</v>
      </c>
      <c r="O161" s="111">
        <f t="shared" si="56"/>
        <v>0.77839878484811831</v>
      </c>
      <c r="P161" s="111">
        <f t="shared" si="56"/>
        <v>0.7715980517643054</v>
      </c>
      <c r="Q161" s="111">
        <f t="shared" si="56"/>
        <v>0.78357738502291741</v>
      </c>
      <c r="R161" s="111">
        <f t="shared" ref="R161:V161" si="57">IF(R140=0,"",R140/R119)</f>
        <v>0.7713594389029772</v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>
        <f t="shared" si="59"/>
        <v>0.54041704662287104</v>
      </c>
      <c r="M162" s="112">
        <f t="shared" si="59"/>
        <v>0.54041704662287104</v>
      </c>
      <c r="N162" s="112">
        <f t="shared" si="59"/>
        <v>0.54041704662287104</v>
      </c>
      <c r="O162" s="112">
        <f t="shared" si="59"/>
        <v>0.54041704662287104</v>
      </c>
      <c r="P162" s="112">
        <f t="shared" si="59"/>
        <v>0.54041704662287104</v>
      </c>
      <c r="Q162" s="112">
        <f t="shared" si="59"/>
        <v>0.54041704662287104</v>
      </c>
      <c r="R162" s="112">
        <f t="shared" ref="R162:V162" si="60">IF(R141=0,"",R141/R120)</f>
        <v>0.54041704662287104</v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0.55906420636669352</v>
      </c>
      <c r="C164" s="112">
        <f t="shared" si="65"/>
        <v>0.56161691781709855</v>
      </c>
      <c r="D164" s="112">
        <f t="shared" si="65"/>
        <v>0.5644747279475314</v>
      </c>
      <c r="E164" s="112">
        <f t="shared" si="65"/>
        <v>0.56777043483672496</v>
      </c>
      <c r="F164" s="112">
        <f t="shared" si="65"/>
        <v>0.57135043635196947</v>
      </c>
      <c r="G164" s="112">
        <f t="shared" si="65"/>
        <v>0.57506047125506887</v>
      </c>
      <c r="H164" s="112">
        <f t="shared" si="65"/>
        <v>0.57900877725616162</v>
      </c>
      <c r="I164" s="112">
        <f t="shared" si="65"/>
        <v>0.58095858745191342</v>
      </c>
      <c r="J164" s="112">
        <f t="shared" si="65"/>
        <v>0.58167648359430879</v>
      </c>
      <c r="K164" s="112">
        <f t="shared" si="65"/>
        <v>0.58336189189037901</v>
      </c>
      <c r="L164" s="112">
        <f t="shared" si="65"/>
        <v>0.58558753577504008</v>
      </c>
      <c r="M164" s="112">
        <f t="shared" si="65"/>
        <v>0.58974790835661606</v>
      </c>
      <c r="N164" s="112">
        <f t="shared" si="65"/>
        <v>0.59501631986727399</v>
      </c>
      <c r="O164" s="112">
        <f t="shared" si="65"/>
        <v>0.59987954687494693</v>
      </c>
      <c r="P164" s="112">
        <f t="shared" si="65"/>
        <v>0.60120500350069817</v>
      </c>
      <c r="Q164" s="112">
        <f t="shared" si="65"/>
        <v>0.60568876025156182</v>
      </c>
      <c r="R164" s="112">
        <f t="shared" ref="R164:V164" si="66">IF(R143=0,"",R143/R122)</f>
        <v>0.61597266670478634</v>
      </c>
      <c r="S164" s="112">
        <f t="shared" si="66"/>
        <v>0.62990480904190183</v>
      </c>
      <c r="T164" s="112">
        <f t="shared" si="66"/>
        <v>0.64363849470683165</v>
      </c>
      <c r="U164" s="112">
        <f t="shared" si="66"/>
        <v>0.66227108958351566</v>
      </c>
      <c r="V164" s="112">
        <f t="shared" si="66"/>
        <v>0.67801401942666695</v>
      </c>
      <c r="W164" s="112">
        <f t="shared" ref="W164:Y164" si="67">IF(W143=0,"",W143/W122)</f>
        <v>0.68458305673040543</v>
      </c>
      <c r="X164" s="112">
        <f t="shared" si="67"/>
        <v>0.68743065119206004</v>
      </c>
      <c r="Y164" s="112">
        <f t="shared" si="67"/>
        <v>0.68922343179963963</v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>
        <f t="shared" si="68"/>
        <v>0.80811021962479535</v>
      </c>
      <c r="M165" s="113">
        <f t="shared" si="68"/>
        <v>0.8136455765558962</v>
      </c>
      <c r="N165" s="113">
        <f t="shared" si="68"/>
        <v>0.82463307929433771</v>
      </c>
      <c r="O165" s="113">
        <f t="shared" si="68"/>
        <v>0.81611957125102919</v>
      </c>
      <c r="P165" s="113">
        <f t="shared" si="68"/>
        <v>0.81048352471694773</v>
      </c>
      <c r="Q165" s="113">
        <f t="shared" si="68"/>
        <v>0.82112162926692489</v>
      </c>
      <c r="R165" s="113">
        <f t="shared" ref="R165:V165" si="69">IF(R144=0,"",R144/R123)</f>
        <v>0.81563441645822765</v>
      </c>
      <c r="S165" s="113">
        <f t="shared" si="69"/>
        <v>0.81790616795863758</v>
      </c>
      <c r="T165" s="113">
        <f t="shared" si="69"/>
        <v>0.8436480557730146</v>
      </c>
      <c r="U165" s="113">
        <f t="shared" si="69"/>
        <v>0.85138455520051293</v>
      </c>
      <c r="V165" s="113">
        <f t="shared" si="69"/>
        <v>0.85274194660076397</v>
      </c>
      <c r="W165" s="113">
        <f t="shared" ref="W165:Y165" si="70">IF(W144=0,"",W144/W123)</f>
        <v>0.85472558436581714</v>
      </c>
      <c r="X165" s="113">
        <f t="shared" si="70"/>
        <v>0.85557124666315154</v>
      </c>
      <c r="Y165" s="113">
        <f t="shared" si="70"/>
        <v>0.85749945436354358</v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>
        <f t="shared" si="71"/>
        <v>0.5932435554920743</v>
      </c>
      <c r="M166" s="111">
        <f t="shared" si="71"/>
        <v>0.59410641397298447</v>
      </c>
      <c r="N166" s="111">
        <f t="shared" si="71"/>
        <v>0.59504406083110084</v>
      </c>
      <c r="O166" s="111">
        <f t="shared" si="71"/>
        <v>0.59729218220032609</v>
      </c>
      <c r="P166" s="111">
        <f t="shared" si="71"/>
        <v>0.59767603764538113</v>
      </c>
      <c r="Q166" s="111">
        <f t="shared" si="71"/>
        <v>0.59931487035470432</v>
      </c>
      <c r="R166" s="111">
        <f t="shared" ref="R166:V166" si="72">IF(R145=0,"",R145/R124)</f>
        <v>0.60858172628680063</v>
      </c>
      <c r="S166" s="111">
        <f t="shared" si="72"/>
        <v>0.62720509109771683</v>
      </c>
      <c r="T166" s="111">
        <f t="shared" si="72"/>
        <v>0.65712114092275642</v>
      </c>
      <c r="U166" s="111">
        <f t="shared" si="72"/>
        <v>0.67042756915411472</v>
      </c>
      <c r="V166" s="111">
        <f t="shared" si="72"/>
        <v>0.67825924265736071</v>
      </c>
      <c r="W166" s="111">
        <f t="shared" ref="W166:Y166" si="73">IF(W145=0,"",W145/W124)</f>
        <v>0.68338779360791391</v>
      </c>
      <c r="X166" s="111">
        <f t="shared" si="73"/>
        <v>0.68486342050121396</v>
      </c>
      <c r="Y166" s="111">
        <f t="shared" si="73"/>
        <v>0.68628142592727515</v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>
        <f t="shared" si="76"/>
        <v>1</v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0.66332580414813136</v>
      </c>
      <c r="C168" s="124">
        <f t="shared" si="77"/>
        <v>0.67267995788195678</v>
      </c>
      <c r="D168" s="124">
        <f t="shared" si="77"/>
        <v>0.65260488995241317</v>
      </c>
      <c r="E168" s="124">
        <f t="shared" si="77"/>
        <v>0.64796134554300078</v>
      </c>
      <c r="F168" s="124">
        <f t="shared" si="77"/>
        <v>0.65501695616300315</v>
      </c>
      <c r="G168" s="124">
        <f t="shared" si="77"/>
        <v>0.66006609246232262</v>
      </c>
      <c r="H168" s="124">
        <f t="shared" si="77"/>
        <v>0.65884900336647012</v>
      </c>
      <c r="I168" s="124">
        <f t="shared" si="77"/>
        <v>0.66072007430261137</v>
      </c>
      <c r="J168" s="124">
        <f t="shared" si="77"/>
        <v>0.66304750574646298</v>
      </c>
      <c r="K168" s="124">
        <f t="shared" si="77"/>
        <v>0.67294043916882651</v>
      </c>
      <c r="L168" s="124">
        <f t="shared" si="77"/>
        <v>0.66886388661709284</v>
      </c>
      <c r="M168" s="124">
        <f t="shared" si="77"/>
        <v>0.67061842114758319</v>
      </c>
      <c r="N168" s="124">
        <f t="shared" si="77"/>
        <v>0.67257206732840447</v>
      </c>
      <c r="O168" s="124">
        <f t="shared" si="77"/>
        <v>0.67947164685104078</v>
      </c>
      <c r="P168" s="124">
        <f t="shared" si="77"/>
        <v>0.6901064148508862</v>
      </c>
      <c r="Q168" s="124">
        <f t="shared" si="77"/>
        <v>0.71246627663201534</v>
      </c>
      <c r="R168" s="124">
        <f t="shared" ref="R168:V168" si="78">IF(R147=0,"",R147/R126)</f>
        <v>0.72174003154864685</v>
      </c>
      <c r="S168" s="124">
        <f t="shared" si="78"/>
        <v>0.73270041834736732</v>
      </c>
      <c r="T168" s="124">
        <f t="shared" si="78"/>
        <v>0.74489497449738151</v>
      </c>
      <c r="U168" s="124">
        <f t="shared" si="78"/>
        <v>0.75918417564807672</v>
      </c>
      <c r="V168" s="124">
        <f t="shared" si="78"/>
        <v>0.77174138038628171</v>
      </c>
      <c r="W168" s="124">
        <f t="shared" ref="W168:Y168" si="79">IF(W147=0,"",W147/W126)</f>
        <v>0.77100676498805509</v>
      </c>
      <c r="X168" s="124">
        <f t="shared" si="79"/>
        <v>0.79292808153215122</v>
      </c>
      <c r="Y168" s="124">
        <f t="shared" si="79"/>
        <v>0.81453766831748009</v>
      </c>
      <c r="DA168" s="130" t="s">
        <v>1924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0.56632370623127637</v>
      </c>
      <c r="C169" s="111">
        <f t="shared" si="80"/>
        <v>0.56736448888568669</v>
      </c>
      <c r="D169" s="111">
        <f t="shared" si="80"/>
        <v>0.56891223997970819</v>
      </c>
      <c r="E169" s="111">
        <f t="shared" si="80"/>
        <v>0.5699442010217135</v>
      </c>
      <c r="F169" s="111">
        <f t="shared" si="80"/>
        <v>0.57092658695076459</v>
      </c>
      <c r="G169" s="111">
        <f t="shared" si="80"/>
        <v>0.57194945446132073</v>
      </c>
      <c r="H169" s="111">
        <f t="shared" si="80"/>
        <v>0.57300526308881916</v>
      </c>
      <c r="I169" s="111">
        <f t="shared" si="80"/>
        <v>0.57352699048962308</v>
      </c>
      <c r="J169" s="111">
        <f t="shared" si="80"/>
        <v>0.57376589834244485</v>
      </c>
      <c r="K169" s="111">
        <f t="shared" si="80"/>
        <v>0.5741318089162557</v>
      </c>
      <c r="L169" s="111">
        <f t="shared" si="80"/>
        <v>0.57482232886960583</v>
      </c>
      <c r="M169" s="111">
        <f t="shared" si="80"/>
        <v>0.57532888619796585</v>
      </c>
      <c r="N169" s="111">
        <f t="shared" si="80"/>
        <v>0.57575604541871905</v>
      </c>
      <c r="O169" s="111">
        <f t="shared" si="80"/>
        <v>0.57603424731089869</v>
      </c>
      <c r="P169" s="111">
        <f t="shared" si="80"/>
        <v>0.57610735366875132</v>
      </c>
      <c r="Q169" s="111">
        <f t="shared" si="80"/>
        <v>0.57614736625764351</v>
      </c>
      <c r="R169" s="111">
        <f t="shared" ref="R169:V169" si="81">IF(R148=0,"",R148/R127)</f>
        <v>0.5762259051188533</v>
      </c>
      <c r="S169" s="111">
        <f t="shared" si="81"/>
        <v>0.57645291123880382</v>
      </c>
      <c r="T169" s="111">
        <f t="shared" si="81"/>
        <v>0.58041072482642686</v>
      </c>
      <c r="U169" s="111">
        <f t="shared" si="81"/>
        <v>0.58530686718889946</v>
      </c>
      <c r="V169" s="111">
        <f t="shared" si="81"/>
        <v>0.59098587623464482</v>
      </c>
      <c r="W169" s="111">
        <f t="shared" ref="W169:Y169" si="82">IF(W148=0,"",W148/W127)</f>
        <v>0.59325408888068465</v>
      </c>
      <c r="X169" s="111">
        <f t="shared" si="82"/>
        <v>0.59481556281224846</v>
      </c>
      <c r="Y169" s="111">
        <f t="shared" si="82"/>
        <v>0.59702536287635588</v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0.56075323087468321</v>
      </c>
      <c r="C170" s="111">
        <f t="shared" si="83"/>
        <v>0.56223731052198544</v>
      </c>
      <c r="D170" s="111">
        <f t="shared" si="83"/>
        <v>0.56395063193628292</v>
      </c>
      <c r="E170" s="111">
        <f t="shared" si="83"/>
        <v>0.56542150445323314</v>
      </c>
      <c r="F170" s="111">
        <f t="shared" si="83"/>
        <v>0.5664668134598474</v>
      </c>
      <c r="G170" s="111">
        <f t="shared" si="83"/>
        <v>0.56729362978837716</v>
      </c>
      <c r="H170" s="111">
        <f t="shared" si="83"/>
        <v>0.56812145689864046</v>
      </c>
      <c r="I170" s="111">
        <f t="shared" si="83"/>
        <v>0.56852682184998327</v>
      </c>
      <c r="J170" s="111">
        <f t="shared" si="83"/>
        <v>0.56876085389530007</v>
      </c>
      <c r="K170" s="111">
        <f t="shared" si="83"/>
        <v>0.56944740904724489</v>
      </c>
      <c r="L170" s="111">
        <f t="shared" si="83"/>
        <v>0.57045257096699908</v>
      </c>
      <c r="M170" s="111">
        <f t="shared" si="83"/>
        <v>0.57146898769157828</v>
      </c>
      <c r="N170" s="111">
        <f t="shared" si="83"/>
        <v>0.57206208919915769</v>
      </c>
      <c r="O170" s="111">
        <f t="shared" si="83"/>
        <v>0.5724422245904407</v>
      </c>
      <c r="P170" s="111">
        <f t="shared" si="83"/>
        <v>0.57254838232919636</v>
      </c>
      <c r="Q170" s="111">
        <f t="shared" si="83"/>
        <v>0.57297685665189702</v>
      </c>
      <c r="R170" s="111">
        <f t="shared" ref="R170:V170" si="84">IF(R149=0,"",R149/R128)</f>
        <v>0.57409830736512402</v>
      </c>
      <c r="S170" s="111">
        <f t="shared" si="84"/>
        <v>0.57573744878619026</v>
      </c>
      <c r="T170" s="111">
        <f t="shared" si="84"/>
        <v>0.57759971333007543</v>
      </c>
      <c r="U170" s="111">
        <f t="shared" si="84"/>
        <v>0.58132806919622615</v>
      </c>
      <c r="V170" s="111">
        <f t="shared" si="84"/>
        <v>0.58561801434283733</v>
      </c>
      <c r="W170" s="111">
        <f t="shared" ref="W170:Y170" si="85">IF(W149=0,"",W149/W128)</f>
        <v>0.58871108175882503</v>
      </c>
      <c r="X170" s="111">
        <f t="shared" si="85"/>
        <v>0.59163548453722548</v>
      </c>
      <c r="Y170" s="111">
        <f t="shared" si="85"/>
        <v>0.59647803260102938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0.72597952868371163</v>
      </c>
      <c r="C171" s="45">
        <f t="shared" si="86"/>
        <v>0.72764040567936916</v>
      </c>
      <c r="D171" s="45">
        <f t="shared" si="86"/>
        <v>0.72905133410526124</v>
      </c>
      <c r="E171" s="45">
        <f t="shared" si="86"/>
        <v>0.73150965047141403</v>
      </c>
      <c r="F171" s="45">
        <f t="shared" si="86"/>
        <v>0.73454902752064177</v>
      </c>
      <c r="G171" s="45">
        <f t="shared" si="86"/>
        <v>0.7378034371842378</v>
      </c>
      <c r="H171" s="45">
        <f t="shared" si="86"/>
        <v>0.74132341509463917</v>
      </c>
      <c r="I171" s="45">
        <f t="shared" si="86"/>
        <v>0.74306808969989357</v>
      </c>
      <c r="J171" s="45">
        <f t="shared" si="86"/>
        <v>0.74363201899164111</v>
      </c>
      <c r="K171" s="45">
        <f t="shared" si="86"/>
        <v>0.74513486594818124</v>
      </c>
      <c r="L171" s="45">
        <f t="shared" si="86"/>
        <v>0.74727177531022115</v>
      </c>
      <c r="M171" s="45">
        <f t="shared" si="86"/>
        <v>0.75027809458052963</v>
      </c>
      <c r="N171" s="45">
        <f t="shared" si="86"/>
        <v>0.75361478849864505</v>
      </c>
      <c r="O171" s="45">
        <f t="shared" si="86"/>
        <v>0.75671037124308094</v>
      </c>
      <c r="P171" s="45">
        <f t="shared" si="86"/>
        <v>0.75776222814853467</v>
      </c>
      <c r="Q171" s="45">
        <f t="shared" si="86"/>
        <v>0.76237124158569336</v>
      </c>
      <c r="R171" s="45">
        <f t="shared" ref="R171:V171" si="87">IF(R150=0,"",R150/R129)</f>
        <v>0.76879592625565929</v>
      </c>
      <c r="S171" s="45">
        <f t="shared" si="87"/>
        <v>0.77860062005417086</v>
      </c>
      <c r="T171" s="45">
        <f t="shared" si="87"/>
        <v>0.78812995583572309</v>
      </c>
      <c r="U171" s="45">
        <f t="shared" si="87"/>
        <v>0.80168629315482498</v>
      </c>
      <c r="V171" s="45">
        <f t="shared" si="87"/>
        <v>0.81586376036238462</v>
      </c>
      <c r="W171" s="45">
        <f t="shared" ref="W171:Y171" si="88">IF(W150=0,"",W150/W129)</f>
        <v>0.82414340166212707</v>
      </c>
      <c r="X171" s="45">
        <f t="shared" si="88"/>
        <v>0.83193338741208112</v>
      </c>
      <c r="Y171" s="45">
        <f t="shared" si="88"/>
        <v>0.84541037695130417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1004.1283880303762</v>
      </c>
      <c r="C173" s="117">
        <f t="shared" si="89"/>
        <v>657.26668537795808</v>
      </c>
      <c r="D173" s="117">
        <f t="shared" si="89"/>
        <v>1194.4348117646009</v>
      </c>
      <c r="E173" s="117">
        <f t="shared" si="89"/>
        <v>1415.1492836215887</v>
      </c>
      <c r="F173" s="117">
        <f t="shared" si="89"/>
        <v>1079.8794883113669</v>
      </c>
      <c r="G173" s="117">
        <f t="shared" si="89"/>
        <v>979.64749643791185</v>
      </c>
      <c r="H173" s="117">
        <f t="shared" si="89"/>
        <v>1049.9937955417565</v>
      </c>
      <c r="I173" s="117">
        <f t="shared" si="89"/>
        <v>900.60387688498656</v>
      </c>
      <c r="J173" s="117">
        <f t="shared" si="89"/>
        <v>833.24534588387883</v>
      </c>
      <c r="K173" s="117">
        <f t="shared" si="89"/>
        <v>579.34291079502714</v>
      </c>
      <c r="L173" s="117">
        <f t="shared" si="89"/>
        <v>791.31472173680686</v>
      </c>
      <c r="M173" s="117">
        <f t="shared" si="89"/>
        <v>991.01992620127146</v>
      </c>
      <c r="N173" s="117">
        <f t="shared" si="89"/>
        <v>970.87181803205226</v>
      </c>
      <c r="O173" s="117">
        <f t="shared" si="89"/>
        <v>786.36174464695659</v>
      </c>
      <c r="P173" s="117">
        <f t="shared" si="89"/>
        <v>545.20993706065838</v>
      </c>
      <c r="Q173" s="117">
        <f t="shared" si="89"/>
        <v>550.90131477871523</v>
      </c>
      <c r="R173" s="117">
        <f t="shared" ref="R173:V173" si="90">R174+R177+R179+R189</f>
        <v>617.138839474566</v>
      </c>
      <c r="S173" s="117">
        <f t="shared" si="90"/>
        <v>634.49456038190135</v>
      </c>
      <c r="T173" s="117">
        <f t="shared" si="90"/>
        <v>454.33787279687493</v>
      </c>
      <c r="U173" s="117">
        <f t="shared" si="90"/>
        <v>403.94275883552228</v>
      </c>
      <c r="V173" s="117">
        <f t="shared" si="90"/>
        <v>379.22793061045257</v>
      </c>
      <c r="W173" s="117">
        <f t="shared" ref="W173:Y173" si="91">W174+W177+W179+W189</f>
        <v>544.98293326509349</v>
      </c>
      <c r="X173" s="117">
        <f t="shared" si="91"/>
        <v>174.64024478223754</v>
      </c>
      <c r="Y173" s="117">
        <f t="shared" si="91"/>
        <v>55.64737625487674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954.03261141871417</v>
      </c>
      <c r="C174" s="122">
        <f t="shared" si="92"/>
        <v>617.84470146297588</v>
      </c>
      <c r="D174" s="122">
        <f t="shared" si="92"/>
        <v>1131.3794735318527</v>
      </c>
      <c r="E174" s="122">
        <f t="shared" si="92"/>
        <v>1342.6668747389813</v>
      </c>
      <c r="F174" s="122">
        <f t="shared" si="92"/>
        <v>1013.2090061173781</v>
      </c>
      <c r="G174" s="122">
        <f t="shared" si="92"/>
        <v>917.08961637857169</v>
      </c>
      <c r="H174" s="122">
        <f t="shared" si="92"/>
        <v>984.27468631872682</v>
      </c>
      <c r="I174" s="122">
        <f t="shared" si="92"/>
        <v>837.69131606588883</v>
      </c>
      <c r="J174" s="122">
        <f t="shared" si="92"/>
        <v>775.25746723065731</v>
      </c>
      <c r="K174" s="122">
        <f t="shared" si="92"/>
        <v>535.24191487195014</v>
      </c>
      <c r="L174" s="122">
        <f t="shared" si="92"/>
        <v>737.9351856697956</v>
      </c>
      <c r="M174" s="122">
        <f t="shared" si="92"/>
        <v>931.24930552989395</v>
      </c>
      <c r="N174" s="122">
        <f t="shared" si="92"/>
        <v>912.99314866951761</v>
      </c>
      <c r="O174" s="122">
        <f t="shared" si="92"/>
        <v>738.29488950230473</v>
      </c>
      <c r="P174" s="122">
        <f t="shared" si="92"/>
        <v>510.53934042116362</v>
      </c>
      <c r="Q174" s="122">
        <f t="shared" si="92"/>
        <v>524.80067187952227</v>
      </c>
      <c r="R174" s="122">
        <f t="shared" ref="R174:V174" si="93">SUM(R175:R176)</f>
        <v>590.46841058845746</v>
      </c>
      <c r="S174" s="122">
        <f t="shared" si="93"/>
        <v>608.26481562780964</v>
      </c>
      <c r="T174" s="122">
        <f t="shared" si="93"/>
        <v>434.85560618151379</v>
      </c>
      <c r="U174" s="122">
        <f t="shared" si="93"/>
        <v>387.07778742809012</v>
      </c>
      <c r="V174" s="122">
        <f t="shared" si="93"/>
        <v>363.27755617693492</v>
      </c>
      <c r="W174" s="122">
        <f t="shared" ref="W174:Y174" si="94">SUM(W175:W176)</f>
        <v>524.33444957733536</v>
      </c>
      <c r="X174" s="122">
        <f t="shared" si="94"/>
        <v>166.94144249009761</v>
      </c>
      <c r="Y174" s="122">
        <f t="shared" si="94"/>
        <v>53.160560458428463</v>
      </c>
      <c r="DA174" s="130" t="s">
        <v>2077</v>
      </c>
    </row>
    <row r="175" spans="1:105" ht="12" customHeight="1" x14ac:dyDescent="0.25">
      <c r="A175" s="97" t="s">
        <v>51</v>
      </c>
      <c r="B175" s="98">
        <v>954.03261141871417</v>
      </c>
      <c r="C175" s="98">
        <v>617.84470146297588</v>
      </c>
      <c r="D175" s="98">
        <v>1131.3794735318527</v>
      </c>
      <c r="E175" s="98">
        <v>1342.6668747389813</v>
      </c>
      <c r="F175" s="98">
        <v>1013.2090061173781</v>
      </c>
      <c r="G175" s="98">
        <v>917.08961637857169</v>
      </c>
      <c r="H175" s="98">
        <v>984.27468631872682</v>
      </c>
      <c r="I175" s="98">
        <v>837.69131606588883</v>
      </c>
      <c r="J175" s="98">
        <v>775.25746723065731</v>
      </c>
      <c r="K175" s="98">
        <v>535.24191487195014</v>
      </c>
      <c r="L175" s="98">
        <v>737.9351856697956</v>
      </c>
      <c r="M175" s="98">
        <v>931.24930552989395</v>
      </c>
      <c r="N175" s="98">
        <v>912.99314866951761</v>
      </c>
      <c r="O175" s="98">
        <v>738.29488950230473</v>
      </c>
      <c r="P175" s="98">
        <v>510.53934042116362</v>
      </c>
      <c r="Q175" s="98">
        <v>524.80067187952227</v>
      </c>
      <c r="R175" s="98">
        <v>590.46841058845746</v>
      </c>
      <c r="S175" s="98">
        <v>608.26481562780964</v>
      </c>
      <c r="T175" s="98">
        <v>434.85560618151379</v>
      </c>
      <c r="U175" s="98">
        <v>387.07778742809012</v>
      </c>
      <c r="V175" s="98">
        <v>363.27755617693492</v>
      </c>
      <c r="W175" s="98">
        <v>524.33444957733536</v>
      </c>
      <c r="X175" s="98">
        <v>166.94144249009761</v>
      </c>
      <c r="Y175" s="98">
        <v>53.160560458428463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5.7201100749562546</v>
      </c>
      <c r="C179" s="122">
        <v>4.9412421825186419</v>
      </c>
      <c r="D179" s="122">
        <v>7.1577970666711428</v>
      </c>
      <c r="E179" s="122">
        <v>8.3787775457680489</v>
      </c>
      <c r="F179" s="122">
        <v>7.8970920523609447</v>
      </c>
      <c r="G179" s="122">
        <v>8.4265836339506457</v>
      </c>
      <c r="H179" s="122">
        <v>9.376993392348794</v>
      </c>
      <c r="I179" s="122">
        <v>9.5971258141807603</v>
      </c>
      <c r="J179" s="122">
        <v>10.261161755222815</v>
      </c>
      <c r="K179" s="122">
        <v>8.4443344174854822</v>
      </c>
      <c r="L179" s="122">
        <v>11.662761894250801</v>
      </c>
      <c r="M179" s="122">
        <v>14.454966382339045</v>
      </c>
      <c r="N179" s="122">
        <v>14.100139466369125</v>
      </c>
      <c r="O179" s="122">
        <v>11.428711023464876</v>
      </c>
      <c r="P179" s="122">
        <v>8.0044237722193845</v>
      </c>
      <c r="Q179" s="122">
        <v>9.8424406439599252</v>
      </c>
      <c r="R179" s="122">
        <v>10.961133107489642</v>
      </c>
      <c r="S179" s="122">
        <v>11.232926885043554</v>
      </c>
      <c r="T179" s="122">
        <v>8.0482486995470985</v>
      </c>
      <c r="U179" s="122">
        <v>7.129064544600193</v>
      </c>
      <c r="V179" s="122">
        <v>6.6829943277787729</v>
      </c>
      <c r="W179" s="122">
        <v>9.5692516235817564</v>
      </c>
      <c r="X179" s="122">
        <v>3.0971832529021088</v>
      </c>
      <c r="Y179" s="122">
        <v>0.99290378850483596</v>
      </c>
      <c r="DA179" s="130" t="s">
        <v>2082</v>
      </c>
    </row>
    <row r="180" spans="1:105" ht="12" customHeight="1" x14ac:dyDescent="0.25">
      <c r="A180" s="97" t="s">
        <v>143</v>
      </c>
      <c r="B180" s="98">
        <v>4.6408006897290655</v>
      </c>
      <c r="C180" s="98">
        <v>3.8766589785525944</v>
      </c>
      <c r="D180" s="98">
        <v>6.2279335037441417</v>
      </c>
      <c r="E180" s="98">
        <v>7.4584739193813778</v>
      </c>
      <c r="F180" s="98">
        <v>6.9865359621032068</v>
      </c>
      <c r="G180" s="98">
        <v>7.5229422773649945</v>
      </c>
      <c r="H180" s="98">
        <v>8.5252675634744932</v>
      </c>
      <c r="I180" s="98">
        <v>8.8207511556003979</v>
      </c>
      <c r="J180" s="98">
        <v>9.5376274139126647</v>
      </c>
      <c r="K180" s="98">
        <v>7.7702394068197727</v>
      </c>
      <c r="L180" s="98">
        <v>11.00922745827852</v>
      </c>
      <c r="M180" s="98">
        <v>13.782009740540701</v>
      </c>
      <c r="N180" s="98">
        <v>13.512353438125759</v>
      </c>
      <c r="O180" s="98">
        <v>10.926181264814563</v>
      </c>
      <c r="P180" s="98">
        <v>7.5557152788103883</v>
      </c>
      <c r="Q180" s="98">
        <v>9.4213172206904972</v>
      </c>
      <c r="R180" s="98">
        <v>10.619588327830092</v>
      </c>
      <c r="S180" s="98">
        <v>10.941099518882472</v>
      </c>
      <c r="T180" s="98">
        <v>7.8209884386207262</v>
      </c>
      <c r="U180" s="98">
        <v>6.9615182817743211</v>
      </c>
      <c r="V180" s="98">
        <v>6.5337533216903596</v>
      </c>
      <c r="W180" s="98">
        <v>9.4310716347536783</v>
      </c>
      <c r="X180" s="98">
        <v>3.0027210439691907</v>
      </c>
      <c r="Y180" s="98">
        <v>0.95723763914838789</v>
      </c>
      <c r="DA180" s="63" t="s">
        <v>2083</v>
      </c>
    </row>
    <row r="181" spans="1:105" ht="12" customHeight="1" x14ac:dyDescent="0.25">
      <c r="A181" s="97" t="s">
        <v>124</v>
      </c>
      <c r="B181" s="98">
        <v>1.0793093852271891</v>
      </c>
      <c r="C181" s="98">
        <v>1.0645832039660474</v>
      </c>
      <c r="D181" s="98">
        <v>0.92986356292700134</v>
      </c>
      <c r="E181" s="98">
        <v>0.92030362638667074</v>
      </c>
      <c r="F181" s="98">
        <v>0.91055609025773776</v>
      </c>
      <c r="G181" s="98">
        <v>0.90364135658565137</v>
      </c>
      <c r="H181" s="98">
        <v>0.85172582887430148</v>
      </c>
      <c r="I181" s="98">
        <v>0.77637465858036292</v>
      </c>
      <c r="J181" s="98">
        <v>0.72353434131015015</v>
      </c>
      <c r="K181" s="98">
        <v>0.67409501066570987</v>
      </c>
      <c r="L181" s="98">
        <v>0.6534033890409584</v>
      </c>
      <c r="M181" s="98">
        <v>0.67282296173390188</v>
      </c>
      <c r="N181" s="98">
        <v>0.58766499008471773</v>
      </c>
      <c r="O181" s="98">
        <v>0.50240488963675434</v>
      </c>
      <c r="P181" s="98">
        <v>0.44857544680755107</v>
      </c>
      <c r="Q181" s="98">
        <v>0.42099756771806585</v>
      </c>
      <c r="R181" s="98">
        <v>0.34141754561723481</v>
      </c>
      <c r="S181" s="98">
        <v>0.2918273661610824</v>
      </c>
      <c r="T181" s="98">
        <v>0.22726026092637147</v>
      </c>
      <c r="U181" s="98">
        <v>0.16754626282587209</v>
      </c>
      <c r="V181" s="98">
        <v>0.1492410060884134</v>
      </c>
      <c r="W181" s="98">
        <v>0.13817998882807775</v>
      </c>
      <c r="X181" s="98">
        <v>9.4462208932918221E-2</v>
      </c>
      <c r="Y181" s="98">
        <v>3.5666149356448025E-2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1.310469313217416E-4</v>
      </c>
      <c r="M182" s="98">
        <v>1.3368006444146649E-4</v>
      </c>
      <c r="N182" s="98">
        <v>1.2103815864868203E-4</v>
      </c>
      <c r="O182" s="98">
        <v>1.2486901355957883E-4</v>
      </c>
      <c r="P182" s="98">
        <v>1.330466014452266E-4</v>
      </c>
      <c r="Q182" s="98">
        <v>1.2585555136175198E-4</v>
      </c>
      <c r="R182" s="98">
        <v>1.2723404231482061E-4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1.310469313217416E-4</v>
      </c>
      <c r="M183" s="101">
        <v>1.3368006444146649E-4</v>
      </c>
      <c r="N183" s="101">
        <v>1.2103815864868203E-4</v>
      </c>
      <c r="O183" s="101">
        <v>1.2486901355957883E-4</v>
      </c>
      <c r="P183" s="101">
        <v>1.330466014452266E-4</v>
      </c>
      <c r="Q183" s="101">
        <v>1.2585555136175198E-4</v>
      </c>
      <c r="R183" s="101">
        <v>1.2723404231482061E-4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44.375666536705765</v>
      </c>
      <c r="C189" s="122">
        <v>34.480741732463621</v>
      </c>
      <c r="D189" s="122">
        <v>55.897541166077204</v>
      </c>
      <c r="E189" s="122">
        <v>64.103631336839285</v>
      </c>
      <c r="F189" s="122">
        <v>58.773390141627857</v>
      </c>
      <c r="G189" s="122">
        <v>54.131296425389607</v>
      </c>
      <c r="H189" s="122">
        <v>56.342115830680967</v>
      </c>
      <c r="I189" s="122">
        <v>53.315435004916935</v>
      </c>
      <c r="J189" s="122">
        <v>47.726716897998749</v>
      </c>
      <c r="K189" s="122">
        <v>35.656661505591444</v>
      </c>
      <c r="L189" s="122">
        <v>41.71677417276041</v>
      </c>
      <c r="M189" s="122">
        <v>45.315654289038399</v>
      </c>
      <c r="N189" s="122">
        <v>43.778529896165495</v>
      </c>
      <c r="O189" s="122">
        <v>36.638144121187032</v>
      </c>
      <c r="P189" s="122">
        <v>26.666172867275357</v>
      </c>
      <c r="Q189" s="122">
        <v>16.258202255233048</v>
      </c>
      <c r="R189" s="122">
        <v>15.70929577861882</v>
      </c>
      <c r="S189" s="122">
        <v>14.996817869048229</v>
      </c>
      <c r="T189" s="122">
        <v>11.434017915814021</v>
      </c>
      <c r="U189" s="122">
        <v>9.7359068628319747</v>
      </c>
      <c r="V189" s="122">
        <v>9.2673801057389067</v>
      </c>
      <c r="W189" s="122">
        <v>11.079232064176367</v>
      </c>
      <c r="X189" s="122">
        <v>4.6016190392378045</v>
      </c>
      <c r="Y189" s="122">
        <v>1.49391200794344</v>
      </c>
      <c r="DA189" s="130" t="s">
        <v>2092</v>
      </c>
    </row>
    <row r="190" spans="1:105" ht="12" customHeight="1" x14ac:dyDescent="0.25">
      <c r="A190" s="97" t="s">
        <v>51</v>
      </c>
      <c r="B190" s="98">
        <v>40.390073241514635</v>
      </c>
      <c r="C190" s="98">
        <v>29.762925240597479</v>
      </c>
      <c r="D190" s="98">
        <v>50.417733983662373</v>
      </c>
      <c r="E190" s="98">
        <v>56.417327431508404</v>
      </c>
      <c r="F190" s="98">
        <v>49.940471647047389</v>
      </c>
      <c r="G190" s="98">
        <v>45.255385615507329</v>
      </c>
      <c r="H190" s="98">
        <v>47.229413333897831</v>
      </c>
      <c r="I190" s="98">
        <v>45.389658371895926</v>
      </c>
      <c r="J190" s="98">
        <v>41.184775132438361</v>
      </c>
      <c r="K190" s="98">
        <v>28.860425799290141</v>
      </c>
      <c r="L190" s="98">
        <v>35.829867268175235</v>
      </c>
      <c r="M190" s="98">
        <v>37.377979834785869</v>
      </c>
      <c r="N190" s="98">
        <v>36.645016740457656</v>
      </c>
      <c r="O190" s="98">
        <v>29.633136925303909</v>
      </c>
      <c r="P190" s="98">
        <v>20.491593800167145</v>
      </c>
      <c r="Q190" s="98">
        <v>7.0199181330498535</v>
      </c>
      <c r="R190" s="98">
        <v>7.8993934315228076</v>
      </c>
      <c r="S190" s="98">
        <v>8.1362512220160141</v>
      </c>
      <c r="T190" s="98">
        <v>5.8170557109607319</v>
      </c>
      <c r="U190" s="98">
        <v>5.1782177933029621</v>
      </c>
      <c r="V190" s="98">
        <v>4.8592399921329914</v>
      </c>
      <c r="W190" s="98">
        <v>7.0136839211376873</v>
      </c>
      <c r="X190" s="98">
        <v>2.2334175497701954</v>
      </c>
      <c r="Y190" s="98">
        <v>0.71044761184810246</v>
      </c>
      <c r="DA190" s="63" t="s">
        <v>2093</v>
      </c>
    </row>
    <row r="191" spans="1:105" ht="12" customHeight="1" x14ac:dyDescent="0.25">
      <c r="A191" s="97" t="s">
        <v>50</v>
      </c>
      <c r="B191" s="98">
        <v>3.9855932951911286</v>
      </c>
      <c r="C191" s="98">
        <v>4.7178164918661389</v>
      </c>
      <c r="D191" s="98">
        <v>5.47980718241483</v>
      </c>
      <c r="E191" s="98">
        <v>7.6863039053308801</v>
      </c>
      <c r="F191" s="98">
        <v>8.8329184945804684</v>
      </c>
      <c r="G191" s="98">
        <v>8.8759108098822761</v>
      </c>
      <c r="H191" s="98">
        <v>9.112702496783136</v>
      </c>
      <c r="I191" s="98">
        <v>7.925776633021008</v>
      </c>
      <c r="J191" s="98">
        <v>6.5419417655603889</v>
      </c>
      <c r="K191" s="98">
        <v>6.7962357063013048</v>
      </c>
      <c r="L191" s="98">
        <v>5.8869069045851754</v>
      </c>
      <c r="M191" s="98">
        <v>7.9376744542525328</v>
      </c>
      <c r="N191" s="98">
        <v>7.1335131557078348</v>
      </c>
      <c r="O191" s="98">
        <v>7.005007195883123</v>
      </c>
      <c r="P191" s="98">
        <v>6.1745790671082128</v>
      </c>
      <c r="Q191" s="98">
        <v>9.2382841221831935</v>
      </c>
      <c r="R191" s="98">
        <v>7.8099023470960125</v>
      </c>
      <c r="S191" s="98">
        <v>6.860566647032214</v>
      </c>
      <c r="T191" s="98">
        <v>5.616962204853289</v>
      </c>
      <c r="U191" s="98">
        <v>4.5576890695290118</v>
      </c>
      <c r="V191" s="98">
        <v>4.4081401136059153</v>
      </c>
      <c r="W191" s="98">
        <v>4.0655481430386802</v>
      </c>
      <c r="X191" s="98">
        <v>2.3682014894676091</v>
      </c>
      <c r="Y191" s="98">
        <v>0.78346439609533769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7602.8597851330624</v>
      </c>
      <c r="C194" s="117">
        <f t="shared" si="96"/>
        <v>5497.5721966981346</v>
      </c>
      <c r="D194" s="117">
        <f t="shared" si="96"/>
        <v>8802.7970795337897</v>
      </c>
      <c r="E194" s="117">
        <f t="shared" si="96"/>
        <v>9978.2826684899574</v>
      </c>
      <c r="F194" s="117">
        <f t="shared" si="96"/>
        <v>7876.6532897702182</v>
      </c>
      <c r="G194" s="117">
        <f t="shared" si="96"/>
        <v>7381.3405635494591</v>
      </c>
      <c r="H194" s="117">
        <f t="shared" si="96"/>
        <v>8142.9839372262722</v>
      </c>
      <c r="I194" s="117">
        <f t="shared" si="96"/>
        <v>7646.4475897375341</v>
      </c>
      <c r="J194" s="117">
        <f t="shared" si="96"/>
        <v>7939.0022295879808</v>
      </c>
      <c r="K194" s="117">
        <f t="shared" si="96"/>
        <v>6481.140164025026</v>
      </c>
      <c r="L194" s="117">
        <f t="shared" si="96"/>
        <v>8216.7515002659402</v>
      </c>
      <c r="M194" s="117">
        <f t="shared" si="96"/>
        <v>9616.7593244322052</v>
      </c>
      <c r="N194" s="117">
        <f t="shared" si="96"/>
        <v>9200.4959398042502</v>
      </c>
      <c r="O194" s="117">
        <f t="shared" si="96"/>
        <v>8129.3379862183656</v>
      </c>
      <c r="P194" s="117">
        <f t="shared" si="96"/>
        <v>6790.7556494158689</v>
      </c>
      <c r="Q194" s="117">
        <f t="shared" si="96"/>
        <v>7096.8595311731433</v>
      </c>
      <c r="R194" s="117">
        <f t="shared" ref="R194:V194" si="97">R195+R198+R200+R210</f>
        <v>7794.4182251438251</v>
      </c>
      <c r="S194" s="117">
        <f t="shared" si="97"/>
        <v>8335.6480168871785</v>
      </c>
      <c r="T194" s="117">
        <f t="shared" si="97"/>
        <v>7194.7637522440064</v>
      </c>
      <c r="U194" s="117">
        <f t="shared" si="97"/>
        <v>7002.1441624160889</v>
      </c>
      <c r="V194" s="117">
        <f t="shared" si="97"/>
        <v>7309.5024453817605</v>
      </c>
      <c r="W194" s="117">
        <f t="shared" ref="W194:Y194" si="98">W195+W198+W200+W210</f>
        <v>10548.988976961697</v>
      </c>
      <c r="X194" s="117">
        <f t="shared" si="98"/>
        <v>6075.8891652486682</v>
      </c>
      <c r="Y194" s="117">
        <f t="shared" si="98"/>
        <v>5102.5337584986482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5623.9086825609174</v>
      </c>
      <c r="C195" s="122">
        <f t="shared" si="99"/>
        <v>3664.630731462219</v>
      </c>
      <c r="D195" s="122">
        <f t="shared" si="99"/>
        <v>6731.7740280640792</v>
      </c>
      <c r="E195" s="122">
        <f t="shared" si="99"/>
        <v>7901.9953816732259</v>
      </c>
      <c r="F195" s="122">
        <f t="shared" si="99"/>
        <v>5866.8641602645976</v>
      </c>
      <c r="G195" s="122">
        <f t="shared" si="99"/>
        <v>5333.5621740906918</v>
      </c>
      <c r="H195" s="122">
        <f t="shared" si="99"/>
        <v>6027.3179721877714</v>
      </c>
      <c r="I195" s="122">
        <f t="shared" si="99"/>
        <v>5524.4812783114048</v>
      </c>
      <c r="J195" s="122">
        <f t="shared" si="99"/>
        <v>5665.9974092958337</v>
      </c>
      <c r="K195" s="122">
        <f t="shared" si="99"/>
        <v>4231.487412024062</v>
      </c>
      <c r="L195" s="122">
        <f t="shared" si="99"/>
        <v>5877.2255905479142</v>
      </c>
      <c r="M195" s="122">
        <f t="shared" si="99"/>
        <v>7156.9269622007787</v>
      </c>
      <c r="N195" s="122">
        <f t="shared" si="99"/>
        <v>6892.0547125965522</v>
      </c>
      <c r="O195" s="122">
        <f t="shared" si="99"/>
        <v>5930.2410097169814</v>
      </c>
      <c r="P195" s="122">
        <f t="shared" si="99"/>
        <v>4635.6443812940543</v>
      </c>
      <c r="Q195" s="122">
        <f t="shared" si="99"/>
        <v>4919.1869296731702</v>
      </c>
      <c r="R195" s="122">
        <f t="shared" ref="R195:V195" si="100">SUM(R196:R197)</f>
        <v>5568.4915513381557</v>
      </c>
      <c r="S195" s="122">
        <f t="shared" si="100"/>
        <v>6014.4806897010258</v>
      </c>
      <c r="T195" s="122">
        <f t="shared" si="100"/>
        <v>4924.622865401956</v>
      </c>
      <c r="U195" s="122">
        <f t="shared" si="100"/>
        <v>4791.72725101167</v>
      </c>
      <c r="V195" s="122">
        <f t="shared" si="100"/>
        <v>5006.5897248209176</v>
      </c>
      <c r="W195" s="122">
        <f t="shared" ref="W195:Y195" si="101">SUM(W196:W197)</f>
        <v>8022.3346510836218</v>
      </c>
      <c r="X195" s="122">
        <f t="shared" si="101"/>
        <v>3664.7002325114759</v>
      </c>
      <c r="Y195" s="122">
        <f t="shared" si="101"/>
        <v>2675.6042207708238</v>
      </c>
      <c r="DA195" s="130" t="s">
        <v>2245</v>
      </c>
    </row>
    <row r="196" spans="1:105" ht="12" customHeight="1" x14ac:dyDescent="0.25">
      <c r="A196" s="97" t="s">
        <v>51</v>
      </c>
      <c r="B196" s="98">
        <v>5596.1858073556186</v>
      </c>
      <c r="C196" s="98">
        <v>3646.9039621291549</v>
      </c>
      <c r="D196" s="98">
        <v>6699.2368786843408</v>
      </c>
      <c r="E196" s="98">
        <v>7864.0822123764237</v>
      </c>
      <c r="F196" s="98">
        <v>5838.8868979829331</v>
      </c>
      <c r="G196" s="98">
        <v>5308.4307061720147</v>
      </c>
      <c r="H196" s="98">
        <v>5999.0680941137316</v>
      </c>
      <c r="I196" s="98">
        <v>5499.0153087651533</v>
      </c>
      <c r="J196" s="98">
        <v>5639.9049033935116</v>
      </c>
      <c r="K196" s="98">
        <v>4212.1062544923107</v>
      </c>
      <c r="L196" s="98">
        <v>5849.9344358061271</v>
      </c>
      <c r="M196" s="98">
        <v>7123.2044533352109</v>
      </c>
      <c r="N196" s="98">
        <v>6859.9325583920945</v>
      </c>
      <c r="O196" s="98">
        <v>5902.1398395789229</v>
      </c>
      <c r="P196" s="98">
        <v>4613.934748719209</v>
      </c>
      <c r="Q196" s="98">
        <v>4896.1560859982119</v>
      </c>
      <c r="R196" s="98">
        <v>5542.3759579012958</v>
      </c>
      <c r="S196" s="98">
        <v>5985.9131223216591</v>
      </c>
      <c r="T196" s="98">
        <v>4901.2236429770301</v>
      </c>
      <c r="U196" s="98">
        <v>4768.9212383077756</v>
      </c>
      <c r="V196" s="98">
        <v>4982.4339686093281</v>
      </c>
      <c r="W196" s="98">
        <v>7983.3413409691948</v>
      </c>
      <c r="X196" s="98">
        <v>3646.9132856210531</v>
      </c>
      <c r="Y196" s="98">
        <v>2662.5746522492454</v>
      </c>
      <c r="DA196" s="63" t="s">
        <v>2246</v>
      </c>
    </row>
    <row r="197" spans="1:105" ht="12" customHeight="1" x14ac:dyDescent="0.25">
      <c r="A197" s="97" t="s">
        <v>53</v>
      </c>
      <c r="B197" s="98">
        <v>27.722875205299246</v>
      </c>
      <c r="C197" s="98">
        <v>17.726769333064169</v>
      </c>
      <c r="D197" s="98">
        <v>32.5371493797387</v>
      </c>
      <c r="E197" s="98">
        <v>37.913169296802366</v>
      </c>
      <c r="F197" s="98">
        <v>27.977262281664238</v>
      </c>
      <c r="G197" s="98">
        <v>25.131467918677529</v>
      </c>
      <c r="H197" s="98">
        <v>28.249878074040058</v>
      </c>
      <c r="I197" s="98">
        <v>25.465969546251834</v>
      </c>
      <c r="J197" s="98">
        <v>26.092505902321832</v>
      </c>
      <c r="K197" s="98">
        <v>19.381157531751168</v>
      </c>
      <c r="L197" s="98">
        <v>27.291154741787068</v>
      </c>
      <c r="M197" s="98">
        <v>33.722508865568003</v>
      </c>
      <c r="N197" s="98">
        <v>32.12215420445763</v>
      </c>
      <c r="O197" s="98">
        <v>28.10117013805819</v>
      </c>
      <c r="P197" s="98">
        <v>21.70963257484539</v>
      </c>
      <c r="Q197" s="98">
        <v>23.03084367495816</v>
      </c>
      <c r="R197" s="98">
        <v>26.115593436859765</v>
      </c>
      <c r="S197" s="98">
        <v>28.567567379366615</v>
      </c>
      <c r="T197" s="98">
        <v>23.399222424925544</v>
      </c>
      <c r="U197" s="98">
        <v>22.806012703894289</v>
      </c>
      <c r="V197" s="98">
        <v>24.155756211589686</v>
      </c>
      <c r="W197" s="98">
        <v>38.993310114426578</v>
      </c>
      <c r="X197" s="98">
        <v>17.786946890422598</v>
      </c>
      <c r="Y197" s="98">
        <v>13.029568521578147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4.8200922844788554</v>
      </c>
      <c r="C198" s="122">
        <f t="shared" si="102"/>
        <v>5.8550870762112641</v>
      </c>
      <c r="D198" s="122">
        <f t="shared" si="102"/>
        <v>4.5222216155541748</v>
      </c>
      <c r="E198" s="122">
        <f t="shared" si="102"/>
        <v>7.1620027881646005</v>
      </c>
      <c r="F198" s="122">
        <f t="shared" si="102"/>
        <v>4.6989823416355279</v>
      </c>
      <c r="G198" s="122">
        <f t="shared" si="102"/>
        <v>5.6528425064414662</v>
      </c>
      <c r="H198" s="122">
        <f t="shared" si="102"/>
        <v>9.2865043084338126</v>
      </c>
      <c r="I198" s="122">
        <f t="shared" si="102"/>
        <v>21.282912356473251</v>
      </c>
      <c r="J198" s="122">
        <f t="shared" si="102"/>
        <v>14.932323097823469</v>
      </c>
      <c r="K198" s="122">
        <f t="shared" si="102"/>
        <v>11.101393076670885</v>
      </c>
      <c r="L198" s="122">
        <f t="shared" si="102"/>
        <v>15.916136374548415</v>
      </c>
      <c r="M198" s="122">
        <f t="shared" si="102"/>
        <v>12.951182451162468</v>
      </c>
      <c r="N198" s="122">
        <f t="shared" si="102"/>
        <v>43.559606288464913</v>
      </c>
      <c r="O198" s="122">
        <f t="shared" si="102"/>
        <v>20.870443867318066</v>
      </c>
      <c r="P198" s="122">
        <f t="shared" si="102"/>
        <v>19.477917788808579</v>
      </c>
      <c r="Q198" s="122">
        <f t="shared" si="102"/>
        <v>33.077611730230636</v>
      </c>
      <c r="R198" s="122">
        <f t="shared" si="102"/>
        <v>33.621226376757093</v>
      </c>
      <c r="S198" s="122">
        <f t="shared" si="102"/>
        <v>38.109839182048326</v>
      </c>
      <c r="T198" s="122">
        <f t="shared" si="102"/>
        <v>34.909385696398445</v>
      </c>
      <c r="U198" s="122">
        <f t="shared" si="102"/>
        <v>34.055447633974538</v>
      </c>
      <c r="V198" s="122">
        <f t="shared" si="102"/>
        <v>33.436875029615798</v>
      </c>
      <c r="W198" s="122">
        <f t="shared" si="102"/>
        <v>37.923025926767835</v>
      </c>
      <c r="X198" s="122">
        <f t="shared" si="102"/>
        <v>48.554266695384854</v>
      </c>
      <c r="Y198" s="122">
        <f t="shared" si="102"/>
        <v>82.434124050180117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4.8200922844788554</v>
      </c>
      <c r="C199" s="98">
        <f>RES_hhdet_fech!C8</f>
        <v>5.8550870762112641</v>
      </c>
      <c r="D199" s="98">
        <f>RES_hhdet_fech!D8</f>
        <v>4.5222216155541748</v>
      </c>
      <c r="E199" s="98">
        <f>RES_hhdet_fech!E8</f>
        <v>7.1620027881646005</v>
      </c>
      <c r="F199" s="98">
        <f>RES_hhdet_fech!F8</f>
        <v>4.6989823416355279</v>
      </c>
      <c r="G199" s="98">
        <f>RES_hhdet_fech!G8</f>
        <v>5.6528425064414662</v>
      </c>
      <c r="H199" s="98">
        <f>RES_hhdet_fech!H8</f>
        <v>9.2865043084338126</v>
      </c>
      <c r="I199" s="98">
        <f>RES_hhdet_fech!I8</f>
        <v>21.282912356473251</v>
      </c>
      <c r="J199" s="98">
        <f>RES_hhdet_fech!J8</f>
        <v>14.932323097823469</v>
      </c>
      <c r="K199" s="98">
        <f>RES_hhdet_fech!K8</f>
        <v>11.101393076670885</v>
      </c>
      <c r="L199" s="98">
        <f>RES_hhdet_fech!L8</f>
        <v>15.916136374548415</v>
      </c>
      <c r="M199" s="98">
        <f>RES_hhdet_fech!M8</f>
        <v>12.951182451162468</v>
      </c>
      <c r="N199" s="98">
        <f>RES_hhdet_fech!N8</f>
        <v>43.559606288464913</v>
      </c>
      <c r="O199" s="98">
        <f>RES_hhdet_fech!O8</f>
        <v>20.870443867318066</v>
      </c>
      <c r="P199" s="98">
        <f>RES_hhdet_fech!P8</f>
        <v>19.477917788808579</v>
      </c>
      <c r="Q199" s="98">
        <f>RES_hhdet_fech!Q8</f>
        <v>33.077611730230636</v>
      </c>
      <c r="R199" s="98">
        <f>RES_hhdet_fech!R8</f>
        <v>33.621226376757093</v>
      </c>
      <c r="S199" s="98">
        <f>RES_hhdet_fech!S8</f>
        <v>38.109839182048326</v>
      </c>
      <c r="T199" s="98">
        <f>RES_hhdet_fech!T8</f>
        <v>34.909385696398445</v>
      </c>
      <c r="U199" s="98">
        <f>RES_hhdet_fech!U8</f>
        <v>34.055447633974538</v>
      </c>
      <c r="V199" s="98">
        <f>RES_hhdet_fech!V8</f>
        <v>33.436875029615798</v>
      </c>
      <c r="W199" s="98">
        <f>RES_hhdet_fech!W8</f>
        <v>37.923025926767835</v>
      </c>
      <c r="X199" s="98">
        <f>RES_hhdet_fech!X8</f>
        <v>48.554266695384854</v>
      </c>
      <c r="Y199" s="98">
        <f>RES_hhdet_fech!Y8</f>
        <v>82.434124050180117</v>
      </c>
      <c r="DA199" s="63" t="s">
        <v>2249</v>
      </c>
    </row>
    <row r="200" spans="1:105" ht="12" customHeight="1" x14ac:dyDescent="0.25">
      <c r="A200" s="121" t="s">
        <v>55</v>
      </c>
      <c r="B200" s="122">
        <v>1273.5183235522338</v>
      </c>
      <c r="C200" s="122">
        <v>1182.9309226557198</v>
      </c>
      <c r="D200" s="122">
        <v>1331.3041269392672</v>
      </c>
      <c r="E200" s="122">
        <v>1290.0483094815411</v>
      </c>
      <c r="F200" s="122">
        <v>1244.4253830185978</v>
      </c>
      <c r="G200" s="122">
        <v>1306.6438094788668</v>
      </c>
      <c r="H200" s="122">
        <v>1335.9146790935174</v>
      </c>
      <c r="I200" s="122">
        <v>1312.7295371037997</v>
      </c>
      <c r="J200" s="122">
        <v>1463.8454998915913</v>
      </c>
      <c r="K200" s="122">
        <v>1495.0501728297711</v>
      </c>
      <c r="L200" s="122">
        <v>1535.4600013515728</v>
      </c>
      <c r="M200" s="122">
        <v>1606.3620448922093</v>
      </c>
      <c r="N200" s="122">
        <v>1471.1897772292455</v>
      </c>
      <c r="O200" s="122">
        <v>1415.6491862411021</v>
      </c>
      <c r="P200" s="122">
        <v>1401.8755110210907</v>
      </c>
      <c r="Q200" s="122">
        <v>1398.0422774153078</v>
      </c>
      <c r="R200" s="122">
        <v>1424.5525363598483</v>
      </c>
      <c r="S200" s="122">
        <v>1483.8690324612287</v>
      </c>
      <c r="T200" s="122">
        <v>1463.9204701027595</v>
      </c>
      <c r="U200" s="122">
        <v>1421.539039212684</v>
      </c>
      <c r="V200" s="122">
        <v>1479.6748951756322</v>
      </c>
      <c r="W200" s="122">
        <v>1622.7010389629777</v>
      </c>
      <c r="X200" s="122">
        <v>1571.6014774261687</v>
      </c>
      <c r="Y200" s="122">
        <v>1587.8689273897428</v>
      </c>
      <c r="DA200" s="130" t="s">
        <v>2250</v>
      </c>
    </row>
    <row r="201" spans="1:105" ht="12" customHeight="1" x14ac:dyDescent="0.25">
      <c r="A201" s="97" t="s">
        <v>143</v>
      </c>
      <c r="B201" s="98">
        <v>1351.5457583676434</v>
      </c>
      <c r="C201" s="98">
        <v>1067.5378622465607</v>
      </c>
      <c r="D201" s="98">
        <v>1349.8715545935797</v>
      </c>
      <c r="E201" s="98">
        <v>1418.9532510861047</v>
      </c>
      <c r="F201" s="98">
        <v>1246.2768175101999</v>
      </c>
      <c r="G201" s="98">
        <v>1287.558921603048</v>
      </c>
      <c r="H201" s="98">
        <v>1380.3255487365384</v>
      </c>
      <c r="I201" s="98">
        <v>1394.4241691920829</v>
      </c>
      <c r="J201" s="98">
        <v>1507.864961394484</v>
      </c>
      <c r="K201" s="98">
        <v>1161.7828014885165</v>
      </c>
      <c r="L201" s="98">
        <v>1551.699372403431</v>
      </c>
      <c r="M201" s="98">
        <v>1907.6699203740948</v>
      </c>
      <c r="N201" s="98">
        <v>1835.266758605773</v>
      </c>
      <c r="O201" s="98">
        <v>1536.2001096218053</v>
      </c>
      <c r="P201" s="98">
        <v>1085.687572648711</v>
      </c>
      <c r="Q201" s="98">
        <v>1417.6102167003996</v>
      </c>
      <c r="R201" s="98">
        <v>1567.6242948970221</v>
      </c>
      <c r="S201" s="98">
        <v>1693.6959683530829</v>
      </c>
      <c r="T201" s="98">
        <v>1407.8882768732028</v>
      </c>
      <c r="U201" s="98">
        <v>1333.7118394566087</v>
      </c>
      <c r="V201" s="98">
        <v>1389.1759804513315</v>
      </c>
      <c r="W201" s="98">
        <v>2316.5114408820809</v>
      </c>
      <c r="X201" s="98">
        <v>1131.1341209788063</v>
      </c>
      <c r="Y201" s="98">
        <v>936.16982239835613</v>
      </c>
      <c r="DA201" s="63" t="s">
        <v>2251</v>
      </c>
    </row>
    <row r="202" spans="1:105" ht="12" customHeight="1" x14ac:dyDescent="0.25">
      <c r="A202" s="97" t="s">
        <v>124</v>
      </c>
      <c r="B202" s="98">
        <v>1404.0537673469823</v>
      </c>
      <c r="C202" s="98">
        <v>1454.0771321087848</v>
      </c>
      <c r="D202" s="98">
        <v>1380.1180101712125</v>
      </c>
      <c r="E202" s="98">
        <v>1418.5383135263908</v>
      </c>
      <c r="F202" s="98">
        <v>1430.5620916790024</v>
      </c>
      <c r="G202" s="98">
        <v>1456.0743244963066</v>
      </c>
      <c r="H202" s="98">
        <v>1488.4689860743877</v>
      </c>
      <c r="I202" s="98">
        <v>1520.3486203861726</v>
      </c>
      <c r="J202" s="98">
        <v>1593.3621444243647</v>
      </c>
      <c r="K202" s="98">
        <v>1671.8253081298033</v>
      </c>
      <c r="L202" s="98">
        <v>1719.3075953241346</v>
      </c>
      <c r="M202" s="98">
        <v>1773.5869036725858</v>
      </c>
      <c r="N202" s="98">
        <v>1686.4466185741542</v>
      </c>
      <c r="O202" s="98">
        <v>1600.3462423597407</v>
      </c>
      <c r="P202" s="98">
        <v>1634.6948864395222</v>
      </c>
      <c r="Q202" s="98">
        <v>1651.790141706623</v>
      </c>
      <c r="R202" s="98">
        <v>1543.1033676849847</v>
      </c>
      <c r="S202" s="98">
        <v>1580.1692634734557</v>
      </c>
      <c r="T202" s="98">
        <v>1595.6002663382192</v>
      </c>
      <c r="U202" s="98">
        <v>1481.0630338387541</v>
      </c>
      <c r="V202" s="98">
        <v>1567.9863770640711</v>
      </c>
      <c r="W202" s="98">
        <v>1737.9818985746701</v>
      </c>
      <c r="X202" s="98">
        <v>1656.7329718442345</v>
      </c>
      <c r="Y202" s="98">
        <v>1495.3231771374917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1177.1701505061183</v>
      </c>
      <c r="M203" s="98">
        <v>1223.3404527855912</v>
      </c>
      <c r="N203" s="98">
        <v>1165.0147814521335</v>
      </c>
      <c r="O203" s="98">
        <v>1140.0255769898238</v>
      </c>
      <c r="P203" s="98">
        <v>1178.5174922967067</v>
      </c>
      <c r="Q203" s="98">
        <v>1176.5267016303269</v>
      </c>
      <c r="R203" s="98">
        <v>1125.8540635886523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576.89263656339836</v>
      </c>
      <c r="M204" s="101">
        <v>588.48417169161155</v>
      </c>
      <c r="N204" s="101">
        <v>532.832182816878</v>
      </c>
      <c r="O204" s="101">
        <v>549.69630903142638</v>
      </c>
      <c r="P204" s="101">
        <v>585.69555135246776</v>
      </c>
      <c r="Q204" s="101">
        <v>554.03922944951557</v>
      </c>
      <c r="R204" s="101">
        <v>560.10759955458968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600.27751394271991</v>
      </c>
      <c r="M205" s="104">
        <v>634.85628109397976</v>
      </c>
      <c r="N205" s="104">
        <v>632.18259863525543</v>
      </c>
      <c r="O205" s="104">
        <v>590.32926795839728</v>
      </c>
      <c r="P205" s="104">
        <v>592.82194094423903</v>
      </c>
      <c r="Q205" s="104">
        <v>622.4874721808111</v>
      </c>
      <c r="R205" s="104">
        <v>565.74646403406246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1270.9519064273484</v>
      </c>
      <c r="C206" s="101">
        <v>1183.5793217293347</v>
      </c>
      <c r="D206" s="101">
        <v>1330.4634611522042</v>
      </c>
      <c r="E206" s="101">
        <v>1285.1351006235459</v>
      </c>
      <c r="F206" s="101">
        <v>1243.2509553497673</v>
      </c>
      <c r="G206" s="101">
        <v>1306.4400075440683</v>
      </c>
      <c r="H206" s="101">
        <v>1333.2952606448084</v>
      </c>
      <c r="I206" s="101">
        <v>1308.0150590567678</v>
      </c>
      <c r="J206" s="101">
        <v>1461.0003153269163</v>
      </c>
      <c r="K206" s="101">
        <v>1512.7240412810884</v>
      </c>
      <c r="L206" s="101">
        <v>1572.3171664794643</v>
      </c>
      <c r="M206" s="101">
        <v>1634.2257174666747</v>
      </c>
      <c r="N206" s="101">
        <v>1493.9076157250156</v>
      </c>
      <c r="O206" s="101">
        <v>1454.2627709933192</v>
      </c>
      <c r="P206" s="101">
        <v>1469.9919657006253</v>
      </c>
      <c r="Q206" s="101">
        <v>1441.9150608916618</v>
      </c>
      <c r="R206" s="101">
        <v>1456.0892399945062</v>
      </c>
      <c r="S206" s="101">
        <v>1508.8126219329697</v>
      </c>
      <c r="T206" s="101">
        <v>1503.363638354592</v>
      </c>
      <c r="U206" s="101">
        <v>1463.1427383958112</v>
      </c>
      <c r="V206" s="101">
        <v>1520.9123875880282</v>
      </c>
      <c r="W206" s="101">
        <v>1613.0380740672042</v>
      </c>
      <c r="X206" s="101">
        <v>1635.9740352035044</v>
      </c>
      <c r="Y206" s="101">
        <v>1661.4830425853384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1137.1629798310123</v>
      </c>
      <c r="M207" s="104">
        <v>1183.1798440925065</v>
      </c>
      <c r="N207" s="104">
        <v>1077.5863956801677</v>
      </c>
      <c r="O207" s="104">
        <v>1069.2352918105953</v>
      </c>
      <c r="P207" s="104">
        <v>1090.5059831979038</v>
      </c>
      <c r="Q207" s="104">
        <v>1062.3985269908994</v>
      </c>
      <c r="R207" s="104">
        <v>1098.9615749068605</v>
      </c>
      <c r="S207" s="104">
        <v>1161.571791964549</v>
      </c>
      <c r="T207" s="104">
        <v>1147.266084161897</v>
      </c>
      <c r="U207" s="104">
        <v>1138.4684253824112</v>
      </c>
      <c r="V207" s="104">
        <v>1209.4387386313792</v>
      </c>
      <c r="W207" s="104">
        <v>1292.0531076975064</v>
      </c>
      <c r="X207" s="104">
        <v>1315.4556151220222</v>
      </c>
      <c r="Y207" s="104">
        <v>1335.7920179992896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536.4634227604339</v>
      </c>
      <c r="M208" s="98">
        <v>543.22316308262202</v>
      </c>
      <c r="N208" s="98">
        <v>466.65078771922254</v>
      </c>
      <c r="O208" s="98">
        <v>488.22355862350571</v>
      </c>
      <c r="P208" s="98">
        <v>513.68764863322463</v>
      </c>
      <c r="Q208" s="98">
        <v>474.28792215369475</v>
      </c>
      <c r="R208" s="98">
        <v>517.63217421000058</v>
      </c>
      <c r="S208" s="98">
        <v>567.37646823771138</v>
      </c>
      <c r="T208" s="98">
        <v>523.15060568952413</v>
      </c>
      <c r="U208" s="98">
        <v>513.37422549004782</v>
      </c>
      <c r="V208" s="98">
        <v>553.54999418620775</v>
      </c>
      <c r="W208" s="98">
        <v>592.84593707874478</v>
      </c>
      <c r="X208" s="98">
        <v>602.88023327600615</v>
      </c>
      <c r="Y208" s="98">
        <v>606.75747996226596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600.69955707057852</v>
      </c>
      <c r="M209" s="98">
        <v>639.95668100988439</v>
      </c>
      <c r="N209" s="98">
        <v>610.93560796094539</v>
      </c>
      <c r="O209" s="98">
        <v>581.01173318708948</v>
      </c>
      <c r="P209" s="98">
        <v>576.81833456467916</v>
      </c>
      <c r="Q209" s="98">
        <v>588.11060483720473</v>
      </c>
      <c r="R209" s="98">
        <v>581.32940069685981</v>
      </c>
      <c r="S209" s="98">
        <v>594.19532372683727</v>
      </c>
      <c r="T209" s="98">
        <v>624.11547847237296</v>
      </c>
      <c r="U209" s="98">
        <v>625.09419989236335</v>
      </c>
      <c r="V209" s="98">
        <v>655.88874444517148</v>
      </c>
      <c r="W209" s="98">
        <v>699.20717061876178</v>
      </c>
      <c r="X209" s="98">
        <v>712.57538184601617</v>
      </c>
      <c r="Y209" s="98">
        <v>729.03453803702371</v>
      </c>
      <c r="DA209" s="63" t="s">
        <v>2259</v>
      </c>
    </row>
    <row r="210" spans="1:105" ht="12" customHeight="1" x14ac:dyDescent="0.25">
      <c r="A210" s="121" t="s">
        <v>54</v>
      </c>
      <c r="B210" s="122">
        <v>700.6126867354327</v>
      </c>
      <c r="C210" s="122">
        <v>644.15545550398394</v>
      </c>
      <c r="D210" s="122">
        <v>735.19670291488922</v>
      </c>
      <c r="E210" s="122">
        <v>779.07697454702611</v>
      </c>
      <c r="F210" s="122">
        <v>760.66476414538693</v>
      </c>
      <c r="G210" s="122">
        <v>735.48173747345845</v>
      </c>
      <c r="H210" s="122">
        <v>770.46478163654956</v>
      </c>
      <c r="I210" s="122">
        <v>787.9538619658565</v>
      </c>
      <c r="J210" s="122">
        <v>794.22699730273234</v>
      </c>
      <c r="K210" s="122">
        <v>743.5011860945217</v>
      </c>
      <c r="L210" s="122">
        <v>788.14977199190366</v>
      </c>
      <c r="M210" s="122">
        <v>840.51913488805349</v>
      </c>
      <c r="N210" s="122">
        <v>793.69184368998765</v>
      </c>
      <c r="O210" s="122">
        <v>762.57734639296382</v>
      </c>
      <c r="P210" s="122">
        <v>733.75783931191586</v>
      </c>
      <c r="Q210" s="122">
        <v>746.55271235443547</v>
      </c>
      <c r="R210" s="122">
        <v>767.75291106906423</v>
      </c>
      <c r="S210" s="122">
        <v>799.18845554287441</v>
      </c>
      <c r="T210" s="122">
        <v>771.31103104289275</v>
      </c>
      <c r="U210" s="122">
        <v>754.82242455776066</v>
      </c>
      <c r="V210" s="122">
        <v>789.80095035559532</v>
      </c>
      <c r="W210" s="122">
        <v>866.03026098832856</v>
      </c>
      <c r="X210" s="122">
        <v>791.03318861563901</v>
      </c>
      <c r="Y210" s="122">
        <v>756.62648628790168</v>
      </c>
      <c r="DA210" s="130" t="s">
        <v>2260</v>
      </c>
    </row>
    <row r="211" spans="1:105" ht="12" customHeight="1" x14ac:dyDescent="0.25">
      <c r="A211" s="97" t="s">
        <v>51</v>
      </c>
      <c r="B211" s="98">
        <v>879.52080095629651</v>
      </c>
      <c r="C211" s="98">
        <v>635.59904563562759</v>
      </c>
      <c r="D211" s="98">
        <v>946.15943384701995</v>
      </c>
      <c r="E211" s="98">
        <v>1027.6811782759225</v>
      </c>
      <c r="F211" s="98">
        <v>901.84671769739157</v>
      </c>
      <c r="G211" s="98">
        <v>819.85649698394923</v>
      </c>
      <c r="H211" s="98">
        <v>901.92338228833023</v>
      </c>
      <c r="I211" s="98">
        <v>933.84554388959998</v>
      </c>
      <c r="J211" s="98">
        <v>939.98016657082871</v>
      </c>
      <c r="K211" s="98">
        <v>748.2298631466499</v>
      </c>
      <c r="L211" s="98">
        <v>942.32547495121275</v>
      </c>
      <c r="M211" s="98">
        <v>990.86425551902198</v>
      </c>
      <c r="N211" s="98">
        <v>987.0566822505582</v>
      </c>
      <c r="O211" s="98">
        <v>962.22795058773443</v>
      </c>
      <c r="P211" s="98">
        <v>914.7594549378174</v>
      </c>
      <c r="Q211" s="98">
        <v>526.12243712609529</v>
      </c>
      <c r="R211" s="98">
        <v>852.17349622571555</v>
      </c>
      <c r="S211" s="98">
        <v>1125.9435244427677</v>
      </c>
      <c r="T211" s="98">
        <v>929.4079724938166</v>
      </c>
      <c r="U211" s="98">
        <v>912.0323857927998</v>
      </c>
      <c r="V211" s="98">
        <v>996.94498008880419</v>
      </c>
      <c r="W211" s="98">
        <v>1560.8695891931004</v>
      </c>
      <c r="X211" s="98">
        <v>767.65719207579457</v>
      </c>
      <c r="Y211" s="98">
        <v>637.5420875420873</v>
      </c>
      <c r="DA211" s="63" t="s">
        <v>2261</v>
      </c>
    </row>
    <row r="212" spans="1:105" ht="12" customHeight="1" x14ac:dyDescent="0.25">
      <c r="A212" s="97" t="s">
        <v>50</v>
      </c>
      <c r="B212" s="98">
        <v>758.22441547433482</v>
      </c>
      <c r="C212" s="98">
        <v>808.97027368651266</v>
      </c>
      <c r="D212" s="98">
        <v>776.88694948609759</v>
      </c>
      <c r="E212" s="98">
        <v>892.54867046753327</v>
      </c>
      <c r="F212" s="98">
        <v>918.96409858894981</v>
      </c>
      <c r="G212" s="98">
        <v>903.13859014219918</v>
      </c>
      <c r="H212" s="98">
        <v>953.1181167739926</v>
      </c>
      <c r="I212" s="98">
        <v>899.96448151596485</v>
      </c>
      <c r="J212" s="98">
        <v>834.41003613453472</v>
      </c>
      <c r="K212" s="98">
        <v>931.83033521991774</v>
      </c>
      <c r="L212" s="98">
        <v>811.95740017445519</v>
      </c>
      <c r="M212" s="98">
        <v>1015.4040442856374</v>
      </c>
      <c r="N212" s="98">
        <v>917.41261436968296</v>
      </c>
      <c r="O212" s="98">
        <v>874.17300646518504</v>
      </c>
      <c r="P212" s="98">
        <v>812.67766866230374</v>
      </c>
      <c r="Q212" s="98">
        <v>1172.6484753613204</v>
      </c>
      <c r="R212" s="98">
        <v>985.54172613696812</v>
      </c>
      <c r="S212" s="98">
        <v>969.20744448630808</v>
      </c>
      <c r="T212" s="98">
        <v>990.66098729498947</v>
      </c>
      <c r="U212" s="98">
        <v>957.60708011477482</v>
      </c>
      <c r="V212" s="98">
        <v>1050.4190537457553</v>
      </c>
      <c r="W212" s="98">
        <v>1171.2885395717919</v>
      </c>
      <c r="X212" s="98">
        <v>1099.7107047856789</v>
      </c>
      <c r="Y212" s="98">
        <v>962.05133166398798</v>
      </c>
      <c r="DA212" s="63" t="s">
        <v>2262</v>
      </c>
    </row>
    <row r="213" spans="1:105" ht="12" customHeight="1" x14ac:dyDescent="0.25">
      <c r="A213" s="109" t="s">
        <v>120</v>
      </c>
      <c r="B213" s="33">
        <v>625.87359829984803</v>
      </c>
      <c r="C213" s="33">
        <v>634.35617517935407</v>
      </c>
      <c r="D213" s="33">
        <v>623.25638376568907</v>
      </c>
      <c r="E213" s="33">
        <v>630.80073068798686</v>
      </c>
      <c r="F213" s="33">
        <v>661.69798134154883</v>
      </c>
      <c r="G213" s="33">
        <v>664.61712269831082</v>
      </c>
      <c r="H213" s="33">
        <v>670.95223210963024</v>
      </c>
      <c r="I213" s="33">
        <v>691.59943547267437</v>
      </c>
      <c r="J213" s="33">
        <v>709.56989427581937</v>
      </c>
      <c r="K213" s="33">
        <v>712.95499577048145</v>
      </c>
      <c r="L213" s="33">
        <v>708.39308087401434</v>
      </c>
      <c r="M213" s="33">
        <v>743.95398079079939</v>
      </c>
      <c r="N213" s="33">
        <v>689.78965680236581</v>
      </c>
      <c r="O213" s="33">
        <v>670.34647092155228</v>
      </c>
      <c r="P213" s="33">
        <v>668.60891885873775</v>
      </c>
      <c r="Q213" s="33">
        <v>719.49037013533723</v>
      </c>
      <c r="R213" s="33">
        <v>727.52890747403148</v>
      </c>
      <c r="S213" s="33">
        <v>749.51720129725595</v>
      </c>
      <c r="T213" s="33">
        <v>733.09906067529062</v>
      </c>
      <c r="U213" s="33">
        <v>720.95961365479411</v>
      </c>
      <c r="V213" s="33">
        <v>748.38161252411874</v>
      </c>
      <c r="W213" s="33">
        <v>782.68731259314393</v>
      </c>
      <c r="X213" s="33">
        <v>766.66445181420715</v>
      </c>
      <c r="Y213" s="33">
        <v>750.05177380513749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4204.0080567253663</v>
      </c>
      <c r="C215" s="117">
        <f t="shared" si="103"/>
        <v>3082.81496092418</v>
      </c>
      <c r="D215" s="117">
        <f t="shared" si="103"/>
        <v>4885.6141387495481</v>
      </c>
      <c r="E215" s="117">
        <f t="shared" si="103"/>
        <v>5557.1902149826774</v>
      </c>
      <c r="F215" s="117">
        <f t="shared" si="103"/>
        <v>4437.3983973790955</v>
      </c>
      <c r="G215" s="117">
        <f t="shared" si="103"/>
        <v>4193.1886942594592</v>
      </c>
      <c r="H215" s="117">
        <f t="shared" si="103"/>
        <v>4642.8955641212669</v>
      </c>
      <c r="I215" s="117">
        <f t="shared" si="103"/>
        <v>4404.381361076089</v>
      </c>
      <c r="J215" s="117">
        <f t="shared" si="103"/>
        <v>4574.5518419215741</v>
      </c>
      <c r="K215" s="117">
        <f t="shared" si="103"/>
        <v>3776.1115696518937</v>
      </c>
      <c r="L215" s="117">
        <f t="shared" si="103"/>
        <v>4840.6272063343249</v>
      </c>
      <c r="M215" s="117">
        <f t="shared" si="103"/>
        <v>5730.1402475372906</v>
      </c>
      <c r="N215" s="117">
        <f t="shared" si="103"/>
        <v>5638.6053049107313</v>
      </c>
      <c r="O215" s="117">
        <f t="shared" si="103"/>
        <v>5016.8691759947078</v>
      </c>
      <c r="P215" s="117">
        <f t="shared" si="103"/>
        <v>4224.4892612070425</v>
      </c>
      <c r="Q215" s="117">
        <f t="shared" si="103"/>
        <v>4473.2519952523462</v>
      </c>
      <c r="R215" s="117">
        <f t="shared" ref="R215:V215" si="104">R216+R219+R221+R231</f>
        <v>4947.7633171963571</v>
      </c>
      <c r="S215" s="117">
        <f t="shared" si="104"/>
        <v>5365.7203257901656</v>
      </c>
      <c r="T215" s="117">
        <f t="shared" si="104"/>
        <v>4700.5041405604634</v>
      </c>
      <c r="U215" s="117">
        <f t="shared" si="104"/>
        <v>4633.8101673015726</v>
      </c>
      <c r="V215" s="117">
        <f t="shared" si="104"/>
        <v>4896.4447214002448</v>
      </c>
      <c r="W215" s="117">
        <f t="shared" ref="W215:Y215" si="105">W216+W219+W221+W231</f>
        <v>6998.3998065918395</v>
      </c>
      <c r="X215" s="117">
        <f t="shared" si="105"/>
        <v>4223.3816241893192</v>
      </c>
      <c r="Y215" s="117">
        <f t="shared" si="105"/>
        <v>3722.1709743598572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3020.4920661506735</v>
      </c>
      <c r="C216" s="122">
        <f t="shared" si="106"/>
        <v>1975.5716968591523</v>
      </c>
      <c r="D216" s="122">
        <f t="shared" si="106"/>
        <v>3646.4837580501639</v>
      </c>
      <c r="E216" s="122">
        <f t="shared" si="106"/>
        <v>4306.0975348151651</v>
      </c>
      <c r="F216" s="122">
        <f t="shared" si="106"/>
        <v>3218.8701730703788</v>
      </c>
      <c r="G216" s="122">
        <f t="shared" si="106"/>
        <v>2944.5638887920622</v>
      </c>
      <c r="H216" s="122">
        <f t="shared" si="106"/>
        <v>3341.3180356663684</v>
      </c>
      <c r="I216" s="122">
        <f t="shared" si="106"/>
        <v>3072.1981918969163</v>
      </c>
      <c r="J216" s="122">
        <f t="shared" si="106"/>
        <v>3161.8318893195219</v>
      </c>
      <c r="K216" s="122">
        <f t="shared" si="106"/>
        <v>2376.7798961373041</v>
      </c>
      <c r="L216" s="122">
        <f t="shared" si="106"/>
        <v>3352.4985626861539</v>
      </c>
      <c r="M216" s="122">
        <f t="shared" si="106"/>
        <v>4158.0493810106709</v>
      </c>
      <c r="N216" s="122">
        <f t="shared" si="106"/>
        <v>4077.4097588045456</v>
      </c>
      <c r="O216" s="122">
        <f t="shared" si="106"/>
        <v>3559.6492451951012</v>
      </c>
      <c r="P216" s="122">
        <f t="shared" si="106"/>
        <v>2788.0723410503761</v>
      </c>
      <c r="Q216" s="122">
        <f t="shared" si="106"/>
        <v>2965.5499128937363</v>
      </c>
      <c r="R216" s="122">
        <f t="shared" ref="R216:V216" si="107">SUM(R217:R218)</f>
        <v>3386.6314453326167</v>
      </c>
      <c r="S216" s="122">
        <f t="shared" si="107"/>
        <v>3699.7569785942487</v>
      </c>
      <c r="T216" s="122">
        <f t="shared" si="107"/>
        <v>3047.6370808334159</v>
      </c>
      <c r="U216" s="122">
        <f t="shared" si="107"/>
        <v>2983.7606758713314</v>
      </c>
      <c r="V216" s="122">
        <f t="shared" si="107"/>
        <v>3147.5377021324907</v>
      </c>
      <c r="W216" s="122">
        <f t="shared" ref="W216:Y216" si="108">SUM(W217:W218)</f>
        <v>5065.0150469414566</v>
      </c>
      <c r="X216" s="122">
        <f t="shared" si="108"/>
        <v>2319.3921131781008</v>
      </c>
      <c r="Y216" s="122">
        <f t="shared" si="108"/>
        <v>1693.7366474245623</v>
      </c>
      <c r="DA216" s="130" t="s">
        <v>2413</v>
      </c>
    </row>
    <row r="217" spans="1:105" ht="12" customHeight="1" x14ac:dyDescent="0.25">
      <c r="A217" s="97" t="s">
        <v>51</v>
      </c>
      <c r="B217" s="98">
        <v>2992.7691909453742</v>
      </c>
      <c r="C217" s="98">
        <v>1957.8449275260882</v>
      </c>
      <c r="D217" s="98">
        <v>3613.9466086704251</v>
      </c>
      <c r="E217" s="98">
        <v>4268.1843655183629</v>
      </c>
      <c r="F217" s="98">
        <v>3190.8929107887147</v>
      </c>
      <c r="G217" s="98">
        <v>2919.4324208733847</v>
      </c>
      <c r="H217" s="98">
        <v>3313.0681575923281</v>
      </c>
      <c r="I217" s="98">
        <v>3046.7322223506644</v>
      </c>
      <c r="J217" s="98">
        <v>3135.7393834171999</v>
      </c>
      <c r="K217" s="98">
        <v>2357.3987386055528</v>
      </c>
      <c r="L217" s="98">
        <v>3325.2074079443669</v>
      </c>
      <c r="M217" s="98">
        <v>4124.3268721451032</v>
      </c>
      <c r="N217" s="98">
        <v>4045.2876046000879</v>
      </c>
      <c r="O217" s="98">
        <v>3531.5480750570432</v>
      </c>
      <c r="P217" s="98">
        <v>2766.3627084755308</v>
      </c>
      <c r="Q217" s="98">
        <v>2942.519069218778</v>
      </c>
      <c r="R217" s="98">
        <v>3360.5158518957569</v>
      </c>
      <c r="S217" s="98">
        <v>3671.1894112148821</v>
      </c>
      <c r="T217" s="98">
        <v>3024.2378584084904</v>
      </c>
      <c r="U217" s="98">
        <v>2960.954663167437</v>
      </c>
      <c r="V217" s="98">
        <v>3123.3819459209012</v>
      </c>
      <c r="W217" s="98">
        <v>5026.0217368270296</v>
      </c>
      <c r="X217" s="98">
        <v>2301.605166287678</v>
      </c>
      <c r="Y217" s="98">
        <v>1680.7070789029842</v>
      </c>
      <c r="DA217" s="63" t="s">
        <v>2414</v>
      </c>
    </row>
    <row r="218" spans="1:105" ht="12" customHeight="1" x14ac:dyDescent="0.25">
      <c r="A218" s="97" t="s">
        <v>53</v>
      </c>
      <c r="B218" s="98">
        <v>27.722875205299246</v>
      </c>
      <c r="C218" s="98">
        <v>17.726769333064169</v>
      </c>
      <c r="D218" s="98">
        <v>32.5371493797387</v>
      </c>
      <c r="E218" s="98">
        <v>37.913169296802366</v>
      </c>
      <c r="F218" s="98">
        <v>27.977262281664238</v>
      </c>
      <c r="G218" s="98">
        <v>25.131467918677529</v>
      </c>
      <c r="H218" s="98">
        <v>28.249878074040058</v>
      </c>
      <c r="I218" s="98">
        <v>25.465969546251834</v>
      </c>
      <c r="J218" s="98">
        <v>26.092505902321832</v>
      </c>
      <c r="K218" s="98">
        <v>19.381157531751168</v>
      </c>
      <c r="L218" s="98">
        <v>27.291154741787068</v>
      </c>
      <c r="M218" s="98">
        <v>33.722508865568003</v>
      </c>
      <c r="N218" s="98">
        <v>32.12215420445763</v>
      </c>
      <c r="O218" s="98">
        <v>28.10117013805819</v>
      </c>
      <c r="P218" s="98">
        <v>21.70963257484539</v>
      </c>
      <c r="Q218" s="98">
        <v>23.03084367495816</v>
      </c>
      <c r="R218" s="98">
        <v>26.115593436859765</v>
      </c>
      <c r="S218" s="98">
        <v>28.567567379366615</v>
      </c>
      <c r="T218" s="98">
        <v>23.399222424925544</v>
      </c>
      <c r="U218" s="98">
        <v>22.806012703894289</v>
      </c>
      <c r="V218" s="98">
        <v>24.155756211589686</v>
      </c>
      <c r="W218" s="98">
        <v>38.993310114426578</v>
      </c>
      <c r="X218" s="98">
        <v>17.786946890422598</v>
      </c>
      <c r="Y218" s="98">
        <v>13.029568521578147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7.846275616815765</v>
      </c>
      <c r="C219" s="122">
        <f t="shared" si="109"/>
        <v>10.52825552838573</v>
      </c>
      <c r="D219" s="122">
        <f t="shared" si="109"/>
        <v>8.714916477055116</v>
      </c>
      <c r="E219" s="122">
        <f t="shared" si="109"/>
        <v>14.658196935439069</v>
      </c>
      <c r="F219" s="122">
        <f t="shared" si="109"/>
        <v>10.064155287184086</v>
      </c>
      <c r="G219" s="122">
        <f t="shared" si="109"/>
        <v>12.577697842265934</v>
      </c>
      <c r="H219" s="122">
        <f t="shared" si="109"/>
        <v>21.326369103571505</v>
      </c>
      <c r="I219" s="122">
        <f t="shared" si="109"/>
        <v>49.775770828917608</v>
      </c>
      <c r="J219" s="122">
        <f t="shared" si="109"/>
        <v>35.303376725482281</v>
      </c>
      <c r="K219" s="122">
        <f t="shared" si="109"/>
        <v>27.301647865528082</v>
      </c>
      <c r="L219" s="122">
        <f t="shared" si="109"/>
        <v>40.722068606379487</v>
      </c>
      <c r="M219" s="122">
        <f t="shared" si="109"/>
        <v>35.239676446322122</v>
      </c>
      <c r="N219" s="122">
        <f t="shared" si="109"/>
        <v>126.24584877907762</v>
      </c>
      <c r="O219" s="122">
        <f t="shared" si="109"/>
        <v>62.645867255806259</v>
      </c>
      <c r="P219" s="122">
        <f t="shared" si="109"/>
        <v>59.810219311807288</v>
      </c>
      <c r="Q219" s="122">
        <f t="shared" si="109"/>
        <v>102.46818217890716</v>
      </c>
      <c r="R219" s="122">
        <f t="shared" si="109"/>
        <v>105.79744808591616</v>
      </c>
      <c r="S219" s="122">
        <f t="shared" si="109"/>
        <v>123.63767731635859</v>
      </c>
      <c r="T219" s="122">
        <f t="shared" si="109"/>
        <v>115.48853220941491</v>
      </c>
      <c r="U219" s="122">
        <f t="shared" si="109"/>
        <v>115.2042190093441</v>
      </c>
      <c r="V219" s="122">
        <f t="shared" si="109"/>
        <v>115.83828977615869</v>
      </c>
      <c r="W219" s="122">
        <f t="shared" si="109"/>
        <v>132.81868451721456</v>
      </c>
      <c r="X219" s="122">
        <f t="shared" si="109"/>
        <v>171.06912873414566</v>
      </c>
      <c r="Y219" s="122">
        <f t="shared" si="109"/>
        <v>290.92146303713054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7.846275616815765</v>
      </c>
      <c r="C220" s="98">
        <f>RES_hhdet_tesh!C8</f>
        <v>10.52825552838573</v>
      </c>
      <c r="D220" s="98">
        <f>RES_hhdet_tesh!D8</f>
        <v>8.714916477055116</v>
      </c>
      <c r="E220" s="98">
        <f>RES_hhdet_tesh!E8</f>
        <v>14.658196935439069</v>
      </c>
      <c r="F220" s="98">
        <f>RES_hhdet_tesh!F8</f>
        <v>10.064155287184086</v>
      </c>
      <c r="G220" s="98">
        <f>RES_hhdet_tesh!G8</f>
        <v>12.577697842265934</v>
      </c>
      <c r="H220" s="98">
        <f>RES_hhdet_tesh!H8</f>
        <v>21.326369103571505</v>
      </c>
      <c r="I220" s="98">
        <f>RES_hhdet_tesh!I8</f>
        <v>49.775770828917608</v>
      </c>
      <c r="J220" s="98">
        <f>RES_hhdet_tesh!J8</f>
        <v>35.303376725482281</v>
      </c>
      <c r="K220" s="98">
        <f>RES_hhdet_tesh!K8</f>
        <v>27.301647865528082</v>
      </c>
      <c r="L220" s="98">
        <f>RES_hhdet_tesh!L8</f>
        <v>40.722068606379487</v>
      </c>
      <c r="M220" s="98">
        <f>RES_hhdet_tesh!M8</f>
        <v>35.239676446322122</v>
      </c>
      <c r="N220" s="98">
        <f>RES_hhdet_tesh!N8</f>
        <v>126.24584877907762</v>
      </c>
      <c r="O220" s="98">
        <f>RES_hhdet_tesh!O8</f>
        <v>62.645867255806259</v>
      </c>
      <c r="P220" s="98">
        <f>RES_hhdet_tesh!P8</f>
        <v>59.810219311807288</v>
      </c>
      <c r="Q220" s="98">
        <f>RES_hhdet_tesh!Q8</f>
        <v>102.46818217890716</v>
      </c>
      <c r="R220" s="98">
        <f>RES_hhdet_tesh!R8</f>
        <v>105.79744808591616</v>
      </c>
      <c r="S220" s="98">
        <f>RES_hhdet_tesh!S8</f>
        <v>123.63767731635859</v>
      </c>
      <c r="T220" s="98">
        <f>RES_hhdet_tesh!T8</f>
        <v>115.48853220941491</v>
      </c>
      <c r="U220" s="98">
        <f>RES_hhdet_tesh!U8</f>
        <v>115.2042190093441</v>
      </c>
      <c r="V220" s="98">
        <f>RES_hhdet_tesh!V8</f>
        <v>115.83828977615869</v>
      </c>
      <c r="W220" s="98">
        <f>RES_hhdet_tesh!W8</f>
        <v>132.81868451721456</v>
      </c>
      <c r="X220" s="98">
        <f>RES_hhdet_tesh!X8</f>
        <v>171.06912873414566</v>
      </c>
      <c r="Y220" s="98">
        <f>RES_hhdet_tesh!Y8</f>
        <v>290.92146303713054</v>
      </c>
      <c r="DA220" s="63" t="s">
        <v>2417</v>
      </c>
    </row>
    <row r="221" spans="1:105" ht="12" customHeight="1" x14ac:dyDescent="0.25">
      <c r="A221" s="121" t="s">
        <v>55</v>
      </c>
      <c r="B221" s="122">
        <v>710.93524113271314</v>
      </c>
      <c r="C221" s="122">
        <v>663.40454385878957</v>
      </c>
      <c r="D221" s="122">
        <v>750.62250082318099</v>
      </c>
      <c r="E221" s="122">
        <v>731.62271852301194</v>
      </c>
      <c r="F221" s="122">
        <v>710.21575055057258</v>
      </c>
      <c r="G221" s="122">
        <v>750.58055109362533</v>
      </c>
      <c r="H221" s="122">
        <v>772.63120584112141</v>
      </c>
      <c r="I221" s="122">
        <v>761.79046412514469</v>
      </c>
      <c r="J221" s="122">
        <v>850.80634631849045</v>
      </c>
      <c r="K221" s="122">
        <v>871.69801095607033</v>
      </c>
      <c r="L221" s="122">
        <v>920.24165531091137</v>
      </c>
      <c r="M221" s="122">
        <v>973.18357489733921</v>
      </c>
      <c r="N221" s="122">
        <v>901.13473319484046</v>
      </c>
      <c r="O221" s="122">
        <v>876.42437813887614</v>
      </c>
      <c r="P221" s="122">
        <v>870.23570898857974</v>
      </c>
      <c r="Q221" s="122">
        <v>873.34026889900588</v>
      </c>
      <c r="R221" s="122">
        <v>901.2164135212721</v>
      </c>
      <c r="S221" s="122">
        <v>956.75995416490775</v>
      </c>
      <c r="T221" s="122">
        <v>962.83281671938767</v>
      </c>
      <c r="U221" s="122">
        <v>961.79603227233122</v>
      </c>
      <c r="V221" s="122">
        <v>1023.546653833772</v>
      </c>
      <c r="W221" s="122">
        <v>1132.850885226796</v>
      </c>
      <c r="X221" s="122">
        <v>1105.6879535998135</v>
      </c>
      <c r="Y221" s="122">
        <v>1121.2120899699689</v>
      </c>
      <c r="DA221" s="130" t="s">
        <v>2418</v>
      </c>
    </row>
    <row r="222" spans="1:105" ht="12" customHeight="1" x14ac:dyDescent="0.25">
      <c r="A222" s="97" t="s">
        <v>143</v>
      </c>
      <c r="B222" s="98">
        <v>735.16907342530646</v>
      </c>
      <c r="C222" s="98">
        <v>584.7301506929806</v>
      </c>
      <c r="D222" s="98">
        <v>750.74545777910225</v>
      </c>
      <c r="E222" s="98">
        <v>796.40462849782148</v>
      </c>
      <c r="F222" s="98">
        <v>703.89542563846555</v>
      </c>
      <c r="G222" s="98">
        <v>731.30869203744123</v>
      </c>
      <c r="H222" s="98">
        <v>789.06332063730304</v>
      </c>
      <c r="I222" s="98">
        <v>801.19505004433256</v>
      </c>
      <c r="J222" s="98">
        <v>873.09165659998121</v>
      </c>
      <c r="K222" s="98">
        <v>678.4949545100086</v>
      </c>
      <c r="L222" s="98">
        <v>915.83273220855938</v>
      </c>
      <c r="M222" s="98">
        <v>1137.1393378613211</v>
      </c>
      <c r="N222" s="98">
        <v>1108.6268271042889</v>
      </c>
      <c r="O222" s="98">
        <v>942.28079287966841</v>
      </c>
      <c r="P222" s="98">
        <v>667.20490857544473</v>
      </c>
      <c r="Q222" s="98">
        <v>872.3540400593871</v>
      </c>
      <c r="R222" s="98">
        <v>967.1989470231016</v>
      </c>
      <c r="S222" s="98">
        <v>1052.7824186868284</v>
      </c>
      <c r="T222" s="98">
        <v>891.3532519391955</v>
      </c>
      <c r="U222" s="98">
        <v>857.40268810220039</v>
      </c>
      <c r="V222" s="98">
        <v>911.73432569453644</v>
      </c>
      <c r="W222" s="98">
        <v>1562.8550677043741</v>
      </c>
      <c r="X222" s="98">
        <v>796.11292822140024</v>
      </c>
      <c r="Y222" s="98">
        <v>681.43859228853262</v>
      </c>
      <c r="DA222" s="63" t="s">
        <v>2419</v>
      </c>
    </row>
    <row r="223" spans="1:105" ht="12" customHeight="1" x14ac:dyDescent="0.25">
      <c r="A223" s="97" t="s">
        <v>124</v>
      </c>
      <c r="B223" s="98">
        <v>695.80044818980411</v>
      </c>
      <c r="C223" s="98">
        <v>723.68876996853237</v>
      </c>
      <c r="D223" s="98">
        <v>689.72437044144601</v>
      </c>
      <c r="E223" s="98">
        <v>713.89293054228222</v>
      </c>
      <c r="F223" s="98">
        <v>726.28721129039423</v>
      </c>
      <c r="G223" s="98">
        <v>746.67133358180968</v>
      </c>
      <c r="H223" s="98">
        <v>771.77563292211676</v>
      </c>
      <c r="I223" s="98">
        <v>792.55515073664662</v>
      </c>
      <c r="J223" s="98">
        <v>831.8406552749999</v>
      </c>
      <c r="K223" s="98">
        <v>876.0895591573003</v>
      </c>
      <c r="L223" s="98">
        <v>907.10875748829687</v>
      </c>
      <c r="M223" s="98">
        <v>947.88513315402668</v>
      </c>
      <c r="N223" s="98">
        <v>915.28587688801315</v>
      </c>
      <c r="O223" s="98">
        <v>882.59921616669806</v>
      </c>
      <c r="P223" s="98">
        <v>904.95350145579982</v>
      </c>
      <c r="Q223" s="98">
        <v>918.03494045460934</v>
      </c>
      <c r="R223" s="98">
        <v>864.51773518430639</v>
      </c>
      <c r="S223" s="98">
        <v>906.61825105670187</v>
      </c>
      <c r="T223" s="98">
        <v>950.90225725315838</v>
      </c>
      <c r="U223" s="98">
        <v>943.1741630705742</v>
      </c>
      <c r="V223" s="98">
        <v>1051.847083754016</v>
      </c>
      <c r="W223" s="98">
        <v>1191.8102938595548</v>
      </c>
      <c r="X223" s="98">
        <v>1138.4983238627474</v>
      </c>
      <c r="Y223" s="98">
        <v>1027.9385946380603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912.04012881279289</v>
      </c>
      <c r="M224" s="98">
        <v>952.88315914386703</v>
      </c>
      <c r="N224" s="98">
        <v>920.13419321877029</v>
      </c>
      <c r="O224" s="98">
        <v>887.39452382465367</v>
      </c>
      <c r="P224" s="98">
        <v>909.34180102629375</v>
      </c>
      <c r="Q224" s="98">
        <v>921.89971627312957</v>
      </c>
      <c r="R224" s="98">
        <v>868.43815877637951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311.76261487007304</v>
      </c>
      <c r="M225" s="101">
        <v>318.02687804988733</v>
      </c>
      <c r="N225" s="101">
        <v>287.95159458351492</v>
      </c>
      <c r="O225" s="101">
        <v>297.06525586625651</v>
      </c>
      <c r="P225" s="101">
        <v>316.51986008205472</v>
      </c>
      <c r="Q225" s="101">
        <v>299.41224409231842</v>
      </c>
      <c r="R225" s="101">
        <v>302.69169474231705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600.27751394271991</v>
      </c>
      <c r="M226" s="104">
        <v>634.85628109397976</v>
      </c>
      <c r="N226" s="104">
        <v>632.18259863525543</v>
      </c>
      <c r="O226" s="104">
        <v>590.32926795839728</v>
      </c>
      <c r="P226" s="104">
        <v>592.82194094423903</v>
      </c>
      <c r="Q226" s="104">
        <v>622.4874721808111</v>
      </c>
      <c r="R226" s="104">
        <v>565.74646403406246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710.54371889704157</v>
      </c>
      <c r="C227" s="101">
        <v>664.71817066168092</v>
      </c>
      <c r="D227" s="101">
        <v>751.01300027802165</v>
      </c>
      <c r="E227" s="101">
        <v>729.6617149049689</v>
      </c>
      <c r="F227" s="101">
        <v>710.33197583409265</v>
      </c>
      <c r="G227" s="101">
        <v>751.28200640476757</v>
      </c>
      <c r="H227" s="101">
        <v>771.98965858738575</v>
      </c>
      <c r="I227" s="101">
        <v>759.90258107545094</v>
      </c>
      <c r="J227" s="101">
        <v>849.82952594953713</v>
      </c>
      <c r="K227" s="101">
        <v>882.46555862979562</v>
      </c>
      <c r="L227" s="101">
        <v>920.72933497550275</v>
      </c>
      <c r="M227" s="101">
        <v>963.78119865856161</v>
      </c>
      <c r="N227" s="101">
        <v>888.89941173039256</v>
      </c>
      <c r="O227" s="101">
        <v>872.38249210057722</v>
      </c>
      <c r="P227" s="101">
        <v>883.7665248850426</v>
      </c>
      <c r="Q227" s="101">
        <v>873.3517456195259</v>
      </c>
      <c r="R227" s="101">
        <v>896.91117211956157</v>
      </c>
      <c r="S227" s="101">
        <v>950.40832649869867</v>
      </c>
      <c r="T227" s="101">
        <v>967.62270918753518</v>
      </c>
      <c r="U227" s="101">
        <v>968.99713557360269</v>
      </c>
      <c r="V227" s="101">
        <v>1031.1999211043676</v>
      </c>
      <c r="W227" s="101">
        <v>1104.2585353674529</v>
      </c>
      <c r="X227" s="101">
        <v>1124.6186963532471</v>
      </c>
      <c r="Y227" s="101">
        <v>1145.1330444875737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918.9530253804262</v>
      </c>
      <c r="M228" s="104">
        <v>962.68904641596282</v>
      </c>
      <c r="N228" s="104">
        <v>888.61338767542338</v>
      </c>
      <c r="O228" s="104">
        <v>872.62384791893192</v>
      </c>
      <c r="P228" s="104">
        <v>883.8371329871577</v>
      </c>
      <c r="Q228" s="104">
        <v>872.35840941354832</v>
      </c>
      <c r="R228" s="104">
        <v>896.35088285917186</v>
      </c>
      <c r="S228" s="104">
        <v>950.05673317457206</v>
      </c>
      <c r="T228" s="104">
        <v>967.88880135750424</v>
      </c>
      <c r="U228" s="104">
        <v>969.27443395403236</v>
      </c>
      <c r="V228" s="104">
        <v>1031.339144274895</v>
      </c>
      <c r="W228" s="104">
        <v>1104.3508475084213</v>
      </c>
      <c r="X228" s="104">
        <v>1125.4660005599915</v>
      </c>
      <c r="Y228" s="104">
        <v>1145.4409265775676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318.25346830984756</v>
      </c>
      <c r="M229" s="98">
        <v>322.73236540607826</v>
      </c>
      <c r="N229" s="98">
        <v>277.67777971447811</v>
      </c>
      <c r="O229" s="98">
        <v>291.61211473184255</v>
      </c>
      <c r="P229" s="98">
        <v>307.01879842247848</v>
      </c>
      <c r="Q229" s="98">
        <v>284.24780457634364</v>
      </c>
      <c r="R229" s="98">
        <v>315.02148216231205</v>
      </c>
      <c r="S229" s="98">
        <v>355.86140944773456</v>
      </c>
      <c r="T229" s="98">
        <v>343.77332288513111</v>
      </c>
      <c r="U229" s="98">
        <v>344.18023406166918</v>
      </c>
      <c r="V229" s="98">
        <v>375.45039982972372</v>
      </c>
      <c r="W229" s="98">
        <v>405.14367688965956</v>
      </c>
      <c r="X229" s="98">
        <v>412.8906187139753</v>
      </c>
      <c r="Y229" s="98">
        <v>416.40638854054401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600.69955707057852</v>
      </c>
      <c r="M230" s="98">
        <v>639.95668100988439</v>
      </c>
      <c r="N230" s="98">
        <v>610.93560796094539</v>
      </c>
      <c r="O230" s="98">
        <v>581.01173318708948</v>
      </c>
      <c r="P230" s="98">
        <v>576.81833456467916</v>
      </c>
      <c r="Q230" s="98">
        <v>588.11060483720473</v>
      </c>
      <c r="R230" s="98">
        <v>581.32940069685981</v>
      </c>
      <c r="S230" s="98">
        <v>594.19532372683727</v>
      </c>
      <c r="T230" s="98">
        <v>624.11547847237296</v>
      </c>
      <c r="U230" s="98">
        <v>625.09419989236335</v>
      </c>
      <c r="V230" s="98">
        <v>655.88874444517148</v>
      </c>
      <c r="W230" s="98">
        <v>699.20717061876178</v>
      </c>
      <c r="X230" s="98">
        <v>712.57538184601617</v>
      </c>
      <c r="Y230" s="98">
        <v>729.03453803702371</v>
      </c>
      <c r="DA230" s="63" t="s">
        <v>2427</v>
      </c>
    </row>
    <row r="231" spans="1:105" ht="12" customHeight="1" x14ac:dyDescent="0.25">
      <c r="A231" s="121" t="s">
        <v>54</v>
      </c>
      <c r="B231" s="122">
        <v>464.73447382516383</v>
      </c>
      <c r="C231" s="122">
        <v>433.31046467785251</v>
      </c>
      <c r="D231" s="122">
        <v>479.79296339914828</v>
      </c>
      <c r="E231" s="122">
        <v>504.81176470906126</v>
      </c>
      <c r="F231" s="122">
        <v>498.2483184709601</v>
      </c>
      <c r="G231" s="122">
        <v>485.46655653150549</v>
      </c>
      <c r="H231" s="122">
        <v>507.61995351020568</v>
      </c>
      <c r="I231" s="122">
        <v>520.61693422511041</v>
      </c>
      <c r="J231" s="122">
        <v>526.61022955807948</v>
      </c>
      <c r="K231" s="122">
        <v>500.33201469299075</v>
      </c>
      <c r="L231" s="122">
        <v>527.16491973088011</v>
      </c>
      <c r="M231" s="122">
        <v>563.66761518295903</v>
      </c>
      <c r="N231" s="122">
        <v>533.81496413226785</v>
      </c>
      <c r="O231" s="122">
        <v>518.14968540492373</v>
      </c>
      <c r="P231" s="122">
        <v>506.37099185627886</v>
      </c>
      <c r="Q231" s="122">
        <v>531.89363128069658</v>
      </c>
      <c r="R231" s="122">
        <v>554.11801025655188</v>
      </c>
      <c r="S231" s="122">
        <v>585.56571571465031</v>
      </c>
      <c r="T231" s="122">
        <v>574.54571079824473</v>
      </c>
      <c r="U231" s="122">
        <v>573.04924014856624</v>
      </c>
      <c r="V231" s="122">
        <v>609.52207565782419</v>
      </c>
      <c r="W231" s="122">
        <v>667.71518990637196</v>
      </c>
      <c r="X231" s="122">
        <v>627.23242867725901</v>
      </c>
      <c r="Y231" s="122">
        <v>616.30077392819521</v>
      </c>
      <c r="DA231" s="130" t="s">
        <v>2428</v>
      </c>
    </row>
    <row r="232" spans="1:105" ht="12" customHeight="1" x14ac:dyDescent="0.25">
      <c r="A232" s="97" t="s">
        <v>51</v>
      </c>
      <c r="B232" s="98">
        <v>498.09347970507059</v>
      </c>
      <c r="C232" s="98">
        <v>360.61632766328808</v>
      </c>
      <c r="D232" s="98">
        <v>538.28168288784059</v>
      </c>
      <c r="E232" s="98">
        <v>585.72092805752379</v>
      </c>
      <c r="F232" s="98">
        <v>514.88826848772135</v>
      </c>
      <c r="G232" s="98">
        <v>468.91647618653923</v>
      </c>
      <c r="H232" s="98">
        <v>516.80684495408218</v>
      </c>
      <c r="I232" s="98">
        <v>535.58562436914747</v>
      </c>
      <c r="J232" s="98">
        <v>539.32856469659259</v>
      </c>
      <c r="K232" s="98">
        <v>429.58256481354869</v>
      </c>
      <c r="L232" s="98">
        <v>541.66972406461355</v>
      </c>
      <c r="M232" s="98">
        <v>570.07282850113552</v>
      </c>
      <c r="N232" s="98">
        <v>568.3038519767025</v>
      </c>
      <c r="O232" s="98">
        <v>554.27625325831423</v>
      </c>
      <c r="P232" s="98">
        <v>526.99964882769541</v>
      </c>
      <c r="Q232" s="98">
        <v>303.12405647925243</v>
      </c>
      <c r="R232" s="98">
        <v>491.04444418096062</v>
      </c>
      <c r="S232" s="98">
        <v>649.05342255551273</v>
      </c>
      <c r="T232" s="98">
        <v>539.43835497459588</v>
      </c>
      <c r="U232" s="98">
        <v>533.81881850320144</v>
      </c>
      <c r="V232" s="98">
        <v>589.18040261551243</v>
      </c>
      <c r="W232" s="98">
        <v>925.99226599832127</v>
      </c>
      <c r="X232" s="98">
        <v>456.61444475143406</v>
      </c>
      <c r="Y232" s="98">
        <v>380.62879616376409</v>
      </c>
      <c r="DA232" s="63" t="s">
        <v>2429</v>
      </c>
    </row>
    <row r="233" spans="1:105" ht="12" customHeight="1" x14ac:dyDescent="0.25">
      <c r="A233" s="97" t="s">
        <v>50</v>
      </c>
      <c r="B233" s="98">
        <v>425.1767907053013</v>
      </c>
      <c r="C233" s="98">
        <v>454.83327096973932</v>
      </c>
      <c r="D233" s="98">
        <v>438.12588610573584</v>
      </c>
      <c r="E233" s="98">
        <v>504.66621205348571</v>
      </c>
      <c r="F233" s="98">
        <v>520.56266461168343</v>
      </c>
      <c r="G233" s="98">
        <v>512.34476900372567</v>
      </c>
      <c r="H233" s="98">
        <v>541.48685309812925</v>
      </c>
      <c r="I233" s="98">
        <v>511.65394645413949</v>
      </c>
      <c r="J233" s="98">
        <v>474.57976465068612</v>
      </c>
      <c r="K233" s="98">
        <v>530.62837006260781</v>
      </c>
      <c r="L233" s="98">
        <v>463.18318644519854</v>
      </c>
      <c r="M233" s="98">
        <v>580.27192128584761</v>
      </c>
      <c r="N233" s="98">
        <v>524.81697683398204</v>
      </c>
      <c r="O233" s="98">
        <v>500.41354049784422</v>
      </c>
      <c r="P233" s="98">
        <v>465.29728454766462</v>
      </c>
      <c r="Q233" s="98">
        <v>671.90043737016879</v>
      </c>
      <c r="R233" s="98">
        <v>565.797836812936</v>
      </c>
      <c r="S233" s="98">
        <v>558.00902143312999</v>
      </c>
      <c r="T233" s="98">
        <v>572.20550226887553</v>
      </c>
      <c r="U233" s="98">
        <v>556.68387493175794</v>
      </c>
      <c r="V233" s="98">
        <v>615.14432048247136</v>
      </c>
      <c r="W233" s="98">
        <v>689.55054318302393</v>
      </c>
      <c r="X233" s="98">
        <v>650.62787567664896</v>
      </c>
      <c r="Y233" s="98">
        <v>573.84248557213596</v>
      </c>
      <c r="DA233" s="63" t="s">
        <v>2430</v>
      </c>
    </row>
    <row r="234" spans="1:105" ht="12" customHeight="1" x14ac:dyDescent="0.25">
      <c r="A234" s="109" t="s">
        <v>120</v>
      </c>
      <c r="B234" s="33">
        <v>454.37141990930229</v>
      </c>
      <c r="C234" s="33">
        <v>461.58318465271816</v>
      </c>
      <c r="D234" s="33">
        <v>454.3858980739962</v>
      </c>
      <c r="E234" s="33">
        <v>461.43682202268178</v>
      </c>
      <c r="F234" s="33">
        <v>486.04960870680651</v>
      </c>
      <c r="G234" s="33">
        <v>490.35679753831198</v>
      </c>
      <c r="H234" s="33">
        <v>497.3926000728822</v>
      </c>
      <c r="I234" s="33">
        <v>513.90547135420502</v>
      </c>
      <c r="J234" s="33">
        <v>527.658893096013</v>
      </c>
      <c r="K234" s="33">
        <v>531.24762520052377</v>
      </c>
      <c r="L234" s="33">
        <v>529.3621551622017</v>
      </c>
      <c r="M234" s="33">
        <v>558.17237516332102</v>
      </c>
      <c r="N234" s="33">
        <v>519.83568631966796</v>
      </c>
      <c r="O234" s="33">
        <v>507.25812687253693</v>
      </c>
      <c r="P234" s="33">
        <v>506.64658411437995</v>
      </c>
      <c r="Q234" s="33">
        <v>548.51876678902704</v>
      </c>
      <c r="R234" s="33">
        <v>559.32126029926587</v>
      </c>
      <c r="S234" s="33">
        <v>583.57455767131023</v>
      </c>
      <c r="T234" s="33">
        <v>577.7773303132268</v>
      </c>
      <c r="U234" s="33">
        <v>577.98344018524676</v>
      </c>
      <c r="V234" s="33">
        <v>610.57743657999254</v>
      </c>
      <c r="W234" s="33">
        <v>645.0465842383021</v>
      </c>
      <c r="X234" s="33">
        <v>637.81375440621957</v>
      </c>
      <c r="Y234" s="33">
        <v>634.10155282559572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2102.5696398247305</v>
      </c>
      <c r="C236" s="117">
        <f t="shared" si="110"/>
        <v>1386.3782652159364</v>
      </c>
      <c r="D236" s="117">
        <f t="shared" si="110"/>
        <v>2517.8277238914757</v>
      </c>
      <c r="E236" s="117">
        <f t="shared" si="110"/>
        <v>2946.9445254495195</v>
      </c>
      <c r="F236" s="117">
        <f t="shared" si="110"/>
        <v>2215.2782808986149</v>
      </c>
      <c r="G236" s="117">
        <f t="shared" si="110"/>
        <v>2018.6306213600824</v>
      </c>
      <c r="H236" s="117">
        <f t="shared" si="110"/>
        <v>2280.6417884285124</v>
      </c>
      <c r="I236" s="117">
        <f t="shared" si="110"/>
        <v>2125.1132678253825</v>
      </c>
      <c r="J236" s="117">
        <f t="shared" si="110"/>
        <v>2168.797116801742</v>
      </c>
      <c r="K236" s="117">
        <f t="shared" si="110"/>
        <v>1635.5177508004128</v>
      </c>
      <c r="L236" s="117">
        <f t="shared" si="110"/>
        <v>2212.9725424710746</v>
      </c>
      <c r="M236" s="117">
        <f t="shared" si="110"/>
        <v>2686.258683952899</v>
      </c>
      <c r="N236" s="117">
        <f t="shared" si="110"/>
        <v>2614.2064069493008</v>
      </c>
      <c r="O236" s="117">
        <f t="shared" si="110"/>
        <v>2227.9061215065631</v>
      </c>
      <c r="P236" s="117">
        <f t="shared" si="110"/>
        <v>1732.9928134258671</v>
      </c>
      <c r="Q236" s="117">
        <f t="shared" si="110"/>
        <v>1792.4000168493505</v>
      </c>
      <c r="R236" s="117">
        <f t="shared" ref="R236:V236" si="111">R237+R240+R242+R252</f>
        <v>2014.3579315029733</v>
      </c>
      <c r="S236" s="117">
        <f t="shared" si="111"/>
        <v>2122.715628546342</v>
      </c>
      <c r="T236" s="117">
        <f t="shared" si="111"/>
        <v>1721.8507606014985</v>
      </c>
      <c r="U236" s="117">
        <f t="shared" si="111"/>
        <v>1669.8818880422089</v>
      </c>
      <c r="V236" s="117">
        <f t="shared" si="111"/>
        <v>1685.7047060700127</v>
      </c>
      <c r="W236" s="117">
        <f t="shared" ref="W236:Y236" si="112">W237+W240+W242+W252</f>
        <v>2762.9046046392573</v>
      </c>
      <c r="X236" s="117">
        <f t="shared" si="112"/>
        <v>1344.4310178079702</v>
      </c>
      <c r="Y236" s="117">
        <f t="shared" si="112"/>
        <v>941.16592116626759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1997.6728355488056</v>
      </c>
      <c r="C237" s="122">
        <f t="shared" si="113"/>
        <v>1303.2251359195759</v>
      </c>
      <c r="D237" s="122">
        <f t="shared" si="113"/>
        <v>2384.9092278981952</v>
      </c>
      <c r="E237" s="122">
        <f t="shared" si="113"/>
        <v>2796.0052284296653</v>
      </c>
      <c r="F237" s="122">
        <f t="shared" si="113"/>
        <v>2078.5096203397102</v>
      </c>
      <c r="G237" s="122">
        <f t="shared" si="113"/>
        <v>1889.7258339193695</v>
      </c>
      <c r="H237" s="122">
        <f t="shared" si="113"/>
        <v>2137.8964241904255</v>
      </c>
      <c r="I237" s="122">
        <f t="shared" si="113"/>
        <v>1976.6614110868068</v>
      </c>
      <c r="J237" s="122">
        <f t="shared" si="113"/>
        <v>2017.8644477459673</v>
      </c>
      <c r="K237" s="122">
        <f t="shared" si="113"/>
        <v>1511.0181490685329</v>
      </c>
      <c r="L237" s="122">
        <f t="shared" si="113"/>
        <v>2063.6925601817652</v>
      </c>
      <c r="M237" s="122">
        <f t="shared" si="113"/>
        <v>2524.2444352190814</v>
      </c>
      <c r="N237" s="122">
        <f t="shared" si="113"/>
        <v>2458.3600990608552</v>
      </c>
      <c r="O237" s="122">
        <f t="shared" si="113"/>
        <v>2091.7239616452421</v>
      </c>
      <c r="P237" s="122">
        <f t="shared" si="113"/>
        <v>1622.7895857712938</v>
      </c>
      <c r="Q237" s="122">
        <f t="shared" si="113"/>
        <v>1707.4795573817887</v>
      </c>
      <c r="R237" s="122">
        <f t="shared" ref="R237:V237" si="114">SUM(R238:R239)</f>
        <v>1927.3049273377205</v>
      </c>
      <c r="S237" s="122">
        <f t="shared" si="114"/>
        <v>2034.96343554286</v>
      </c>
      <c r="T237" s="122">
        <f t="shared" si="114"/>
        <v>1648.0168198309514</v>
      </c>
      <c r="U237" s="122">
        <f t="shared" si="114"/>
        <v>1600.1628259235883</v>
      </c>
      <c r="V237" s="122">
        <f t="shared" si="114"/>
        <v>1614.803754225886</v>
      </c>
      <c r="W237" s="122">
        <f t="shared" ref="W237:Y237" si="115">SUM(W238:W239)</f>
        <v>2658.2228115454263</v>
      </c>
      <c r="X237" s="122">
        <f t="shared" si="115"/>
        <v>1285.16341534652</v>
      </c>
      <c r="Y237" s="122">
        <f t="shared" si="115"/>
        <v>899.10632308000652</v>
      </c>
      <c r="DA237" s="130" t="s">
        <v>2581</v>
      </c>
    </row>
    <row r="238" spans="1:105" ht="12" customHeight="1" x14ac:dyDescent="0.25">
      <c r="A238" s="97" t="s">
        <v>51</v>
      </c>
      <c r="B238" s="98">
        <v>1997.6728355488056</v>
      </c>
      <c r="C238" s="98">
        <v>1303.2251359195759</v>
      </c>
      <c r="D238" s="98">
        <v>2384.9092278981952</v>
      </c>
      <c r="E238" s="98">
        <v>2796.0052284296653</v>
      </c>
      <c r="F238" s="98">
        <v>2078.5096203397102</v>
      </c>
      <c r="G238" s="98">
        <v>1889.7258339193695</v>
      </c>
      <c r="H238" s="98">
        <v>2137.8964241904255</v>
      </c>
      <c r="I238" s="98">
        <v>1976.6614110868068</v>
      </c>
      <c r="J238" s="98">
        <v>2017.8644477459673</v>
      </c>
      <c r="K238" s="98">
        <v>1511.0181490685329</v>
      </c>
      <c r="L238" s="98">
        <v>2063.6925601817652</v>
      </c>
      <c r="M238" s="98">
        <v>2524.2444352190814</v>
      </c>
      <c r="N238" s="98">
        <v>2458.3600990608552</v>
      </c>
      <c r="O238" s="98">
        <v>2091.7239616452421</v>
      </c>
      <c r="P238" s="98">
        <v>1622.7895857712938</v>
      </c>
      <c r="Q238" s="98">
        <v>1707.4795573817887</v>
      </c>
      <c r="R238" s="98">
        <v>1927.3049273377205</v>
      </c>
      <c r="S238" s="98">
        <v>2034.96343554286</v>
      </c>
      <c r="T238" s="98">
        <v>1648.0168198309514</v>
      </c>
      <c r="U238" s="98">
        <v>1600.1628259235883</v>
      </c>
      <c r="V238" s="98">
        <v>1614.803754225886</v>
      </c>
      <c r="W238" s="98">
        <v>2658.2228115454263</v>
      </c>
      <c r="X238" s="98">
        <v>1285.16341534652</v>
      </c>
      <c r="Y238" s="98">
        <v>899.10632308000652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11.97748208637913</v>
      </c>
      <c r="C242" s="122">
        <v>10.4226045795592</v>
      </c>
      <c r="D242" s="122">
        <v>15.088391362127744</v>
      </c>
      <c r="E242" s="122">
        <v>17.448189321249806</v>
      </c>
      <c r="F242" s="122">
        <v>16.200193350471402</v>
      </c>
      <c r="G242" s="122">
        <v>17.363551500713257</v>
      </c>
      <c r="H242" s="122">
        <v>20.367323189157101</v>
      </c>
      <c r="I242" s="122">
        <v>22.645893410149718</v>
      </c>
      <c r="J242" s="122">
        <v>26.708073606047982</v>
      </c>
      <c r="K242" s="122">
        <v>23.838832884896881</v>
      </c>
      <c r="L242" s="122">
        <v>32.615811550564352</v>
      </c>
      <c r="M242" s="122">
        <v>39.181632926035981</v>
      </c>
      <c r="N242" s="122">
        <v>37.966572154269649</v>
      </c>
      <c r="O242" s="122">
        <v>32.379620986697859</v>
      </c>
      <c r="P242" s="122">
        <v>25.442692676615781</v>
      </c>
      <c r="Q242" s="122">
        <v>32.023141536989677</v>
      </c>
      <c r="R242" s="122">
        <v>35.777436131114804</v>
      </c>
      <c r="S242" s="122">
        <v>37.580006105723697</v>
      </c>
      <c r="T242" s="122">
        <v>30.501272234949173</v>
      </c>
      <c r="U242" s="122">
        <v>29.471244381333506</v>
      </c>
      <c r="V242" s="122">
        <v>29.706553973599561</v>
      </c>
      <c r="W242" s="122">
        <v>48.51331621587709</v>
      </c>
      <c r="X242" s="122">
        <v>23.843010746057388</v>
      </c>
      <c r="Y242" s="122">
        <v>16.793014722877174</v>
      </c>
      <c r="DA242" s="130" t="s">
        <v>2586</v>
      </c>
    </row>
    <row r="243" spans="1:105" ht="12" customHeight="1" x14ac:dyDescent="0.25">
      <c r="A243" s="97" t="s">
        <v>143</v>
      </c>
      <c r="B243" s="98">
        <v>482.46186607018046</v>
      </c>
      <c r="C243" s="98">
        <v>381.48582745056035</v>
      </c>
      <c r="D243" s="98">
        <v>480.55042467161593</v>
      </c>
      <c r="E243" s="98">
        <v>504.496341949498</v>
      </c>
      <c r="F243" s="98">
        <v>443.64592088539541</v>
      </c>
      <c r="G243" s="98">
        <v>458.35266419088492</v>
      </c>
      <c r="H243" s="98">
        <v>491.90857789362951</v>
      </c>
      <c r="I243" s="98">
        <v>501.23600156838268</v>
      </c>
      <c r="J243" s="98">
        <v>539.48907822346655</v>
      </c>
      <c r="K243" s="98">
        <v>416.76890188906742</v>
      </c>
      <c r="L243" s="98">
        <v>547.39595556277447</v>
      </c>
      <c r="M243" s="98">
        <v>676.01950951786444</v>
      </c>
      <c r="N243" s="98">
        <v>657.69547033953563</v>
      </c>
      <c r="O243" s="98">
        <v>544.43077705987162</v>
      </c>
      <c r="P243" s="98">
        <v>381.85249299087224</v>
      </c>
      <c r="Q243" s="98">
        <v>494.37567406677317</v>
      </c>
      <c r="R243" s="98">
        <v>545.12542106822514</v>
      </c>
      <c r="S243" s="98">
        <v>575.786733969186</v>
      </c>
      <c r="T243" s="98">
        <v>473.39679429942055</v>
      </c>
      <c r="U243" s="98">
        <v>447.51338916008746</v>
      </c>
      <c r="V243" s="98">
        <v>450.23107233257713</v>
      </c>
      <c r="W243" s="98">
        <v>771.3316132128632</v>
      </c>
      <c r="X243" s="98">
        <v>398.6089265855822</v>
      </c>
      <c r="Y243" s="98">
        <v>316.12867871479125</v>
      </c>
      <c r="DA243" s="63" t="s">
        <v>2587</v>
      </c>
    </row>
    <row r="244" spans="1:105" ht="12" customHeight="1" x14ac:dyDescent="0.25">
      <c r="A244" s="97" t="s">
        <v>124</v>
      </c>
      <c r="B244" s="98">
        <v>318.94485379054055</v>
      </c>
      <c r="C244" s="98">
        <v>330.30816132983165</v>
      </c>
      <c r="D244" s="98">
        <v>313.50760719049271</v>
      </c>
      <c r="E244" s="98">
        <v>322.23516330065502</v>
      </c>
      <c r="F244" s="98">
        <v>324.96648474580223</v>
      </c>
      <c r="G244" s="98">
        <v>330.76184355258101</v>
      </c>
      <c r="H244" s="98">
        <v>338.12061487665801</v>
      </c>
      <c r="I244" s="98">
        <v>345.36239260692298</v>
      </c>
      <c r="J244" s="98">
        <v>361.94814472743877</v>
      </c>
      <c r="K244" s="98">
        <v>379.77183699476609</v>
      </c>
      <c r="L244" s="98">
        <v>390.55791335383049</v>
      </c>
      <c r="M244" s="98">
        <v>402.88800103826458</v>
      </c>
      <c r="N244" s="98">
        <v>383.09321387530491</v>
      </c>
      <c r="O244" s="98">
        <v>363.53465241443877</v>
      </c>
      <c r="P244" s="98">
        <v>371.33729040360191</v>
      </c>
      <c r="Q244" s="98">
        <v>375.22064859007651</v>
      </c>
      <c r="R244" s="98">
        <v>350.53136100332119</v>
      </c>
      <c r="S244" s="98">
        <v>358.95124989063027</v>
      </c>
      <c r="T244" s="98">
        <v>362.45655650138991</v>
      </c>
      <c r="U244" s="98">
        <v>336.43827876681144</v>
      </c>
      <c r="V244" s="98">
        <v>356.18378541387443</v>
      </c>
      <c r="W244" s="98">
        <v>394.79996808022213</v>
      </c>
      <c r="X244" s="98">
        <v>376.34346188413633</v>
      </c>
      <c r="Y244" s="98">
        <v>339.67761291855265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131.0469313217416</v>
      </c>
      <c r="M245" s="98">
        <v>133.6800644414665</v>
      </c>
      <c r="N245" s="98">
        <v>121.03815864868203</v>
      </c>
      <c r="O245" s="98">
        <v>124.86901355957883</v>
      </c>
      <c r="P245" s="98">
        <v>133.0466014452266</v>
      </c>
      <c r="Q245" s="98">
        <v>125.85555136175198</v>
      </c>
      <c r="R245" s="98">
        <v>127.23404231482061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131.0469313217416</v>
      </c>
      <c r="M246" s="101">
        <v>133.6800644414665</v>
      </c>
      <c r="N246" s="101">
        <v>121.03815864868203</v>
      </c>
      <c r="O246" s="101">
        <v>124.86901355957883</v>
      </c>
      <c r="P246" s="101">
        <v>133.0466014452266</v>
      </c>
      <c r="Q246" s="101">
        <v>125.85555136175198</v>
      </c>
      <c r="R246" s="101">
        <v>127.23404231482061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92.919322189545795</v>
      </c>
      <c r="C252" s="122">
        <v>72.730524716801312</v>
      </c>
      <c r="D252" s="122">
        <v>117.83010463115279</v>
      </c>
      <c r="E252" s="122">
        <v>133.49110769860474</v>
      </c>
      <c r="F252" s="122">
        <v>120.56846720843347</v>
      </c>
      <c r="G252" s="122">
        <v>111.54123593999957</v>
      </c>
      <c r="H252" s="122">
        <v>122.37804104892976</v>
      </c>
      <c r="I252" s="122">
        <v>125.80596332842589</v>
      </c>
      <c r="J252" s="122">
        <v>124.22459544972696</v>
      </c>
      <c r="K252" s="122">
        <v>100.66076884698313</v>
      </c>
      <c r="L252" s="122">
        <v>116.66417073874493</v>
      </c>
      <c r="M252" s="122">
        <v>122.83261580778158</v>
      </c>
      <c r="N252" s="122">
        <v>117.87973573417604</v>
      </c>
      <c r="O252" s="122">
        <v>103.80253887462328</v>
      </c>
      <c r="P252" s="122">
        <v>84.76053497795769</v>
      </c>
      <c r="Q252" s="122">
        <v>52.897317930572072</v>
      </c>
      <c r="R252" s="122">
        <v>51.275568034137869</v>
      </c>
      <c r="S252" s="122">
        <v>50.172186897758259</v>
      </c>
      <c r="T252" s="122">
        <v>43.332668535597698</v>
      </c>
      <c r="U252" s="122">
        <v>40.247817737286944</v>
      </c>
      <c r="V252" s="122">
        <v>41.194397870527261</v>
      </c>
      <c r="W252" s="122">
        <v>56.168476877953694</v>
      </c>
      <c r="X252" s="122">
        <v>35.424591715392765</v>
      </c>
      <c r="Y252" s="122">
        <v>25.266583363383958</v>
      </c>
      <c r="DA252" s="130" t="s">
        <v>2596</v>
      </c>
    </row>
    <row r="253" spans="1:105" ht="12" customHeight="1" x14ac:dyDescent="0.25">
      <c r="A253" s="97" t="s">
        <v>51</v>
      </c>
      <c r="B253" s="98">
        <v>313.96291560961583</v>
      </c>
      <c r="C253" s="98">
        <v>227.1320169767356</v>
      </c>
      <c r="D253" s="98">
        <v>336.83006075280679</v>
      </c>
      <c r="E253" s="98">
        <v>365.38299956937169</v>
      </c>
      <c r="F253" s="98">
        <v>321.03671668197086</v>
      </c>
      <c r="G253" s="98">
        <v>291.85725277639187</v>
      </c>
      <c r="H253" s="98">
        <v>321.41971780248963</v>
      </c>
      <c r="I253" s="98">
        <v>335.67763442659947</v>
      </c>
      <c r="J253" s="98">
        <v>336.30931588373738</v>
      </c>
      <c r="K253" s="98">
        <v>268.41414593562376</v>
      </c>
      <c r="L253" s="98">
        <v>332.42596019943068</v>
      </c>
      <c r="M253" s="98">
        <v>351.13179741461596</v>
      </c>
      <c r="N253" s="98">
        <v>353.7266208525117</v>
      </c>
      <c r="O253" s="98">
        <v>341.01449906560538</v>
      </c>
      <c r="P253" s="98">
        <v>321.73452764389231</v>
      </c>
      <c r="Q253" s="98">
        <v>183.47930300705315</v>
      </c>
      <c r="R253" s="98">
        <v>296.33467500179347</v>
      </c>
      <c r="S253" s="98">
        <v>382.77433298908608</v>
      </c>
      <c r="T253" s="98">
        <v>312.50970833570062</v>
      </c>
      <c r="U253" s="98">
        <v>306.0231542641074</v>
      </c>
      <c r="V253" s="98">
        <v>323.10924876208469</v>
      </c>
      <c r="W253" s="98">
        <v>519.72463291127735</v>
      </c>
      <c r="X253" s="98">
        <v>270.52053655162251</v>
      </c>
      <c r="Y253" s="98">
        <v>215.28715510548557</v>
      </c>
      <c r="DA253" s="63" t="s">
        <v>2597</v>
      </c>
    </row>
    <row r="254" spans="1:105" ht="12" customHeight="1" x14ac:dyDescent="0.25">
      <c r="A254" s="97" t="s">
        <v>50</v>
      </c>
      <c r="B254" s="98">
        <v>172.23825821914991</v>
      </c>
      <c r="C254" s="98">
        <v>183.76568737062823</v>
      </c>
      <c r="D254" s="98">
        <v>176.47763944526199</v>
      </c>
      <c r="E254" s="98">
        <v>202.75135598340492</v>
      </c>
      <c r="F254" s="98">
        <v>208.7518846354659</v>
      </c>
      <c r="G254" s="98">
        <v>205.15696213670202</v>
      </c>
      <c r="H254" s="98">
        <v>216.51031140638017</v>
      </c>
      <c r="I254" s="98">
        <v>204.43593162116662</v>
      </c>
      <c r="J254" s="98">
        <v>189.54458380832094</v>
      </c>
      <c r="K254" s="98">
        <v>211.67457894855653</v>
      </c>
      <c r="L254" s="98">
        <v>184.44424302362927</v>
      </c>
      <c r="M254" s="98">
        <v>230.6591826999254</v>
      </c>
      <c r="N254" s="98">
        <v>208.39944948021721</v>
      </c>
      <c r="O254" s="98">
        <v>198.57714014863146</v>
      </c>
      <c r="P254" s="98">
        <v>184.60785921332894</v>
      </c>
      <c r="Q254" s="98">
        <v>266.37882766307763</v>
      </c>
      <c r="R254" s="98">
        <v>223.87565850927371</v>
      </c>
      <c r="S254" s="98">
        <v>220.16516308950978</v>
      </c>
      <c r="T254" s="98">
        <v>225.03854987392984</v>
      </c>
      <c r="U254" s="98">
        <v>217.53002431887228</v>
      </c>
      <c r="V254" s="98">
        <v>238.61319224888575</v>
      </c>
      <c r="W254" s="98">
        <v>266.06990464912832</v>
      </c>
      <c r="X254" s="98">
        <v>249.8102836991149</v>
      </c>
      <c r="Y254" s="98">
        <v>218.53958050079154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100.9437874188975</v>
      </c>
      <c r="C257" s="118">
        <f t="shared" si="117"/>
        <v>73.192786821360428</v>
      </c>
      <c r="D257" s="118">
        <f t="shared" si="117"/>
        <v>117.52461291208778</v>
      </c>
      <c r="E257" s="118">
        <f t="shared" si="117"/>
        <v>133.59327273239242</v>
      </c>
      <c r="F257" s="118">
        <f t="shared" si="117"/>
        <v>105.75363511285649</v>
      </c>
      <c r="G257" s="118">
        <f t="shared" si="117"/>
        <v>99.383809025091011</v>
      </c>
      <c r="H257" s="118">
        <f t="shared" si="117"/>
        <v>109.94907847566979</v>
      </c>
      <c r="I257" s="118">
        <f t="shared" si="117"/>
        <v>103.53649976673356</v>
      </c>
      <c r="J257" s="118">
        <f t="shared" si="117"/>
        <v>107.80066258150575</v>
      </c>
      <c r="K257" s="118">
        <f t="shared" si="117"/>
        <v>88.251343648281832</v>
      </c>
      <c r="L257" s="118">
        <f t="shared" si="117"/>
        <v>112.19382029668918</v>
      </c>
      <c r="M257" s="118">
        <f t="shared" si="117"/>
        <v>131.66116329697007</v>
      </c>
      <c r="N257" s="118">
        <f t="shared" si="117"/>
        <v>125.91166217809307</v>
      </c>
      <c r="O257" s="118">
        <f t="shared" si="117"/>
        <v>111.21106594890902</v>
      </c>
      <c r="P257" s="118">
        <f t="shared" si="117"/>
        <v>92.858439507034902</v>
      </c>
      <c r="Q257" s="118">
        <f t="shared" si="117"/>
        <v>96.991044917308386</v>
      </c>
      <c r="R257" s="118">
        <f t="shared" ref="R257:V257" si="118">R258+R261+R263+R273</f>
        <v>106.48480869414369</v>
      </c>
      <c r="S257" s="118">
        <f t="shared" si="118"/>
        <v>113.83054018121626</v>
      </c>
      <c r="T257" s="118">
        <f t="shared" si="118"/>
        <v>98.196150608568516</v>
      </c>
      <c r="U257" s="118">
        <f t="shared" si="118"/>
        <v>95.490186641656678</v>
      </c>
      <c r="V257" s="118">
        <f t="shared" si="118"/>
        <v>99.574754867642596</v>
      </c>
      <c r="W257" s="118">
        <f t="shared" ref="W257:Y257" si="119">W258+W261+W263+W273</f>
        <v>143.48325742943288</v>
      </c>
      <c r="X257" s="118">
        <f t="shared" si="119"/>
        <v>82.578066810414015</v>
      </c>
      <c r="Y257" s="118">
        <f t="shared" si="119"/>
        <v>69.263010100476023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74.669092757151972</v>
      </c>
      <c r="C258" s="123">
        <f t="shared" si="120"/>
        <v>48.789634098487539</v>
      </c>
      <c r="D258" s="123">
        <f t="shared" si="120"/>
        <v>89.874744324082201</v>
      </c>
      <c r="E258" s="123">
        <f t="shared" si="120"/>
        <v>105.79510114376542</v>
      </c>
      <c r="F258" s="123">
        <f t="shared" si="120"/>
        <v>78.769775542502941</v>
      </c>
      <c r="G258" s="123">
        <f t="shared" si="120"/>
        <v>71.812121384951311</v>
      </c>
      <c r="H258" s="123">
        <f t="shared" si="120"/>
        <v>81.382704648637898</v>
      </c>
      <c r="I258" s="123">
        <f t="shared" si="120"/>
        <v>74.804077039759875</v>
      </c>
      <c r="J258" s="123">
        <f t="shared" si="120"/>
        <v>76.93640299416883</v>
      </c>
      <c r="K258" s="123">
        <f t="shared" si="120"/>
        <v>57.618635038128495</v>
      </c>
      <c r="L258" s="123">
        <f t="shared" si="120"/>
        <v>80.249279989506093</v>
      </c>
      <c r="M258" s="123">
        <f t="shared" si="120"/>
        <v>97.984081506629536</v>
      </c>
      <c r="N258" s="123">
        <f t="shared" si="120"/>
        <v>94.319922574070986</v>
      </c>
      <c r="O258" s="123">
        <f t="shared" si="120"/>
        <v>81.126953405384555</v>
      </c>
      <c r="P258" s="123">
        <f t="shared" si="120"/>
        <v>63.388925412674446</v>
      </c>
      <c r="Q258" s="123">
        <f t="shared" si="120"/>
        <v>67.229325641407627</v>
      </c>
      <c r="R258" s="123">
        <f t="shared" ref="R258:V258" si="121">SUM(R259:R260)</f>
        <v>76.074921877605234</v>
      </c>
      <c r="S258" s="123">
        <f t="shared" si="121"/>
        <v>82.132976876083035</v>
      </c>
      <c r="T258" s="123">
        <f t="shared" si="121"/>
        <v>67.212632024308661</v>
      </c>
      <c r="U258" s="123">
        <f t="shared" si="121"/>
        <v>65.346116692509625</v>
      </c>
      <c r="V258" s="123">
        <f t="shared" si="121"/>
        <v>68.202993062390831</v>
      </c>
      <c r="W258" s="123">
        <f t="shared" ref="W258:Y258" si="122">SUM(W259:W260)</f>
        <v>109.11668506245995</v>
      </c>
      <c r="X258" s="123">
        <f t="shared" si="122"/>
        <v>49.807337232440595</v>
      </c>
      <c r="Y258" s="123">
        <f t="shared" si="122"/>
        <v>36.319289776272619</v>
      </c>
      <c r="DA258" s="130" t="s">
        <v>2749</v>
      </c>
    </row>
    <row r="259" spans="1:105" ht="12" customHeight="1" x14ac:dyDescent="0.25">
      <c r="A259" s="97" t="s">
        <v>51</v>
      </c>
      <c r="B259" s="99">
        <v>74.301013889403208</v>
      </c>
      <c r="C259" s="99">
        <v>48.553625983922778</v>
      </c>
      <c r="D259" s="99">
        <v>89.440346501257565</v>
      </c>
      <c r="E259" s="99">
        <v>105.28750434236277</v>
      </c>
      <c r="F259" s="99">
        <v>78.394146823306372</v>
      </c>
      <c r="G259" s="99">
        <v>71.47374639918192</v>
      </c>
      <c r="H259" s="99">
        <v>81.001266089353607</v>
      </c>
      <c r="I259" s="99">
        <v>74.459255824543035</v>
      </c>
      <c r="J259" s="99">
        <v>76.582102876428706</v>
      </c>
      <c r="K259" s="99">
        <v>57.354728819415612</v>
      </c>
      <c r="L259" s="99">
        <v>79.87663893900212</v>
      </c>
      <c r="M259" s="99">
        <v>97.52239326043906</v>
      </c>
      <c r="N259" s="99">
        <v>93.880320855306422</v>
      </c>
      <c r="O259" s="99">
        <v>80.742523444327063</v>
      </c>
      <c r="P259" s="99">
        <v>63.092062632264337</v>
      </c>
      <c r="Q259" s="99">
        <v>66.91456872906501</v>
      </c>
      <c r="R259" s="99">
        <v>75.718139127343363</v>
      </c>
      <c r="S259" s="99">
        <v>81.742861840051205</v>
      </c>
      <c r="T259" s="99">
        <v>66.893272883621833</v>
      </c>
      <c r="U259" s="99">
        <v>65.035104756860562</v>
      </c>
      <c r="V259" s="99">
        <v>67.873927777662558</v>
      </c>
      <c r="W259" s="99">
        <v>108.58631317891805</v>
      </c>
      <c r="X259" s="99">
        <v>49.565592913424453</v>
      </c>
      <c r="Y259" s="99">
        <v>36.142423305842748</v>
      </c>
      <c r="DA259" s="63" t="s">
        <v>2750</v>
      </c>
    </row>
    <row r="260" spans="1:105" ht="12" customHeight="1" x14ac:dyDescent="0.25">
      <c r="A260" s="97" t="s">
        <v>53</v>
      </c>
      <c r="B260" s="99">
        <v>0.36807886774875903</v>
      </c>
      <c r="C260" s="99">
        <v>0.23600811456476414</v>
      </c>
      <c r="D260" s="99">
        <v>0.43439782282463885</v>
      </c>
      <c r="E260" s="99">
        <v>0.50759680140265839</v>
      </c>
      <c r="F260" s="99">
        <v>0.37562871919656571</v>
      </c>
      <c r="G260" s="99">
        <v>0.33837498576938729</v>
      </c>
      <c r="H260" s="99">
        <v>0.3814385592842936</v>
      </c>
      <c r="I260" s="99">
        <v>0.34482121521683645</v>
      </c>
      <c r="J260" s="99">
        <v>0.35430011774012576</v>
      </c>
      <c r="K260" s="99">
        <v>0.26390621871288594</v>
      </c>
      <c r="L260" s="99">
        <v>0.37264105050397295</v>
      </c>
      <c r="M260" s="99">
        <v>0.4616882461904821</v>
      </c>
      <c r="N260" s="99">
        <v>0.43960171876455739</v>
      </c>
      <c r="O260" s="99">
        <v>0.38442996105749022</v>
      </c>
      <c r="P260" s="99">
        <v>0.29686278041010672</v>
      </c>
      <c r="Q260" s="99">
        <v>0.3147569123426231</v>
      </c>
      <c r="R260" s="99">
        <v>0.35678275026186862</v>
      </c>
      <c r="S260" s="99">
        <v>0.39011503603183012</v>
      </c>
      <c r="T260" s="99">
        <v>0.31935914068682775</v>
      </c>
      <c r="U260" s="99">
        <v>0.31101193564906932</v>
      </c>
      <c r="V260" s="99">
        <v>0.3290652847282759</v>
      </c>
      <c r="W260" s="99">
        <v>0.53037188354190601</v>
      </c>
      <c r="X260" s="99">
        <v>0.24174431901614338</v>
      </c>
      <c r="Y260" s="99">
        <v>0.17686647042986942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6.3996757095972925E-2</v>
      </c>
      <c r="C261" s="123">
        <f t="shared" si="123"/>
        <v>7.7952617056493173E-2</v>
      </c>
      <c r="D261" s="123">
        <f t="shared" si="123"/>
        <v>6.0375394328506797E-2</v>
      </c>
      <c r="E261" s="123">
        <f t="shared" si="123"/>
        <v>9.5887781853570497E-2</v>
      </c>
      <c r="F261" s="123">
        <f t="shared" si="123"/>
        <v>6.3089543957009234E-2</v>
      </c>
      <c r="G261" s="123">
        <f t="shared" si="123"/>
        <v>7.6110974053057751E-2</v>
      </c>
      <c r="H261" s="123">
        <f t="shared" si="123"/>
        <v>0.1253892429168208</v>
      </c>
      <c r="I261" s="123">
        <f t="shared" si="123"/>
        <v>0.28818065178251495</v>
      </c>
      <c r="J261" s="123">
        <f t="shared" si="123"/>
        <v>0.202760281112811</v>
      </c>
      <c r="K261" s="123">
        <f t="shared" si="123"/>
        <v>0.15116365802764886</v>
      </c>
      <c r="L261" s="123">
        <f t="shared" si="123"/>
        <v>0.21732337215819272</v>
      </c>
      <c r="M261" s="123">
        <f t="shared" si="123"/>
        <v>0.17731209548514223</v>
      </c>
      <c r="N261" s="123">
        <f t="shared" si="123"/>
        <v>0.59612682484599011</v>
      </c>
      <c r="O261" s="123">
        <f t="shared" si="123"/>
        <v>0.28551209375795872</v>
      </c>
      <c r="P261" s="123">
        <f t="shared" si="123"/>
        <v>0.26634577123543846</v>
      </c>
      <c r="Q261" s="123">
        <f t="shared" si="123"/>
        <v>0.45206363617482376</v>
      </c>
      <c r="R261" s="123">
        <f t="shared" si="123"/>
        <v>0.45932226824092631</v>
      </c>
      <c r="S261" s="123">
        <f t="shared" si="123"/>
        <v>0.52042307586925041</v>
      </c>
      <c r="T261" s="123">
        <f t="shared" si="123"/>
        <v>0.47645307247607477</v>
      </c>
      <c r="U261" s="123">
        <f t="shared" si="123"/>
        <v>0.46442360729849719</v>
      </c>
      <c r="V261" s="123">
        <f t="shared" si="123"/>
        <v>0.45549866895763813</v>
      </c>
      <c r="W261" s="123">
        <f t="shared" si="123"/>
        <v>0.51581429305092408</v>
      </c>
      <c r="X261" s="123">
        <f t="shared" si="123"/>
        <v>0.65990629026526237</v>
      </c>
      <c r="Y261" s="123">
        <f t="shared" si="123"/>
        <v>1.1189804589144947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6.3996757095972925E-2</v>
      </c>
      <c r="C262" s="99">
        <f>RES_hhdet_fecs!C8</f>
        <v>7.7952617056493173E-2</v>
      </c>
      <c r="D262" s="99">
        <f>RES_hhdet_fecs!D8</f>
        <v>6.0375394328506797E-2</v>
      </c>
      <c r="E262" s="99">
        <f>RES_hhdet_fecs!E8</f>
        <v>9.5887781853570497E-2</v>
      </c>
      <c r="F262" s="99">
        <f>RES_hhdet_fecs!F8</f>
        <v>6.3089543957009234E-2</v>
      </c>
      <c r="G262" s="99">
        <f>RES_hhdet_fecs!G8</f>
        <v>7.6110974053057751E-2</v>
      </c>
      <c r="H262" s="99">
        <f>RES_hhdet_fecs!H8</f>
        <v>0.1253892429168208</v>
      </c>
      <c r="I262" s="99">
        <f>RES_hhdet_fecs!I8</f>
        <v>0.28818065178251495</v>
      </c>
      <c r="J262" s="99">
        <f>RES_hhdet_fecs!J8</f>
        <v>0.202760281112811</v>
      </c>
      <c r="K262" s="99">
        <f>RES_hhdet_fecs!K8</f>
        <v>0.15116365802764886</v>
      </c>
      <c r="L262" s="99">
        <f>RES_hhdet_fecs!L8</f>
        <v>0.21732337215819272</v>
      </c>
      <c r="M262" s="99">
        <f>RES_hhdet_fecs!M8</f>
        <v>0.17731209548514223</v>
      </c>
      <c r="N262" s="99">
        <f>RES_hhdet_fecs!N8</f>
        <v>0.59612682484599011</v>
      </c>
      <c r="O262" s="99">
        <f>RES_hhdet_fecs!O8</f>
        <v>0.28551209375795872</v>
      </c>
      <c r="P262" s="99">
        <f>RES_hhdet_fecs!P8</f>
        <v>0.26634577123543846</v>
      </c>
      <c r="Q262" s="99">
        <f>RES_hhdet_fecs!Q8</f>
        <v>0.45206363617482376</v>
      </c>
      <c r="R262" s="99">
        <f>RES_hhdet_fecs!R8</f>
        <v>0.45932226824092631</v>
      </c>
      <c r="S262" s="99">
        <f>RES_hhdet_fecs!S8</f>
        <v>0.52042307586925041</v>
      </c>
      <c r="T262" s="99">
        <f>RES_hhdet_fecs!T8</f>
        <v>0.47645307247607477</v>
      </c>
      <c r="U262" s="99">
        <f>RES_hhdet_fecs!U8</f>
        <v>0.46442360729849719</v>
      </c>
      <c r="V262" s="99">
        <f>RES_hhdet_fecs!V8</f>
        <v>0.45549866895763813</v>
      </c>
      <c r="W262" s="99">
        <f>RES_hhdet_fecs!W8</f>
        <v>0.51581429305092408</v>
      </c>
      <c r="X262" s="99">
        <f>RES_hhdet_fecs!X8</f>
        <v>0.65990629026526237</v>
      </c>
      <c r="Y262" s="99">
        <f>RES_hhdet_fecs!Y8</f>
        <v>1.1189804589144947</v>
      </c>
      <c r="DA262" s="63" t="s">
        <v>2753</v>
      </c>
    </row>
    <row r="263" spans="1:105" ht="12" customHeight="1" x14ac:dyDescent="0.25">
      <c r="A263" s="121" t="s">
        <v>55</v>
      </c>
      <c r="B263" s="123">
        <v>16.908606308655934</v>
      </c>
      <c r="C263" s="123">
        <v>15.749135754567595</v>
      </c>
      <c r="D263" s="123">
        <v>17.7740098713134</v>
      </c>
      <c r="E263" s="123">
        <v>17.271687060014937</v>
      </c>
      <c r="F263" s="123">
        <v>16.707921885027474</v>
      </c>
      <c r="G263" s="123">
        <v>17.592907102313649</v>
      </c>
      <c r="H263" s="123">
        <v>18.037931674771876</v>
      </c>
      <c r="I263" s="123">
        <v>17.77497587174296</v>
      </c>
      <c r="J263" s="123">
        <v>19.876995904743403</v>
      </c>
      <c r="K263" s="123">
        <v>20.357557965832292</v>
      </c>
      <c r="L263" s="123">
        <v>20.965599782203093</v>
      </c>
      <c r="M263" s="123">
        <v>21.99238728677398</v>
      </c>
      <c r="N263" s="123">
        <v>20.133691862081719</v>
      </c>
      <c r="O263" s="123">
        <v>19.366380789983019</v>
      </c>
      <c r="P263" s="123">
        <v>19.169585692240762</v>
      </c>
      <c r="Q263" s="123">
        <v>19.106702158816621</v>
      </c>
      <c r="R263" s="123">
        <v>19.461773788285083</v>
      </c>
      <c r="S263" s="123">
        <v>20.26352518497022</v>
      </c>
      <c r="T263" s="123">
        <v>19.979996551845328</v>
      </c>
      <c r="U263" s="123">
        <v>19.385923086448194</v>
      </c>
      <c r="V263" s="123">
        <v>20.157085392865362</v>
      </c>
      <c r="W263" s="123">
        <v>22.071350288925284</v>
      </c>
      <c r="X263" s="123">
        <v>21.359805663428691</v>
      </c>
      <c r="Y263" s="123">
        <v>21.554111498595571</v>
      </c>
      <c r="DA263" s="130" t="s">
        <v>2754</v>
      </c>
    </row>
    <row r="264" spans="1:105" ht="12" customHeight="1" x14ac:dyDescent="0.25">
      <c r="A264" s="97" t="s">
        <v>143</v>
      </c>
      <c r="B264" s="99">
        <v>17.944582903706443</v>
      </c>
      <c r="C264" s="99">
        <v>14.21283220656424</v>
      </c>
      <c r="D264" s="99">
        <v>18.021900368859871</v>
      </c>
      <c r="E264" s="99">
        <v>18.997518407197813</v>
      </c>
      <c r="F264" s="99">
        <v>16.732779641292375</v>
      </c>
      <c r="G264" s="99">
        <v>17.335944449583319</v>
      </c>
      <c r="H264" s="99">
        <v>18.637580922418127</v>
      </c>
      <c r="I264" s="99">
        <v>18.881159646219373</v>
      </c>
      <c r="J264" s="99">
        <v>20.474719268368052</v>
      </c>
      <c r="K264" s="99">
        <v>15.819576596712956</v>
      </c>
      <c r="L264" s="99">
        <v>21.187336690939404</v>
      </c>
      <c r="M264" s="99">
        <v>26.117534236817455</v>
      </c>
      <c r="N264" s="99">
        <v>25.11619912971457</v>
      </c>
      <c r="O264" s="99">
        <v>21.015542961985389</v>
      </c>
      <c r="P264" s="99">
        <v>14.845955147423375</v>
      </c>
      <c r="Q264" s="99">
        <v>19.374132403110295</v>
      </c>
      <c r="R264" s="99">
        <v>21.416373656716512</v>
      </c>
      <c r="S264" s="99">
        <v>23.128894908925837</v>
      </c>
      <c r="T264" s="99">
        <v>19.215253486642961</v>
      </c>
      <c r="U264" s="99">
        <v>18.188199146124767</v>
      </c>
      <c r="V264" s="99">
        <v>18.924250830349624</v>
      </c>
      <c r="W264" s="99">
        <v>31.50829033343458</v>
      </c>
      <c r="X264" s="99">
        <v>15.373366181195626</v>
      </c>
      <c r="Y264" s="99">
        <v>12.707792428916148</v>
      </c>
      <c r="DA264" s="63" t="s">
        <v>2755</v>
      </c>
    </row>
    <row r="265" spans="1:105" ht="12" customHeight="1" x14ac:dyDescent="0.25">
      <c r="A265" s="97" t="s">
        <v>124</v>
      </c>
      <c r="B265" s="99">
        <v>18.641736007406248</v>
      </c>
      <c r="C265" s="99">
        <v>19.359083199703047</v>
      </c>
      <c r="D265" s="99">
        <v>18.425715537107759</v>
      </c>
      <c r="E265" s="99">
        <v>18.991963055798838</v>
      </c>
      <c r="F265" s="99">
        <v>19.207033226432568</v>
      </c>
      <c r="G265" s="99">
        <v>19.604868701857143</v>
      </c>
      <c r="H265" s="99">
        <v>20.097766939012192</v>
      </c>
      <c r="I265" s="99">
        <v>20.586235991629913</v>
      </c>
      <c r="J265" s="99">
        <v>21.635652684550216</v>
      </c>
      <c r="K265" s="99">
        <v>22.76464110537453</v>
      </c>
      <c r="L265" s="99">
        <v>23.475906187291365</v>
      </c>
      <c r="M265" s="99">
        <v>24.281829987420526</v>
      </c>
      <c r="N265" s="99">
        <v>23.07954900568263</v>
      </c>
      <c r="O265" s="99">
        <v>21.89307564796546</v>
      </c>
      <c r="P265" s="99">
        <v>22.353214290365585</v>
      </c>
      <c r="Q265" s="99">
        <v>22.574612210445004</v>
      </c>
      <c r="R265" s="99">
        <v>21.081376718169679</v>
      </c>
      <c r="S265" s="99">
        <v>21.578588788122609</v>
      </c>
      <c r="T265" s="99">
        <v>21.77719928823954</v>
      </c>
      <c r="U265" s="99">
        <v>20.197668349707548</v>
      </c>
      <c r="V265" s="99">
        <v>21.360121335017002</v>
      </c>
      <c r="W265" s="99">
        <v>23.639355838317265</v>
      </c>
      <c r="X265" s="99">
        <v>22.516837011849891</v>
      </c>
      <c r="Y265" s="99">
        <v>20.297873414173008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16.073410072123448</v>
      </c>
      <c r="M266" s="99">
        <v>16.748513889995138</v>
      </c>
      <c r="N266" s="99">
        <v>15.943591362294205</v>
      </c>
      <c r="O266" s="99">
        <v>15.595791421268725</v>
      </c>
      <c r="P266" s="99">
        <v>16.115333979927502</v>
      </c>
      <c r="Q266" s="99">
        <v>16.079302917437957</v>
      </c>
      <c r="R266" s="99">
        <v>15.381052326910485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7.8770532119636725</v>
      </c>
      <c r="M267" s="102">
        <v>8.0568212235410268</v>
      </c>
      <c r="N267" s="102">
        <v>7.2919749369382432</v>
      </c>
      <c r="O267" s="102">
        <v>7.5199619672848144</v>
      </c>
      <c r="P267" s="102">
        <v>8.0089430002507669</v>
      </c>
      <c r="Q267" s="102">
        <v>7.5719187555352301</v>
      </c>
      <c r="R267" s="102">
        <v>7.6520079964795542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8.1963568601597743</v>
      </c>
      <c r="M268" s="105">
        <v>8.691692666454113</v>
      </c>
      <c r="N268" s="105">
        <v>8.6516164253559591</v>
      </c>
      <c r="O268" s="105">
        <v>8.0758294539839088</v>
      </c>
      <c r="P268" s="105">
        <v>8.1063909796767355</v>
      </c>
      <c r="Q268" s="105">
        <v>8.5073841619027242</v>
      </c>
      <c r="R268" s="105">
        <v>7.7290443304309289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16.874531779859645</v>
      </c>
      <c r="C269" s="102">
        <v>15.757768316991926</v>
      </c>
      <c r="D269" s="102">
        <v>17.762786288590732</v>
      </c>
      <c r="E269" s="102">
        <v>17.205907038265291</v>
      </c>
      <c r="F269" s="102">
        <v>16.692153767454336</v>
      </c>
      <c r="G269" s="102">
        <v>17.59016307331342</v>
      </c>
      <c r="H269" s="102">
        <v>18.002563479673135</v>
      </c>
      <c r="I269" s="102">
        <v>17.711139619746426</v>
      </c>
      <c r="J269" s="102">
        <v>19.838362236132561</v>
      </c>
      <c r="K269" s="102">
        <v>20.5982166460672</v>
      </c>
      <c r="L269" s="102">
        <v>21.468857810740307</v>
      </c>
      <c r="M269" s="102">
        <v>22.373863355906717</v>
      </c>
      <c r="N269" s="102">
        <v>20.444592581435412</v>
      </c>
      <c r="O269" s="102">
        <v>19.89462281014292</v>
      </c>
      <c r="P269" s="102">
        <v>20.101026611755714</v>
      </c>
      <c r="Q269" s="102">
        <v>19.706300769175332</v>
      </c>
      <c r="R269" s="102">
        <v>19.892617984269766</v>
      </c>
      <c r="S269" s="102">
        <v>20.604151643510043</v>
      </c>
      <c r="T269" s="102">
        <v>20.518327958339118</v>
      </c>
      <c r="U269" s="102">
        <v>19.953284298647137</v>
      </c>
      <c r="V269" s="102">
        <v>20.718849100997776</v>
      </c>
      <c r="W269" s="102">
        <v>21.939918387470101</v>
      </c>
      <c r="X269" s="102">
        <v>22.234700058688205</v>
      </c>
      <c r="Y269" s="102">
        <v>22.553367053904307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15.527140987904881</v>
      </c>
      <c r="M270" s="105">
        <v>16.198682883430134</v>
      </c>
      <c r="N270" s="105">
        <v>14.747106580808612</v>
      </c>
      <c r="O270" s="105">
        <v>14.627365322248638</v>
      </c>
      <c r="P270" s="105">
        <v>14.911843261736657</v>
      </c>
      <c r="Q270" s="105">
        <v>14.519541044716588</v>
      </c>
      <c r="R270" s="105">
        <v>15.013655886294524</v>
      </c>
      <c r="S270" s="105">
        <v>15.862275406869259</v>
      </c>
      <c r="T270" s="105">
        <v>15.658208812391813</v>
      </c>
      <c r="U270" s="105">
        <v>15.525610427861881</v>
      </c>
      <c r="V270" s="105">
        <v>16.475754242717223</v>
      </c>
      <c r="W270" s="105">
        <v>17.574005344885219</v>
      </c>
      <c r="X270" s="105">
        <v>17.878499544228404</v>
      </c>
      <c r="Y270" s="105">
        <v>18.132359414716166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7.3250214329815027</v>
      </c>
      <c r="M271" s="99">
        <v>7.4371616433834893</v>
      </c>
      <c r="N271" s="99">
        <v>6.3862618627158341</v>
      </c>
      <c r="O271" s="99">
        <v>6.6790017179673553</v>
      </c>
      <c r="P271" s="99">
        <v>7.0242894765654524</v>
      </c>
      <c r="Q271" s="99">
        <v>6.4819771279510698</v>
      </c>
      <c r="R271" s="99">
        <v>7.0717225394546341</v>
      </c>
      <c r="S271" s="99">
        <v>7.7480202780596281</v>
      </c>
      <c r="T271" s="99">
        <v>7.1401059765485568</v>
      </c>
      <c r="U271" s="99">
        <v>7.0010270385729259</v>
      </c>
      <c r="V271" s="99">
        <v>7.5408149036056358</v>
      </c>
      <c r="W271" s="99">
        <v>8.0636605452556616</v>
      </c>
      <c r="X271" s="99">
        <v>8.1938104577170119</v>
      </c>
      <c r="Y271" s="99">
        <v>8.2362707337641101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8.2021195549233799</v>
      </c>
      <c r="M272" s="99">
        <v>8.761521240046644</v>
      </c>
      <c r="N272" s="99">
        <v>8.3608447180927818</v>
      </c>
      <c r="O272" s="99">
        <v>7.9483636042812815</v>
      </c>
      <c r="P272" s="99">
        <v>7.8875537851712041</v>
      </c>
      <c r="Q272" s="99">
        <v>8.0375639167655191</v>
      </c>
      <c r="R272" s="99">
        <v>7.9419333468398881</v>
      </c>
      <c r="S272" s="99">
        <v>8.1142551288096243</v>
      </c>
      <c r="T272" s="99">
        <v>8.5181028358432567</v>
      </c>
      <c r="U272" s="99">
        <v>8.5245833892889564</v>
      </c>
      <c r="V272" s="99">
        <v>8.934939339111585</v>
      </c>
      <c r="W272" s="99">
        <v>9.5103447996295589</v>
      </c>
      <c r="X272" s="99">
        <v>9.6846890865113942</v>
      </c>
      <c r="Y272" s="99">
        <v>9.8960886809520598</v>
      </c>
      <c r="DA272" s="63" t="s">
        <v>2763</v>
      </c>
    </row>
    <row r="273" spans="1:105" ht="12" customHeight="1" x14ac:dyDescent="0.25">
      <c r="A273" s="121" t="s">
        <v>54</v>
      </c>
      <c r="B273" s="123">
        <v>9.3020915959936232</v>
      </c>
      <c r="C273" s="123">
        <v>8.5760643512487995</v>
      </c>
      <c r="D273" s="123">
        <v>9.8154833223636722</v>
      </c>
      <c r="E273" s="123">
        <v>10.430596746758493</v>
      </c>
      <c r="F273" s="123">
        <v>10.212848141369063</v>
      </c>
      <c r="G273" s="123">
        <v>9.9026695637730064</v>
      </c>
      <c r="H273" s="123">
        <v>10.403052909343208</v>
      </c>
      <c r="I273" s="123">
        <v>10.66926620344821</v>
      </c>
      <c r="J273" s="123">
        <v>10.784503401480684</v>
      </c>
      <c r="K273" s="123">
        <v>10.12398698629339</v>
      </c>
      <c r="L273" s="123">
        <v>10.761617152821801</v>
      </c>
      <c r="M273" s="123">
        <v>11.507382408081412</v>
      </c>
      <c r="N273" s="123">
        <v>10.861920917094364</v>
      </c>
      <c r="O273" s="123">
        <v>10.432219659783488</v>
      </c>
      <c r="P273" s="123">
        <v>10.033582630884251</v>
      </c>
      <c r="Q273" s="123">
        <v>10.202953480909311</v>
      </c>
      <c r="R273" s="123">
        <v>10.488790760012453</v>
      </c>
      <c r="S273" s="123">
        <v>10.913615044293758</v>
      </c>
      <c r="T273" s="123">
        <v>10.527068959938449</v>
      </c>
      <c r="U273" s="123">
        <v>10.293723255400362</v>
      </c>
      <c r="V273" s="123">
        <v>10.759177743428763</v>
      </c>
      <c r="W273" s="123">
        <v>11.779407784996732</v>
      </c>
      <c r="X273" s="123">
        <v>10.751017624279463</v>
      </c>
      <c r="Y273" s="123">
        <v>10.270628366693343</v>
      </c>
      <c r="DA273" s="130" t="s">
        <v>2764</v>
      </c>
    </row>
    <row r="274" spans="1:105" ht="12" customHeight="1" x14ac:dyDescent="0.25">
      <c r="A274" s="97" t="s">
        <v>51</v>
      </c>
      <c r="B274" s="99">
        <v>11.677469172302645</v>
      </c>
      <c r="C274" s="99">
        <v>8.4621472509282381</v>
      </c>
      <c r="D274" s="99">
        <v>12.632010054454227</v>
      </c>
      <c r="E274" s="99">
        <v>13.759010091476835</v>
      </c>
      <c r="F274" s="99">
        <v>12.108387306441863</v>
      </c>
      <c r="G274" s="99">
        <v>11.038707782513082</v>
      </c>
      <c r="H274" s="99">
        <v>12.178047445840811</v>
      </c>
      <c r="I274" s="99">
        <v>12.64470825208514</v>
      </c>
      <c r="J274" s="99">
        <v>12.763629715603232</v>
      </c>
      <c r="K274" s="99">
        <v>10.188375673000939</v>
      </c>
      <c r="L274" s="99">
        <v>12.866775269307691</v>
      </c>
      <c r="M274" s="99">
        <v>13.565727928698392</v>
      </c>
      <c r="N274" s="99">
        <v>13.508179161133986</v>
      </c>
      <c r="O274" s="99">
        <v>13.163482223535349</v>
      </c>
      <c r="P274" s="99">
        <v>12.508642615809363</v>
      </c>
      <c r="Q274" s="99">
        <v>7.1903867770179053</v>
      </c>
      <c r="R274" s="99">
        <v>11.642117358687212</v>
      </c>
      <c r="S274" s="99">
        <v>15.375740355304096</v>
      </c>
      <c r="T274" s="99">
        <v>12.684820292444252</v>
      </c>
      <c r="U274" s="99">
        <v>12.437639203437858</v>
      </c>
      <c r="V274" s="99">
        <v>13.581027265623248</v>
      </c>
      <c r="W274" s="99">
        <v>21.230342885851705</v>
      </c>
      <c r="X274" s="99">
        <v>10.433311926968857</v>
      </c>
      <c r="Y274" s="99">
        <v>8.6541483386283531</v>
      </c>
      <c r="DA274" s="63" t="s">
        <v>2765</v>
      </c>
    </row>
    <row r="275" spans="1:105" ht="12" customHeight="1" x14ac:dyDescent="0.25">
      <c r="A275" s="97" t="s">
        <v>50</v>
      </c>
      <c r="B275" s="99">
        <v>10.067007201832741</v>
      </c>
      <c r="C275" s="99">
        <v>10.770352196978292</v>
      </c>
      <c r="D275" s="99">
        <v>10.372082553974069</v>
      </c>
      <c r="E275" s="99">
        <v>11.949801576301519</v>
      </c>
      <c r="F275" s="99">
        <v>12.33820893071529</v>
      </c>
      <c r="G275" s="99">
        <v>12.160034128369865</v>
      </c>
      <c r="H275" s="99">
        <v>12.869294527119287</v>
      </c>
      <c r="I275" s="99">
        <v>12.185942718760538</v>
      </c>
      <c r="J275" s="99">
        <v>11.330133454897545</v>
      </c>
      <c r="K275" s="99">
        <v>12.688396957043357</v>
      </c>
      <c r="L275" s="99">
        <v>11.086693158578715</v>
      </c>
      <c r="M275" s="99">
        <v>13.901697357387954</v>
      </c>
      <c r="N275" s="99">
        <v>12.555078327755266</v>
      </c>
      <c r="O275" s="99">
        <v>11.958871932446231</v>
      </c>
      <c r="P275" s="99">
        <v>11.112751515464701</v>
      </c>
      <c r="Q275" s="99">
        <v>16.026300146761091</v>
      </c>
      <c r="R275" s="99">
        <v>13.464150772568368</v>
      </c>
      <c r="S275" s="99">
        <v>13.235372550523312</v>
      </c>
      <c r="T275" s="99">
        <v>13.520818592564789</v>
      </c>
      <c r="U275" s="99">
        <v>13.059153980340167</v>
      </c>
      <c r="V275" s="99">
        <v>14.30948557259452</v>
      </c>
      <c r="W275" s="99">
        <v>15.931412518731099</v>
      </c>
      <c r="X275" s="99">
        <v>14.946287132971856</v>
      </c>
      <c r="Y275" s="99">
        <v>13.059114207962738</v>
      </c>
      <c r="DA275" s="63" t="s">
        <v>2766</v>
      </c>
    </row>
    <row r="276" spans="1:105" ht="12" customHeight="1" x14ac:dyDescent="0.25">
      <c r="A276" s="109" t="s">
        <v>120</v>
      </c>
      <c r="B276" s="110">
        <v>8.3097746431443067</v>
      </c>
      <c r="C276" s="110">
        <v>8.4456001008230999</v>
      </c>
      <c r="D276" s="110">
        <v>8.320987588973205</v>
      </c>
      <c r="E276" s="110">
        <v>8.4454145923033455</v>
      </c>
      <c r="F276" s="110">
        <v>8.8840989058881483</v>
      </c>
      <c r="G276" s="110">
        <v>8.9485345688062861</v>
      </c>
      <c r="H276" s="110">
        <v>9.0594037996808172</v>
      </c>
      <c r="I276" s="110">
        <v>9.3645819119447449</v>
      </c>
      <c r="J276" s="110">
        <v>9.6349771090556935</v>
      </c>
      <c r="K276" s="110">
        <v>9.7080505505415466</v>
      </c>
      <c r="L276" s="110">
        <v>9.6725970126302165</v>
      </c>
      <c r="M276" s="110">
        <v>10.185327847550305</v>
      </c>
      <c r="N276" s="110">
        <v>9.4399870191225919</v>
      </c>
      <c r="O276" s="110">
        <v>9.1704817431209538</v>
      </c>
      <c r="P276" s="110">
        <v>9.1427204940069728</v>
      </c>
      <c r="Q276" s="110">
        <v>9.8330990631614892</v>
      </c>
      <c r="R276" s="110">
        <v>9.9392634952433667</v>
      </c>
      <c r="S276" s="110">
        <v>10.23531076719345</v>
      </c>
      <c r="T276" s="110">
        <v>10.00554128696977</v>
      </c>
      <c r="U276" s="110">
        <v>9.8319266887584575</v>
      </c>
      <c r="V276" s="110">
        <v>10.194936819758897</v>
      </c>
      <c r="W276" s="110">
        <v>10.64580931924514</v>
      </c>
      <c r="X276" s="110">
        <v>10.41981948669927</v>
      </c>
      <c r="Y276" s="110">
        <v>10.181381651501514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55.816956721370147</v>
      </c>
      <c r="C278" s="118">
        <f t="shared" si="124"/>
        <v>41.043538887973931</v>
      </c>
      <c r="D278" s="118">
        <f t="shared" si="124"/>
        <v>65.226984707998426</v>
      </c>
      <c r="E278" s="118">
        <f t="shared" si="124"/>
        <v>74.401903882756343</v>
      </c>
      <c r="F278" s="118">
        <f t="shared" si="124"/>
        <v>59.577461861405965</v>
      </c>
      <c r="G278" s="118">
        <f t="shared" si="124"/>
        <v>56.457910430846965</v>
      </c>
      <c r="H278" s="118">
        <f t="shared" si="124"/>
        <v>62.689806669051684</v>
      </c>
      <c r="I278" s="118">
        <f t="shared" si="124"/>
        <v>59.637396897310438</v>
      </c>
      <c r="J278" s="118">
        <f t="shared" si="124"/>
        <v>62.116082766005995</v>
      </c>
      <c r="K278" s="118">
        <f t="shared" si="124"/>
        <v>51.417946742976092</v>
      </c>
      <c r="L278" s="118">
        <f t="shared" si="124"/>
        <v>66.095276082422657</v>
      </c>
      <c r="M278" s="118">
        <f t="shared" si="124"/>
        <v>78.45022479961996</v>
      </c>
      <c r="N278" s="118">
        <f t="shared" si="124"/>
        <v>77.166075715112882</v>
      </c>
      <c r="O278" s="118">
        <f t="shared" si="124"/>
        <v>68.631833211321151</v>
      </c>
      <c r="P278" s="118">
        <f t="shared" si="124"/>
        <v>57.7666905955681</v>
      </c>
      <c r="Q278" s="118">
        <f t="shared" si="124"/>
        <v>61.134841868039572</v>
      </c>
      <c r="R278" s="118">
        <f t="shared" ref="R278:V278" si="125">R279+R282+R284+R294</f>
        <v>67.59473447241588</v>
      </c>
      <c r="S278" s="118">
        <f t="shared" si="125"/>
        <v>73.273588557079449</v>
      </c>
      <c r="T278" s="118">
        <f t="shared" si="125"/>
        <v>64.153796902464464</v>
      </c>
      <c r="U278" s="118">
        <f t="shared" si="125"/>
        <v>63.192557518689355</v>
      </c>
      <c r="V278" s="118">
        <f t="shared" si="125"/>
        <v>66.702526813496064</v>
      </c>
      <c r="W278" s="118">
        <f t="shared" ref="W278:Y278" si="126">W279+W282+W284+W294</f>
        <v>95.18952036411406</v>
      </c>
      <c r="X278" s="118">
        <f t="shared" si="126"/>
        <v>57.400436453469553</v>
      </c>
      <c r="Y278" s="118">
        <f t="shared" si="126"/>
        <v>50.525636476855411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40.103318704126778</v>
      </c>
      <c r="C279" s="123">
        <f t="shared" si="127"/>
        <v>26.302082607550144</v>
      </c>
      <c r="D279" s="123">
        <f t="shared" si="127"/>
        <v>48.683570492773121</v>
      </c>
      <c r="E279" s="123">
        <f t="shared" si="127"/>
        <v>57.651770499291906</v>
      </c>
      <c r="F279" s="123">
        <f t="shared" si="127"/>
        <v>43.217240779233613</v>
      </c>
      <c r="G279" s="123">
        <f t="shared" si="127"/>
        <v>39.646182514733766</v>
      </c>
      <c r="H279" s="123">
        <f t="shared" si="127"/>
        <v>45.115505783594912</v>
      </c>
      <c r="I279" s="123">
        <f t="shared" si="127"/>
        <v>41.599009689885634</v>
      </c>
      <c r="J279" s="123">
        <f t="shared" si="127"/>
        <v>42.933301034942254</v>
      </c>
      <c r="K279" s="123">
        <f t="shared" si="127"/>
        <v>32.363752994361391</v>
      </c>
      <c r="L279" s="123">
        <f t="shared" si="127"/>
        <v>45.775951880100735</v>
      </c>
      <c r="M279" s="123">
        <f t="shared" si="127"/>
        <v>56.927037485409279</v>
      </c>
      <c r="N279" s="123">
        <f t="shared" si="127"/>
        <v>55.800626778297428</v>
      </c>
      <c r="O279" s="123">
        <f t="shared" si="127"/>
        <v>48.696755828518576</v>
      </c>
      <c r="P279" s="123">
        <f t="shared" si="127"/>
        <v>38.124777298522496</v>
      </c>
      <c r="Q279" s="123">
        <f t="shared" si="127"/>
        <v>40.52944595318057</v>
      </c>
      <c r="R279" s="123">
        <f t="shared" ref="R279:V279" si="128">SUM(R280:R281)</f>
        <v>46.267058189216002</v>
      </c>
      <c r="S279" s="123">
        <f t="shared" si="128"/>
        <v>50.523406765665989</v>
      </c>
      <c r="T279" s="123">
        <f t="shared" si="128"/>
        <v>41.595004380294874</v>
      </c>
      <c r="U279" s="123">
        <f t="shared" si="128"/>
        <v>40.690373866092692</v>
      </c>
      <c r="V279" s="123">
        <f t="shared" si="128"/>
        <v>42.877787847861754</v>
      </c>
      <c r="W279" s="123">
        <f t="shared" ref="W279:Y279" si="129">SUM(W280:W281)</f>
        <v>68.892370581807938</v>
      </c>
      <c r="X279" s="123">
        <f t="shared" si="129"/>
        <v>31.523109074641873</v>
      </c>
      <c r="Y279" s="123">
        <f t="shared" si="129"/>
        <v>22.99118517789713</v>
      </c>
      <c r="DA279" s="130" t="s">
        <v>2917</v>
      </c>
    </row>
    <row r="280" spans="1:105" ht="12" customHeight="1" x14ac:dyDescent="0.25">
      <c r="A280" s="97" t="s">
        <v>51</v>
      </c>
      <c r="B280" s="99">
        <v>39.735239836378021</v>
      </c>
      <c r="C280" s="99">
        <v>26.066074492985379</v>
      </c>
      <c r="D280" s="99">
        <v>48.249172669948486</v>
      </c>
      <c r="E280" s="99">
        <v>57.144173697889251</v>
      </c>
      <c r="F280" s="99">
        <v>42.84161206003705</v>
      </c>
      <c r="G280" s="99">
        <v>39.307807528964382</v>
      </c>
      <c r="H280" s="99">
        <v>44.734067224310621</v>
      </c>
      <c r="I280" s="99">
        <v>41.254188474668794</v>
      </c>
      <c r="J280" s="99">
        <v>42.57900091720213</v>
      </c>
      <c r="K280" s="99">
        <v>32.099846775648508</v>
      </c>
      <c r="L280" s="99">
        <v>45.403310829596762</v>
      </c>
      <c r="M280" s="99">
        <v>56.465349239218796</v>
      </c>
      <c r="N280" s="99">
        <v>55.361025059532871</v>
      </c>
      <c r="O280" s="99">
        <v>48.312325867461084</v>
      </c>
      <c r="P280" s="99">
        <v>37.827914518112387</v>
      </c>
      <c r="Q280" s="99">
        <v>40.214689040837946</v>
      </c>
      <c r="R280" s="99">
        <v>45.91027543895413</v>
      </c>
      <c r="S280" s="99">
        <v>50.133291729634159</v>
      </c>
      <c r="T280" s="99">
        <v>41.275645239608046</v>
      </c>
      <c r="U280" s="99">
        <v>40.379361930443622</v>
      </c>
      <c r="V280" s="99">
        <v>42.548722563133481</v>
      </c>
      <c r="W280" s="99">
        <v>68.361998698266035</v>
      </c>
      <c r="X280" s="99">
        <v>31.281364755625731</v>
      </c>
      <c r="Y280" s="99">
        <v>22.814318707467262</v>
      </c>
      <c r="DA280" s="63" t="s">
        <v>2918</v>
      </c>
    </row>
    <row r="281" spans="1:105" ht="12" customHeight="1" x14ac:dyDescent="0.25">
      <c r="A281" s="97" t="s">
        <v>53</v>
      </c>
      <c r="B281" s="99">
        <v>0.36807886774875903</v>
      </c>
      <c r="C281" s="99">
        <v>0.23600811456476414</v>
      </c>
      <c r="D281" s="99">
        <v>0.43439782282463885</v>
      </c>
      <c r="E281" s="99">
        <v>0.50759680140265839</v>
      </c>
      <c r="F281" s="99">
        <v>0.37562871919656571</v>
      </c>
      <c r="G281" s="99">
        <v>0.33837498576938729</v>
      </c>
      <c r="H281" s="99">
        <v>0.3814385592842936</v>
      </c>
      <c r="I281" s="99">
        <v>0.34482121521683645</v>
      </c>
      <c r="J281" s="99">
        <v>0.35430011774012576</v>
      </c>
      <c r="K281" s="99">
        <v>0.26390621871288594</v>
      </c>
      <c r="L281" s="99">
        <v>0.37264105050397295</v>
      </c>
      <c r="M281" s="99">
        <v>0.4616882461904821</v>
      </c>
      <c r="N281" s="99">
        <v>0.43960171876455739</v>
      </c>
      <c r="O281" s="99">
        <v>0.38442996105749022</v>
      </c>
      <c r="P281" s="99">
        <v>0.29686278041010672</v>
      </c>
      <c r="Q281" s="99">
        <v>0.3147569123426231</v>
      </c>
      <c r="R281" s="99">
        <v>0.35678275026186862</v>
      </c>
      <c r="S281" s="99">
        <v>0.39011503603183012</v>
      </c>
      <c r="T281" s="99">
        <v>0.31935914068682775</v>
      </c>
      <c r="U281" s="99">
        <v>0.31101193564906932</v>
      </c>
      <c r="V281" s="99">
        <v>0.3290652847282759</v>
      </c>
      <c r="W281" s="99">
        <v>0.53037188354190601</v>
      </c>
      <c r="X281" s="99">
        <v>0.24174431901614338</v>
      </c>
      <c r="Y281" s="99">
        <v>0.17686647042986942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0.10417563920390878</v>
      </c>
      <c r="C282" s="123">
        <f t="shared" si="130"/>
        <v>0.14016957575432429</v>
      </c>
      <c r="D282" s="123">
        <f t="shared" si="130"/>
        <v>0.11635133427173382</v>
      </c>
      <c r="E282" s="123">
        <f t="shared" si="130"/>
        <v>0.19624985240647386</v>
      </c>
      <c r="F282" s="123">
        <f t="shared" si="130"/>
        <v>0.1351235057333646</v>
      </c>
      <c r="G282" s="123">
        <f t="shared" si="130"/>
        <v>0.16934857693789448</v>
      </c>
      <c r="H282" s="123">
        <f t="shared" si="130"/>
        <v>0.28795520760518561</v>
      </c>
      <c r="I282" s="123">
        <f t="shared" si="130"/>
        <v>0.67398736790323166</v>
      </c>
      <c r="J282" s="123">
        <f t="shared" si="130"/>
        <v>0.47937099553743395</v>
      </c>
      <c r="K282" s="123">
        <f t="shared" si="130"/>
        <v>0.37175667351232977</v>
      </c>
      <c r="L282" s="123">
        <f t="shared" si="130"/>
        <v>0.55603050027565248</v>
      </c>
      <c r="M282" s="123">
        <f t="shared" si="130"/>
        <v>0.4824594895854426</v>
      </c>
      <c r="N282" s="123">
        <f t="shared" si="130"/>
        <v>1.7277138935617031</v>
      </c>
      <c r="O282" s="123">
        <f t="shared" si="130"/>
        <v>0.85700873633536356</v>
      </c>
      <c r="P282" s="123">
        <f t="shared" si="130"/>
        <v>0.81785944283618628</v>
      </c>
      <c r="Q282" s="123">
        <f t="shared" si="130"/>
        <v>1.4004076051744034</v>
      </c>
      <c r="R282" s="123">
        <f t="shared" si="130"/>
        <v>1.4453703527756878</v>
      </c>
      <c r="S282" s="123">
        <f t="shared" si="130"/>
        <v>1.6883802635571981</v>
      </c>
      <c r="T282" s="123">
        <f t="shared" si="130"/>
        <v>1.5762198305484563</v>
      </c>
      <c r="U282" s="123">
        <f t="shared" si="130"/>
        <v>1.5710719630931893</v>
      </c>
      <c r="V282" s="123">
        <f t="shared" si="130"/>
        <v>1.5780238661847146</v>
      </c>
      <c r="W282" s="123">
        <f t="shared" si="130"/>
        <v>1.8065482430251789</v>
      </c>
      <c r="X282" s="123">
        <f t="shared" si="130"/>
        <v>2.3250190313880483</v>
      </c>
      <c r="Y282" s="123">
        <f t="shared" si="130"/>
        <v>3.9490373188074561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0.10417563920390878</v>
      </c>
      <c r="C283" s="99">
        <f>RES_hhdet_tess!C8</f>
        <v>0.14016957575432429</v>
      </c>
      <c r="D283" s="99">
        <f>RES_hhdet_tess!D8</f>
        <v>0.11635133427173382</v>
      </c>
      <c r="E283" s="99">
        <f>RES_hhdet_tess!E8</f>
        <v>0.19624985240647386</v>
      </c>
      <c r="F283" s="99">
        <f>RES_hhdet_tess!F8</f>
        <v>0.1351235057333646</v>
      </c>
      <c r="G283" s="99">
        <f>RES_hhdet_tess!G8</f>
        <v>0.16934857693789448</v>
      </c>
      <c r="H283" s="99">
        <f>RES_hhdet_tess!H8</f>
        <v>0.28795520760518561</v>
      </c>
      <c r="I283" s="99">
        <f>RES_hhdet_tess!I8</f>
        <v>0.67398736790323166</v>
      </c>
      <c r="J283" s="99">
        <f>RES_hhdet_tess!J8</f>
        <v>0.47937099553743395</v>
      </c>
      <c r="K283" s="99">
        <f>RES_hhdet_tess!K8</f>
        <v>0.37175667351232977</v>
      </c>
      <c r="L283" s="99">
        <f>RES_hhdet_tess!L8</f>
        <v>0.55603050027565248</v>
      </c>
      <c r="M283" s="99">
        <f>RES_hhdet_tess!M8</f>
        <v>0.4824594895854426</v>
      </c>
      <c r="N283" s="99">
        <f>RES_hhdet_tess!N8</f>
        <v>1.7277138935617031</v>
      </c>
      <c r="O283" s="99">
        <f>RES_hhdet_tess!O8</f>
        <v>0.85700873633536356</v>
      </c>
      <c r="P283" s="99">
        <f>RES_hhdet_tess!P8</f>
        <v>0.81785944283618628</v>
      </c>
      <c r="Q283" s="99">
        <f>RES_hhdet_tess!Q8</f>
        <v>1.4004076051744034</v>
      </c>
      <c r="R283" s="99">
        <f>RES_hhdet_tess!R8</f>
        <v>1.4453703527756878</v>
      </c>
      <c r="S283" s="99">
        <f>RES_hhdet_tess!S8</f>
        <v>1.6883802635571981</v>
      </c>
      <c r="T283" s="99">
        <f>RES_hhdet_tess!T8</f>
        <v>1.5762198305484563</v>
      </c>
      <c r="U283" s="99">
        <f>RES_hhdet_tess!U8</f>
        <v>1.5710719630931893</v>
      </c>
      <c r="V283" s="99">
        <f>RES_hhdet_tess!V8</f>
        <v>1.5780238661847146</v>
      </c>
      <c r="W283" s="99">
        <f>RES_hhdet_tess!W8</f>
        <v>1.8065482430251789</v>
      </c>
      <c r="X283" s="99">
        <f>RES_hhdet_tess!X8</f>
        <v>2.3250190313880483</v>
      </c>
      <c r="Y283" s="99">
        <f>RES_hhdet_tess!Y8</f>
        <v>3.9490373188074561</v>
      </c>
      <c r="DA283" s="63" t="s">
        <v>2921</v>
      </c>
    </row>
    <row r="284" spans="1:105" ht="12" customHeight="1" x14ac:dyDescent="0.25">
      <c r="A284" s="121" t="s">
        <v>55</v>
      </c>
      <c r="B284" s="123">
        <v>9.4391449898674171</v>
      </c>
      <c r="C284" s="123">
        <v>8.8323400980784648</v>
      </c>
      <c r="D284" s="123">
        <v>10.021430467532682</v>
      </c>
      <c r="E284" s="123">
        <v>9.7952600282118851</v>
      </c>
      <c r="F284" s="123">
        <v>9.535508873124444</v>
      </c>
      <c r="G284" s="123">
        <v>10.105962935270083</v>
      </c>
      <c r="H284" s="123">
        <v>10.432304636562161</v>
      </c>
      <c r="I284" s="123">
        <v>10.315001480824931</v>
      </c>
      <c r="J284" s="123">
        <v>11.552772654460291</v>
      </c>
      <c r="K284" s="123">
        <v>11.869596826406617</v>
      </c>
      <c r="L284" s="123">
        <v>12.565236626924715</v>
      </c>
      <c r="M284" s="123">
        <v>13.323665202576212</v>
      </c>
      <c r="N284" s="123">
        <v>12.332310436885951</v>
      </c>
      <c r="O284" s="123">
        <v>11.989671173922329</v>
      </c>
      <c r="P284" s="123">
        <v>11.899814116699767</v>
      </c>
      <c r="Q284" s="123">
        <v>11.935728032491484</v>
      </c>
      <c r="R284" s="123">
        <v>12.312125756385642</v>
      </c>
      <c r="S284" s="123">
        <v>13.0653912192201</v>
      </c>
      <c r="T284" s="123">
        <v>13.141011927175612</v>
      </c>
      <c r="U284" s="123">
        <v>13.116279885502909</v>
      </c>
      <c r="V284" s="123">
        <v>13.943412415914532</v>
      </c>
      <c r="W284" s="123">
        <v>15.408598449495519</v>
      </c>
      <c r="X284" s="123">
        <v>15.027524568101379</v>
      </c>
      <c r="Y284" s="123">
        <v>15.219600298189063</v>
      </c>
      <c r="DA284" s="130" t="s">
        <v>2922</v>
      </c>
    </row>
    <row r="285" spans="1:105" ht="12" customHeight="1" x14ac:dyDescent="0.25">
      <c r="A285" s="97" t="s">
        <v>143</v>
      </c>
      <c r="B285" s="99">
        <v>9.7608995512328995</v>
      </c>
      <c r="C285" s="99">
        <v>7.7848962662824093</v>
      </c>
      <c r="D285" s="99">
        <v>10.02307204446771</v>
      </c>
      <c r="E285" s="99">
        <v>10.662586366312079</v>
      </c>
      <c r="F285" s="99">
        <v>9.4506508363465986</v>
      </c>
      <c r="G285" s="99">
        <v>9.8464828660999313</v>
      </c>
      <c r="H285" s="99">
        <v>10.65417611428756</v>
      </c>
      <c r="I285" s="99">
        <v>10.848558123036907</v>
      </c>
      <c r="J285" s="99">
        <v>11.85537632488448</v>
      </c>
      <c r="K285" s="99">
        <v>9.2388206208615031</v>
      </c>
      <c r="L285" s="99">
        <v>12.505035959272639</v>
      </c>
      <c r="M285" s="99">
        <v>15.568351354410908</v>
      </c>
      <c r="N285" s="99">
        <v>15.17190458527568</v>
      </c>
      <c r="O285" s="99">
        <v>12.89060088004517</v>
      </c>
      <c r="P285" s="99">
        <v>9.1235217169210046</v>
      </c>
      <c r="Q285" s="99">
        <v>11.922249483950113</v>
      </c>
      <c r="R285" s="99">
        <v>13.213557685510485</v>
      </c>
      <c r="S285" s="99">
        <v>14.376661678807434</v>
      </c>
      <c r="T285" s="99">
        <v>12.165438808961481</v>
      </c>
      <c r="U285" s="99">
        <v>11.692638828173855</v>
      </c>
      <c r="V285" s="99">
        <v>12.420232794751781</v>
      </c>
      <c r="W285" s="99">
        <v>21.257348594642931</v>
      </c>
      <c r="X285" s="99">
        <v>10.820056914683782</v>
      </c>
      <c r="Y285" s="99">
        <v>9.2500099625842189</v>
      </c>
      <c r="DA285" s="63" t="s">
        <v>2923</v>
      </c>
    </row>
    <row r="286" spans="1:105" ht="12" customHeight="1" x14ac:dyDescent="0.25">
      <c r="A286" s="97" t="s">
        <v>124</v>
      </c>
      <c r="B286" s="99">
        <v>9.2381991136268109</v>
      </c>
      <c r="C286" s="99">
        <v>9.6349435660222209</v>
      </c>
      <c r="D286" s="99">
        <v>9.2083901196160962</v>
      </c>
      <c r="E286" s="99">
        <v>9.5578864760798368</v>
      </c>
      <c r="F286" s="99">
        <v>9.7512877492896628</v>
      </c>
      <c r="G286" s="99">
        <v>10.0533284682262</v>
      </c>
      <c r="H286" s="99">
        <v>10.420752427355012</v>
      </c>
      <c r="I286" s="99">
        <v>10.731569819363001</v>
      </c>
      <c r="J286" s="99">
        <v>11.295244818886108</v>
      </c>
      <c r="K286" s="99">
        <v>11.929394951373267</v>
      </c>
      <c r="L286" s="99">
        <v>12.385916371439624</v>
      </c>
      <c r="M286" s="99">
        <v>12.977309204972849</v>
      </c>
      <c r="N286" s="99">
        <v>12.525973260693068</v>
      </c>
      <c r="O286" s="99">
        <v>12.074144266356193</v>
      </c>
      <c r="P286" s="99">
        <v>12.374553629954447</v>
      </c>
      <c r="Q286" s="99">
        <v>12.546559186380376</v>
      </c>
      <c r="R286" s="99">
        <v>11.810760339601428</v>
      </c>
      <c r="S286" s="99">
        <v>12.380662552792472</v>
      </c>
      <c r="T286" s="99">
        <v>12.978180310386952</v>
      </c>
      <c r="U286" s="99">
        <v>12.862328278045755</v>
      </c>
      <c r="V286" s="99">
        <v>14.328939118041522</v>
      </c>
      <c r="W286" s="99">
        <v>16.210541462728035</v>
      </c>
      <c r="X286" s="99">
        <v>15.473453859100237</v>
      </c>
      <c r="Y286" s="99">
        <v>13.953483628501104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12.453250693060381</v>
      </c>
      <c r="M287" s="99">
        <v>13.045736197248621</v>
      </c>
      <c r="N287" s="99">
        <v>12.592323984824121</v>
      </c>
      <c r="O287" s="99">
        <v>12.139745091060282</v>
      </c>
      <c r="P287" s="99">
        <v>12.43456030244317</v>
      </c>
      <c r="Q287" s="99">
        <v>12.5993781330374</v>
      </c>
      <c r="R287" s="99">
        <v>11.864319892623001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4.2568938329006079</v>
      </c>
      <c r="M288" s="102">
        <v>4.3540435307945078</v>
      </c>
      <c r="N288" s="102">
        <v>3.9407075594681618</v>
      </c>
      <c r="O288" s="102">
        <v>4.0639156370763754</v>
      </c>
      <c r="P288" s="102">
        <v>4.3281693227664357</v>
      </c>
      <c r="Q288" s="102">
        <v>4.0919939711346744</v>
      </c>
      <c r="R288" s="102">
        <v>4.1352755621920734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8.1963568601597743</v>
      </c>
      <c r="M289" s="105">
        <v>8.691692666454113</v>
      </c>
      <c r="N289" s="105">
        <v>8.6516164253559591</v>
      </c>
      <c r="O289" s="105">
        <v>8.0758294539839088</v>
      </c>
      <c r="P289" s="105">
        <v>8.1063909796767355</v>
      </c>
      <c r="Q289" s="105">
        <v>8.5073841619027242</v>
      </c>
      <c r="R289" s="105">
        <v>7.7290443304309289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9.4339467173167808</v>
      </c>
      <c r="C290" s="102">
        <v>8.8498292738649322</v>
      </c>
      <c r="D290" s="102">
        <v>10.026643957842396</v>
      </c>
      <c r="E290" s="102">
        <v>9.7690053208761505</v>
      </c>
      <c r="F290" s="102">
        <v>9.5370693386892071</v>
      </c>
      <c r="G290" s="102">
        <v>10.115407466393124</v>
      </c>
      <c r="H290" s="102">
        <v>10.423642267841972</v>
      </c>
      <c r="I290" s="102">
        <v>10.289438655651503</v>
      </c>
      <c r="J290" s="102">
        <v>11.539508785783717</v>
      </c>
      <c r="K290" s="102">
        <v>12.016214632217663</v>
      </c>
      <c r="L290" s="102">
        <v>12.571895541296136</v>
      </c>
      <c r="M290" s="102">
        <v>13.194939116002725</v>
      </c>
      <c r="N290" s="102">
        <v>12.16486623899147</v>
      </c>
      <c r="O290" s="102">
        <v>11.934377316596521</v>
      </c>
      <c r="P290" s="102">
        <v>12.08483777448822</v>
      </c>
      <c r="Q290" s="102">
        <v>11.935884882026206</v>
      </c>
      <c r="R290" s="102">
        <v>12.253308947510238</v>
      </c>
      <c r="S290" s="102">
        <v>12.978654206475584</v>
      </c>
      <c r="T290" s="102">
        <v>13.206385721006487</v>
      </c>
      <c r="U290" s="102">
        <v>13.214483333234696</v>
      </c>
      <c r="V290" s="102">
        <v>14.047670156862084</v>
      </c>
      <c r="W290" s="102">
        <v>15.019696394109911</v>
      </c>
      <c r="X290" s="102">
        <v>15.284814340404166</v>
      </c>
      <c r="Y290" s="102">
        <v>15.544309039528853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12.547641313880977</v>
      </c>
      <c r="M291" s="105">
        <v>13.179986674134639</v>
      </c>
      <c r="N291" s="105">
        <v>12.160951910413999</v>
      </c>
      <c r="O291" s="105">
        <v>11.937679115325729</v>
      </c>
      <c r="P291" s="105">
        <v>12.085803286798992</v>
      </c>
      <c r="Q291" s="105">
        <v>11.922309198845673</v>
      </c>
      <c r="R291" s="105">
        <v>12.245654457722466</v>
      </c>
      <c r="S291" s="105">
        <v>12.973852893136973</v>
      </c>
      <c r="T291" s="105">
        <v>13.210017421462238</v>
      </c>
      <c r="U291" s="105">
        <v>13.218264928341632</v>
      </c>
      <c r="V291" s="105">
        <v>14.04956674465048</v>
      </c>
      <c r="W291" s="105">
        <v>15.020951988055014</v>
      </c>
      <c r="X291" s="105">
        <v>15.296330143522082</v>
      </c>
      <c r="Y291" s="105">
        <v>15.548488304442776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4.3455217589575952</v>
      </c>
      <c r="M292" s="99">
        <v>4.4184654340879925</v>
      </c>
      <c r="N292" s="99">
        <v>3.8001071923212191</v>
      </c>
      <c r="O292" s="99">
        <v>3.9893155110444485</v>
      </c>
      <c r="P292" s="99">
        <v>4.1982495016277879</v>
      </c>
      <c r="Q292" s="99">
        <v>3.8847452820801536</v>
      </c>
      <c r="R292" s="99">
        <v>4.3037211108825781</v>
      </c>
      <c r="S292" s="99">
        <v>4.8595977643273462</v>
      </c>
      <c r="T292" s="99">
        <v>4.6919145856189788</v>
      </c>
      <c r="U292" s="99">
        <v>4.6936815390526778</v>
      </c>
      <c r="V292" s="99">
        <v>5.1146274055388972</v>
      </c>
      <c r="W292" s="99">
        <v>5.510607188425455</v>
      </c>
      <c r="X292" s="99">
        <v>5.6116410570106892</v>
      </c>
      <c r="Y292" s="99">
        <v>5.6523996234907186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8.2021195549233799</v>
      </c>
      <c r="M293" s="99">
        <v>8.761521240046644</v>
      </c>
      <c r="N293" s="99">
        <v>8.3608447180927818</v>
      </c>
      <c r="O293" s="99">
        <v>7.9483636042812815</v>
      </c>
      <c r="P293" s="99">
        <v>7.8875537851712041</v>
      </c>
      <c r="Q293" s="99">
        <v>8.0375639167655191</v>
      </c>
      <c r="R293" s="99">
        <v>7.9419333468398881</v>
      </c>
      <c r="S293" s="99">
        <v>8.1142551288096243</v>
      </c>
      <c r="T293" s="99">
        <v>8.5181028358432567</v>
      </c>
      <c r="U293" s="99">
        <v>8.5245833892889564</v>
      </c>
      <c r="V293" s="99">
        <v>8.934939339111585</v>
      </c>
      <c r="W293" s="99">
        <v>9.5103447996295589</v>
      </c>
      <c r="X293" s="99">
        <v>9.6846890865113942</v>
      </c>
      <c r="Y293" s="99">
        <v>9.8960886809520598</v>
      </c>
      <c r="DA293" s="63" t="s">
        <v>2931</v>
      </c>
    </row>
    <row r="294" spans="1:105" ht="12" customHeight="1" x14ac:dyDescent="0.25">
      <c r="A294" s="121" t="s">
        <v>54</v>
      </c>
      <c r="B294" s="123">
        <v>6.1703173881720454</v>
      </c>
      <c r="C294" s="123">
        <v>5.7689466065909922</v>
      </c>
      <c r="D294" s="123">
        <v>6.4056324134208902</v>
      </c>
      <c r="E294" s="123">
        <v>6.7586235028460804</v>
      </c>
      <c r="F294" s="123">
        <v>6.6895887033145485</v>
      </c>
      <c r="G294" s="123">
        <v>6.5364164039052213</v>
      </c>
      <c r="H294" s="123">
        <v>6.8540410412894293</v>
      </c>
      <c r="I294" s="123">
        <v>7.049398358696644</v>
      </c>
      <c r="J294" s="123">
        <v>7.1506380810660142</v>
      </c>
      <c r="K294" s="123">
        <v>6.8128402486957578</v>
      </c>
      <c r="L294" s="123">
        <v>7.1980570751215609</v>
      </c>
      <c r="M294" s="123">
        <v>7.7170626220490313</v>
      </c>
      <c r="N294" s="123">
        <v>7.3054246063677954</v>
      </c>
      <c r="O294" s="123">
        <v>7.0883974725448908</v>
      </c>
      <c r="P294" s="123">
        <v>6.9242397375096525</v>
      </c>
      <c r="Q294" s="123">
        <v>7.2692602771931174</v>
      </c>
      <c r="R294" s="123">
        <v>7.5701801740385442</v>
      </c>
      <c r="S294" s="123">
        <v>7.9964103086361566</v>
      </c>
      <c r="T294" s="123">
        <v>7.8415607644455285</v>
      </c>
      <c r="U294" s="123">
        <v>7.8148318040005629</v>
      </c>
      <c r="V294" s="123">
        <v>8.3033026835350725</v>
      </c>
      <c r="W294" s="123">
        <v>9.082003089785438</v>
      </c>
      <c r="X294" s="123">
        <v>8.5247837793382608</v>
      </c>
      <c r="Y294" s="123">
        <v>8.3658136819617646</v>
      </c>
      <c r="DA294" s="130" t="s">
        <v>2932</v>
      </c>
    </row>
    <row r="295" spans="1:105" ht="12" customHeight="1" x14ac:dyDescent="0.25">
      <c r="A295" s="97" t="s">
        <v>51</v>
      </c>
      <c r="B295" s="99">
        <v>6.6132276210599095</v>
      </c>
      <c r="C295" s="99">
        <v>4.8011218498983181</v>
      </c>
      <c r="D295" s="99">
        <v>7.1865051355257492</v>
      </c>
      <c r="E295" s="99">
        <v>7.8418680134364571</v>
      </c>
      <c r="F295" s="99">
        <v>6.9130002383448126</v>
      </c>
      <c r="G295" s="99">
        <v>6.3135828941662933</v>
      </c>
      <c r="H295" s="99">
        <v>6.9780852806121345</v>
      </c>
      <c r="I295" s="99">
        <v>7.2520814694376927</v>
      </c>
      <c r="J295" s="99">
        <v>7.3233354698834141</v>
      </c>
      <c r="K295" s="99">
        <v>5.8494705550584047</v>
      </c>
      <c r="L295" s="99">
        <v>7.3961097253452968</v>
      </c>
      <c r="M295" s="99">
        <v>7.8047551396826833</v>
      </c>
      <c r="N295" s="99">
        <v>7.7774158146220529</v>
      </c>
      <c r="O295" s="99">
        <v>7.5826165746245797</v>
      </c>
      <c r="P295" s="99">
        <v>7.2063209953821001</v>
      </c>
      <c r="Q295" s="99">
        <v>4.1427224039526518</v>
      </c>
      <c r="R295" s="99">
        <v>6.7084896125094522</v>
      </c>
      <c r="S295" s="99">
        <v>8.8633902902670059</v>
      </c>
      <c r="T295" s="99">
        <v>7.3624057402305363</v>
      </c>
      <c r="U295" s="99">
        <v>7.2798356373900521</v>
      </c>
      <c r="V295" s="99">
        <v>8.0261952987409568</v>
      </c>
      <c r="W295" s="99">
        <v>12.594987725370478</v>
      </c>
      <c r="X295" s="99">
        <v>6.2058963058357257</v>
      </c>
      <c r="Y295" s="99">
        <v>5.1667460522554043</v>
      </c>
      <c r="DA295" s="63" t="s">
        <v>2933</v>
      </c>
    </row>
    <row r="296" spans="1:105" ht="12" customHeight="1" x14ac:dyDescent="0.25">
      <c r="A296" s="97" t="s">
        <v>50</v>
      </c>
      <c r="B296" s="99">
        <v>5.6451068136664118</v>
      </c>
      <c r="C296" s="99">
        <v>6.0554938526036315</v>
      </c>
      <c r="D296" s="99">
        <v>5.8493425108089712</v>
      </c>
      <c r="E296" s="99">
        <v>6.7566747851900217</v>
      </c>
      <c r="F296" s="99">
        <v>6.9891858967841216</v>
      </c>
      <c r="G296" s="99">
        <v>6.8983098990334861</v>
      </c>
      <c r="H296" s="99">
        <v>7.3113223560047098</v>
      </c>
      <c r="I296" s="99">
        <v>6.9280352851428733</v>
      </c>
      <c r="J296" s="99">
        <v>6.4441363785552337</v>
      </c>
      <c r="K296" s="99">
        <v>7.2253747721512855</v>
      </c>
      <c r="L296" s="99">
        <v>6.3244326158334685</v>
      </c>
      <c r="M296" s="99">
        <v>7.9443889160211816</v>
      </c>
      <c r="N296" s="99">
        <v>7.1822843382347452</v>
      </c>
      <c r="O296" s="99">
        <v>6.845763252601702</v>
      </c>
      <c r="P296" s="99">
        <v>6.3625879034056396</v>
      </c>
      <c r="Q296" s="99">
        <v>9.1826990818510055</v>
      </c>
      <c r="R296" s="99">
        <v>7.729746168640327</v>
      </c>
      <c r="S296" s="99">
        <v>7.6200996259730616</v>
      </c>
      <c r="T296" s="99">
        <v>7.8096209430533783</v>
      </c>
      <c r="U296" s="99">
        <v>7.5916527687273616</v>
      </c>
      <c r="V296" s="99">
        <v>8.3798925272902824</v>
      </c>
      <c r="W296" s="99">
        <v>9.378999097848272</v>
      </c>
      <c r="X296" s="99">
        <v>8.8427538299483039</v>
      </c>
      <c r="Y296" s="99">
        <v>7.7894747502777637</v>
      </c>
      <c r="DA296" s="63" t="s">
        <v>2934</v>
      </c>
    </row>
    <row r="297" spans="1:105" ht="12" customHeight="1" x14ac:dyDescent="0.25">
      <c r="A297" s="109" t="s">
        <v>120</v>
      </c>
      <c r="B297" s="110">
        <v>6.032726278897762</v>
      </c>
      <c r="C297" s="110">
        <v>6.1453598835686414</v>
      </c>
      <c r="D297" s="110">
        <v>6.0664271028142345</v>
      </c>
      <c r="E297" s="110">
        <v>6.1779022765019986</v>
      </c>
      <c r="F297" s="110">
        <v>6.5258062117173372</v>
      </c>
      <c r="G297" s="110">
        <v>6.602259562627248</v>
      </c>
      <c r="H297" s="110">
        <v>6.7159481635007348</v>
      </c>
      <c r="I297" s="110">
        <v>6.9585219921469594</v>
      </c>
      <c r="J297" s="110">
        <v>7.1648774805453321</v>
      </c>
      <c r="K297" s="110">
        <v>7.2338069455959415</v>
      </c>
      <c r="L297" s="110">
        <v>7.2280587414885229</v>
      </c>
      <c r="M297" s="110">
        <v>7.6418283701380503</v>
      </c>
      <c r="N297" s="110">
        <v>7.1141138208460273</v>
      </c>
      <c r="O297" s="110">
        <v>6.9393986443149513</v>
      </c>
      <c r="P297" s="110">
        <v>6.928008252877996</v>
      </c>
      <c r="Q297" s="110">
        <v>7.4964719414175418</v>
      </c>
      <c r="R297" s="110">
        <v>7.6412652851246854</v>
      </c>
      <c r="S297" s="110">
        <v>7.9692193097839503</v>
      </c>
      <c r="T297" s="110">
        <v>7.885666812611988</v>
      </c>
      <c r="U297" s="110">
        <v>7.8821208616807628</v>
      </c>
      <c r="V297" s="110">
        <v>8.317679490425423</v>
      </c>
      <c r="W297" s="110">
        <v>8.7736735058090627</v>
      </c>
      <c r="X297" s="110">
        <v>8.6685957217921352</v>
      </c>
      <c r="Y297" s="110">
        <v>8.6074456998809872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27.915988030046364</v>
      </c>
      <c r="C299" s="118">
        <f t="shared" si="131"/>
        <v>18.457763752636588</v>
      </c>
      <c r="D299" s="118">
        <f t="shared" si="131"/>
        <v>33.615080065589829</v>
      </c>
      <c r="E299" s="118">
        <f t="shared" si="131"/>
        <v>39.454881846435711</v>
      </c>
      <c r="F299" s="118">
        <f t="shared" si="131"/>
        <v>29.742800955305537</v>
      </c>
      <c r="G299" s="118">
        <f t="shared" si="131"/>
        <v>27.17923640539621</v>
      </c>
      <c r="H299" s="118">
        <f t="shared" si="131"/>
        <v>30.793928233663244</v>
      </c>
      <c r="I299" s="118">
        <f t="shared" si="131"/>
        <v>28.775033997982003</v>
      </c>
      <c r="J299" s="118">
        <f t="shared" si="131"/>
        <v>29.449263198937373</v>
      </c>
      <c r="K299" s="118">
        <f t="shared" si="131"/>
        <v>22.270254216985467</v>
      </c>
      <c r="L299" s="118">
        <f t="shared" si="131"/>
        <v>30.216545278687246</v>
      </c>
      <c r="M299" s="118">
        <f t="shared" si="131"/>
        <v>36.777040093670891</v>
      </c>
      <c r="N299" s="118">
        <f t="shared" si="131"/>
        <v>35.77623164329227</v>
      </c>
      <c r="O299" s="118">
        <f t="shared" si="131"/>
        <v>30.47822775075711</v>
      </c>
      <c r="P299" s="118">
        <f t="shared" si="131"/>
        <v>23.697363981205019</v>
      </c>
      <c r="Q299" s="118">
        <f t="shared" si="131"/>
        <v>24.496293012478716</v>
      </c>
      <c r="R299" s="118">
        <f t="shared" ref="R299:V299" si="132">R300+R303+R305+R315</f>
        <v>27.51950341664751</v>
      </c>
      <c r="S299" s="118">
        <f t="shared" si="132"/>
        <v>28.987532362093809</v>
      </c>
      <c r="T299" s="118">
        <f t="shared" si="132"/>
        <v>23.500301390823033</v>
      </c>
      <c r="U299" s="118">
        <f t="shared" si="132"/>
        <v>22.772643558891229</v>
      </c>
      <c r="V299" s="118">
        <f t="shared" si="132"/>
        <v>22.963756307682086</v>
      </c>
      <c r="W299" s="118">
        <f t="shared" ref="W299:Y299" si="133">W300+W303+W305+W315</f>
        <v>37.579957046708316</v>
      </c>
      <c r="X299" s="118">
        <f t="shared" si="133"/>
        <v>18.272307376100027</v>
      </c>
      <c r="Y299" s="118">
        <f t="shared" si="133"/>
        <v>12.775610665071563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26.523264632403784</v>
      </c>
      <c r="C300" s="123">
        <f t="shared" si="134"/>
        <v>17.350691567250294</v>
      </c>
      <c r="D300" s="123">
        <f t="shared" si="134"/>
        <v>31.84050834147433</v>
      </c>
      <c r="E300" s="123">
        <f t="shared" si="134"/>
        <v>37.434045662220797</v>
      </c>
      <c r="F300" s="123">
        <f t="shared" si="134"/>
        <v>27.906515607770263</v>
      </c>
      <c r="G300" s="123">
        <f t="shared" si="134"/>
        <v>25.44363720534151</v>
      </c>
      <c r="H300" s="123">
        <f t="shared" si="134"/>
        <v>28.866536337075821</v>
      </c>
      <c r="I300" s="123">
        <f t="shared" si="134"/>
        <v>26.764925977204697</v>
      </c>
      <c r="J300" s="123">
        <f t="shared" si="134"/>
        <v>27.39980644620233</v>
      </c>
      <c r="K300" s="123">
        <f t="shared" si="134"/>
        <v>20.574988128234367</v>
      </c>
      <c r="L300" s="123">
        <f t="shared" si="134"/>
        <v>28.178234699826774</v>
      </c>
      <c r="M300" s="123">
        <f t="shared" si="134"/>
        <v>34.558934831871746</v>
      </c>
      <c r="N300" s="123">
        <f t="shared" si="134"/>
        <v>33.643426216395838</v>
      </c>
      <c r="O300" s="123">
        <f t="shared" si="134"/>
        <v>28.61522695203556</v>
      </c>
      <c r="P300" s="123">
        <f t="shared" si="134"/>
        <v>22.190418321995139</v>
      </c>
      <c r="Q300" s="123">
        <f t="shared" si="134"/>
        <v>23.33570584537507</v>
      </c>
      <c r="R300" s="123">
        <f t="shared" ref="R300:V300" si="135">SUM(R301:R302)</f>
        <v>26.330213564983644</v>
      </c>
      <c r="S300" s="123">
        <f t="shared" si="135"/>
        <v>27.789199669610124</v>
      </c>
      <c r="T300" s="123">
        <f t="shared" si="135"/>
        <v>22.492595089741577</v>
      </c>
      <c r="U300" s="123">
        <f t="shared" si="135"/>
        <v>21.821865325857654</v>
      </c>
      <c r="V300" s="123">
        <f t="shared" si="135"/>
        <v>21.997897830649627</v>
      </c>
      <c r="W300" s="123">
        <f t="shared" ref="W300:Y300" si="136">SUM(W301:W302)</f>
        <v>36.156115890038265</v>
      </c>
      <c r="X300" s="123">
        <f t="shared" si="136"/>
        <v>17.466794980688451</v>
      </c>
      <c r="Y300" s="123">
        <f t="shared" si="136"/>
        <v>12.204683650190267</v>
      </c>
      <c r="DA300" s="130" t="s">
        <v>3085</v>
      </c>
    </row>
    <row r="301" spans="1:105" ht="12" customHeight="1" x14ac:dyDescent="0.25">
      <c r="A301" s="97" t="s">
        <v>51</v>
      </c>
      <c r="B301" s="99">
        <v>26.523264632403784</v>
      </c>
      <c r="C301" s="99">
        <v>17.350691567250294</v>
      </c>
      <c r="D301" s="99">
        <v>31.84050834147433</v>
      </c>
      <c r="E301" s="99">
        <v>37.434045662220797</v>
      </c>
      <c r="F301" s="99">
        <v>27.906515607770263</v>
      </c>
      <c r="G301" s="99">
        <v>25.44363720534151</v>
      </c>
      <c r="H301" s="99">
        <v>28.866536337075821</v>
      </c>
      <c r="I301" s="99">
        <v>26.764925977204697</v>
      </c>
      <c r="J301" s="99">
        <v>27.39980644620233</v>
      </c>
      <c r="K301" s="99">
        <v>20.574988128234367</v>
      </c>
      <c r="L301" s="99">
        <v>28.178234699826774</v>
      </c>
      <c r="M301" s="99">
        <v>34.558934831871746</v>
      </c>
      <c r="N301" s="99">
        <v>33.643426216395838</v>
      </c>
      <c r="O301" s="99">
        <v>28.61522695203556</v>
      </c>
      <c r="P301" s="99">
        <v>22.190418321995139</v>
      </c>
      <c r="Q301" s="99">
        <v>23.33570584537507</v>
      </c>
      <c r="R301" s="99">
        <v>26.330213564983644</v>
      </c>
      <c r="S301" s="99">
        <v>27.789199669610124</v>
      </c>
      <c r="T301" s="99">
        <v>22.492595089741577</v>
      </c>
      <c r="U301" s="99">
        <v>21.821865325857654</v>
      </c>
      <c r="V301" s="99">
        <v>21.997897830649627</v>
      </c>
      <c r="W301" s="99">
        <v>36.156115890038265</v>
      </c>
      <c r="X301" s="99">
        <v>17.466794980688451</v>
      </c>
      <c r="Y301" s="99">
        <v>12.204683650190267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0.15902600333434233</v>
      </c>
      <c r="C305" s="123">
        <v>0.13876297533176341</v>
      </c>
      <c r="D305" s="123">
        <v>0.20144248904963585</v>
      </c>
      <c r="E305" s="123">
        <v>0.23360339570665756</v>
      </c>
      <c r="F305" s="123">
        <v>0.21750726778446991</v>
      </c>
      <c r="G305" s="123">
        <v>0.23378624404161133</v>
      </c>
      <c r="H305" s="123">
        <v>0.27500587412760569</v>
      </c>
      <c r="I305" s="123">
        <v>0.30663605684347867</v>
      </c>
      <c r="J305" s="123">
        <v>0.36265867520193656</v>
      </c>
      <c r="K305" s="123">
        <v>0.32460477321207226</v>
      </c>
      <c r="L305" s="123">
        <v>0.44534540198961375</v>
      </c>
      <c r="M305" s="123">
        <v>0.53642804159719826</v>
      </c>
      <c r="N305" s="123">
        <v>0.51958440484353963</v>
      </c>
      <c r="O305" s="123">
        <v>0.44296007510784374</v>
      </c>
      <c r="P305" s="123">
        <v>0.34790954950806263</v>
      </c>
      <c r="Q305" s="123">
        <v>0.4376524497299808</v>
      </c>
      <c r="R305" s="123">
        <v>0.48877970516117714</v>
      </c>
      <c r="S305" s="123">
        <v>0.51318774333580808</v>
      </c>
      <c r="T305" s="123">
        <v>0.41628990544711925</v>
      </c>
      <c r="U305" s="123">
        <v>0.40190755306648357</v>
      </c>
      <c r="V305" s="123">
        <v>0.40468183053314222</v>
      </c>
      <c r="W305" s="123">
        <v>0.65985931491256777</v>
      </c>
      <c r="X305" s="123">
        <v>0.32405293789929834</v>
      </c>
      <c r="Y305" s="123">
        <v>0.22795238668059709</v>
      </c>
      <c r="DA305" s="130" t="s">
        <v>3090</v>
      </c>
    </row>
    <row r="306" spans="1:105" ht="12" customHeight="1" x14ac:dyDescent="0.25">
      <c r="A306" s="97" t="s">
        <v>143</v>
      </c>
      <c r="B306" s="99">
        <v>6.4056854161043209</v>
      </c>
      <c r="C306" s="99">
        <v>5.078971197636883</v>
      </c>
      <c r="D306" s="99">
        <v>6.4157451471393161</v>
      </c>
      <c r="E306" s="99">
        <v>6.7544004957270891</v>
      </c>
      <c r="F306" s="99">
        <v>5.9564852114990066</v>
      </c>
      <c r="G306" s="99">
        <v>6.171349669061148</v>
      </c>
      <c r="H306" s="99">
        <v>6.6419012060712266</v>
      </c>
      <c r="I306" s="99">
        <v>6.7869714073649536</v>
      </c>
      <c r="J306" s="99">
        <v>7.3255150214252707</v>
      </c>
      <c r="K306" s="99">
        <v>5.6749915372432183</v>
      </c>
      <c r="L306" s="99">
        <v>7.4742972898178399</v>
      </c>
      <c r="M306" s="99">
        <v>9.2552503428512551</v>
      </c>
      <c r="N306" s="99">
        <v>9.0007680476423886</v>
      </c>
      <c r="O306" s="99">
        <v>7.447928374348046</v>
      </c>
      <c r="P306" s="99">
        <v>5.2215435883123611</v>
      </c>
      <c r="Q306" s="99">
        <v>6.7565115244022094</v>
      </c>
      <c r="R306" s="99">
        <v>7.4473263430374068</v>
      </c>
      <c r="S306" s="99">
        <v>7.8628697881807188</v>
      </c>
      <c r="T306" s="99">
        <v>6.4610520249731325</v>
      </c>
      <c r="U306" s="99">
        <v>6.1028645032626727</v>
      </c>
      <c r="V306" s="99">
        <v>6.1333379387043578</v>
      </c>
      <c r="W306" s="99">
        <v>10.491353499731966</v>
      </c>
      <c r="X306" s="99">
        <v>5.4175370345921134</v>
      </c>
      <c r="Y306" s="99">
        <v>4.2912060758840198</v>
      </c>
      <c r="DA306" s="63" t="s">
        <v>3091</v>
      </c>
    </row>
    <row r="307" spans="1:105" ht="12" customHeight="1" x14ac:dyDescent="0.25">
      <c r="A307" s="97" t="s">
        <v>124</v>
      </c>
      <c r="B307" s="99">
        <v>4.2346567514424036</v>
      </c>
      <c r="C307" s="99">
        <v>4.3976093396445455</v>
      </c>
      <c r="D307" s="99">
        <v>4.1855855414093996</v>
      </c>
      <c r="E307" s="99">
        <v>4.3142143277552654</v>
      </c>
      <c r="F307" s="99">
        <v>4.3630696677164229</v>
      </c>
      <c r="G307" s="99">
        <v>4.4534419743138685</v>
      </c>
      <c r="H307" s="99">
        <v>4.5654087378660106</v>
      </c>
      <c r="I307" s="99">
        <v>4.6763693678586513</v>
      </c>
      <c r="J307" s="99">
        <v>4.9147548638224281</v>
      </c>
      <c r="K307" s="99">
        <v>5.1712158734968785</v>
      </c>
      <c r="L307" s="99">
        <v>5.3327868495051076</v>
      </c>
      <c r="M307" s="99">
        <v>5.5158604999424465</v>
      </c>
      <c r="N307" s="99">
        <v>5.2427503521308667</v>
      </c>
      <c r="O307" s="99">
        <v>4.9732310641918351</v>
      </c>
      <c r="P307" s="99">
        <v>5.0777561581994473</v>
      </c>
      <c r="Q307" s="99">
        <v>5.1280489097246873</v>
      </c>
      <c r="R307" s="99">
        <v>4.7888455352994255</v>
      </c>
      <c r="S307" s="99">
        <v>4.9017922291099332</v>
      </c>
      <c r="T307" s="99">
        <v>4.946908590316494</v>
      </c>
      <c r="U307" s="99">
        <v>4.5881023423195675</v>
      </c>
      <c r="V307" s="99">
        <v>4.8521651624624624</v>
      </c>
      <c r="W307" s="99">
        <v>5.3699160722321508</v>
      </c>
      <c r="X307" s="99">
        <v>5.1149246956118217</v>
      </c>
      <c r="Y307" s="99">
        <v>4.6108649247635407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1.7893514076296682</v>
      </c>
      <c r="M308" s="99">
        <v>1.8301875091395796</v>
      </c>
      <c r="N308" s="99">
        <v>1.6564450266748916</v>
      </c>
      <c r="O308" s="99">
        <v>1.7082345604884188</v>
      </c>
      <c r="P308" s="99">
        <v>1.8193114919369646</v>
      </c>
      <c r="Q308" s="99">
        <v>1.7200370645073833</v>
      </c>
      <c r="R308" s="99">
        <v>1.7382301364802959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1.7893514076296682</v>
      </c>
      <c r="M309" s="102">
        <v>1.8301875091395796</v>
      </c>
      <c r="N309" s="102">
        <v>1.6564450266748916</v>
      </c>
      <c r="O309" s="102">
        <v>1.7082345604884188</v>
      </c>
      <c r="P309" s="102">
        <v>1.8193114919369646</v>
      </c>
      <c r="Q309" s="102">
        <v>1.7200370645073833</v>
      </c>
      <c r="R309" s="102">
        <v>1.7382301364802959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1.2336973943082388</v>
      </c>
      <c r="C315" s="123">
        <v>0.96830921005453119</v>
      </c>
      <c r="D315" s="123">
        <v>1.5731292350658663</v>
      </c>
      <c r="E315" s="123">
        <v>1.7872327885082524</v>
      </c>
      <c r="F315" s="123">
        <v>1.6187780797508027</v>
      </c>
      <c r="G315" s="123">
        <v>1.5018129560130893</v>
      </c>
      <c r="H315" s="123">
        <v>1.6523860224598192</v>
      </c>
      <c r="I315" s="123">
        <v>1.7034719639338245</v>
      </c>
      <c r="J315" s="123">
        <v>1.6867980775331086</v>
      </c>
      <c r="K315" s="123">
        <v>1.3706613155390275</v>
      </c>
      <c r="L315" s="123">
        <v>1.5929651768708573</v>
      </c>
      <c r="M315" s="123">
        <v>1.6816772202019485</v>
      </c>
      <c r="N315" s="123">
        <v>1.6132210220528878</v>
      </c>
      <c r="O315" s="123">
        <v>1.4200407236137069</v>
      </c>
      <c r="P315" s="123">
        <v>1.1590361097018163</v>
      </c>
      <c r="Q315" s="123">
        <v>0.7229347173736651</v>
      </c>
      <c r="R315" s="123">
        <v>0.70051014650268784</v>
      </c>
      <c r="S315" s="123">
        <v>0.6851449491478766</v>
      </c>
      <c r="T315" s="123">
        <v>0.59141639563433723</v>
      </c>
      <c r="U315" s="123">
        <v>0.54887067996709027</v>
      </c>
      <c r="V315" s="123">
        <v>0.56117664649931653</v>
      </c>
      <c r="W315" s="123">
        <v>0.76398184175748263</v>
      </c>
      <c r="X315" s="123">
        <v>0.48145945751227653</v>
      </c>
      <c r="Y315" s="123">
        <v>0.34297462820069768</v>
      </c>
      <c r="DA315" s="130" t="s">
        <v>3100</v>
      </c>
    </row>
    <row r="316" spans="1:105" ht="12" customHeight="1" x14ac:dyDescent="0.25">
      <c r="A316" s="97" t="s">
        <v>51</v>
      </c>
      <c r="B316" s="99">
        <v>4.1685111532225418</v>
      </c>
      <c r="C316" s="99">
        <v>3.0239576133022008</v>
      </c>
      <c r="D316" s="99">
        <v>4.496959562905789</v>
      </c>
      <c r="E316" s="99">
        <v>4.891894961784808</v>
      </c>
      <c r="F316" s="99">
        <v>4.3103077595034103</v>
      </c>
      <c r="G316" s="99">
        <v>3.9296229760422556</v>
      </c>
      <c r="H316" s="99">
        <v>4.3399080789948474</v>
      </c>
      <c r="I316" s="99">
        <v>4.5452331832042612</v>
      </c>
      <c r="J316" s="99">
        <v>4.5666150526426206</v>
      </c>
      <c r="K316" s="99">
        <v>3.654898433536383</v>
      </c>
      <c r="L316" s="99">
        <v>4.5390369222389371</v>
      </c>
      <c r="M316" s="99">
        <v>4.807276480416018</v>
      </c>
      <c r="N316" s="99">
        <v>4.8408593492762799</v>
      </c>
      <c r="O316" s="99">
        <v>4.6651505952160699</v>
      </c>
      <c r="P316" s="99">
        <v>4.399475951562871</v>
      </c>
      <c r="Q316" s="99">
        <v>2.5075667964378874</v>
      </c>
      <c r="R316" s="99">
        <v>4.0484280244565598</v>
      </c>
      <c r="S316" s="99">
        <v>5.2271171963332863</v>
      </c>
      <c r="T316" s="99">
        <v>4.2652200187672733</v>
      </c>
      <c r="U316" s="99">
        <v>4.1733228336254351</v>
      </c>
      <c r="V316" s="99">
        <v>4.4016025004930928</v>
      </c>
      <c r="W316" s="99">
        <v>7.069092920590422</v>
      </c>
      <c r="X316" s="99">
        <v>3.6766738716562251</v>
      </c>
      <c r="Y316" s="99">
        <v>2.9223591855199178</v>
      </c>
      <c r="DA316" s="63" t="s">
        <v>3101</v>
      </c>
    </row>
    <row r="317" spans="1:105" ht="12" customHeight="1" x14ac:dyDescent="0.25">
      <c r="A317" s="97" t="s">
        <v>50</v>
      </c>
      <c r="B317" s="99">
        <v>2.2868213559683253</v>
      </c>
      <c r="C317" s="99">
        <v>2.446593205065589</v>
      </c>
      <c r="D317" s="99">
        <v>2.3561222729607501</v>
      </c>
      <c r="E317" s="99">
        <v>2.7145169260726538</v>
      </c>
      <c r="F317" s="99">
        <v>2.8027475407012861</v>
      </c>
      <c r="G317" s="99">
        <v>2.762273352600499</v>
      </c>
      <c r="H317" s="99">
        <v>2.9233889447804171</v>
      </c>
      <c r="I317" s="99">
        <v>2.7681587479936445</v>
      </c>
      <c r="J317" s="99">
        <v>2.5737531156145268</v>
      </c>
      <c r="K317" s="99">
        <v>2.8822962527619689</v>
      </c>
      <c r="L317" s="99">
        <v>2.5184532179027412</v>
      </c>
      <c r="M317" s="99">
        <v>3.1579095717042476</v>
      </c>
      <c r="N317" s="99">
        <v>2.8520115929328869</v>
      </c>
      <c r="O317" s="99">
        <v>2.7165773481744857</v>
      </c>
      <c r="P317" s="99">
        <v>2.5243726342529618</v>
      </c>
      <c r="Q317" s="99">
        <v>3.6405343413382512</v>
      </c>
      <c r="R317" s="99">
        <v>3.0585164894966308</v>
      </c>
      <c r="S317" s="99">
        <v>3.006547228576876</v>
      </c>
      <c r="T317" s="99">
        <v>3.071389151487018</v>
      </c>
      <c r="U317" s="99">
        <v>2.9665174181740728</v>
      </c>
      <c r="V317" s="99">
        <v>3.2505427426705711</v>
      </c>
      <c r="W317" s="99">
        <v>3.6189796677549571</v>
      </c>
      <c r="X317" s="99">
        <v>3.3951985851258879</v>
      </c>
      <c r="Y317" s="99">
        <v>2.9665083834808161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4.8572418020202477</v>
      </c>
      <c r="D322" s="117">
        <f t="shared" si="138"/>
        <v>9.8769187971450769</v>
      </c>
      <c r="E322" s="117">
        <f t="shared" si="138"/>
        <v>12.477951614598553</v>
      </c>
      <c r="F322" s="117">
        <f t="shared" si="138"/>
        <v>8.1442212192305838</v>
      </c>
      <c r="G322" s="117">
        <f t="shared" si="138"/>
        <v>6.9740926973997777</v>
      </c>
      <c r="H322" s="117">
        <f t="shared" si="138"/>
        <v>2.9010385438057291</v>
      </c>
      <c r="I322" s="117">
        <f t="shared" si="138"/>
        <v>0.53480119037083829</v>
      </c>
      <c r="J322" s="117">
        <f t="shared" si="138"/>
        <v>0.15250092421523107</v>
      </c>
      <c r="K322" s="117">
        <f t="shared" si="138"/>
        <v>1.6962012066599703</v>
      </c>
      <c r="L322" s="117">
        <f t="shared" si="138"/>
        <v>7.0889728675014778</v>
      </c>
      <c r="M322" s="117">
        <f t="shared" si="138"/>
        <v>10.361950374155334</v>
      </c>
      <c r="N322" s="117">
        <f t="shared" si="138"/>
        <v>14.121946014215801</v>
      </c>
      <c r="O322" s="117">
        <f t="shared" si="138"/>
        <v>4.7295959390776314</v>
      </c>
      <c r="P322" s="117">
        <f t="shared" si="138"/>
        <v>0</v>
      </c>
      <c r="Q322" s="117">
        <f t="shared" si="138"/>
        <v>1.2553744362155435</v>
      </c>
      <c r="R322" s="117">
        <f t="shared" ref="R322:V322" si="139">R323+R326+R328+R338</f>
        <v>5.0481528335325345</v>
      </c>
      <c r="S322" s="117">
        <f t="shared" si="139"/>
        <v>4.2168686406387144</v>
      </c>
      <c r="T322" s="117">
        <f t="shared" si="139"/>
        <v>0</v>
      </c>
      <c r="U322" s="117">
        <f t="shared" si="139"/>
        <v>0.17225517299058413</v>
      </c>
      <c r="V322" s="117">
        <f t="shared" si="139"/>
        <v>1.0055494119612727</v>
      </c>
      <c r="W322" s="117">
        <f t="shared" ref="W322:Y322" si="140">W323+W326+W328+W338</f>
        <v>0</v>
      </c>
      <c r="X322" s="117">
        <f t="shared" si="140"/>
        <v>2.6606418163290402E-4</v>
      </c>
      <c r="Y322" s="117">
        <f t="shared" si="140"/>
        <v>2.0342758516473611E-4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3.0700163631459518</v>
      </c>
      <c r="D323" s="122">
        <f t="shared" si="141"/>
        <v>7.3136427465236293</v>
      </c>
      <c r="E323" s="122">
        <f t="shared" si="141"/>
        <v>9.593029346297774</v>
      </c>
      <c r="F323" s="122">
        <f t="shared" si="141"/>
        <v>5.8248999289624335</v>
      </c>
      <c r="G323" s="122">
        <f t="shared" si="141"/>
        <v>4.792002742829041</v>
      </c>
      <c r="H323" s="122">
        <f t="shared" si="141"/>
        <v>2.0449238845898341</v>
      </c>
      <c r="I323" s="122">
        <f t="shared" si="141"/>
        <v>0.36695135647780092</v>
      </c>
      <c r="J323" s="122">
        <f t="shared" si="141"/>
        <v>0.10095456421616486</v>
      </c>
      <c r="K323" s="122">
        <f t="shared" si="141"/>
        <v>0.99566031993310911</v>
      </c>
      <c r="L323" s="122">
        <f t="shared" si="141"/>
        <v>4.7506533055283526</v>
      </c>
      <c r="M323" s="122">
        <f t="shared" si="141"/>
        <v>7.1606629279119325</v>
      </c>
      <c r="N323" s="122">
        <f t="shared" si="141"/>
        <v>9.9403896770118614</v>
      </c>
      <c r="O323" s="122">
        <f t="shared" si="141"/>
        <v>3.2755632595392852</v>
      </c>
      <c r="P323" s="122">
        <f t="shared" si="141"/>
        <v>0</v>
      </c>
      <c r="Q323" s="122">
        <f t="shared" si="141"/>
        <v>0.78990323867533629</v>
      </c>
      <c r="R323" s="122">
        <f t="shared" ref="R323:V323" si="142">SUM(R324:R325)</f>
        <v>3.2857395029285654</v>
      </c>
      <c r="S323" s="122">
        <f t="shared" si="142"/>
        <v>2.7393808504270765</v>
      </c>
      <c r="T323" s="122">
        <f t="shared" si="142"/>
        <v>0</v>
      </c>
      <c r="U323" s="122">
        <f t="shared" si="142"/>
        <v>9.7510914199311058E-2</v>
      </c>
      <c r="V323" s="122">
        <f t="shared" si="142"/>
        <v>0.54792961748169566</v>
      </c>
      <c r="W323" s="122">
        <f t="shared" ref="W323:Y323" si="143">SUM(W324:W325)</f>
        <v>0</v>
      </c>
      <c r="X323" s="122">
        <f t="shared" si="143"/>
        <v>1.150591651857322E-4</v>
      </c>
      <c r="Y323" s="122">
        <f t="shared" si="143"/>
        <v>6.7621553894703753E-5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3.0543573651409948</v>
      </c>
      <c r="D324" s="98">
        <v>7.2762633907758492</v>
      </c>
      <c r="E324" s="98">
        <v>9.5442681148214792</v>
      </c>
      <c r="F324" s="98">
        <v>5.7954347141128828</v>
      </c>
      <c r="G324" s="98">
        <v>4.7680013975973088</v>
      </c>
      <c r="H324" s="98">
        <v>2.0346908930353487</v>
      </c>
      <c r="I324" s="98">
        <v>0.36513534802136954</v>
      </c>
      <c r="J324" s="98">
        <v>0.10045270957697944</v>
      </c>
      <c r="K324" s="98">
        <v>0.99072502123793238</v>
      </c>
      <c r="L324" s="98">
        <v>4.7269278038770457</v>
      </c>
      <c r="M324" s="98">
        <v>7.1247094328825549</v>
      </c>
      <c r="N324" s="98">
        <v>9.891501465859756</v>
      </c>
      <c r="O324" s="98">
        <v>3.259299110461598</v>
      </c>
      <c r="P324" s="98">
        <v>0</v>
      </c>
      <c r="Q324" s="98">
        <v>0.78596984305248341</v>
      </c>
      <c r="R324" s="98">
        <v>3.2691183772585943</v>
      </c>
      <c r="S324" s="98">
        <v>2.7250982510404036</v>
      </c>
      <c r="T324" s="98">
        <v>0</v>
      </c>
      <c r="U324" s="98">
        <v>9.6978543688001365E-2</v>
      </c>
      <c r="V324" s="98">
        <v>0.54486364843216573</v>
      </c>
      <c r="W324" s="98">
        <v>0</v>
      </c>
      <c r="X324" s="98">
        <v>1.1440039325882044E-4</v>
      </c>
      <c r="Y324" s="98">
        <v>6.7230114486373064E-5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1.5658998004956903E-2</v>
      </c>
      <c r="D325" s="98">
        <v>3.7379355747780209E-2</v>
      </c>
      <c r="E325" s="98">
        <v>4.8761231476294527E-2</v>
      </c>
      <c r="F325" s="98">
        <v>2.9465214849550895E-2</v>
      </c>
      <c r="G325" s="98">
        <v>2.400134523173262E-2</v>
      </c>
      <c r="H325" s="98">
        <v>1.023299155448563E-2</v>
      </c>
      <c r="I325" s="98">
        <v>1.8160084564313734E-3</v>
      </c>
      <c r="J325" s="98">
        <v>5.018546391854185E-4</v>
      </c>
      <c r="K325" s="98">
        <v>4.9352986951767602E-3</v>
      </c>
      <c r="L325" s="98">
        <v>2.372550165130698E-2</v>
      </c>
      <c r="M325" s="98">
        <v>3.5953495029377565E-2</v>
      </c>
      <c r="N325" s="98">
        <v>4.8888211152105558E-2</v>
      </c>
      <c r="O325" s="98">
        <v>1.626414907768723E-2</v>
      </c>
      <c r="P325" s="98">
        <v>0</v>
      </c>
      <c r="Q325" s="98">
        <v>3.9333956228528415E-3</v>
      </c>
      <c r="R325" s="98">
        <v>1.6621125669970958E-2</v>
      </c>
      <c r="S325" s="98">
        <v>1.4282599386672893E-2</v>
      </c>
      <c r="T325" s="98">
        <v>0</v>
      </c>
      <c r="U325" s="98">
        <v>5.3237051130969315E-4</v>
      </c>
      <c r="V325" s="98">
        <v>3.0659690495299136E-3</v>
      </c>
      <c r="W325" s="98">
        <v>0</v>
      </c>
      <c r="X325" s="98">
        <v>6.5877192691175628E-7</v>
      </c>
      <c r="Y325" s="98">
        <v>3.9143940833068514E-7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3.5759309838781811E-2</v>
      </c>
      <c r="D326" s="122">
        <f t="shared" si="144"/>
        <v>3.4633009105784859E-2</v>
      </c>
      <c r="E326" s="122">
        <f t="shared" si="144"/>
        <v>5.4374086919137012E-2</v>
      </c>
      <c r="F326" s="122">
        <f t="shared" si="144"/>
        <v>2.3479535283676155E-2</v>
      </c>
      <c r="G326" s="122">
        <f t="shared" si="144"/>
        <v>2.1522424525077709E-2</v>
      </c>
      <c r="H326" s="122">
        <f t="shared" si="144"/>
        <v>8.3662623004554584E-3</v>
      </c>
      <c r="I326" s="122">
        <f t="shared" si="144"/>
        <v>2.5879959079789802E-3</v>
      </c>
      <c r="J326" s="122">
        <f t="shared" si="144"/>
        <v>5.0147362580851341E-4</v>
      </c>
      <c r="K326" s="122">
        <f t="shared" si="144"/>
        <v>1.7578741998155043E-2</v>
      </c>
      <c r="L326" s="122">
        <f t="shared" si="144"/>
        <v>2.1489987912771888E-2</v>
      </c>
      <c r="M326" s="122">
        <f t="shared" si="144"/>
        <v>3.2300538940130373E-2</v>
      </c>
      <c r="N326" s="122">
        <f t="shared" si="144"/>
        <v>0.2061226987488152</v>
      </c>
      <c r="O326" s="122">
        <f t="shared" si="144"/>
        <v>1.4323999048068392E-2</v>
      </c>
      <c r="P326" s="122">
        <f t="shared" si="144"/>
        <v>0</v>
      </c>
      <c r="Q326" s="122">
        <f t="shared" si="144"/>
        <v>5.4315263686269223E-3</v>
      </c>
      <c r="R326" s="122">
        <f t="shared" si="144"/>
        <v>4.2170902409277372E-2</v>
      </c>
      <c r="S326" s="122">
        <f t="shared" si="144"/>
        <v>4.0698960720775265E-2</v>
      </c>
      <c r="T326" s="122">
        <f t="shared" si="144"/>
        <v>0</v>
      </c>
      <c r="U326" s="122">
        <f t="shared" si="144"/>
        <v>1.3361139874225531E-3</v>
      </c>
      <c r="V326" s="122">
        <f t="shared" si="144"/>
        <v>8.3969225222424535E-3</v>
      </c>
      <c r="W326" s="122">
        <f t="shared" si="144"/>
        <v>0</v>
      </c>
      <c r="X326" s="122">
        <f t="shared" si="144"/>
        <v>4.5968376333940103E-6</v>
      </c>
      <c r="Y326" s="122">
        <f t="shared" si="144"/>
        <v>3.6979083304071083E-6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3.5759309838781811E-2</v>
      </c>
      <c r="D327" s="98">
        <v>3.4633009105784859E-2</v>
      </c>
      <c r="E327" s="98">
        <v>5.4374086919137012E-2</v>
      </c>
      <c r="F327" s="98">
        <v>2.3479535283676155E-2</v>
      </c>
      <c r="G327" s="98">
        <v>2.1522424525077709E-2</v>
      </c>
      <c r="H327" s="98">
        <v>8.3662623004554584E-3</v>
      </c>
      <c r="I327" s="98">
        <v>2.5879959079789802E-3</v>
      </c>
      <c r="J327" s="98">
        <v>5.0147362580851341E-4</v>
      </c>
      <c r="K327" s="98">
        <v>1.7578741998155043E-2</v>
      </c>
      <c r="L327" s="98">
        <v>2.1489987912771888E-2</v>
      </c>
      <c r="M327" s="98">
        <v>3.2300538940130373E-2</v>
      </c>
      <c r="N327" s="98">
        <v>0.2061226987488152</v>
      </c>
      <c r="O327" s="98">
        <v>1.4323999048068392E-2</v>
      </c>
      <c r="P327" s="98">
        <v>0</v>
      </c>
      <c r="Q327" s="98">
        <v>5.4315263686269223E-3</v>
      </c>
      <c r="R327" s="98">
        <v>4.2170902409277372E-2</v>
      </c>
      <c r="S327" s="98">
        <v>4.0698960720775265E-2</v>
      </c>
      <c r="T327" s="98">
        <v>0</v>
      </c>
      <c r="U327" s="98">
        <v>1.3361139874225531E-3</v>
      </c>
      <c r="V327" s="98">
        <v>8.3969225222424535E-3</v>
      </c>
      <c r="W327" s="98">
        <v>0</v>
      </c>
      <c r="X327" s="98">
        <v>4.5968376333940103E-6</v>
      </c>
      <c r="Y327" s="98">
        <v>3.6979083304071083E-6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1.1216584424371565</v>
      </c>
      <c r="D328" s="122">
        <v>1.6452148055826261</v>
      </c>
      <c r="E328" s="122">
        <v>1.8076559784599335</v>
      </c>
      <c r="F328" s="122">
        <v>1.4483359884037177</v>
      </c>
      <c r="G328" s="122">
        <v>1.3975901872093004</v>
      </c>
      <c r="H328" s="122">
        <v>0.54825288768474689</v>
      </c>
      <c r="I328" s="122">
        <v>0.1058486674495718</v>
      </c>
      <c r="J328" s="122">
        <v>3.2706127427020913E-2</v>
      </c>
      <c r="K328" s="122">
        <v>0.45127481527264113</v>
      </c>
      <c r="L328" s="122">
        <v>1.4747972446815201</v>
      </c>
      <c r="M328" s="122">
        <v>2.0684283909302197</v>
      </c>
      <c r="N328" s="122">
        <v>2.5828549056896453</v>
      </c>
      <c r="O328" s="122">
        <v>0.94008503082076</v>
      </c>
      <c r="P328" s="122">
        <v>0</v>
      </c>
      <c r="Q328" s="122">
        <v>0.28768287423257011</v>
      </c>
      <c r="R328" s="122">
        <v>1.08228800147058</v>
      </c>
      <c r="S328" s="122">
        <v>0.91356865619899352</v>
      </c>
      <c r="T328" s="122">
        <v>0</v>
      </c>
      <c r="U328" s="122">
        <v>4.681483767667742E-2</v>
      </c>
      <c r="V328" s="122">
        <v>0.28598265942926959</v>
      </c>
      <c r="W328" s="122">
        <v>0</v>
      </c>
      <c r="X328" s="122">
        <v>8.4013199262238027E-5</v>
      </c>
      <c r="Y328" s="122">
        <v>7.0551079369558312E-5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2.7042489789217577E-3</v>
      </c>
      <c r="D329" s="98">
        <v>1.6767503085656912E-2</v>
      </c>
      <c r="E329" s="98">
        <v>1.4007714544554869E-2</v>
      </c>
      <c r="F329" s="98">
        <v>6.3359758890324637E-3</v>
      </c>
      <c r="G329" s="98">
        <v>4.9404852520223974E-3</v>
      </c>
      <c r="H329" s="98">
        <v>2.6937277735229271E-3</v>
      </c>
      <c r="I329" s="98">
        <v>4.5089529801535397E-4</v>
      </c>
      <c r="J329" s="98">
        <v>1.4575682120262791E-3</v>
      </c>
      <c r="K329" s="98">
        <v>9.9834674848595616E-3</v>
      </c>
      <c r="L329" s="98">
        <v>4.0455099310332941E-2</v>
      </c>
      <c r="M329" s="98">
        <v>4.948444696667003E-2</v>
      </c>
      <c r="N329" s="98">
        <v>9.6932913137245322E-2</v>
      </c>
      <c r="O329" s="98">
        <v>5.4044760439154876E-2</v>
      </c>
      <c r="P329" s="98">
        <v>0</v>
      </c>
      <c r="Q329" s="98">
        <v>6.6855696575837209E-4</v>
      </c>
      <c r="R329" s="98">
        <v>9.7459755316264794E-3</v>
      </c>
      <c r="S329" s="98">
        <v>9.3896586945116812E-3</v>
      </c>
      <c r="T329" s="98">
        <v>0</v>
      </c>
      <c r="U329" s="98">
        <v>9.6958398897262232E-4</v>
      </c>
      <c r="V329" s="98">
        <v>1.2075140744407874E-2</v>
      </c>
      <c r="W329" s="98">
        <v>0</v>
      </c>
      <c r="X329" s="98">
        <v>8.4013199262238027E-5</v>
      </c>
      <c r="Y329" s="98">
        <v>7.0551079369558312E-5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7.2371213217822146E-3</v>
      </c>
      <c r="D330" s="98">
        <v>6.4009805129952172E-3</v>
      </c>
      <c r="E330" s="98">
        <v>1.0698361857100226E-2</v>
      </c>
      <c r="F330" s="98">
        <v>9.743525487950341E-3</v>
      </c>
      <c r="G330" s="98">
        <v>9.8241918682613269E-3</v>
      </c>
      <c r="H330" s="98">
        <v>3.7311402291550335E-3</v>
      </c>
      <c r="I330" s="98">
        <v>5.0639101649373988E-4</v>
      </c>
      <c r="J330" s="98">
        <v>1.3154748054456611E-4</v>
      </c>
      <c r="K330" s="98">
        <v>1.7807813211631906E-3</v>
      </c>
      <c r="L330" s="98">
        <v>6.4445081257195214E-3</v>
      </c>
      <c r="M330" s="98">
        <v>1.0756065379801005E-2</v>
      </c>
      <c r="N330" s="98">
        <v>1.0743317491290066E-2</v>
      </c>
      <c r="O330" s="98">
        <v>3.96825415055893E-3</v>
      </c>
      <c r="P330" s="98">
        <v>0</v>
      </c>
      <c r="Q330" s="98">
        <v>2.3410237163485142E-4</v>
      </c>
      <c r="R330" s="98">
        <v>6.4106707697739868E-4</v>
      </c>
      <c r="S330" s="98">
        <v>1.4154789471661124E-3</v>
      </c>
      <c r="T330" s="98">
        <v>0</v>
      </c>
      <c r="U330" s="98">
        <v>1.0768402060631965E-4</v>
      </c>
      <c r="V330" s="98">
        <v>7.0609887134762421E-4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1.1117170721364524</v>
      </c>
      <c r="D334" s="101">
        <v>1.622046321983974</v>
      </c>
      <c r="E334" s="101">
        <v>1.7829499020582784</v>
      </c>
      <c r="F334" s="101">
        <v>1.4322564870267349</v>
      </c>
      <c r="G334" s="101">
        <v>1.3828255100890168</v>
      </c>
      <c r="H334" s="101">
        <v>0.54182801968206895</v>
      </c>
      <c r="I334" s="101">
        <v>0.10489138113506272</v>
      </c>
      <c r="J334" s="101">
        <v>3.1117011734450067E-2</v>
      </c>
      <c r="K334" s="101">
        <v>0.4395105664666184</v>
      </c>
      <c r="L334" s="101">
        <v>0.96806323529394489</v>
      </c>
      <c r="M334" s="101">
        <v>1.9026928560396508</v>
      </c>
      <c r="N334" s="101">
        <v>2.404713616423944</v>
      </c>
      <c r="O334" s="101">
        <v>0.81788267172667284</v>
      </c>
      <c r="P334" s="101">
        <v>0</v>
      </c>
      <c r="Q334" s="101">
        <v>0.27644771984997213</v>
      </c>
      <c r="R334" s="101">
        <v>0.980912136348007</v>
      </c>
      <c r="S334" s="101">
        <v>0.79877583764400728</v>
      </c>
      <c r="T334" s="101">
        <v>0</v>
      </c>
      <c r="U334" s="101">
        <v>4.200055588791711E-2</v>
      </c>
      <c r="V334" s="101">
        <v>0.25748779171328123</v>
      </c>
      <c r="W334" s="101">
        <v>0</v>
      </c>
      <c r="X334" s="101">
        <v>0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0.45983440195152281</v>
      </c>
      <c r="M335" s="104">
        <v>0.10549502254409773</v>
      </c>
      <c r="N335" s="104">
        <v>7.0465058637165623E-2</v>
      </c>
      <c r="O335" s="104">
        <v>6.4189344504373247E-2</v>
      </c>
      <c r="P335" s="104">
        <v>0</v>
      </c>
      <c r="Q335" s="104">
        <v>1.0332495045204802E-2</v>
      </c>
      <c r="R335" s="104">
        <v>9.0988822513969059E-2</v>
      </c>
      <c r="S335" s="104">
        <v>0.1039876809133084</v>
      </c>
      <c r="T335" s="104">
        <v>0</v>
      </c>
      <c r="U335" s="104">
        <v>3.7370137791813713E-3</v>
      </c>
      <c r="V335" s="104">
        <v>1.5713628100232829E-2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0.21692962358884518</v>
      </c>
      <c r="M336" s="98">
        <v>4.8243106757161487E-2</v>
      </c>
      <c r="N336" s="98">
        <v>3.0168383251010549E-2</v>
      </c>
      <c r="O336" s="98">
        <v>2.870961163790435E-2</v>
      </c>
      <c r="P336" s="98">
        <v>0</v>
      </c>
      <c r="Q336" s="98">
        <v>4.391803471230373E-3</v>
      </c>
      <c r="R336" s="98">
        <v>4.0856763769252423E-2</v>
      </c>
      <c r="S336" s="98">
        <v>4.8860372496808802E-2</v>
      </c>
      <c r="T336" s="98">
        <v>0</v>
      </c>
      <c r="U336" s="98">
        <v>1.6490539254016235E-3</v>
      </c>
      <c r="V336" s="98">
        <v>7.0266175192131939E-3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0.24290477836267763</v>
      </c>
      <c r="M337" s="98">
        <v>5.7251915786936246E-2</v>
      </c>
      <c r="N337" s="98">
        <v>4.0296675386155077E-2</v>
      </c>
      <c r="O337" s="98">
        <v>3.547973286646889E-2</v>
      </c>
      <c r="P337" s="98">
        <v>0</v>
      </c>
      <c r="Q337" s="98">
        <v>5.9406915739744293E-3</v>
      </c>
      <c r="R337" s="98">
        <v>5.0132058744716629E-2</v>
      </c>
      <c r="S337" s="98">
        <v>5.5127308416499606E-2</v>
      </c>
      <c r="T337" s="98">
        <v>0</v>
      </c>
      <c r="U337" s="98">
        <v>2.0879598537797478E-3</v>
      </c>
      <c r="V337" s="98">
        <v>8.6870105810196354E-3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0.62980768659835717</v>
      </c>
      <c r="D338" s="122">
        <v>0.88342823593303699</v>
      </c>
      <c r="E338" s="122">
        <v>1.0228922029217076</v>
      </c>
      <c r="F338" s="122">
        <v>0.84750576658075638</v>
      </c>
      <c r="G338" s="122">
        <v>0.7629773428363591</v>
      </c>
      <c r="H338" s="122">
        <v>0.29949550923069235</v>
      </c>
      <c r="I338" s="122">
        <v>5.9413170535486517E-2</v>
      </c>
      <c r="J338" s="122">
        <v>1.833875894623677E-2</v>
      </c>
      <c r="K338" s="122">
        <v>0.23168732945606518</v>
      </c>
      <c r="L338" s="122">
        <v>0.84203232937883288</v>
      </c>
      <c r="M338" s="122">
        <v>1.1005585163730516</v>
      </c>
      <c r="N338" s="122">
        <v>1.3925787327654779</v>
      </c>
      <c r="O338" s="122">
        <v>0.49962364966951794</v>
      </c>
      <c r="P338" s="122">
        <v>0</v>
      </c>
      <c r="Q338" s="122">
        <v>0.17235679693901007</v>
      </c>
      <c r="R338" s="122">
        <v>0.63795442672411173</v>
      </c>
      <c r="S338" s="122">
        <v>0.52322017329186887</v>
      </c>
      <c r="T338" s="122">
        <v>0</v>
      </c>
      <c r="U338" s="122">
        <v>2.6593307127173102E-2</v>
      </c>
      <c r="V338" s="122">
        <v>0.16324021252806498</v>
      </c>
      <c r="W338" s="122">
        <v>0</v>
      </c>
      <c r="X338" s="122">
        <v>6.2394979551539761E-5</v>
      </c>
      <c r="Y338" s="122">
        <v>6.1557043570066927E-5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2.9141842632277436E-2</v>
      </c>
      <c r="D339" s="98">
        <v>0.17387615676079243</v>
      </c>
      <c r="E339" s="98">
        <v>0.15427743722999371</v>
      </c>
      <c r="F339" s="98">
        <v>0.10635271483897611</v>
      </c>
      <c r="G339" s="98">
        <v>9.8686459869737092E-2</v>
      </c>
      <c r="H339" s="98">
        <v>3.6436318512194706E-2</v>
      </c>
      <c r="I339" s="98">
        <v>3.4449462124967194E-3</v>
      </c>
      <c r="J339" s="98">
        <v>7.0944884213578249E-3</v>
      </c>
      <c r="K339" s="98">
        <v>3.3496712865291739E-2</v>
      </c>
      <c r="L339" s="98">
        <v>0.24879822955790612</v>
      </c>
      <c r="M339" s="98">
        <v>0.23814751130655326</v>
      </c>
      <c r="N339" s="98">
        <v>0.34142914973055943</v>
      </c>
      <c r="O339" s="98">
        <v>3.7526381573973276E-2</v>
      </c>
      <c r="P339" s="98">
        <v>0</v>
      </c>
      <c r="Q339" s="98">
        <v>0</v>
      </c>
      <c r="R339" s="98">
        <v>4.3601204710377097E-4</v>
      </c>
      <c r="S339" s="98">
        <v>2.5746004172678455E-3</v>
      </c>
      <c r="T339" s="98">
        <v>0</v>
      </c>
      <c r="U339" s="98">
        <v>2.0857712006646786E-3</v>
      </c>
      <c r="V339" s="98">
        <v>1.3657981271800115E-2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9.4081079716429677E-2</v>
      </c>
      <c r="D340" s="98">
        <v>0.20814363161772365</v>
      </c>
      <c r="E340" s="98">
        <v>0.21537454908371612</v>
      </c>
      <c r="F340" s="98">
        <v>0.13103328721628171</v>
      </c>
      <c r="G340" s="98">
        <v>8.2406231843108246E-2</v>
      </c>
      <c r="H340" s="98">
        <v>3.186066602378243E-2</v>
      </c>
      <c r="I340" s="98">
        <v>6.0148923426497801E-3</v>
      </c>
      <c r="J340" s="98">
        <v>1.8577808302168268E-3</v>
      </c>
      <c r="K340" s="98">
        <v>3.8548266291801546E-2</v>
      </c>
      <c r="L340" s="98">
        <v>0.10202572740829219</v>
      </c>
      <c r="M340" s="98">
        <v>0.1662247715808105</v>
      </c>
      <c r="N340" s="98">
        <v>0.13263173711149184</v>
      </c>
      <c r="O340" s="98">
        <v>7.5078231000680257E-2</v>
      </c>
      <c r="P340" s="98">
        <v>0</v>
      </c>
      <c r="Q340" s="98">
        <v>2.902679014707531E-2</v>
      </c>
      <c r="R340" s="98">
        <v>9.7444774177762025E-2</v>
      </c>
      <c r="S340" s="98">
        <v>4.7088852502149815E-2</v>
      </c>
      <c r="T340" s="98">
        <v>0</v>
      </c>
      <c r="U340" s="98">
        <v>2.5571723699168358E-3</v>
      </c>
      <c r="V340" s="98">
        <v>1.5953129126146125E-2</v>
      </c>
      <c r="W340" s="98">
        <v>0</v>
      </c>
      <c r="X340" s="98">
        <v>0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0.50658476424965004</v>
      </c>
      <c r="D341" s="33">
        <v>0.50140844755452085</v>
      </c>
      <c r="E341" s="33">
        <v>0.6532402166079978</v>
      </c>
      <c r="F341" s="33">
        <v>0.61011976452549854</v>
      </c>
      <c r="G341" s="33">
        <v>0.58188465112351373</v>
      </c>
      <c r="H341" s="33">
        <v>0.23119852469471522</v>
      </c>
      <c r="I341" s="33">
        <v>4.9953331980340014E-2</v>
      </c>
      <c r="J341" s="33">
        <v>9.3864896946621174E-3</v>
      </c>
      <c r="K341" s="33">
        <v>0.15964235029897189</v>
      </c>
      <c r="L341" s="33">
        <v>0.4912083724126346</v>
      </c>
      <c r="M341" s="33">
        <v>0.69618623348568787</v>
      </c>
      <c r="N341" s="33">
        <v>0.91851784592342656</v>
      </c>
      <c r="O341" s="33">
        <v>0.3870190370948644</v>
      </c>
      <c r="P341" s="33">
        <v>0</v>
      </c>
      <c r="Q341" s="33">
        <v>0.14333000679193475</v>
      </c>
      <c r="R341" s="33">
        <v>0.54007364049924589</v>
      </c>
      <c r="S341" s="33">
        <v>0.47355672037245117</v>
      </c>
      <c r="T341" s="33">
        <v>0</v>
      </c>
      <c r="U341" s="33">
        <v>2.1950363556591586E-2</v>
      </c>
      <c r="V341" s="33">
        <v>0.13362910213011872</v>
      </c>
      <c r="W341" s="33">
        <v>0</v>
      </c>
      <c r="X341" s="33">
        <v>6.2394979551539761E-5</v>
      </c>
      <c r="Y341" s="33">
        <v>6.1557043570066927E-5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2.9102064465533011</v>
      </c>
      <c r="D343" s="117">
        <f t="shared" si="145"/>
        <v>5.8034378814211394</v>
      </c>
      <c r="E343" s="117">
        <f t="shared" si="145"/>
        <v>7.4023486976885415</v>
      </c>
      <c r="F343" s="117">
        <f t="shared" si="145"/>
        <v>4.874329558482664</v>
      </c>
      <c r="G343" s="117">
        <f t="shared" si="145"/>
        <v>4.2143492116098411</v>
      </c>
      <c r="H343" s="117">
        <f t="shared" si="145"/>
        <v>1.7628756904179643</v>
      </c>
      <c r="I343" s="117">
        <f t="shared" si="145"/>
        <v>0.3305333544368636</v>
      </c>
      <c r="J343" s="117">
        <f t="shared" si="145"/>
        <v>9.3579200095091991E-2</v>
      </c>
      <c r="K343" s="117">
        <f t="shared" si="145"/>
        <v>1.081601831699998</v>
      </c>
      <c r="L343" s="117">
        <f t="shared" si="145"/>
        <v>4.5217096378099209</v>
      </c>
      <c r="M343" s="117">
        <f t="shared" si="145"/>
        <v>6.5489645363809812</v>
      </c>
      <c r="N343" s="117">
        <f t="shared" si="145"/>
        <v>9.397019149516094</v>
      </c>
      <c r="O343" s="117">
        <f t="shared" si="145"/>
        <v>3.0641902657360158</v>
      </c>
      <c r="P343" s="117">
        <f t="shared" si="145"/>
        <v>0</v>
      </c>
      <c r="Q343" s="117">
        <f t="shared" si="145"/>
        <v>0.84435988818622398</v>
      </c>
      <c r="R343" s="117">
        <f t="shared" ref="R343:V343" si="146">R344+R347+R349+R359</f>
        <v>3.5256594927678773</v>
      </c>
      <c r="S343" s="117">
        <f t="shared" si="146"/>
        <v>3.0409248754226947</v>
      </c>
      <c r="T343" s="117">
        <f t="shared" si="146"/>
        <v>0</v>
      </c>
      <c r="U343" s="117">
        <f t="shared" si="146"/>
        <v>0.12896163460289997</v>
      </c>
      <c r="V343" s="117">
        <f t="shared" si="146"/>
        <v>0.76678349687644276</v>
      </c>
      <c r="W343" s="117">
        <f t="shared" ref="W343:Y343" si="147">W344+W347+W349+W359</f>
        <v>0</v>
      </c>
      <c r="X343" s="117">
        <f t="shared" si="147"/>
        <v>2.1832360918360667E-4</v>
      </c>
      <c r="Y343" s="117">
        <f t="shared" si="147"/>
        <v>1.7053982953670307E-4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1.745127534438303</v>
      </c>
      <c r="D344" s="122">
        <f t="shared" si="148"/>
        <v>4.1891565862108786</v>
      </c>
      <c r="E344" s="122">
        <f t="shared" si="148"/>
        <v>5.538197479901334</v>
      </c>
      <c r="F344" s="122">
        <f t="shared" si="148"/>
        <v>3.3900636977081642</v>
      </c>
      <c r="G344" s="122">
        <f t="shared" si="148"/>
        <v>2.8121514700407686</v>
      </c>
      <c r="H344" s="122">
        <f t="shared" si="148"/>
        <v>1.2103301525837227</v>
      </c>
      <c r="I344" s="122">
        <f t="shared" si="148"/>
        <v>0.2190820925229266</v>
      </c>
      <c r="J344" s="122">
        <f t="shared" si="148"/>
        <v>6.0813630086721589E-2</v>
      </c>
      <c r="K344" s="122">
        <f t="shared" si="148"/>
        <v>0.60523313434256631</v>
      </c>
      <c r="L344" s="122">
        <f t="shared" si="148"/>
        <v>2.9144867975566737</v>
      </c>
      <c r="M344" s="122">
        <f t="shared" si="148"/>
        <v>4.4331342115744894</v>
      </c>
      <c r="N344" s="122">
        <f t="shared" si="148"/>
        <v>6.2056009062564712</v>
      </c>
      <c r="O344" s="122">
        <f t="shared" si="148"/>
        <v>2.0602226065213403</v>
      </c>
      <c r="P344" s="122">
        <f t="shared" si="148"/>
        <v>0</v>
      </c>
      <c r="Q344" s="122">
        <f t="shared" si="148"/>
        <v>0.50648083984049008</v>
      </c>
      <c r="R344" s="122">
        <f t="shared" ref="R344:V344" si="149">SUM(R345:R346)</f>
        <v>2.1554029391229967</v>
      </c>
      <c r="S344" s="122">
        <f t="shared" si="149"/>
        <v>1.8497251114029076</v>
      </c>
      <c r="T344" s="122">
        <f t="shared" si="149"/>
        <v>0</v>
      </c>
      <c r="U344" s="122">
        <f t="shared" si="149"/>
        <v>6.9651201955532246E-2</v>
      </c>
      <c r="V344" s="122">
        <f t="shared" si="149"/>
        <v>0.39950118275894148</v>
      </c>
      <c r="W344" s="122">
        <f t="shared" ref="W344:Y344" si="150">SUM(W345:W346)</f>
        <v>0</v>
      </c>
      <c r="X344" s="122">
        <f t="shared" si="150"/>
        <v>8.5902905151473351E-5</v>
      </c>
      <c r="Y344" s="122">
        <f t="shared" si="150"/>
        <v>5.0883900724562658E-5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1.7294685364333462</v>
      </c>
      <c r="D345" s="98">
        <v>4.1517772304630984</v>
      </c>
      <c r="E345" s="98">
        <v>5.4894362484250392</v>
      </c>
      <c r="F345" s="98">
        <v>3.3605984828586131</v>
      </c>
      <c r="G345" s="98">
        <v>2.7881501248090359</v>
      </c>
      <c r="H345" s="98">
        <v>1.200097161029237</v>
      </c>
      <c r="I345" s="98">
        <v>0.21726608406649522</v>
      </c>
      <c r="J345" s="98">
        <v>6.0311775447536173E-2</v>
      </c>
      <c r="K345" s="98">
        <v>0.60029783564738959</v>
      </c>
      <c r="L345" s="98">
        <v>2.8907612959053668</v>
      </c>
      <c r="M345" s="98">
        <v>4.3971807165451118</v>
      </c>
      <c r="N345" s="98">
        <v>6.1567126951043658</v>
      </c>
      <c r="O345" s="98">
        <v>2.0439584574436531</v>
      </c>
      <c r="P345" s="98">
        <v>0</v>
      </c>
      <c r="Q345" s="98">
        <v>0.5025474442176372</v>
      </c>
      <c r="R345" s="98">
        <v>2.1387818134530256</v>
      </c>
      <c r="S345" s="98">
        <v>1.8354425120162348</v>
      </c>
      <c r="T345" s="98">
        <v>0</v>
      </c>
      <c r="U345" s="98">
        <v>6.9118831444222553E-2</v>
      </c>
      <c r="V345" s="98">
        <v>0.39643521370941154</v>
      </c>
      <c r="W345" s="98">
        <v>0</v>
      </c>
      <c r="X345" s="98">
        <v>8.524413322456159E-5</v>
      </c>
      <c r="Y345" s="98">
        <v>5.049246131623197E-5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1.5658998004956903E-2</v>
      </c>
      <c r="D346" s="98">
        <v>3.7379355747780209E-2</v>
      </c>
      <c r="E346" s="98">
        <v>4.8761231476294527E-2</v>
      </c>
      <c r="F346" s="98">
        <v>2.9465214849550895E-2</v>
      </c>
      <c r="G346" s="98">
        <v>2.400134523173262E-2</v>
      </c>
      <c r="H346" s="98">
        <v>1.023299155448563E-2</v>
      </c>
      <c r="I346" s="98">
        <v>1.8160084564313734E-3</v>
      </c>
      <c r="J346" s="98">
        <v>5.018546391854185E-4</v>
      </c>
      <c r="K346" s="98">
        <v>4.9352986951767602E-3</v>
      </c>
      <c r="L346" s="98">
        <v>2.372550165130698E-2</v>
      </c>
      <c r="M346" s="98">
        <v>3.5953495029377565E-2</v>
      </c>
      <c r="N346" s="98">
        <v>4.8888211152105558E-2</v>
      </c>
      <c r="O346" s="98">
        <v>1.626414907768723E-2</v>
      </c>
      <c r="P346" s="98">
        <v>0</v>
      </c>
      <c r="Q346" s="98">
        <v>3.9333956228528415E-3</v>
      </c>
      <c r="R346" s="98">
        <v>1.6621125669970958E-2</v>
      </c>
      <c r="S346" s="98">
        <v>1.4282599386672893E-2</v>
      </c>
      <c r="T346" s="98">
        <v>0</v>
      </c>
      <c r="U346" s="98">
        <v>5.3237051130969315E-4</v>
      </c>
      <c r="V346" s="98">
        <v>3.0659690495299136E-3</v>
      </c>
      <c r="W346" s="98">
        <v>0</v>
      </c>
      <c r="X346" s="98">
        <v>6.5877192691175628E-7</v>
      </c>
      <c r="Y346" s="98">
        <v>3.9143940833068514E-7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7.4562853682895003E-2</v>
      </c>
      <c r="D347" s="122">
        <f t="shared" si="151"/>
        <v>7.5017599351680425E-2</v>
      </c>
      <c r="E347" s="122">
        <f t="shared" si="151"/>
        <v>0.12224527383485261</v>
      </c>
      <c r="F347" s="122">
        <f t="shared" si="151"/>
        <v>5.4731759169199035E-2</v>
      </c>
      <c r="G347" s="122">
        <f t="shared" si="151"/>
        <v>5.1976545060436002E-2</v>
      </c>
      <c r="H347" s="122">
        <f t="shared" si="151"/>
        <v>2.091576425926428E-2</v>
      </c>
      <c r="I347" s="122">
        <f t="shared" si="151"/>
        <v>6.6930642102084993E-3</v>
      </c>
      <c r="J347" s="122">
        <f t="shared" si="151"/>
        <v>1.3409375603468741E-3</v>
      </c>
      <c r="K347" s="122">
        <f t="shared" si="151"/>
        <v>4.8583513350570998E-2</v>
      </c>
      <c r="L347" s="122">
        <f t="shared" si="151"/>
        <v>6.1365860911820669E-2</v>
      </c>
      <c r="M347" s="122">
        <f t="shared" si="151"/>
        <v>9.5633540405821421E-2</v>
      </c>
      <c r="N347" s="122">
        <f t="shared" si="151"/>
        <v>0.63541405851095745</v>
      </c>
      <c r="O347" s="122">
        <f t="shared" si="151"/>
        <v>4.6140590762497422E-2</v>
      </c>
      <c r="P347" s="122">
        <f t="shared" si="151"/>
        <v>0</v>
      </c>
      <c r="Q347" s="122">
        <f t="shared" si="151"/>
        <v>1.8855311410754607E-2</v>
      </c>
      <c r="R347" s="122">
        <f t="shared" si="151"/>
        <v>0.14738740169839015</v>
      </c>
      <c r="S347" s="122">
        <f t="shared" si="151"/>
        <v>0.14234943554785018</v>
      </c>
      <c r="T347" s="122">
        <f t="shared" si="151"/>
        <v>0</v>
      </c>
      <c r="U347" s="122">
        <f t="shared" si="151"/>
        <v>4.6814160967210746E-3</v>
      </c>
      <c r="V347" s="122">
        <f t="shared" si="151"/>
        <v>2.9498256492363796E-2</v>
      </c>
      <c r="W347" s="122">
        <f t="shared" si="151"/>
        <v>0</v>
      </c>
      <c r="X347" s="122">
        <f t="shared" si="151"/>
        <v>1.6464888988236392E-5</v>
      </c>
      <c r="Y347" s="122">
        <f t="shared" si="151"/>
        <v>1.3405632869652634E-5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7.4562853682895003E-2</v>
      </c>
      <c r="D348" s="98">
        <v>7.5017599351680425E-2</v>
      </c>
      <c r="E348" s="98">
        <v>0.12224527383485261</v>
      </c>
      <c r="F348" s="98">
        <v>5.4731759169199035E-2</v>
      </c>
      <c r="G348" s="98">
        <v>5.1976545060436002E-2</v>
      </c>
      <c r="H348" s="98">
        <v>2.091576425926428E-2</v>
      </c>
      <c r="I348" s="98">
        <v>6.6930642102084993E-3</v>
      </c>
      <c r="J348" s="98">
        <v>1.3409375603468741E-3</v>
      </c>
      <c r="K348" s="98">
        <v>4.8583513350570998E-2</v>
      </c>
      <c r="L348" s="98">
        <v>6.1365860911820669E-2</v>
      </c>
      <c r="M348" s="98">
        <v>9.5633540405821421E-2</v>
      </c>
      <c r="N348" s="98">
        <v>0.63541405851095745</v>
      </c>
      <c r="O348" s="98">
        <v>4.6140590762497422E-2</v>
      </c>
      <c r="P348" s="98">
        <v>0</v>
      </c>
      <c r="Q348" s="98">
        <v>1.8855311410754607E-2</v>
      </c>
      <c r="R348" s="98">
        <v>0.14738740169839015</v>
      </c>
      <c r="S348" s="98">
        <v>0.14234943554785018</v>
      </c>
      <c r="T348" s="98">
        <v>0</v>
      </c>
      <c r="U348" s="98">
        <v>4.6814160967210746E-3</v>
      </c>
      <c r="V348" s="98">
        <v>2.9498256492363796E-2</v>
      </c>
      <c r="W348" s="98">
        <v>0</v>
      </c>
      <c r="X348" s="98">
        <v>1.6464888988236392E-5</v>
      </c>
      <c r="Y348" s="98">
        <v>1.3405632869652634E-5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0.64634160893883152</v>
      </c>
      <c r="D349" s="122">
        <v>0.95051103476546961</v>
      </c>
      <c r="E349" s="122">
        <v>1.0468085649954586</v>
      </c>
      <c r="F349" s="122">
        <v>0.84080023854673391</v>
      </c>
      <c r="G349" s="122">
        <v>0.81355568899835284</v>
      </c>
      <c r="H349" s="122">
        <v>0.32010072282901814</v>
      </c>
      <c r="I349" s="122">
        <v>6.2007611894132689E-2</v>
      </c>
      <c r="J349" s="122">
        <v>1.9250331845779324E-2</v>
      </c>
      <c r="K349" s="122">
        <v>0.26655899159720581</v>
      </c>
      <c r="L349" s="122">
        <v>0.97419748755863589</v>
      </c>
      <c r="M349" s="122">
        <v>1.2613492043140073</v>
      </c>
      <c r="N349" s="122">
        <v>1.5849574985276746</v>
      </c>
      <c r="O349" s="122">
        <v>0.5967888972074652</v>
      </c>
      <c r="P349" s="122">
        <v>0</v>
      </c>
      <c r="Q349" s="122">
        <v>0.19012387686695942</v>
      </c>
      <c r="R349" s="122">
        <v>0.73627835403077702</v>
      </c>
      <c r="S349" s="122">
        <v>0.63508745754834917</v>
      </c>
      <c r="T349" s="122">
        <v>0</v>
      </c>
      <c r="U349" s="122">
        <v>3.3271080288678867E-2</v>
      </c>
      <c r="V349" s="122">
        <v>0.20497326874330812</v>
      </c>
      <c r="W349" s="122">
        <v>0</v>
      </c>
      <c r="X349" s="122">
        <v>6.1113703744995827E-5</v>
      </c>
      <c r="Y349" s="122">
        <v>5.1727376524981734E-5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1.5555023022481287E-3</v>
      </c>
      <c r="D350" s="98">
        <v>9.7066346067840835E-3</v>
      </c>
      <c r="E350" s="98">
        <v>8.163062904365562E-3</v>
      </c>
      <c r="F350" s="98">
        <v>3.717582693672704E-3</v>
      </c>
      <c r="G350" s="98">
        <v>2.919232810974292E-3</v>
      </c>
      <c r="H350" s="98">
        <v>1.6031849200082518E-3</v>
      </c>
      <c r="I350" s="98">
        <v>2.703395077980738E-4</v>
      </c>
      <c r="J350" s="98">
        <v>8.8052219644874574E-4</v>
      </c>
      <c r="K350" s="98">
        <v>6.0776364888038793E-3</v>
      </c>
      <c r="L350" s="98">
        <v>2.482061031137554E-2</v>
      </c>
      <c r="M350" s="98">
        <v>3.0595679743020181E-2</v>
      </c>
      <c r="N350" s="98">
        <v>6.0362995974488659E-2</v>
      </c>
      <c r="O350" s="98">
        <v>3.3869695549136693E-2</v>
      </c>
      <c r="P350" s="98">
        <v>0</v>
      </c>
      <c r="Q350" s="98">
        <v>4.2592677484072557E-4</v>
      </c>
      <c r="R350" s="98">
        <v>6.3313160607620178E-3</v>
      </c>
      <c r="S350" s="98">
        <v>6.2530521023817318E-3</v>
      </c>
      <c r="T350" s="98">
        <v>0</v>
      </c>
      <c r="U350" s="98">
        <v>6.7782995007054309E-4</v>
      </c>
      <c r="V350" s="98">
        <v>8.5934325195190907E-3</v>
      </c>
      <c r="W350" s="98">
        <v>0</v>
      </c>
      <c r="X350" s="98">
        <v>6.1113703744995827E-5</v>
      </c>
      <c r="Y350" s="98">
        <v>5.1727376524981734E-5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3.726233624443403E-3</v>
      </c>
      <c r="D351" s="98">
        <v>3.3074268881300431E-3</v>
      </c>
      <c r="E351" s="98">
        <v>5.5501910016342781E-3</v>
      </c>
      <c r="F351" s="98">
        <v>5.0754618432095108E-3</v>
      </c>
      <c r="G351" s="98">
        <v>5.1405810558297809E-3</v>
      </c>
      <c r="H351" s="98">
        <v>1.9619020137534946E-3</v>
      </c>
      <c r="I351" s="98">
        <v>2.6769758759917457E-4</v>
      </c>
      <c r="J351" s="98">
        <v>6.9972464153989847E-5</v>
      </c>
      <c r="K351" s="98">
        <v>9.5419424891280379E-4</v>
      </c>
      <c r="L351" s="98">
        <v>3.4827220482384377E-3</v>
      </c>
      <c r="M351" s="98">
        <v>5.9133631385800056E-3</v>
      </c>
      <c r="N351" s="98">
        <v>6.071989373999857E-3</v>
      </c>
      <c r="O351" s="98">
        <v>2.3322499903962765E-3</v>
      </c>
      <c r="P351" s="98">
        <v>0</v>
      </c>
      <c r="Q351" s="98">
        <v>1.4974747876581667E-4</v>
      </c>
      <c r="R351" s="98">
        <v>4.2030402957403423E-4</v>
      </c>
      <c r="S351" s="98">
        <v>9.4907450818913829E-4</v>
      </c>
      <c r="T351" s="98">
        <v>0</v>
      </c>
      <c r="U351" s="98">
        <v>7.4859126405815376E-5</v>
      </c>
      <c r="V351" s="98">
        <v>4.971705854012081E-4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0.64105987301213996</v>
      </c>
      <c r="D355" s="101">
        <v>0.93749697327055548</v>
      </c>
      <c r="E355" s="101">
        <v>1.0330953110894587</v>
      </c>
      <c r="F355" s="101">
        <v>0.83200719400985168</v>
      </c>
      <c r="G355" s="101">
        <v>0.80549587513154874</v>
      </c>
      <c r="H355" s="101">
        <v>0.31653563589525641</v>
      </c>
      <c r="I355" s="101">
        <v>6.1469574798735438E-2</v>
      </c>
      <c r="J355" s="101">
        <v>1.8299837185176589E-2</v>
      </c>
      <c r="K355" s="101">
        <v>0.25952716085948913</v>
      </c>
      <c r="L355" s="101">
        <v>0.57429727564694033</v>
      </c>
      <c r="M355" s="101">
        <v>1.1387159066977943</v>
      </c>
      <c r="N355" s="101">
        <v>1.4599105011105802</v>
      </c>
      <c r="O355" s="101">
        <v>0.50729979884703658</v>
      </c>
      <c r="P355" s="101">
        <v>0</v>
      </c>
      <c r="Q355" s="101">
        <v>0.18073623389579616</v>
      </c>
      <c r="R355" s="101">
        <v>0.65222819190642656</v>
      </c>
      <c r="S355" s="101">
        <v>0.53974247882916093</v>
      </c>
      <c r="T355" s="101">
        <v>0</v>
      </c>
      <c r="U355" s="101">
        <v>2.9280789414362129E-2</v>
      </c>
      <c r="V355" s="101">
        <v>0.18222294951303405</v>
      </c>
      <c r="W355" s="101">
        <v>0</v>
      </c>
      <c r="X355" s="101">
        <v>0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0.37159687955208148</v>
      </c>
      <c r="M356" s="104">
        <v>8.612425473461284E-2</v>
      </c>
      <c r="N356" s="104">
        <v>5.861201206860607E-2</v>
      </c>
      <c r="O356" s="104">
        <v>5.328715282089564E-2</v>
      </c>
      <c r="P356" s="104">
        <v>0</v>
      </c>
      <c r="Q356" s="104">
        <v>8.8119687175567084E-3</v>
      </c>
      <c r="R356" s="104">
        <v>7.72985420340144E-2</v>
      </c>
      <c r="S356" s="104">
        <v>8.8142852108617442E-2</v>
      </c>
      <c r="T356" s="104">
        <v>0</v>
      </c>
      <c r="U356" s="104">
        <v>3.2376017978403781E-3</v>
      </c>
      <c r="V356" s="104">
        <v>1.365971612535377E-2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0.12869210118940386</v>
      </c>
      <c r="M357" s="98">
        <v>2.8872338947676598E-2</v>
      </c>
      <c r="N357" s="98">
        <v>1.831533668245099E-2</v>
      </c>
      <c r="O357" s="98">
        <v>1.7807419954426751E-2</v>
      </c>
      <c r="P357" s="98">
        <v>0</v>
      </c>
      <c r="Q357" s="98">
        <v>2.8712771435822795E-3</v>
      </c>
      <c r="R357" s="98">
        <v>2.7166483289297768E-2</v>
      </c>
      <c r="S357" s="98">
        <v>3.3015543692117837E-2</v>
      </c>
      <c r="T357" s="98">
        <v>0</v>
      </c>
      <c r="U357" s="98">
        <v>1.1496419440606303E-3</v>
      </c>
      <c r="V357" s="98">
        <v>4.9727055443341342E-3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0.24290477836267763</v>
      </c>
      <c r="M358" s="98">
        <v>5.7251915786936246E-2</v>
      </c>
      <c r="N358" s="98">
        <v>4.0296675386155077E-2</v>
      </c>
      <c r="O358" s="98">
        <v>3.547973286646889E-2</v>
      </c>
      <c r="P358" s="98">
        <v>0</v>
      </c>
      <c r="Q358" s="98">
        <v>5.9406915739744293E-3</v>
      </c>
      <c r="R358" s="98">
        <v>5.0132058744716629E-2</v>
      </c>
      <c r="S358" s="98">
        <v>5.5127308416499606E-2</v>
      </c>
      <c r="T358" s="98">
        <v>0</v>
      </c>
      <c r="U358" s="98">
        <v>2.0879598537797478E-3</v>
      </c>
      <c r="V358" s="98">
        <v>8.6870105810196354E-3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0.44417444949327151</v>
      </c>
      <c r="D359" s="122">
        <v>0.58875266109311164</v>
      </c>
      <c r="E359" s="122">
        <v>0.6950973789568955</v>
      </c>
      <c r="F359" s="122">
        <v>0.58873386305856767</v>
      </c>
      <c r="G359" s="122">
        <v>0.53666550751028341</v>
      </c>
      <c r="H359" s="122">
        <v>0.21152905074595907</v>
      </c>
      <c r="I359" s="122">
        <v>4.2750585809595856E-2</v>
      </c>
      <c r="J359" s="122">
        <v>1.2174300602244198E-2</v>
      </c>
      <c r="K359" s="122">
        <v>0.16122619240965491</v>
      </c>
      <c r="L359" s="122">
        <v>0.57165949178279019</v>
      </c>
      <c r="M359" s="122">
        <v>0.75884758008666275</v>
      </c>
      <c r="N359" s="122">
        <v>0.97104668622099022</v>
      </c>
      <c r="O359" s="122">
        <v>0.36103817124471294</v>
      </c>
      <c r="P359" s="122">
        <v>0</v>
      </c>
      <c r="Q359" s="122">
        <v>0.12889986006801993</v>
      </c>
      <c r="R359" s="122">
        <v>0.48659079791571336</v>
      </c>
      <c r="S359" s="122">
        <v>0.4137628709235876</v>
      </c>
      <c r="T359" s="122">
        <v>0</v>
      </c>
      <c r="U359" s="122">
        <v>2.1357936261967792E-2</v>
      </c>
      <c r="V359" s="122">
        <v>0.13281078888182943</v>
      </c>
      <c r="W359" s="122">
        <v>0</v>
      </c>
      <c r="X359" s="122">
        <v>5.4842111298901093E-5</v>
      </c>
      <c r="Y359" s="122">
        <v>5.4522919417506048E-5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1.6681993489496904E-2</v>
      </c>
      <c r="D360" s="98">
        <v>9.9602939086382888E-2</v>
      </c>
      <c r="E360" s="98">
        <v>8.8437312955203073E-2</v>
      </c>
      <c r="F360" s="98">
        <v>6.10073975903766E-2</v>
      </c>
      <c r="G360" s="98">
        <v>5.6648981001039357E-2</v>
      </c>
      <c r="H360" s="98">
        <v>2.0930010659791304E-2</v>
      </c>
      <c r="I360" s="98">
        <v>1.980239195861854E-3</v>
      </c>
      <c r="J360" s="98">
        <v>4.0809040149011313E-3</v>
      </c>
      <c r="K360" s="98">
        <v>1.9281349856635623E-2</v>
      </c>
      <c r="L360" s="98">
        <v>0.1433119295741028</v>
      </c>
      <c r="M360" s="98">
        <v>0.13724883231325671</v>
      </c>
      <c r="N360" s="98">
        <v>0.19682957143268792</v>
      </c>
      <c r="O360" s="98">
        <v>2.1637267324099225E-2</v>
      </c>
      <c r="P360" s="98">
        <v>0</v>
      </c>
      <c r="Q360" s="98">
        <v>0</v>
      </c>
      <c r="R360" s="98">
        <v>2.5333333319740121E-4</v>
      </c>
      <c r="S360" s="98">
        <v>1.5068308176267343E-3</v>
      </c>
      <c r="T360" s="98">
        <v>0</v>
      </c>
      <c r="U360" s="98">
        <v>1.239304221804515E-3</v>
      </c>
      <c r="V360" s="98">
        <v>8.1563237163454413E-3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5.334416006902188E-2</v>
      </c>
      <c r="D361" s="98">
        <v>0.11813953386307718</v>
      </c>
      <c r="E361" s="98">
        <v>0.12236962321503267</v>
      </c>
      <c r="F361" s="98">
        <v>7.4525953274157591E-2</v>
      </c>
      <c r="G361" s="98">
        <v>4.6917212294838161E-2</v>
      </c>
      <c r="H361" s="98">
        <v>1.8158200576807428E-2</v>
      </c>
      <c r="I361" s="98">
        <v>3.4315569925557087E-3</v>
      </c>
      <c r="J361" s="98">
        <v>1.0609693792706654E-3</v>
      </c>
      <c r="K361" s="98">
        <v>2.2037274526245862E-2</v>
      </c>
      <c r="L361" s="98">
        <v>5.838577397494938E-2</v>
      </c>
      <c r="M361" s="98">
        <v>9.5198523285760742E-2</v>
      </c>
      <c r="N361" s="98">
        <v>7.5992415218265538E-2</v>
      </c>
      <c r="O361" s="98">
        <v>4.3027819475308988E-2</v>
      </c>
      <c r="P361" s="98">
        <v>0</v>
      </c>
      <c r="Q361" s="98">
        <v>1.6696408116937105E-2</v>
      </c>
      <c r="R361" s="98">
        <v>5.6482483967310419E-2</v>
      </c>
      <c r="S361" s="98">
        <v>2.7588580165438428E-2</v>
      </c>
      <c r="T361" s="98">
        <v>0</v>
      </c>
      <c r="U361" s="98">
        <v>1.5317183145155799E-3</v>
      </c>
      <c r="V361" s="98">
        <v>9.6265061330877161E-3</v>
      </c>
      <c r="W361" s="98">
        <v>0</v>
      </c>
      <c r="X361" s="98">
        <v>0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0.37414829593475274</v>
      </c>
      <c r="D362" s="33">
        <v>0.37101018814365155</v>
      </c>
      <c r="E362" s="33">
        <v>0.48429044278665978</v>
      </c>
      <c r="F362" s="33">
        <v>0.45320051219403346</v>
      </c>
      <c r="G362" s="33">
        <v>0.43309931421440589</v>
      </c>
      <c r="H362" s="33">
        <v>0.17244083950936034</v>
      </c>
      <c r="I362" s="33">
        <v>3.7338789621178294E-2</v>
      </c>
      <c r="J362" s="33">
        <v>7.0324272080724013E-3</v>
      </c>
      <c r="K362" s="33">
        <v>0.11990756802677342</v>
      </c>
      <c r="L362" s="33">
        <v>0.36996178823373804</v>
      </c>
      <c r="M362" s="33">
        <v>0.52640022448764534</v>
      </c>
      <c r="N362" s="33">
        <v>0.69822469957003674</v>
      </c>
      <c r="O362" s="33">
        <v>0.29637308444530475</v>
      </c>
      <c r="P362" s="33">
        <v>0</v>
      </c>
      <c r="Q362" s="33">
        <v>0.11220345195108282</v>
      </c>
      <c r="R362" s="33">
        <v>0.42985498061520555</v>
      </c>
      <c r="S362" s="33">
        <v>0.38466745994052243</v>
      </c>
      <c r="T362" s="33">
        <v>0</v>
      </c>
      <c r="U362" s="33">
        <v>1.8586913725647698E-2</v>
      </c>
      <c r="V362" s="33">
        <v>0.11502795903239628</v>
      </c>
      <c r="W362" s="33">
        <v>0</v>
      </c>
      <c r="X362" s="33">
        <v>5.4842111298901093E-5</v>
      </c>
      <c r="Y362" s="33">
        <v>5.4522919417506048E-5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0.59914794551567807</v>
      </c>
      <c r="D364" s="119">
        <f t="shared" si="152"/>
        <v>0.58757574103966748</v>
      </c>
      <c r="E364" s="119">
        <f t="shared" si="152"/>
        <v>0.59323428446606408</v>
      </c>
      <c r="F364" s="119">
        <f t="shared" si="152"/>
        <v>0.59850161571902405</v>
      </c>
      <c r="G364" s="119">
        <f t="shared" si="152"/>
        <v>0.60428637737796631</v>
      </c>
      <c r="H364" s="119">
        <f t="shared" si="152"/>
        <v>0.60767055101078904</v>
      </c>
      <c r="I364" s="119">
        <f t="shared" si="152"/>
        <v>0.61804902529791927</v>
      </c>
      <c r="J364" s="119">
        <f t="shared" si="152"/>
        <v>0.61363038012162907</v>
      </c>
      <c r="K364" s="119">
        <f t="shared" si="152"/>
        <v>0.6376612794833495</v>
      </c>
      <c r="L364" s="119">
        <f t="shared" si="152"/>
        <v>0.63785117002480585</v>
      </c>
      <c r="M364" s="119">
        <f t="shared" si="152"/>
        <v>0.63202044980984839</v>
      </c>
      <c r="N364" s="119">
        <f t="shared" si="152"/>
        <v>0.66541956328516072</v>
      </c>
      <c r="O364" s="119">
        <f t="shared" si="152"/>
        <v>0.64787569703757741</v>
      </c>
      <c r="P364" s="119" t="str">
        <f t="shared" si="152"/>
        <v/>
      </c>
      <c r="Q364" s="119">
        <f t="shared" si="152"/>
        <v>0.67259605088951346</v>
      </c>
      <c r="R364" s="119">
        <f t="shared" ref="R364:V364" si="153">IF(R343=0,"",R343/R322)</f>
        <v>0.69840585438470859</v>
      </c>
      <c r="S364" s="119">
        <f t="shared" si="153"/>
        <v>0.72113341310107693</v>
      </c>
      <c r="T364" s="119" t="str">
        <f t="shared" si="153"/>
        <v/>
      </c>
      <c r="U364" s="119">
        <f t="shared" si="153"/>
        <v>0.74866625114329266</v>
      </c>
      <c r="V364" s="119">
        <f t="shared" si="153"/>
        <v>0.7625517828913756</v>
      </c>
      <c r="W364" s="119" t="str">
        <f t="shared" ref="W364:Y364" si="154">IF(W343=0,"",W343/W322)</f>
        <v/>
      </c>
      <c r="X364" s="119">
        <f t="shared" si="154"/>
        <v>0.82056745798588437</v>
      </c>
      <c r="Y364" s="119">
        <f t="shared" si="154"/>
        <v>0.83833187814031973</v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0.56844242115048882</v>
      </c>
      <c r="D365" s="124">
        <f t="shared" si="155"/>
        <v>0.57278660325623609</v>
      </c>
      <c r="E365" s="124">
        <f t="shared" si="155"/>
        <v>0.57731476470867715</v>
      </c>
      <c r="F365" s="124">
        <f t="shared" si="155"/>
        <v>0.58199518258711491</v>
      </c>
      <c r="G365" s="124">
        <f t="shared" si="155"/>
        <v>0.58684262529878406</v>
      </c>
      <c r="H365" s="124">
        <f t="shared" si="155"/>
        <v>0.59187051493923348</v>
      </c>
      <c r="I365" s="124">
        <f t="shared" si="155"/>
        <v>0.59703306352590135</v>
      </c>
      <c r="J365" s="124">
        <f t="shared" si="155"/>
        <v>0.60238613834741417</v>
      </c>
      <c r="K365" s="124">
        <f t="shared" si="155"/>
        <v>0.6078711004403865</v>
      </c>
      <c r="L365" s="124">
        <f t="shared" si="155"/>
        <v>0.61349178946926619</v>
      </c>
      <c r="M365" s="124">
        <f t="shared" si="155"/>
        <v>0.61909550221870346</v>
      </c>
      <c r="N365" s="124">
        <f t="shared" si="155"/>
        <v>0.62428145252771527</v>
      </c>
      <c r="O365" s="124">
        <f t="shared" si="155"/>
        <v>0.62896743041717806</v>
      </c>
      <c r="P365" s="124" t="str">
        <f t="shared" si="155"/>
        <v/>
      </c>
      <c r="Q365" s="124">
        <f t="shared" si="155"/>
        <v>0.64119352224692217</v>
      </c>
      <c r="R365" s="124">
        <f t="shared" ref="R365:V365" si="156">IF(R344=0,"",R344/R323)</f>
        <v>0.65598716429038129</v>
      </c>
      <c r="S365" s="124">
        <f t="shared" si="156"/>
        <v>0.67523473821266244</v>
      </c>
      <c r="T365" s="124" t="str">
        <f t="shared" si="156"/>
        <v/>
      </c>
      <c r="U365" s="124">
        <f t="shared" si="156"/>
        <v>0.71429134397372263</v>
      </c>
      <c r="V365" s="124">
        <f t="shared" si="156"/>
        <v>0.72911040033766261</v>
      </c>
      <c r="W365" s="124" t="str">
        <f t="shared" ref="W365:Y365" si="157">IF(W344=0,"",W344/W323)</f>
        <v/>
      </c>
      <c r="X365" s="124">
        <f t="shared" si="157"/>
        <v>0.74659767444693459</v>
      </c>
      <c r="Y365" s="124">
        <f t="shared" si="157"/>
        <v>0.7524805005782037</v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0.56622992324721333</v>
      </c>
      <c r="D366" s="111">
        <f t="shared" si="158"/>
        <v>0.57059193812669351</v>
      </c>
      <c r="E366" s="111">
        <f t="shared" si="158"/>
        <v>0.57515528507632629</v>
      </c>
      <c r="F366" s="111">
        <f t="shared" si="158"/>
        <v>0.57986995775743555</v>
      </c>
      <c r="G366" s="111">
        <f t="shared" si="158"/>
        <v>0.5847628581262666</v>
      </c>
      <c r="H366" s="111">
        <f t="shared" si="158"/>
        <v>0.58981792523725018</v>
      </c>
      <c r="I366" s="111">
        <f t="shared" si="158"/>
        <v>0.59502889885582844</v>
      </c>
      <c r="J366" s="111">
        <f t="shared" si="158"/>
        <v>0.60039968758948947</v>
      </c>
      <c r="K366" s="111">
        <f t="shared" si="158"/>
        <v>0.60591770953488633</v>
      </c>
      <c r="L366" s="111">
        <f t="shared" si="158"/>
        <v>0.61155181882286258</v>
      </c>
      <c r="M366" s="111">
        <f t="shared" si="158"/>
        <v>0.61717333990504586</v>
      </c>
      <c r="N366" s="111">
        <f t="shared" si="158"/>
        <v>0.62242448392229321</v>
      </c>
      <c r="O366" s="111">
        <f t="shared" si="158"/>
        <v>0.62711594983198016</v>
      </c>
      <c r="P366" s="111" t="str">
        <f t="shared" si="158"/>
        <v/>
      </c>
      <c r="Q366" s="111">
        <f t="shared" si="158"/>
        <v>0.63939787087235533</v>
      </c>
      <c r="R366" s="111">
        <f t="shared" ref="R366:V366" si="159">IF(R345=0,"",R345/R324)</f>
        <v>0.65423810539603577</v>
      </c>
      <c r="S366" s="111">
        <f t="shared" si="159"/>
        <v>0.673532600637606</v>
      </c>
      <c r="T366" s="111" t="str">
        <f t="shared" si="159"/>
        <v/>
      </c>
      <c r="U366" s="111">
        <f t="shared" si="159"/>
        <v>0.71272292628554146</v>
      </c>
      <c r="V366" s="111">
        <f t="shared" si="159"/>
        <v>0.72758609397075025</v>
      </c>
      <c r="W366" s="111" t="str">
        <f t="shared" ref="W366:Y366" si="160">IF(W345=0,"",W345/W324)</f>
        <v/>
      </c>
      <c r="X366" s="111">
        <f t="shared" si="160"/>
        <v>0.74513846321930488</v>
      </c>
      <c r="Y366" s="111">
        <f t="shared" si="160"/>
        <v>0.75103934750053614</v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 t="str">
        <f t="shared" si="161"/>
        <v/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 t="str">
        <f t="shared" si="162"/>
        <v/>
      </c>
      <c r="U367" s="111">
        <f t="shared" si="162"/>
        <v>1</v>
      </c>
      <c r="V367" s="111">
        <f t="shared" si="162"/>
        <v>1</v>
      </c>
      <c r="W367" s="111" t="str">
        <f t="shared" ref="W367:Y367" si="163">IF(W346=0,"",W346/W325)</f>
        <v/>
      </c>
      <c r="X367" s="111">
        <f t="shared" si="163"/>
        <v>1</v>
      </c>
      <c r="Y367" s="111">
        <f t="shared" si="163"/>
        <v>1</v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2.0851312292954223</v>
      </c>
      <c r="D368" s="124">
        <f t="shared" si="164"/>
        <v>2.1660722324919206</v>
      </c>
      <c r="E368" s="124">
        <f t="shared" si="164"/>
        <v>2.2482266969678211</v>
      </c>
      <c r="F368" s="124">
        <f t="shared" si="164"/>
        <v>2.331040989863653</v>
      </c>
      <c r="G368" s="124">
        <f t="shared" si="164"/>
        <v>2.4149948812631896</v>
      </c>
      <c r="H368" s="124">
        <f t="shared" si="164"/>
        <v>2.5000129697255162</v>
      </c>
      <c r="I368" s="124">
        <f t="shared" si="164"/>
        <v>2.5861958241793559</v>
      </c>
      <c r="J368" s="124">
        <f t="shared" si="164"/>
        <v>2.6739941870021857</v>
      </c>
      <c r="K368" s="124">
        <f t="shared" si="164"/>
        <v>2.763765083739782</v>
      </c>
      <c r="L368" s="124">
        <f t="shared" si="164"/>
        <v>2.8555558598220445</v>
      </c>
      <c r="M368" s="124">
        <f t="shared" si="164"/>
        <v>2.9607413233283784</v>
      </c>
      <c r="N368" s="124">
        <f t="shared" si="164"/>
        <v>3.0826981325588232</v>
      </c>
      <c r="O368" s="124">
        <f t="shared" si="164"/>
        <v>3.2212087286280249</v>
      </c>
      <c r="P368" s="124" t="str">
        <f t="shared" si="164"/>
        <v/>
      </c>
      <c r="Q368" s="124">
        <f t="shared" si="164"/>
        <v>3.471457216826729</v>
      </c>
      <c r="R368" s="124">
        <f t="shared" ref="R368:V368" si="165">IF(R347=0,"",R347/R326)</f>
        <v>3.4950023186121273</v>
      </c>
      <c r="S368" s="124">
        <f t="shared" si="165"/>
        <v>3.4976184410327269</v>
      </c>
      <c r="T368" s="124" t="str">
        <f t="shared" si="165"/>
        <v/>
      </c>
      <c r="U368" s="124">
        <f t="shared" si="165"/>
        <v>3.5037550244884548</v>
      </c>
      <c r="V368" s="124">
        <f t="shared" si="165"/>
        <v>3.512984240860435</v>
      </c>
      <c r="W368" s="124" t="str">
        <f t="shared" ref="W368:Y368" si="166">IF(W347=0,"",W347/W326)</f>
        <v/>
      </c>
      <c r="X368" s="124">
        <f t="shared" si="166"/>
        <v>3.5817860671489004</v>
      </c>
      <c r="Y368" s="124">
        <f t="shared" si="166"/>
        <v>3.625193399041557</v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2.0851312292954223</v>
      </c>
      <c r="D369" s="111">
        <f t="shared" si="167"/>
        <v>2.1660722324919206</v>
      </c>
      <c r="E369" s="111">
        <f t="shared" si="167"/>
        <v>2.2482266969678211</v>
      </c>
      <c r="F369" s="111">
        <f t="shared" si="167"/>
        <v>2.331040989863653</v>
      </c>
      <c r="G369" s="111">
        <f t="shared" si="167"/>
        <v>2.4149948812631896</v>
      </c>
      <c r="H369" s="111">
        <f t="shared" si="167"/>
        <v>2.5000129697255162</v>
      </c>
      <c r="I369" s="111">
        <f t="shared" si="167"/>
        <v>2.5861958241793559</v>
      </c>
      <c r="J369" s="111">
        <f t="shared" si="167"/>
        <v>2.6739941870021857</v>
      </c>
      <c r="K369" s="111">
        <f t="shared" si="167"/>
        <v>2.763765083739782</v>
      </c>
      <c r="L369" s="111">
        <f t="shared" si="167"/>
        <v>2.8555558598220445</v>
      </c>
      <c r="M369" s="111">
        <f t="shared" si="167"/>
        <v>2.9607413233283784</v>
      </c>
      <c r="N369" s="111">
        <f t="shared" si="167"/>
        <v>3.0826981325588232</v>
      </c>
      <c r="O369" s="111">
        <f t="shared" si="167"/>
        <v>3.2212087286280249</v>
      </c>
      <c r="P369" s="111" t="str">
        <f t="shared" si="167"/>
        <v/>
      </c>
      <c r="Q369" s="111">
        <f t="shared" si="167"/>
        <v>3.471457216826729</v>
      </c>
      <c r="R369" s="111">
        <f t="shared" ref="R369:V369" si="168">IF(R348=0,"",R348/R327)</f>
        <v>3.4950023186121273</v>
      </c>
      <c r="S369" s="111">
        <f t="shared" si="168"/>
        <v>3.4976184410327269</v>
      </c>
      <c r="T369" s="111" t="str">
        <f t="shared" si="168"/>
        <v/>
      </c>
      <c r="U369" s="111">
        <f t="shared" si="168"/>
        <v>3.5037550244884548</v>
      </c>
      <c r="V369" s="111">
        <f t="shared" si="168"/>
        <v>3.512984240860435</v>
      </c>
      <c r="W369" s="111" t="str">
        <f t="shared" ref="W369:Y369" si="169">IF(W348=0,"",W348/W327)</f>
        <v/>
      </c>
      <c r="X369" s="111">
        <f t="shared" si="169"/>
        <v>3.5817860671489004</v>
      </c>
      <c r="Y369" s="111">
        <f t="shared" si="169"/>
        <v>3.625193399041557</v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0.57623745739786048</v>
      </c>
      <c r="D370" s="124">
        <f t="shared" si="170"/>
        <v>0.57774281603845734</v>
      </c>
      <c r="E370" s="124">
        <f t="shared" si="170"/>
        <v>0.5790972272762358</v>
      </c>
      <c r="F370" s="124">
        <f t="shared" si="170"/>
        <v>0.58052844455893227</v>
      </c>
      <c r="G370" s="124">
        <f t="shared" si="170"/>
        <v>0.5821131948721362</v>
      </c>
      <c r="H370" s="124">
        <f t="shared" si="170"/>
        <v>0.58385597234296838</v>
      </c>
      <c r="I370" s="124">
        <f t="shared" si="170"/>
        <v>0.58581381691625189</v>
      </c>
      <c r="J370" s="124">
        <f t="shared" si="170"/>
        <v>0.5885848726277273</v>
      </c>
      <c r="K370" s="124">
        <f t="shared" si="170"/>
        <v>0.59067996390661015</v>
      </c>
      <c r="L370" s="124">
        <f t="shared" si="170"/>
        <v>0.66056367481823719</v>
      </c>
      <c r="M370" s="124">
        <f t="shared" si="170"/>
        <v>0.60981042894443627</v>
      </c>
      <c r="N370" s="124">
        <f t="shared" si="170"/>
        <v>0.61364558072396902</v>
      </c>
      <c r="O370" s="124">
        <f t="shared" si="170"/>
        <v>0.6348243803929382</v>
      </c>
      <c r="P370" s="124" t="str">
        <f t="shared" si="170"/>
        <v/>
      </c>
      <c r="Q370" s="124">
        <f t="shared" si="170"/>
        <v>0.66088006585076897</v>
      </c>
      <c r="R370" s="124">
        <f t="shared" ref="R370:V370" si="171">IF(R349=0,"",R349/R328)</f>
        <v>0.68029799187493933</v>
      </c>
      <c r="S370" s="124">
        <f t="shared" si="171"/>
        <v>0.69517211786873567</v>
      </c>
      <c r="T370" s="124" t="str">
        <f t="shared" si="171"/>
        <v/>
      </c>
      <c r="U370" s="124">
        <f t="shared" si="171"/>
        <v>0.71069519707539464</v>
      </c>
      <c r="V370" s="124">
        <f t="shared" si="171"/>
        <v>0.71673320736428414</v>
      </c>
      <c r="W370" s="124" t="str">
        <f t="shared" ref="W370:Y370" si="172">IF(W349=0,"",W349/W328)</f>
        <v/>
      </c>
      <c r="X370" s="124">
        <f t="shared" si="172"/>
        <v>0.72742978819597237</v>
      </c>
      <c r="Y370" s="124">
        <f t="shared" si="172"/>
        <v>0.73319043432383391</v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0.57520676327234521</v>
      </c>
      <c r="D371" s="111">
        <f t="shared" si="173"/>
        <v>0.57889565054484682</v>
      </c>
      <c r="E371" s="111">
        <f t="shared" si="173"/>
        <v>0.5827548011776652</v>
      </c>
      <c r="F371" s="111">
        <f t="shared" si="173"/>
        <v>0.58674192559788896</v>
      </c>
      <c r="G371" s="111">
        <f t="shared" si="173"/>
        <v>0.59087977436615124</v>
      </c>
      <c r="H371" s="111">
        <f t="shared" si="173"/>
        <v>0.59515476499377851</v>
      </c>
      <c r="I371" s="111">
        <f t="shared" si="173"/>
        <v>0.5995616032990172</v>
      </c>
      <c r="J371" s="111">
        <f t="shared" si="173"/>
        <v>0.60410359472965125</v>
      </c>
      <c r="K371" s="111">
        <f t="shared" si="173"/>
        <v>0.60877009896821177</v>
      </c>
      <c r="L371" s="111">
        <f t="shared" si="173"/>
        <v>0.61353477644376764</v>
      </c>
      <c r="M371" s="111">
        <f t="shared" si="173"/>
        <v>0.61828880827197541</v>
      </c>
      <c r="N371" s="111">
        <f t="shared" si="173"/>
        <v>0.6227296180505989</v>
      </c>
      <c r="O371" s="111">
        <f t="shared" si="173"/>
        <v>0.62669711686978713</v>
      </c>
      <c r="P371" s="111" t="str">
        <f t="shared" si="173"/>
        <v/>
      </c>
      <c r="Q371" s="111">
        <f t="shared" si="173"/>
        <v>0.63708374402707635</v>
      </c>
      <c r="R371" s="111">
        <f t="shared" ref="R371:V371" si="174">IF(R350=0,"",R350/R329)</f>
        <v>0.64963389659828152</v>
      </c>
      <c r="S371" s="111">
        <f t="shared" si="174"/>
        <v>0.66595094729446158</v>
      </c>
      <c r="T371" s="111" t="str">
        <f t="shared" si="174"/>
        <v/>
      </c>
      <c r="U371" s="111">
        <f t="shared" si="174"/>
        <v>0.69909358836337243</v>
      </c>
      <c r="V371" s="111">
        <f t="shared" si="174"/>
        <v>0.71166313514803548</v>
      </c>
      <c r="W371" s="111" t="str">
        <f t="shared" ref="W371:Y371" si="175">IF(W350=0,"",W350/W329)</f>
        <v/>
      </c>
      <c r="X371" s="111">
        <f t="shared" si="175"/>
        <v>0.72742978819597237</v>
      </c>
      <c r="Y371" s="111">
        <f t="shared" si="175"/>
        <v>0.73319043432383391</v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0.51487787184501421</v>
      </c>
      <c r="D372" s="111">
        <f t="shared" si="176"/>
        <v>0.51670628920293271</v>
      </c>
      <c r="E372" s="111">
        <f t="shared" si="176"/>
        <v>0.51878886466630025</v>
      </c>
      <c r="F372" s="111">
        <f t="shared" si="176"/>
        <v>0.52090609805313814</v>
      </c>
      <c r="G372" s="111">
        <f t="shared" si="176"/>
        <v>0.52325739610575772</v>
      </c>
      <c r="H372" s="111">
        <f t="shared" si="176"/>
        <v>0.52581835397748999</v>
      </c>
      <c r="I372" s="111">
        <f t="shared" si="176"/>
        <v>0.5286381054954673</v>
      </c>
      <c r="J372" s="111">
        <f t="shared" si="176"/>
        <v>0.53191793460676984</v>
      </c>
      <c r="K372" s="111">
        <f t="shared" si="176"/>
        <v>0.53582898561039072</v>
      </c>
      <c r="L372" s="111">
        <f t="shared" si="176"/>
        <v>0.54041704662287104</v>
      </c>
      <c r="M372" s="111">
        <f t="shared" si="176"/>
        <v>0.54977009991821069</v>
      </c>
      <c r="N372" s="111">
        <f t="shared" si="176"/>
        <v>0.56518755765363937</v>
      </c>
      <c r="O372" s="111">
        <f t="shared" si="176"/>
        <v>0.58772697057918488</v>
      </c>
      <c r="P372" s="111" t="str">
        <f t="shared" si="176"/>
        <v/>
      </c>
      <c r="Q372" s="111">
        <f t="shared" si="176"/>
        <v>0.63966664549383567</v>
      </c>
      <c r="R372" s="111">
        <f t="shared" ref="R372:V372" si="177">IF(R351=0,"",R351/R330)</f>
        <v>0.65563190603352783</v>
      </c>
      <c r="S372" s="111">
        <f t="shared" si="177"/>
        <v>0.67049708516629769</v>
      </c>
      <c r="T372" s="111" t="str">
        <f t="shared" si="177"/>
        <v/>
      </c>
      <c r="U372" s="111">
        <f t="shared" si="177"/>
        <v>0.69517395416996641</v>
      </c>
      <c r="V372" s="111">
        <f t="shared" si="177"/>
        <v>0.70410902152036259</v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0.57663940680534598</v>
      </c>
      <c r="D376" s="112">
        <f t="shared" si="188"/>
        <v>0.57797176354610791</v>
      </c>
      <c r="E376" s="112">
        <f t="shared" si="188"/>
        <v>0.57943036419409755</v>
      </c>
      <c r="F376" s="112">
        <f t="shared" si="188"/>
        <v>0.58090656355625303</v>
      </c>
      <c r="G376" s="112">
        <f t="shared" si="188"/>
        <v>0.58250001121233042</v>
      </c>
      <c r="H376" s="112">
        <f t="shared" si="188"/>
        <v>0.58419945886333369</v>
      </c>
      <c r="I376" s="112">
        <f t="shared" si="188"/>
        <v>0.58603075041584718</v>
      </c>
      <c r="J376" s="112">
        <f t="shared" si="188"/>
        <v>0.58809751210514183</v>
      </c>
      <c r="K376" s="112">
        <f t="shared" si="188"/>
        <v>0.59049128885778601</v>
      </c>
      <c r="L376" s="112">
        <f t="shared" si="188"/>
        <v>0.5932435554920743</v>
      </c>
      <c r="M376" s="112">
        <f t="shared" si="188"/>
        <v>0.59847594585915886</v>
      </c>
      <c r="N376" s="112">
        <f t="shared" si="188"/>
        <v>0.60710368633484801</v>
      </c>
      <c r="O376" s="112">
        <f t="shared" si="188"/>
        <v>0.62025986902993158</v>
      </c>
      <c r="P376" s="112" t="str">
        <f t="shared" si="188"/>
        <v/>
      </c>
      <c r="Q376" s="112">
        <f t="shared" si="188"/>
        <v>0.65378088122369582</v>
      </c>
      <c r="R376" s="112">
        <f t="shared" ref="R376:V376" si="189">IF(R355=0,"",R355/R334)</f>
        <v>0.66492009603909086</v>
      </c>
      <c r="S376" s="112">
        <f t="shared" si="189"/>
        <v>0.67571207514380216</v>
      </c>
      <c r="T376" s="112" t="str">
        <f t="shared" si="189"/>
        <v/>
      </c>
      <c r="U376" s="112">
        <f t="shared" si="189"/>
        <v>0.69715242561315116</v>
      </c>
      <c r="V376" s="112">
        <f t="shared" si="189"/>
        <v>0.70769549228160544</v>
      </c>
      <c r="W376" s="112" t="str">
        <f t="shared" ref="W376:Y376" si="190">IF(W355=0,"",W355/W334)</f>
        <v/>
      </c>
      <c r="X376" s="112" t="str">
        <f t="shared" si="190"/>
        <v/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>
        <f t="shared" si="191"/>
        <v>0.80811021962479523</v>
      </c>
      <c r="M377" s="113">
        <f t="shared" si="191"/>
        <v>0.81638216342019587</v>
      </c>
      <c r="N377" s="113">
        <f t="shared" si="191"/>
        <v>0.83178831043634638</v>
      </c>
      <c r="O377" s="113">
        <f t="shared" si="191"/>
        <v>0.83015574052583085</v>
      </c>
      <c r="P377" s="113" t="str">
        <f t="shared" si="191"/>
        <v/>
      </c>
      <c r="Q377" s="113">
        <f t="shared" si="191"/>
        <v>0.85284035259675706</v>
      </c>
      <c r="R377" s="113">
        <f t="shared" ref="R377:V377" si="192">IF(R356=0,"",R356/R335)</f>
        <v>0.84953887629601033</v>
      </c>
      <c r="S377" s="113">
        <f t="shared" si="192"/>
        <v>0.84762782797415837</v>
      </c>
      <c r="T377" s="113" t="str">
        <f t="shared" si="192"/>
        <v/>
      </c>
      <c r="U377" s="113">
        <f t="shared" si="192"/>
        <v>0.86636067971620001</v>
      </c>
      <c r="V377" s="113">
        <f t="shared" si="192"/>
        <v>0.86929104075915942</v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>
        <f t="shared" si="194"/>
        <v>0.5932435554920743</v>
      </c>
      <c r="M378" s="111">
        <f t="shared" si="194"/>
        <v>0.59847594585915886</v>
      </c>
      <c r="N378" s="111">
        <f t="shared" si="194"/>
        <v>0.60710368633484801</v>
      </c>
      <c r="O378" s="111">
        <f t="shared" si="194"/>
        <v>0.62025986902993158</v>
      </c>
      <c r="P378" s="111" t="str">
        <f t="shared" si="194"/>
        <v/>
      </c>
      <c r="Q378" s="111">
        <f t="shared" si="194"/>
        <v>0.65378088122369582</v>
      </c>
      <c r="R378" s="111">
        <f t="shared" ref="R378:V378" si="195">IF(R357=0,"",R357/R336)</f>
        <v>0.66492009603909086</v>
      </c>
      <c r="S378" s="111">
        <f t="shared" si="195"/>
        <v>0.67571207514380227</v>
      </c>
      <c r="T378" s="111" t="str">
        <f t="shared" si="195"/>
        <v/>
      </c>
      <c r="U378" s="111">
        <f t="shared" si="195"/>
        <v>0.69715242561315116</v>
      </c>
      <c r="V378" s="111">
        <f t="shared" si="195"/>
        <v>0.70769549228160544</v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 t="str">
        <f t="shared" si="197"/>
        <v/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 t="str">
        <f t="shared" si="198"/>
        <v/>
      </c>
      <c r="U379" s="111">
        <f t="shared" si="198"/>
        <v>1</v>
      </c>
      <c r="V379" s="111">
        <f t="shared" si="198"/>
        <v>1</v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0.70525409413831397</v>
      </c>
      <c r="D380" s="124">
        <f t="shared" si="200"/>
        <v>0.66644084617840826</v>
      </c>
      <c r="E380" s="124">
        <f t="shared" si="200"/>
        <v>0.67954118427286359</v>
      </c>
      <c r="F380" s="124">
        <f t="shared" si="200"/>
        <v>0.6946664981806574</v>
      </c>
      <c r="G380" s="124">
        <f t="shared" si="200"/>
        <v>0.70338328201888123</v>
      </c>
      <c r="H380" s="124">
        <f t="shared" si="200"/>
        <v>0.70628454927190454</v>
      </c>
      <c r="I380" s="124">
        <f t="shared" si="200"/>
        <v>0.7195472893348055</v>
      </c>
      <c r="J380" s="124">
        <f t="shared" si="200"/>
        <v>0.66385629681568181</v>
      </c>
      <c r="K380" s="124">
        <f t="shared" si="200"/>
        <v>0.6958783321822879</v>
      </c>
      <c r="L380" s="124">
        <f t="shared" si="200"/>
        <v>0.67890444563393815</v>
      </c>
      <c r="M380" s="124">
        <f t="shared" si="200"/>
        <v>0.68951134246590073</v>
      </c>
      <c r="N380" s="124">
        <f t="shared" si="200"/>
        <v>0.69730110289176928</v>
      </c>
      <c r="O380" s="124">
        <f t="shared" si="200"/>
        <v>0.72262025923617901</v>
      </c>
      <c r="P380" s="124" t="str">
        <f t="shared" si="200"/>
        <v/>
      </c>
      <c r="Q380" s="124">
        <f t="shared" si="200"/>
        <v>0.7478664163945461</v>
      </c>
      <c r="R380" s="124">
        <f t="shared" ref="R380:V380" si="201">IF(R359=0,"",R359/R338)</f>
        <v>0.76273598478554527</v>
      </c>
      <c r="S380" s="124">
        <f t="shared" si="201"/>
        <v>0.79080068400340042</v>
      </c>
      <c r="T380" s="124" t="str">
        <f t="shared" si="201"/>
        <v/>
      </c>
      <c r="U380" s="124">
        <f t="shared" si="201"/>
        <v>0.80313201211985419</v>
      </c>
      <c r="V380" s="124">
        <f t="shared" si="201"/>
        <v>0.81359112944671041</v>
      </c>
      <c r="W380" s="124" t="str">
        <f t="shared" ref="W380:Y380" si="202">IF(W359=0,"",W359/W338)</f>
        <v/>
      </c>
      <c r="X380" s="124">
        <f t="shared" si="202"/>
        <v>0.87895070553873944</v>
      </c>
      <c r="Y380" s="124">
        <f t="shared" si="202"/>
        <v>0.88572998726694319</v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0.5724412728459376</v>
      </c>
      <c r="D381" s="111">
        <f t="shared" si="203"/>
        <v>0.57283839798351521</v>
      </c>
      <c r="E381" s="111">
        <f t="shared" si="203"/>
        <v>0.57323555889356981</v>
      </c>
      <c r="F381" s="111">
        <f t="shared" si="203"/>
        <v>0.57363272468168935</v>
      </c>
      <c r="G381" s="111">
        <f t="shared" si="203"/>
        <v>0.57402992341415593</v>
      </c>
      <c r="H381" s="111">
        <f t="shared" si="203"/>
        <v>0.5744271516560141</v>
      </c>
      <c r="I381" s="111">
        <f t="shared" si="203"/>
        <v>0.57482441632279613</v>
      </c>
      <c r="J381" s="111">
        <f t="shared" si="203"/>
        <v>0.57522174574499918</v>
      </c>
      <c r="K381" s="111">
        <f t="shared" si="203"/>
        <v>0.57561916401099655</v>
      </c>
      <c r="L381" s="111">
        <f t="shared" si="203"/>
        <v>0.57601667756541619</v>
      </c>
      <c r="M381" s="111">
        <f t="shared" si="203"/>
        <v>0.57631856642240686</v>
      </c>
      <c r="N381" s="111">
        <f t="shared" si="203"/>
        <v>0.57648730809310511</v>
      </c>
      <c r="O381" s="111">
        <f t="shared" si="203"/>
        <v>0.57658816055704998</v>
      </c>
      <c r="P381" s="111" t="str">
        <f t="shared" si="203"/>
        <v/>
      </c>
      <c r="Q381" s="111" t="str">
        <f t="shared" si="203"/>
        <v/>
      </c>
      <c r="R381" s="111">
        <f t="shared" ref="R381:V381" si="204">IF(R360=0,"",R360/R339)</f>
        <v>0.58102370079033117</v>
      </c>
      <c r="S381" s="111">
        <f t="shared" si="204"/>
        <v>0.58526783710606889</v>
      </c>
      <c r="T381" s="111" t="str">
        <f t="shared" si="204"/>
        <v/>
      </c>
      <c r="U381" s="111">
        <f t="shared" si="204"/>
        <v>0.5941707419344856</v>
      </c>
      <c r="V381" s="111">
        <f t="shared" si="204"/>
        <v>0.59718369457614884</v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0.56700199689254016</v>
      </c>
      <c r="D382" s="111">
        <f t="shared" si="206"/>
        <v>0.56758658886115776</v>
      </c>
      <c r="E382" s="111">
        <f t="shared" si="206"/>
        <v>0.56817123348900234</v>
      </c>
      <c r="F382" s="111">
        <f t="shared" si="206"/>
        <v>0.56875588529765031</v>
      </c>
      <c r="G382" s="111">
        <f t="shared" si="206"/>
        <v>0.56934058560234868</v>
      </c>
      <c r="H382" s="111">
        <f t="shared" si="206"/>
        <v>0.56992532934663753</v>
      </c>
      <c r="I382" s="111">
        <f t="shared" si="206"/>
        <v>0.5705101267105942</v>
      </c>
      <c r="J382" s="111">
        <f t="shared" si="206"/>
        <v>0.5710950193984059</v>
      </c>
      <c r="K382" s="111">
        <f t="shared" si="206"/>
        <v>0.57168004286959995</v>
      </c>
      <c r="L382" s="111">
        <f t="shared" si="206"/>
        <v>0.57226520661105373</v>
      </c>
      <c r="M382" s="111">
        <f t="shared" si="206"/>
        <v>0.57270960507519653</v>
      </c>
      <c r="N382" s="111">
        <f t="shared" si="206"/>
        <v>0.57295800291287291</v>
      </c>
      <c r="O382" s="111">
        <f t="shared" si="206"/>
        <v>0.57310646377535357</v>
      </c>
      <c r="P382" s="111" t="str">
        <f t="shared" si="206"/>
        <v/>
      </c>
      <c r="Q382" s="111">
        <f t="shared" si="206"/>
        <v>0.57520683590360422</v>
      </c>
      <c r="R382" s="111">
        <f t="shared" ref="R382:V382" si="207">IF(R361=0,"",R361/R340)</f>
        <v>0.57963584444531813</v>
      </c>
      <c r="S382" s="111">
        <f t="shared" si="207"/>
        <v>0.58588346709401951</v>
      </c>
      <c r="T382" s="111" t="str">
        <f t="shared" si="207"/>
        <v/>
      </c>
      <c r="U382" s="111">
        <f t="shared" si="207"/>
        <v>0.59898907579913918</v>
      </c>
      <c r="V382" s="111">
        <f t="shared" si="207"/>
        <v>0.60342432239895238</v>
      </c>
      <c r="W382" s="111" t="str">
        <f t="shared" ref="W382:Y382" si="208">IF(W361=0,"",W361/W340)</f>
        <v/>
      </c>
      <c r="X382" s="111" t="str">
        <f t="shared" si="208"/>
        <v/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0.73856997355405796</v>
      </c>
      <c r="D383" s="45">
        <f t="shared" si="209"/>
        <v>0.73993605403568641</v>
      </c>
      <c r="E383" s="45">
        <f t="shared" si="209"/>
        <v>0.74136654552803982</v>
      </c>
      <c r="F383" s="45">
        <f t="shared" si="209"/>
        <v>0.7428058203400375</v>
      </c>
      <c r="G383" s="45">
        <f t="shared" si="209"/>
        <v>0.74430441390431878</v>
      </c>
      <c r="H383" s="45">
        <f t="shared" si="209"/>
        <v>0.74585614132728084</v>
      </c>
      <c r="I383" s="45">
        <f t="shared" si="209"/>
        <v>0.74747345454100256</v>
      </c>
      <c r="J383" s="45">
        <f t="shared" si="209"/>
        <v>0.74920736471607507</v>
      </c>
      <c r="K383" s="45">
        <f t="shared" si="209"/>
        <v>0.75110124476503426</v>
      </c>
      <c r="L383" s="45">
        <f t="shared" si="209"/>
        <v>0.7531666987201826</v>
      </c>
      <c r="M383" s="45">
        <f t="shared" si="209"/>
        <v>0.75611984145685784</v>
      </c>
      <c r="N383" s="45">
        <f t="shared" si="209"/>
        <v>0.76016454407380685</v>
      </c>
      <c r="O383" s="45">
        <f t="shared" si="209"/>
        <v>0.76578425358610736</v>
      </c>
      <c r="P383" s="45" t="str">
        <f t="shared" si="209"/>
        <v/>
      </c>
      <c r="Q383" s="45">
        <f t="shared" si="209"/>
        <v>0.78283294937649139</v>
      </c>
      <c r="R383" s="45">
        <f t="shared" ref="R383:V383" si="210">IF(R362=0,"",R362/R341)</f>
        <v>0.79591920134788685</v>
      </c>
      <c r="S383" s="45">
        <f t="shared" si="210"/>
        <v>0.81229437444786434</v>
      </c>
      <c r="T383" s="45" t="str">
        <f t="shared" si="210"/>
        <v/>
      </c>
      <c r="U383" s="45">
        <f t="shared" si="210"/>
        <v>0.84677019939681775</v>
      </c>
      <c r="V383" s="45">
        <f t="shared" si="210"/>
        <v>0.86080020892746889</v>
      </c>
      <c r="W383" s="45" t="str">
        <f t="shared" ref="W383:Y383" si="211">IF(W362=0,"",W362/W341)</f>
        <v/>
      </c>
      <c r="X383" s="45">
        <f t="shared" si="211"/>
        <v>0.87895070553873944</v>
      </c>
      <c r="Y383" s="45">
        <f t="shared" si="211"/>
        <v>0.88572998726694319</v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13.093910399544644</v>
      </c>
      <c r="D385" s="117">
        <f t="shared" si="212"/>
        <v>31.481637470421855</v>
      </c>
      <c r="E385" s="117">
        <f t="shared" si="212"/>
        <v>40.758120816667002</v>
      </c>
      <c r="F385" s="117">
        <f t="shared" si="212"/>
        <v>24.831621064584908</v>
      </c>
      <c r="G385" s="117">
        <f t="shared" si="212"/>
        <v>20.412760471257712</v>
      </c>
      <c r="H385" s="117">
        <f t="shared" si="212"/>
        <v>8.6891864549557223</v>
      </c>
      <c r="I385" s="117">
        <f t="shared" si="212"/>
        <v>1.5599591630149354</v>
      </c>
      <c r="J385" s="117">
        <f t="shared" si="212"/>
        <v>0.45882668487364103</v>
      </c>
      <c r="K385" s="117">
        <f t="shared" si="212"/>
        <v>4.4213056346658002</v>
      </c>
      <c r="L385" s="117">
        <f t="shared" si="212"/>
        <v>20.86663800995094</v>
      </c>
      <c r="M385" s="117">
        <f t="shared" si="212"/>
        <v>31.016147418729911</v>
      </c>
      <c r="N385" s="117">
        <f t="shared" si="212"/>
        <v>43.431434561500531</v>
      </c>
      <c r="O385" s="117">
        <f t="shared" si="212"/>
        <v>14.020055688372134</v>
      </c>
      <c r="P385" s="117">
        <f t="shared" si="212"/>
        <v>0</v>
      </c>
      <c r="Q385" s="117">
        <f t="shared" si="212"/>
        <v>3.2677768087117309</v>
      </c>
      <c r="R385" s="117">
        <f t="shared" ref="R385:V385" si="213">R386+R389+R391+R401</f>
        <v>13.521323667720305</v>
      </c>
      <c r="S385" s="117">
        <f t="shared" si="213"/>
        <v>10.949721113347595</v>
      </c>
      <c r="T385" s="117">
        <f t="shared" si="213"/>
        <v>0</v>
      </c>
      <c r="U385" s="117">
        <f t="shared" si="213"/>
        <v>0.39740526538895243</v>
      </c>
      <c r="V385" s="117">
        <f t="shared" si="213"/>
        <v>2.1947481125114097</v>
      </c>
      <c r="W385" s="117">
        <f t="shared" ref="W385:Y385" si="214">W386+W389+W391+W401</f>
        <v>0</v>
      </c>
      <c r="X385" s="117">
        <f t="shared" si="214"/>
        <v>8.1317506366254655E-4</v>
      </c>
      <c r="Y385" s="117">
        <f t="shared" si="214"/>
        <v>5.4110172317251622E-4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12.693888660233206</v>
      </c>
      <c r="D386" s="122">
        <f t="shared" si="215"/>
        <v>30.125526514003674</v>
      </c>
      <c r="E386" s="122">
        <f t="shared" si="215"/>
        <v>39.465015689276008</v>
      </c>
      <c r="F386" s="122">
        <f t="shared" si="215"/>
        <v>23.993174284244873</v>
      </c>
      <c r="G386" s="122">
        <f t="shared" si="215"/>
        <v>19.740072179945436</v>
      </c>
      <c r="H386" s="122">
        <f t="shared" si="215"/>
        <v>8.4329791258731124</v>
      </c>
      <c r="I386" s="122">
        <f t="shared" si="215"/>
        <v>1.5264442529149325</v>
      </c>
      <c r="J386" s="122">
        <f t="shared" si="215"/>
        <v>0.41798584806087974</v>
      </c>
      <c r="K386" s="122">
        <f t="shared" si="215"/>
        <v>4.1333597757315879</v>
      </c>
      <c r="L386" s="122">
        <f t="shared" si="215"/>
        <v>19.393343227544317</v>
      </c>
      <c r="M386" s="122">
        <f t="shared" si="215"/>
        <v>29.363165274990866</v>
      </c>
      <c r="N386" s="122">
        <f t="shared" si="215"/>
        <v>41.225657109705097</v>
      </c>
      <c r="O386" s="122">
        <f t="shared" si="215"/>
        <v>13.43379786445932</v>
      </c>
      <c r="P386" s="122">
        <f t="shared" si="215"/>
        <v>0</v>
      </c>
      <c r="Q386" s="122">
        <f t="shared" si="215"/>
        <v>3.1877617563505116</v>
      </c>
      <c r="R386" s="122">
        <f t="shared" ref="R386:V386" si="216">SUM(R387:R388)</f>
        <v>13.221015407680195</v>
      </c>
      <c r="S386" s="122">
        <f t="shared" si="216"/>
        <v>10.774275605232354</v>
      </c>
      <c r="T386" s="122">
        <f t="shared" si="216"/>
        <v>0</v>
      </c>
      <c r="U386" s="122">
        <f t="shared" si="216"/>
        <v>0.37844206177502732</v>
      </c>
      <c r="V386" s="122">
        <f t="shared" si="216"/>
        <v>2.0537413510667899</v>
      </c>
      <c r="W386" s="122">
        <f t="shared" ref="W386:Y386" si="217">SUM(W387:W388)</f>
        <v>0</v>
      </c>
      <c r="X386" s="122">
        <f t="shared" si="217"/>
        <v>4.6885672442722526E-4</v>
      </c>
      <c r="Y386" s="122">
        <f t="shared" si="217"/>
        <v>2.6402972553496966E-4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12.693888660233206</v>
      </c>
      <c r="D387" s="98">
        <v>30.125526514003674</v>
      </c>
      <c r="E387" s="98">
        <v>39.465015689276008</v>
      </c>
      <c r="F387" s="98">
        <v>23.993174284244873</v>
      </c>
      <c r="G387" s="98">
        <v>19.740072179945436</v>
      </c>
      <c r="H387" s="98">
        <v>8.4329791258731124</v>
      </c>
      <c r="I387" s="98">
        <v>1.5264442529149325</v>
      </c>
      <c r="J387" s="98">
        <v>0.41798584806087974</v>
      </c>
      <c r="K387" s="98">
        <v>4.1333597757315879</v>
      </c>
      <c r="L387" s="98">
        <v>19.393343227544317</v>
      </c>
      <c r="M387" s="98">
        <v>29.363165274990866</v>
      </c>
      <c r="N387" s="98">
        <v>41.225657109705097</v>
      </c>
      <c r="O387" s="98">
        <v>13.43379786445932</v>
      </c>
      <c r="P387" s="98">
        <v>0</v>
      </c>
      <c r="Q387" s="98">
        <v>3.1877617563505116</v>
      </c>
      <c r="R387" s="98">
        <v>13.221015407680195</v>
      </c>
      <c r="S387" s="98">
        <v>10.774275605232354</v>
      </c>
      <c r="T387" s="98">
        <v>0</v>
      </c>
      <c r="U387" s="98">
        <v>0.37844206177502732</v>
      </c>
      <c r="V387" s="98">
        <v>2.0537413510667899</v>
      </c>
      <c r="W387" s="98">
        <v>0</v>
      </c>
      <c r="X387" s="98">
        <v>4.6885672442722526E-4</v>
      </c>
      <c r="Y387" s="98">
        <v>2.6402972553496966E-4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3.0358380058660567E-2</v>
      </c>
      <c r="D391" s="122">
        <v>8.633216518142052E-2</v>
      </c>
      <c r="E391" s="122">
        <v>8.6184807229131355E-2</v>
      </c>
      <c r="F391" s="122">
        <v>5.1972157179036638E-2</v>
      </c>
      <c r="G391" s="122">
        <v>4.6408420733582291E-2</v>
      </c>
      <c r="H391" s="122">
        <v>2.1021613560120694E-2</v>
      </c>
      <c r="I391" s="122">
        <v>3.2227824079143659E-3</v>
      </c>
      <c r="J391" s="122">
        <v>6.4125035900384391E-3</v>
      </c>
      <c r="K391" s="122">
        <v>4.6356174621873775E-2</v>
      </c>
      <c r="L391" s="122">
        <v>0.18300220456925881</v>
      </c>
      <c r="M391" s="122">
        <v>0.23235708288939355</v>
      </c>
      <c r="N391" s="122">
        <v>0.43237805374650701</v>
      </c>
      <c r="O391" s="122">
        <v>0.23323898724676623</v>
      </c>
      <c r="P391" s="122">
        <v>0</v>
      </c>
      <c r="Q391" s="122">
        <v>3.3300230539334954E-3</v>
      </c>
      <c r="R391" s="122">
        <v>4.1108430355681319E-2</v>
      </c>
      <c r="S391" s="122">
        <v>4.0863594382593793E-2</v>
      </c>
      <c r="T391" s="122">
        <v>0</v>
      </c>
      <c r="U391" s="122">
        <v>4.0681217716583735E-3</v>
      </c>
      <c r="V391" s="122">
        <v>4.7379957485568301E-2</v>
      </c>
      <c r="W391" s="122">
        <v>0</v>
      </c>
      <c r="X391" s="122">
        <v>3.4431833923532129E-4</v>
      </c>
      <c r="Y391" s="122">
        <v>2.7707199763754651E-4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1.1238840562586725E-2</v>
      </c>
      <c r="D392" s="98">
        <v>6.9421601672769437E-2</v>
      </c>
      <c r="E392" s="98">
        <v>5.7921117431024488E-2</v>
      </c>
      <c r="F392" s="98">
        <v>2.6231021703364877E-2</v>
      </c>
      <c r="G392" s="98">
        <v>2.0454175103225242E-2</v>
      </c>
      <c r="H392" s="98">
        <v>1.11644231380107E-2</v>
      </c>
      <c r="I392" s="98">
        <v>1.8849627680572357E-3</v>
      </c>
      <c r="J392" s="98">
        <v>6.064972142374182E-3</v>
      </c>
      <c r="K392" s="98">
        <v>4.1651580448307322E-2</v>
      </c>
      <c r="L392" s="98">
        <v>0.16597664673155768</v>
      </c>
      <c r="M392" s="98">
        <v>0.20394094783960637</v>
      </c>
      <c r="N392" s="98">
        <v>0.40399559697113852</v>
      </c>
      <c r="O392" s="98">
        <v>0.22275537247942578</v>
      </c>
      <c r="P392" s="98">
        <v>0</v>
      </c>
      <c r="Q392" s="98">
        <v>2.7115548341006329E-3</v>
      </c>
      <c r="R392" s="98">
        <v>3.941481396417338E-2</v>
      </c>
      <c r="S392" s="98">
        <v>3.7124081884060897E-2</v>
      </c>
      <c r="T392" s="98">
        <v>0</v>
      </c>
      <c r="U392" s="98">
        <v>3.783634501991939E-3</v>
      </c>
      <c r="V392" s="98">
        <v>4.5514535495442057E-2</v>
      </c>
      <c r="W392" s="98">
        <v>0</v>
      </c>
      <c r="X392" s="98">
        <v>3.4431833923532129E-4</v>
      </c>
      <c r="Y392" s="98">
        <v>2.7707199763754651E-4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1.911953949607384E-2</v>
      </c>
      <c r="D393" s="98">
        <v>1.6910563508651087E-2</v>
      </c>
      <c r="E393" s="98">
        <v>2.8263689798106863E-2</v>
      </c>
      <c r="F393" s="98">
        <v>2.5741135475671761E-2</v>
      </c>
      <c r="G393" s="98">
        <v>2.5954245630357049E-2</v>
      </c>
      <c r="H393" s="98">
        <v>9.8571904221099928E-3</v>
      </c>
      <c r="I393" s="98">
        <v>1.33781963985713E-3</v>
      </c>
      <c r="J393" s="98">
        <v>3.4753144766425738E-4</v>
      </c>
      <c r="K393" s="98">
        <v>4.7045941735664558E-3</v>
      </c>
      <c r="L393" s="98">
        <v>1.7025557837701134E-2</v>
      </c>
      <c r="M393" s="98">
        <v>2.8416135049787187E-2</v>
      </c>
      <c r="N393" s="98">
        <v>2.8382456775368485E-2</v>
      </c>
      <c r="O393" s="98">
        <v>1.0483614767340442E-2</v>
      </c>
      <c r="P393" s="98">
        <v>0</v>
      </c>
      <c r="Q393" s="98">
        <v>6.1846821983286236E-4</v>
      </c>
      <c r="R393" s="98">
        <v>1.6936163915079422E-3</v>
      </c>
      <c r="S393" s="98">
        <v>3.7395124985328959E-3</v>
      </c>
      <c r="T393" s="98">
        <v>0</v>
      </c>
      <c r="U393" s="98">
        <v>2.8448726966643425E-4</v>
      </c>
      <c r="V393" s="98">
        <v>1.8654219901262452E-3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0.36966335925277716</v>
      </c>
      <c r="D401" s="122">
        <v>1.2697787912367615</v>
      </c>
      <c r="E401" s="122">
        <v>1.2069203201618646</v>
      </c>
      <c r="F401" s="122">
        <v>0.78647462316099759</v>
      </c>
      <c r="G401" s="122">
        <v>0.62627987057869605</v>
      </c>
      <c r="H401" s="122">
        <v>0.23518571552248957</v>
      </c>
      <c r="I401" s="122">
        <v>3.0292127692088618E-2</v>
      </c>
      <c r="J401" s="122">
        <v>3.4428333222722859E-2</v>
      </c>
      <c r="K401" s="122">
        <v>0.24158968431233846</v>
      </c>
      <c r="L401" s="122">
        <v>1.2902925778373628</v>
      </c>
      <c r="M401" s="122">
        <v>1.4206250608496507</v>
      </c>
      <c r="N401" s="122">
        <v>1.7733993980489287</v>
      </c>
      <c r="O401" s="122">
        <v>0.3530188366660475</v>
      </c>
      <c r="P401" s="122">
        <v>0</v>
      </c>
      <c r="Q401" s="122">
        <v>7.6685029307285976E-2</v>
      </c>
      <c r="R401" s="122">
        <v>0.25919982968442801</v>
      </c>
      <c r="S401" s="122">
        <v>0.134581913732645</v>
      </c>
      <c r="T401" s="122">
        <v>0</v>
      </c>
      <c r="U401" s="122">
        <v>1.4895081842266733E-2</v>
      </c>
      <c r="V401" s="122">
        <v>9.3626803959051208E-2</v>
      </c>
      <c r="W401" s="122">
        <v>0</v>
      </c>
      <c r="X401" s="122">
        <v>0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0.12111330191746925</v>
      </c>
      <c r="D402" s="98">
        <v>0.71989020865994047</v>
      </c>
      <c r="E402" s="98">
        <v>0.63792858787442808</v>
      </c>
      <c r="F402" s="98">
        <v>0.44030160783628958</v>
      </c>
      <c r="G402" s="98">
        <v>0.4085732529343582</v>
      </c>
      <c r="H402" s="98">
        <v>0.15101395228570666</v>
      </c>
      <c r="I402" s="98">
        <v>1.4401559246898567E-2</v>
      </c>
      <c r="J402" s="98">
        <v>2.952031629457327E-2</v>
      </c>
      <c r="K402" s="98">
        <v>0.13975014520540366</v>
      </c>
      <c r="L402" s="98">
        <v>1.0207537877486359</v>
      </c>
      <c r="M402" s="98">
        <v>0.98148069057363752</v>
      </c>
      <c r="N402" s="98">
        <v>1.423003484620802</v>
      </c>
      <c r="O402" s="98">
        <v>0.15467185046969548</v>
      </c>
      <c r="P402" s="98">
        <v>0</v>
      </c>
      <c r="Q402" s="98">
        <v>0</v>
      </c>
      <c r="R402" s="98">
        <v>1.7633261716044468E-3</v>
      </c>
      <c r="S402" s="98">
        <v>1.0179249301708465E-2</v>
      </c>
      <c r="T402" s="98">
        <v>0</v>
      </c>
      <c r="U402" s="98">
        <v>8.139362827616646E-3</v>
      </c>
      <c r="V402" s="98">
        <v>5.1480697952056231E-2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0.24855005733530788</v>
      </c>
      <c r="D403" s="98">
        <v>0.54988858257682094</v>
      </c>
      <c r="E403" s="98">
        <v>0.56899173228743649</v>
      </c>
      <c r="F403" s="98">
        <v>0.34617301532470801</v>
      </c>
      <c r="G403" s="98">
        <v>0.21770661764433788</v>
      </c>
      <c r="H403" s="98">
        <v>8.4171763236782923E-2</v>
      </c>
      <c r="I403" s="98">
        <v>1.5890568445190052E-2</v>
      </c>
      <c r="J403" s="98">
        <v>4.9080169281495931E-3</v>
      </c>
      <c r="K403" s="98">
        <v>0.1018395391069348</v>
      </c>
      <c r="L403" s="98">
        <v>0.26953879008872683</v>
      </c>
      <c r="M403" s="98">
        <v>0.43914437027601311</v>
      </c>
      <c r="N403" s="98">
        <v>0.3503959134281267</v>
      </c>
      <c r="O403" s="98">
        <v>0.19834698619635199</v>
      </c>
      <c r="P403" s="98">
        <v>0</v>
      </c>
      <c r="Q403" s="98">
        <v>7.6685029307285976E-2</v>
      </c>
      <c r="R403" s="98">
        <v>0.25743650351282354</v>
      </c>
      <c r="S403" s="98">
        <v>0.12440266443093655</v>
      </c>
      <c r="T403" s="98">
        <v>0</v>
      </c>
      <c r="U403" s="98">
        <v>6.7557190146500879E-3</v>
      </c>
      <c r="V403" s="98">
        <v>4.214610600699497E-2</v>
      </c>
      <c r="W403" s="98">
        <v>0</v>
      </c>
      <c r="X403" s="98">
        <v>0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4986.2937732805603</v>
      </c>
      <c r="D406" s="117">
        <f t="shared" si="219"/>
        <v>7769.7893405571731</v>
      </c>
      <c r="E406" s="117">
        <f t="shared" si="219"/>
        <v>8647.2754902741726</v>
      </c>
      <c r="F406" s="117">
        <f t="shared" si="219"/>
        <v>6820.5726780191317</v>
      </c>
      <c r="G406" s="117">
        <f t="shared" si="219"/>
        <v>6365.4605298037532</v>
      </c>
      <c r="H406" s="117">
        <f t="shared" si="219"/>
        <v>6895.3767145842285</v>
      </c>
      <c r="I406" s="117">
        <f t="shared" si="219"/>
        <v>6438.6520124356612</v>
      </c>
      <c r="J406" s="117">
        <f t="shared" si="219"/>
        <v>6593.2555710897286</v>
      </c>
      <c r="K406" s="117">
        <f t="shared" si="219"/>
        <v>5434.385684147509</v>
      </c>
      <c r="L406" s="117">
        <f t="shared" si="219"/>
        <v>6506.5704718682173</v>
      </c>
      <c r="M406" s="117">
        <f t="shared" si="219"/>
        <v>7687.5148540078162</v>
      </c>
      <c r="N406" s="117">
        <f t="shared" si="219"/>
        <v>7698.7874253658529</v>
      </c>
      <c r="O406" s="117">
        <f t="shared" si="219"/>
        <v>6668.1053183989407</v>
      </c>
      <c r="P406" s="117">
        <f t="shared" si="219"/>
        <v>0</v>
      </c>
      <c r="Q406" s="117">
        <f t="shared" si="219"/>
        <v>5472.2656271314727</v>
      </c>
      <c r="R406" s="117">
        <f t="shared" ref="R406:V406" si="220">R407+R410+R412+R422</f>
        <v>5809.9967792165635</v>
      </c>
      <c r="S406" s="117">
        <f t="shared" si="220"/>
        <v>5931.5653471974165</v>
      </c>
      <c r="T406" s="117">
        <f t="shared" si="220"/>
        <v>0</v>
      </c>
      <c r="U406" s="117">
        <f t="shared" si="220"/>
        <v>4626.6227757055276</v>
      </c>
      <c r="V406" s="117">
        <f t="shared" si="220"/>
        <v>4615.0511685515403</v>
      </c>
      <c r="W406" s="117">
        <f t="shared" ref="W406:Y406" si="221">W407+W410+W412+W422</f>
        <v>0</v>
      </c>
      <c r="X406" s="117">
        <f t="shared" si="221"/>
        <v>3094.3264323906733</v>
      </c>
      <c r="Y406" s="117">
        <f t="shared" si="221"/>
        <v>2365.8628154658809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3151.5835734299071</v>
      </c>
      <c r="D407" s="122">
        <f t="shared" si="222"/>
        <v>5753.3593846097001</v>
      </c>
      <c r="E407" s="122">
        <f t="shared" si="222"/>
        <v>6648.0116373163573</v>
      </c>
      <c r="F407" s="122">
        <f t="shared" si="222"/>
        <v>4878.201639939015</v>
      </c>
      <c r="G407" s="122">
        <f t="shared" si="222"/>
        <v>4373.8025348533783</v>
      </c>
      <c r="H407" s="122">
        <f t="shared" si="222"/>
        <v>4860.5078229674582</v>
      </c>
      <c r="I407" s="122">
        <f t="shared" si="222"/>
        <v>4417.8512172223855</v>
      </c>
      <c r="J407" s="122">
        <f t="shared" si="222"/>
        <v>4364.6898952936699</v>
      </c>
      <c r="K407" s="122">
        <f t="shared" si="222"/>
        <v>3189.9530360391345</v>
      </c>
      <c r="L407" s="122">
        <f t="shared" si="222"/>
        <v>4360.3581361608985</v>
      </c>
      <c r="M407" s="122">
        <f t="shared" si="222"/>
        <v>5312.4846805062371</v>
      </c>
      <c r="N407" s="122">
        <f t="shared" si="222"/>
        <v>5419.1502340809047</v>
      </c>
      <c r="O407" s="122">
        <f t="shared" si="222"/>
        <v>4618.111372098665</v>
      </c>
      <c r="P407" s="122">
        <f t="shared" si="222"/>
        <v>0</v>
      </c>
      <c r="Q407" s="122">
        <f t="shared" si="222"/>
        <v>3443.2438777339435</v>
      </c>
      <c r="R407" s="122">
        <f t="shared" ref="R407:V407" si="223">SUM(R408:R409)</f>
        <v>3781.608156265137</v>
      </c>
      <c r="S407" s="122">
        <f t="shared" si="223"/>
        <v>3853.2897061522613</v>
      </c>
      <c r="T407" s="122">
        <f t="shared" si="223"/>
        <v>0</v>
      </c>
      <c r="U407" s="122">
        <f t="shared" si="223"/>
        <v>2619.0575799953522</v>
      </c>
      <c r="V407" s="122">
        <f t="shared" si="223"/>
        <v>2514.767739270766</v>
      </c>
      <c r="W407" s="122">
        <f t="shared" ref="W407:Y407" si="224">SUM(W408:W409)</f>
        <v>0</v>
      </c>
      <c r="X407" s="122">
        <f t="shared" si="224"/>
        <v>1338.1380911100653</v>
      </c>
      <c r="Y407" s="122">
        <f t="shared" si="224"/>
        <v>786.43867179540462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3135.5085317847797</v>
      </c>
      <c r="D408" s="98">
        <v>5723.9544936906877</v>
      </c>
      <c r="E408" s="98">
        <v>6614.2198888913008</v>
      </c>
      <c r="F408" s="98">
        <v>4853.5252916492273</v>
      </c>
      <c r="G408" s="98">
        <v>4351.8957976814236</v>
      </c>
      <c r="H408" s="98">
        <v>4836.1853844269581</v>
      </c>
      <c r="I408" s="98">
        <v>4395.9876785595525</v>
      </c>
      <c r="J408" s="98">
        <v>4342.9926110790739</v>
      </c>
      <c r="K408" s="98">
        <v>3174.1410460047255</v>
      </c>
      <c r="L408" s="98">
        <v>4338.5818293023476</v>
      </c>
      <c r="M408" s="98">
        <v>5285.8108385062587</v>
      </c>
      <c r="N408" s="98">
        <v>5392.4981037804791</v>
      </c>
      <c r="O408" s="98">
        <v>4595.181070998713</v>
      </c>
      <c r="P408" s="98">
        <v>0</v>
      </c>
      <c r="Q408" s="98">
        <v>3426.0979290481196</v>
      </c>
      <c r="R408" s="98">
        <v>3762.4786469586788</v>
      </c>
      <c r="S408" s="98">
        <v>3833.1994024673309</v>
      </c>
      <c r="T408" s="98">
        <v>0</v>
      </c>
      <c r="U408" s="98">
        <v>2604.7585752689511</v>
      </c>
      <c r="V408" s="98">
        <v>2500.696223861913</v>
      </c>
      <c r="W408" s="98">
        <v>0</v>
      </c>
      <c r="X408" s="98">
        <v>1330.4765736000816</v>
      </c>
      <c r="Y408" s="98">
        <v>781.88623147651879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16.075041645127442</v>
      </c>
      <c r="D409" s="98">
        <v>29.404890919012708</v>
      </c>
      <c r="E409" s="98">
        <v>33.79174842505693</v>
      </c>
      <c r="F409" s="98">
        <v>24.676348289787349</v>
      </c>
      <c r="G409" s="98">
        <v>21.90673717195498</v>
      </c>
      <c r="H409" s="98">
        <v>24.322438540500279</v>
      </c>
      <c r="I409" s="98">
        <v>21.8635386628332</v>
      </c>
      <c r="J409" s="98">
        <v>21.697284214596348</v>
      </c>
      <c r="K409" s="98">
        <v>15.811990034409289</v>
      </c>
      <c r="L409" s="98">
        <v>21.776306858551038</v>
      </c>
      <c r="M409" s="98">
        <v>26.673841999978379</v>
      </c>
      <c r="N409" s="98">
        <v>26.652130300425991</v>
      </c>
      <c r="O409" s="98">
        <v>22.930301099951812</v>
      </c>
      <c r="P409" s="98">
        <v>0</v>
      </c>
      <c r="Q409" s="98">
        <v>17.145948685824042</v>
      </c>
      <c r="R409" s="98">
        <v>19.129509306458409</v>
      </c>
      <c r="S409" s="98">
        <v>20.090303684930547</v>
      </c>
      <c r="T409" s="98">
        <v>0</v>
      </c>
      <c r="U409" s="98">
        <v>14.299004726401227</v>
      </c>
      <c r="V409" s="98">
        <v>14.071515408852761</v>
      </c>
      <c r="W409" s="98">
        <v>0</v>
      </c>
      <c r="X409" s="98">
        <v>7.6615175099837254</v>
      </c>
      <c r="Y409" s="98">
        <v>4.5524403188858686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36.709398307443941</v>
      </c>
      <c r="D410" s="122">
        <f t="shared" si="225"/>
        <v>27.244446421826154</v>
      </c>
      <c r="E410" s="122">
        <f t="shared" si="225"/>
        <v>37.681481996756254</v>
      </c>
      <c r="F410" s="122">
        <f t="shared" si="225"/>
        <v>19.663497900853578</v>
      </c>
      <c r="G410" s="122">
        <f t="shared" si="225"/>
        <v>19.644152976507126</v>
      </c>
      <c r="H410" s="122">
        <f t="shared" si="225"/>
        <v>19.885475281891882</v>
      </c>
      <c r="I410" s="122">
        <f t="shared" si="225"/>
        <v>31.157756117800769</v>
      </c>
      <c r="J410" s="122">
        <f t="shared" si="225"/>
        <v>21.680811405773277</v>
      </c>
      <c r="K410" s="122">
        <f t="shared" si="225"/>
        <v>56.319771195190953</v>
      </c>
      <c r="L410" s="122">
        <f t="shared" si="225"/>
        <v>19.724454220309138</v>
      </c>
      <c r="M410" s="122">
        <f t="shared" si="225"/>
        <v>23.96371956326335</v>
      </c>
      <c r="N410" s="122">
        <f t="shared" si="225"/>
        <v>112.37083328405384</v>
      </c>
      <c r="O410" s="122">
        <f t="shared" si="225"/>
        <v>20.194945924237533</v>
      </c>
      <c r="P410" s="122">
        <f t="shared" si="225"/>
        <v>0</v>
      </c>
      <c r="Q410" s="122">
        <f t="shared" si="225"/>
        <v>23.676406172088122</v>
      </c>
      <c r="R410" s="122">
        <f t="shared" si="225"/>
        <v>48.535140526461738</v>
      </c>
      <c r="S410" s="122">
        <f t="shared" si="225"/>
        <v>57.248296224312575</v>
      </c>
      <c r="T410" s="122">
        <f t="shared" si="225"/>
        <v>0</v>
      </c>
      <c r="U410" s="122">
        <f t="shared" si="225"/>
        <v>35.88684913100299</v>
      </c>
      <c r="V410" s="122">
        <f t="shared" si="225"/>
        <v>38.538361852280872</v>
      </c>
      <c r="W410" s="122">
        <f t="shared" si="225"/>
        <v>0</v>
      </c>
      <c r="X410" s="122">
        <f t="shared" si="225"/>
        <v>53.46122167637234</v>
      </c>
      <c r="Y410" s="122">
        <f t="shared" si="225"/>
        <v>43.006673882634665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36.709398307443941</v>
      </c>
      <c r="D411" s="98">
        <f>RES_hhdet_in_fech!D8</f>
        <v>27.244446421826154</v>
      </c>
      <c r="E411" s="98">
        <f>RES_hhdet_in_fech!E8</f>
        <v>37.681481996756254</v>
      </c>
      <c r="F411" s="98">
        <f>RES_hhdet_in_fech!F8</f>
        <v>19.663497900853578</v>
      </c>
      <c r="G411" s="98">
        <f>RES_hhdet_in_fech!G8</f>
        <v>19.644152976507126</v>
      </c>
      <c r="H411" s="98">
        <f>RES_hhdet_in_fech!H8</f>
        <v>19.885475281891882</v>
      </c>
      <c r="I411" s="98">
        <f>RES_hhdet_in_fech!I8</f>
        <v>31.157756117800769</v>
      </c>
      <c r="J411" s="98">
        <f>RES_hhdet_in_fech!J8</f>
        <v>21.680811405773277</v>
      </c>
      <c r="K411" s="98">
        <f>RES_hhdet_in_fech!K8</f>
        <v>56.319771195190953</v>
      </c>
      <c r="L411" s="98">
        <f>RES_hhdet_in_fech!L8</f>
        <v>19.724454220309138</v>
      </c>
      <c r="M411" s="98">
        <f>RES_hhdet_in_fech!M8</f>
        <v>23.96371956326335</v>
      </c>
      <c r="N411" s="98">
        <f>RES_hhdet_in_fech!N8</f>
        <v>112.37083328405384</v>
      </c>
      <c r="O411" s="98">
        <f>RES_hhdet_in_fech!O8</f>
        <v>20.194945924237533</v>
      </c>
      <c r="P411" s="98">
        <f>RES_hhdet_in_fech!P8</f>
        <v>0</v>
      </c>
      <c r="Q411" s="98">
        <f>RES_hhdet_in_fech!Q8</f>
        <v>23.676406172088122</v>
      </c>
      <c r="R411" s="98">
        <f>RES_hhdet_in_fech!R8</f>
        <v>48.535140526461738</v>
      </c>
      <c r="S411" s="98">
        <f>RES_hhdet_in_fech!S8</f>
        <v>57.248296224312575</v>
      </c>
      <c r="T411" s="98">
        <f>RES_hhdet_in_fech!T8</f>
        <v>0</v>
      </c>
      <c r="U411" s="98">
        <f>RES_hhdet_in_fech!U8</f>
        <v>35.88684913100299</v>
      </c>
      <c r="V411" s="98">
        <f>RES_hhdet_in_fech!V8</f>
        <v>38.538361852280872</v>
      </c>
      <c r="W411" s="98">
        <f>RES_hhdet_in_fech!W8</f>
        <v>0</v>
      </c>
      <c r="X411" s="98">
        <f>RES_hhdet_in_fech!X8</f>
        <v>53.46122167637234</v>
      </c>
      <c r="Y411" s="98">
        <f>RES_hhdet_in_fech!Y8</f>
        <v>43.006673882634665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1151.4597656937178</v>
      </c>
      <c r="D412" s="122">
        <v>1294.226744380813</v>
      </c>
      <c r="E412" s="122">
        <v>1252.7135639071046</v>
      </c>
      <c r="F412" s="122">
        <v>1212.9435835771035</v>
      </c>
      <c r="G412" s="122">
        <v>1275.6218707615888</v>
      </c>
      <c r="H412" s="122">
        <v>1303.1230500252618</v>
      </c>
      <c r="I412" s="122">
        <v>1274.3478286113045</v>
      </c>
      <c r="J412" s="122">
        <v>1414.023278722131</v>
      </c>
      <c r="K412" s="122">
        <v>1445.8198627054592</v>
      </c>
      <c r="L412" s="122">
        <v>1353.6336481450619</v>
      </c>
      <c r="M412" s="122">
        <v>1534.563803681963</v>
      </c>
      <c r="N412" s="122">
        <v>1408.0814959532449</v>
      </c>
      <c r="O412" s="122">
        <v>1325.3956732265051</v>
      </c>
      <c r="P412" s="122">
        <v>0</v>
      </c>
      <c r="Q412" s="122">
        <v>1254.0299202866529</v>
      </c>
      <c r="R412" s="122">
        <v>1245.6219155965211</v>
      </c>
      <c r="S412" s="122">
        <v>1285.051218141545</v>
      </c>
      <c r="T412" s="122">
        <v>0</v>
      </c>
      <c r="U412" s="122">
        <v>1257.4054553805045</v>
      </c>
      <c r="V412" s="122">
        <v>1312.5407770964505</v>
      </c>
      <c r="W412" s="122">
        <v>0</v>
      </c>
      <c r="X412" s="122">
        <v>977.07350741982827</v>
      </c>
      <c r="Y412" s="122">
        <v>820.50905306796312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1014.5295362858078</v>
      </c>
      <c r="D413" s="98">
        <v>1291.4308667959597</v>
      </c>
      <c r="E413" s="98">
        <v>1357.5810012764427</v>
      </c>
      <c r="F413" s="98">
        <v>1188.5064449910894</v>
      </c>
      <c r="G413" s="98">
        <v>1222.5073081068188</v>
      </c>
      <c r="H413" s="98">
        <v>1305.3355835863183</v>
      </c>
      <c r="I413" s="98">
        <v>1310.9780789796416</v>
      </c>
      <c r="J413" s="98">
        <v>1412.6265254888021</v>
      </c>
      <c r="K413" s="98">
        <v>1085.1189425132402</v>
      </c>
      <c r="L413" s="98">
        <v>1447.6701691666833</v>
      </c>
      <c r="M413" s="98">
        <v>1776.2472784641122</v>
      </c>
      <c r="N413" s="98">
        <v>1713.2671425321626</v>
      </c>
      <c r="O413" s="98">
        <v>1441.6067979526861</v>
      </c>
      <c r="P413" s="98">
        <v>0</v>
      </c>
      <c r="Q413" s="98">
        <v>1295.8862519616446</v>
      </c>
      <c r="R413" s="98">
        <v>1399.3295732446416</v>
      </c>
      <c r="S413" s="98">
        <v>1475.6990623942006</v>
      </c>
      <c r="T413" s="98">
        <v>0</v>
      </c>
      <c r="U413" s="98">
        <v>1127.6261791751599</v>
      </c>
      <c r="V413" s="98">
        <v>1170.2823904788631</v>
      </c>
      <c r="W413" s="98">
        <v>0</v>
      </c>
      <c r="X413" s="98">
        <v>977.07350741982827</v>
      </c>
      <c r="Y413" s="98">
        <v>820.50905306796312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1402.795349538786</v>
      </c>
      <c r="D414" s="98">
        <v>1329.3464886809709</v>
      </c>
      <c r="E414" s="98">
        <v>1367.2741582206113</v>
      </c>
      <c r="F414" s="98">
        <v>1381.9170905471033</v>
      </c>
      <c r="G414" s="98">
        <v>1410.5598941713486</v>
      </c>
      <c r="H414" s="98">
        <v>1446.4386955024347</v>
      </c>
      <c r="I414" s="98">
        <v>1472.3318804555488</v>
      </c>
      <c r="J414" s="98">
        <v>1529.8971987333039</v>
      </c>
      <c r="K414" s="98">
        <v>1593.1143665483005</v>
      </c>
      <c r="L414" s="98">
        <v>1629.3397717851744</v>
      </c>
      <c r="M414" s="98">
        <v>1667.9072048944759</v>
      </c>
      <c r="N414" s="98">
        <v>1561.8097802962934</v>
      </c>
      <c r="O414" s="98">
        <v>1442.2123678437611</v>
      </c>
      <c r="P414" s="98">
        <v>0</v>
      </c>
      <c r="Q414" s="98">
        <v>1361.305291056661</v>
      </c>
      <c r="R414" s="98">
        <v>1242.6016842078577</v>
      </c>
      <c r="S414" s="98">
        <v>1266.3092427339911</v>
      </c>
      <c r="T414" s="98">
        <v>0</v>
      </c>
      <c r="U414" s="98">
        <v>1252.3651596514976</v>
      </c>
      <c r="V414" s="98">
        <v>1368.6549789621449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1150.4955996571402</v>
      </c>
      <c r="D418" s="101">
        <v>1294.1207878626342</v>
      </c>
      <c r="E418" s="101">
        <v>1251.3250474285062</v>
      </c>
      <c r="F418" s="101">
        <v>1212.0456191603671</v>
      </c>
      <c r="G418" s="101">
        <v>1274.9532806671368</v>
      </c>
      <c r="H418" s="101">
        <v>1302.2235728254725</v>
      </c>
      <c r="I418" s="101">
        <v>1273.3682281845295</v>
      </c>
      <c r="J418" s="101">
        <v>1413.6361190298996</v>
      </c>
      <c r="K418" s="101">
        <v>1456.270053563183</v>
      </c>
      <c r="L418" s="101">
        <v>1506.5670315092439</v>
      </c>
      <c r="M418" s="101">
        <v>1557.8934043749041</v>
      </c>
      <c r="N418" s="101">
        <v>1412.4656241924479</v>
      </c>
      <c r="O418" s="101">
        <v>1350.9409845449804</v>
      </c>
      <c r="P418" s="101">
        <v>0</v>
      </c>
      <c r="Q418" s="101">
        <v>1267.77877833406</v>
      </c>
      <c r="R418" s="101">
        <v>1274.068365616185</v>
      </c>
      <c r="S418" s="101">
        <v>1321.2577146636045</v>
      </c>
      <c r="T418" s="101">
        <v>0</v>
      </c>
      <c r="U418" s="101">
        <v>1285.4380657275683</v>
      </c>
      <c r="V418" s="101">
        <v>1336.8674185827949</v>
      </c>
      <c r="W418" s="101">
        <v>0</v>
      </c>
      <c r="X418" s="101">
        <v>0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1107.9084513561654</v>
      </c>
      <c r="M419" s="104">
        <v>1143.4362648535475</v>
      </c>
      <c r="N419" s="104">
        <v>1030.8284678619325</v>
      </c>
      <c r="O419" s="104">
        <v>1008.8136170079201</v>
      </c>
      <c r="P419" s="104">
        <v>0</v>
      </c>
      <c r="Q419" s="104">
        <v>969.08804335267621</v>
      </c>
      <c r="R419" s="104">
        <v>994.54887766678576</v>
      </c>
      <c r="S419" s="104">
        <v>1051.6319382798058</v>
      </c>
      <c r="T419" s="104">
        <v>0</v>
      </c>
      <c r="U419" s="104">
        <v>1034.796910759032</v>
      </c>
      <c r="V419" s="104">
        <v>1087.7946119387368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522.66242435016977</v>
      </c>
      <c r="M420" s="98">
        <v>522.89592878451833</v>
      </c>
      <c r="N420" s="98">
        <v>441.33119145817943</v>
      </c>
      <c r="O420" s="98">
        <v>451.2064639849022</v>
      </c>
      <c r="P420" s="98">
        <v>0</v>
      </c>
      <c r="Q420" s="98">
        <v>411.90866427749387</v>
      </c>
      <c r="R420" s="98">
        <v>446.58285962068209</v>
      </c>
      <c r="S420" s="98">
        <v>494.12707142424904</v>
      </c>
      <c r="T420" s="98">
        <v>0</v>
      </c>
      <c r="U420" s="98">
        <v>456.63088458144955</v>
      </c>
      <c r="V420" s="98">
        <v>486.42596278838965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585.24602700599553</v>
      </c>
      <c r="M421" s="98">
        <v>620.54033606902942</v>
      </c>
      <c r="N421" s="98">
        <v>589.49727640375295</v>
      </c>
      <c r="O421" s="98">
        <v>557.60715302301787</v>
      </c>
      <c r="P421" s="98">
        <v>0</v>
      </c>
      <c r="Q421" s="98">
        <v>557.1793790751824</v>
      </c>
      <c r="R421" s="98">
        <v>547.96601804610373</v>
      </c>
      <c r="S421" s="98">
        <v>557.50486685555688</v>
      </c>
      <c r="T421" s="98">
        <v>0</v>
      </c>
      <c r="U421" s="98">
        <v>578.16602617758258</v>
      </c>
      <c r="V421" s="98">
        <v>601.36864915034732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646.54103584949189</v>
      </c>
      <c r="D422" s="122">
        <v>694.95876514483371</v>
      </c>
      <c r="E422" s="122">
        <v>708.86880705395413</v>
      </c>
      <c r="F422" s="122">
        <v>709.76395660215996</v>
      </c>
      <c r="G422" s="122">
        <v>696.3919712122788</v>
      </c>
      <c r="H422" s="122">
        <v>711.86036630961621</v>
      </c>
      <c r="I422" s="122">
        <v>715.29521048416996</v>
      </c>
      <c r="J422" s="122">
        <v>792.86158566815482</v>
      </c>
      <c r="K422" s="122">
        <v>742.29301420772401</v>
      </c>
      <c r="L422" s="122">
        <v>772.85423334194832</v>
      </c>
      <c r="M422" s="122">
        <v>816.50265025635292</v>
      </c>
      <c r="N422" s="122">
        <v>759.18486204764963</v>
      </c>
      <c r="O422" s="122">
        <v>704.40332714953252</v>
      </c>
      <c r="P422" s="122">
        <v>0</v>
      </c>
      <c r="Q422" s="122">
        <v>751.31542293878829</v>
      </c>
      <c r="R422" s="122">
        <v>734.23156682844331</v>
      </c>
      <c r="S422" s="122">
        <v>735.97612667929798</v>
      </c>
      <c r="T422" s="122">
        <v>0</v>
      </c>
      <c r="U422" s="122">
        <v>714.27289119866793</v>
      </c>
      <c r="V422" s="122">
        <v>749.20429033204243</v>
      </c>
      <c r="W422" s="122">
        <v>0</v>
      </c>
      <c r="X422" s="122">
        <v>725.65361218440739</v>
      </c>
      <c r="Y422" s="122">
        <v>715.90841671987835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629.96213719960338</v>
      </c>
      <c r="D423" s="98">
        <v>939.67458323792562</v>
      </c>
      <c r="E423" s="98">
        <v>1021.7805210619741</v>
      </c>
      <c r="F423" s="98">
        <v>897.59221594868814</v>
      </c>
      <c r="G423" s="98">
        <v>816.88507351248563</v>
      </c>
      <c r="H423" s="98">
        <v>899.69083714824717</v>
      </c>
      <c r="I423" s="98">
        <v>931.73777793806607</v>
      </c>
      <c r="J423" s="98">
        <v>937.60114023172173</v>
      </c>
      <c r="K423" s="98">
        <v>746.29649544701704</v>
      </c>
      <c r="L423" s="98">
        <v>940.3715988815236</v>
      </c>
      <c r="M423" s="98">
        <v>989.16269874829084</v>
      </c>
      <c r="N423" s="98">
        <v>985.80462049811479</v>
      </c>
      <c r="O423" s="98">
        <v>961.30356322755324</v>
      </c>
      <c r="P423" s="98">
        <v>0</v>
      </c>
      <c r="Q423" s="98">
        <v>0</v>
      </c>
      <c r="R423" s="98">
        <v>845.1366846361426</v>
      </c>
      <c r="S423" s="98">
        <v>1108.985290845372</v>
      </c>
      <c r="T423" s="98">
        <v>0</v>
      </c>
      <c r="U423" s="98">
        <v>898.42663199000788</v>
      </c>
      <c r="V423" s="98">
        <v>986.59827447848045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802.17225593993919</v>
      </c>
      <c r="D424" s="98">
        <v>771.91021547006574</v>
      </c>
      <c r="E424" s="98">
        <v>888.22908008638956</v>
      </c>
      <c r="F424" s="98">
        <v>915.26554373895272</v>
      </c>
      <c r="G424" s="98">
        <v>899.89152707544497</v>
      </c>
      <c r="H424" s="98">
        <v>950.10139963228107</v>
      </c>
      <c r="I424" s="98">
        <v>896.83587108996085</v>
      </c>
      <c r="J424" s="98">
        <v>830.99965597775758</v>
      </c>
      <c r="K424" s="98">
        <v>928.19117385849268</v>
      </c>
      <c r="L424" s="98">
        <v>809.38554553781591</v>
      </c>
      <c r="M424" s="98">
        <v>1013.2044515119634</v>
      </c>
      <c r="N424" s="98">
        <v>915.9780894338777</v>
      </c>
      <c r="O424" s="98">
        <v>873.15982653791139</v>
      </c>
      <c r="P424" s="98">
        <v>0</v>
      </c>
      <c r="Q424" s="98">
        <v>1168.102316299259</v>
      </c>
      <c r="R424" s="98">
        <v>976.12637699170728</v>
      </c>
      <c r="S424" s="98">
        <v>952.42322539130828</v>
      </c>
      <c r="T424" s="98">
        <v>0</v>
      </c>
      <c r="U424" s="98">
        <v>929.37233319165</v>
      </c>
      <c r="V424" s="98">
        <v>1019.4224820718649</v>
      </c>
      <c r="W424" s="98">
        <v>0</v>
      </c>
      <c r="X424" s="98">
        <v>0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624.9687926406524</v>
      </c>
      <c r="D425" s="33">
        <v>614.08806287479752</v>
      </c>
      <c r="E425" s="33">
        <v>622.41387179674052</v>
      </c>
      <c r="F425" s="33">
        <v>654.3427574171476</v>
      </c>
      <c r="G425" s="33">
        <v>658.81215854424306</v>
      </c>
      <c r="H425" s="33">
        <v>666.87471284710762</v>
      </c>
      <c r="I425" s="33">
        <v>687.52337388325964</v>
      </c>
      <c r="J425" s="33">
        <v>704.28951708980924</v>
      </c>
      <c r="K425" s="33">
        <v>707.29163199125458</v>
      </c>
      <c r="L425" s="33">
        <v>702.84859389258622</v>
      </c>
      <c r="M425" s="33">
        <v>738.20622679053156</v>
      </c>
      <c r="N425" s="33">
        <v>683.84626772226181</v>
      </c>
      <c r="O425" s="33">
        <v>662.40344391659653</v>
      </c>
      <c r="P425" s="33">
        <v>0</v>
      </c>
      <c r="Q425" s="33">
        <v>700.68431231198031</v>
      </c>
      <c r="R425" s="33">
        <v>702.73623170801409</v>
      </c>
      <c r="S425" s="33">
        <v>718.42742733258638</v>
      </c>
      <c r="T425" s="33">
        <v>0</v>
      </c>
      <c r="U425" s="33">
        <v>682.57413947369014</v>
      </c>
      <c r="V425" s="33">
        <v>709.31376438762243</v>
      </c>
      <c r="W425" s="33">
        <v>0</v>
      </c>
      <c r="X425" s="33">
        <v>725.65361218440739</v>
      </c>
      <c r="Y425" s="33">
        <v>715.90841671987835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2987.5276699986662</v>
      </c>
      <c r="D427" s="117">
        <f t="shared" si="226"/>
        <v>4565.3397294999904</v>
      </c>
      <c r="E427" s="117">
        <f t="shared" si="226"/>
        <v>5129.8602880537319</v>
      </c>
      <c r="F427" s="117">
        <f t="shared" si="226"/>
        <v>4082.1237679234814</v>
      </c>
      <c r="G427" s="117">
        <f t="shared" si="226"/>
        <v>3846.561083897539</v>
      </c>
      <c r="H427" s="117">
        <f t="shared" si="226"/>
        <v>4190.1173675783612</v>
      </c>
      <c r="I427" s="117">
        <f t="shared" si="226"/>
        <v>3979.4026005183473</v>
      </c>
      <c r="J427" s="117">
        <f t="shared" si="226"/>
        <v>4045.8219223268397</v>
      </c>
      <c r="K427" s="117">
        <f t="shared" si="226"/>
        <v>3465.2973285594981</v>
      </c>
      <c r="L427" s="117">
        <f t="shared" si="226"/>
        <v>4150.2235883299954</v>
      </c>
      <c r="M427" s="117">
        <f t="shared" si="226"/>
        <v>4858.6665959499114</v>
      </c>
      <c r="N427" s="117">
        <f t="shared" si="226"/>
        <v>5122.9237664122329</v>
      </c>
      <c r="O427" s="117">
        <f t="shared" si="226"/>
        <v>4320.1033810776908</v>
      </c>
      <c r="P427" s="117">
        <f t="shared" si="226"/>
        <v>0</v>
      </c>
      <c r="Q427" s="117">
        <f t="shared" si="226"/>
        <v>3680.6242502270557</v>
      </c>
      <c r="R427" s="117">
        <f t="shared" ref="R427:V427" si="227">R428+R431+R433+R443</f>
        <v>4057.7357645611492</v>
      </c>
      <c r="S427" s="117">
        <f t="shared" si="227"/>
        <v>4277.4499638565485</v>
      </c>
      <c r="T427" s="117">
        <f t="shared" si="227"/>
        <v>0</v>
      </c>
      <c r="U427" s="117">
        <f t="shared" si="227"/>
        <v>3463.7963289416325</v>
      </c>
      <c r="V427" s="117">
        <f t="shared" si="227"/>
        <v>3519.2154967139027</v>
      </c>
      <c r="W427" s="117">
        <f t="shared" ref="W427:Y427" si="228">W428+W431+W433+W443</f>
        <v>0</v>
      </c>
      <c r="X427" s="117">
        <f t="shared" si="228"/>
        <v>2539.1035748053455</v>
      </c>
      <c r="Y427" s="117">
        <f t="shared" si="228"/>
        <v>1983.3782175118567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1791.4937969386058</v>
      </c>
      <c r="D428" s="122">
        <f t="shared" si="229"/>
        <v>3295.4471792229788</v>
      </c>
      <c r="E428" s="122">
        <f t="shared" si="229"/>
        <v>3837.9952741778402</v>
      </c>
      <c r="F428" s="122">
        <f t="shared" si="229"/>
        <v>2839.0898541330703</v>
      </c>
      <c r="G428" s="122">
        <f t="shared" si="229"/>
        <v>2566.7337620918329</v>
      </c>
      <c r="H428" s="122">
        <f t="shared" si="229"/>
        <v>2876.7912680459212</v>
      </c>
      <c r="I428" s="122">
        <f t="shared" si="229"/>
        <v>2637.6032464199129</v>
      </c>
      <c r="J428" s="122">
        <f t="shared" si="229"/>
        <v>2629.2286911099336</v>
      </c>
      <c r="K428" s="122">
        <f t="shared" si="229"/>
        <v>1939.0802623702607</v>
      </c>
      <c r="L428" s="122">
        <f t="shared" si="229"/>
        <v>2675.0439156802236</v>
      </c>
      <c r="M428" s="122">
        <f t="shared" si="229"/>
        <v>3288.9353713071773</v>
      </c>
      <c r="N428" s="122">
        <f t="shared" si="229"/>
        <v>3383.0749795979355</v>
      </c>
      <c r="O428" s="122">
        <f t="shared" si="229"/>
        <v>2904.6416430892459</v>
      </c>
      <c r="P428" s="122">
        <f t="shared" si="229"/>
        <v>0</v>
      </c>
      <c r="Q428" s="122">
        <f t="shared" si="229"/>
        <v>2207.7856699193771</v>
      </c>
      <c r="R428" s="122">
        <f t="shared" ref="R428:V428" si="230">SUM(R429:R430)</f>
        <v>2480.6864108857449</v>
      </c>
      <c r="S428" s="122">
        <f t="shared" si="230"/>
        <v>2601.8750659912694</v>
      </c>
      <c r="T428" s="122">
        <f t="shared" si="230"/>
        <v>0</v>
      </c>
      <c r="U428" s="122">
        <f t="shared" si="230"/>
        <v>1870.7701587594458</v>
      </c>
      <c r="V428" s="122">
        <f t="shared" si="230"/>
        <v>1833.5433131359466</v>
      </c>
      <c r="W428" s="122">
        <f t="shared" ref="W428:Y428" si="231">SUM(W429:W430)</f>
        <v>0</v>
      </c>
      <c r="X428" s="122">
        <f t="shared" si="231"/>
        <v>999.05078691163499</v>
      </c>
      <c r="Y428" s="122">
        <f t="shared" si="231"/>
        <v>591.77976542666363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1775.4187552934784</v>
      </c>
      <c r="D429" s="98">
        <v>3266.042288303966</v>
      </c>
      <c r="E429" s="98">
        <v>3804.2035257527832</v>
      </c>
      <c r="F429" s="98">
        <v>2814.413505843283</v>
      </c>
      <c r="G429" s="98">
        <v>2544.8270249198781</v>
      </c>
      <c r="H429" s="98">
        <v>2852.4688295054211</v>
      </c>
      <c r="I429" s="98">
        <v>2615.7397077570799</v>
      </c>
      <c r="J429" s="98">
        <v>2607.5314068953371</v>
      </c>
      <c r="K429" s="98">
        <v>1923.2682723358514</v>
      </c>
      <c r="L429" s="98">
        <v>2653.2676088216726</v>
      </c>
      <c r="M429" s="98">
        <v>3262.261529307199</v>
      </c>
      <c r="N429" s="98">
        <v>3356.4228492975094</v>
      </c>
      <c r="O429" s="98">
        <v>2881.7113419892939</v>
      </c>
      <c r="P429" s="98">
        <v>0</v>
      </c>
      <c r="Q429" s="98">
        <v>2190.6397212335532</v>
      </c>
      <c r="R429" s="98">
        <v>2461.5569015792867</v>
      </c>
      <c r="S429" s="98">
        <v>2581.784762306339</v>
      </c>
      <c r="T429" s="98">
        <v>0</v>
      </c>
      <c r="U429" s="98">
        <v>1856.4711540330445</v>
      </c>
      <c r="V429" s="98">
        <v>1819.4717977270939</v>
      </c>
      <c r="W429" s="98">
        <v>0</v>
      </c>
      <c r="X429" s="98">
        <v>991.38926940165129</v>
      </c>
      <c r="Y429" s="98">
        <v>587.2273251077778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16.075041645127442</v>
      </c>
      <c r="D430" s="98">
        <v>29.404890919012708</v>
      </c>
      <c r="E430" s="98">
        <v>33.79174842505693</v>
      </c>
      <c r="F430" s="98">
        <v>24.676348289787349</v>
      </c>
      <c r="G430" s="98">
        <v>21.90673717195498</v>
      </c>
      <c r="H430" s="98">
        <v>24.322438540500279</v>
      </c>
      <c r="I430" s="98">
        <v>21.8635386628332</v>
      </c>
      <c r="J430" s="98">
        <v>21.697284214596348</v>
      </c>
      <c r="K430" s="98">
        <v>15.811990034409289</v>
      </c>
      <c r="L430" s="98">
        <v>21.776306858551038</v>
      </c>
      <c r="M430" s="98">
        <v>26.673841999978379</v>
      </c>
      <c r="N430" s="98">
        <v>26.652130300425991</v>
      </c>
      <c r="O430" s="98">
        <v>22.930301099951812</v>
      </c>
      <c r="P430" s="98">
        <v>0</v>
      </c>
      <c r="Q430" s="98">
        <v>17.145948685824042</v>
      </c>
      <c r="R430" s="98">
        <v>19.129509306458409</v>
      </c>
      <c r="S430" s="98">
        <v>20.090303684930547</v>
      </c>
      <c r="T430" s="98">
        <v>0</v>
      </c>
      <c r="U430" s="98">
        <v>14.299004726401227</v>
      </c>
      <c r="V430" s="98">
        <v>14.071515408852761</v>
      </c>
      <c r="W430" s="98">
        <v>0</v>
      </c>
      <c r="X430" s="98">
        <v>7.6615175099837254</v>
      </c>
      <c r="Y430" s="98">
        <v>4.5524403188858686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76.543912819495873</v>
      </c>
      <c r="D431" s="122">
        <f t="shared" si="232"/>
        <v>59.013438883931506</v>
      </c>
      <c r="E431" s="122">
        <f t="shared" si="232"/>
        <v>84.716513806419727</v>
      </c>
      <c r="F431" s="122">
        <f t="shared" si="232"/>
        <v>45.836419610987598</v>
      </c>
      <c r="G431" s="122">
        <f t="shared" si="232"/>
        <v>47.440528885015759</v>
      </c>
      <c r="H431" s="122">
        <f t="shared" si="232"/>
        <v>49.713946113885868</v>
      </c>
      <c r="I431" s="122">
        <f t="shared" si="232"/>
        <v>80.580058762655128</v>
      </c>
      <c r="J431" s="122">
        <f t="shared" si="232"/>
        <v>57.974363668528419</v>
      </c>
      <c r="K431" s="122">
        <f t="shared" si="232"/>
        <v>155.65461715348229</v>
      </c>
      <c r="L431" s="122">
        <f t="shared" si="232"/>
        <v>56.324280830595406</v>
      </c>
      <c r="M431" s="122">
        <f t="shared" si="232"/>
        <v>70.950374771606477</v>
      </c>
      <c r="N431" s="122">
        <f t="shared" si="232"/>
        <v>346.40535791883161</v>
      </c>
      <c r="O431" s="122">
        <f t="shared" si="232"/>
        <v>65.052136085324889</v>
      </c>
      <c r="P431" s="122">
        <f t="shared" si="232"/>
        <v>0</v>
      </c>
      <c r="Q431" s="122">
        <f t="shared" si="232"/>
        <v>82.191631074616211</v>
      </c>
      <c r="R431" s="122">
        <f t="shared" si="232"/>
        <v>169.63042867414919</v>
      </c>
      <c r="S431" s="122">
        <f t="shared" si="232"/>
        <v>200.23269659185991</v>
      </c>
      <c r="T431" s="122">
        <f t="shared" si="232"/>
        <v>0</v>
      </c>
      <c r="U431" s="122">
        <f t="shared" si="232"/>
        <v>125.73872795581084</v>
      </c>
      <c r="V431" s="122">
        <f t="shared" si="232"/>
        <v>135.38465785563969</v>
      </c>
      <c r="W431" s="122">
        <f t="shared" si="232"/>
        <v>0</v>
      </c>
      <c r="X431" s="122">
        <f t="shared" si="232"/>
        <v>191.48665893318923</v>
      </c>
      <c r="Y431" s="122">
        <f t="shared" si="232"/>
        <v>155.90751027406012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76.543912819495873</v>
      </c>
      <c r="D432" s="98">
        <f>RES_hhdet_in_tesh!D8</f>
        <v>59.013438883931506</v>
      </c>
      <c r="E432" s="98">
        <f>RES_hhdet_in_tesh!E8</f>
        <v>84.716513806419727</v>
      </c>
      <c r="F432" s="98">
        <f>RES_hhdet_in_tesh!F8</f>
        <v>45.836419610987598</v>
      </c>
      <c r="G432" s="98">
        <f>RES_hhdet_in_tesh!G8</f>
        <v>47.440528885015759</v>
      </c>
      <c r="H432" s="98">
        <f>RES_hhdet_in_tesh!H8</f>
        <v>49.713946113885868</v>
      </c>
      <c r="I432" s="98">
        <f>RES_hhdet_in_tesh!I8</f>
        <v>80.580058762655128</v>
      </c>
      <c r="J432" s="98">
        <f>RES_hhdet_in_tesh!J8</f>
        <v>57.974363668528419</v>
      </c>
      <c r="K432" s="98">
        <f>RES_hhdet_in_tesh!K8</f>
        <v>155.65461715348229</v>
      </c>
      <c r="L432" s="98">
        <f>RES_hhdet_in_tesh!L8</f>
        <v>56.324280830595406</v>
      </c>
      <c r="M432" s="98">
        <f>RES_hhdet_in_tesh!M8</f>
        <v>70.950374771606477</v>
      </c>
      <c r="N432" s="98">
        <f>RES_hhdet_in_tesh!N8</f>
        <v>346.40535791883161</v>
      </c>
      <c r="O432" s="98">
        <f>RES_hhdet_in_tesh!O8</f>
        <v>65.052136085324889</v>
      </c>
      <c r="P432" s="98">
        <f>RES_hhdet_in_tesh!P8</f>
        <v>0</v>
      </c>
      <c r="Q432" s="98">
        <f>RES_hhdet_in_tesh!Q8</f>
        <v>82.191631074616211</v>
      </c>
      <c r="R432" s="98">
        <f>RES_hhdet_in_tesh!R8</f>
        <v>169.63042867414919</v>
      </c>
      <c r="S432" s="98">
        <f>RES_hhdet_in_tesh!S8</f>
        <v>200.23269659185991</v>
      </c>
      <c r="T432" s="98">
        <f>RES_hhdet_in_tesh!T8</f>
        <v>0</v>
      </c>
      <c r="U432" s="98">
        <f>RES_hhdet_in_tesh!U8</f>
        <v>125.73872795581084</v>
      </c>
      <c r="V432" s="98">
        <f>RES_hhdet_in_tesh!V8</f>
        <v>135.38465785563969</v>
      </c>
      <c r="W432" s="98">
        <f>RES_hhdet_in_tesh!W8</f>
        <v>0</v>
      </c>
      <c r="X432" s="98">
        <f>RES_hhdet_in_tesh!X8</f>
        <v>191.48665893318923</v>
      </c>
      <c r="Y432" s="98">
        <f>RES_hhdet_in_tesh!Y8</f>
        <v>155.90751027406012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663.51424767928415</v>
      </c>
      <c r="D433" s="122">
        <v>747.73020389085571</v>
      </c>
      <c r="E433" s="122">
        <v>725.44295142993587</v>
      </c>
      <c r="F433" s="122">
        <v>704.14825191175305</v>
      </c>
      <c r="G433" s="122">
        <v>742.55632263779967</v>
      </c>
      <c r="H433" s="122">
        <v>760.83617545503398</v>
      </c>
      <c r="I433" s="122">
        <v>746.53056555772594</v>
      </c>
      <c r="J433" s="122">
        <v>832.27271139930679</v>
      </c>
      <c r="K433" s="122">
        <v>854.01682431832057</v>
      </c>
      <c r="L433" s="122">
        <v>894.16121697631877</v>
      </c>
      <c r="M433" s="122">
        <v>935.79301136590357</v>
      </c>
      <c r="N433" s="122">
        <v>864.06298729090406</v>
      </c>
      <c r="O433" s="122">
        <v>841.39348703149722</v>
      </c>
      <c r="P433" s="122">
        <v>0</v>
      </c>
      <c r="Q433" s="122">
        <v>828.76337629787781</v>
      </c>
      <c r="R433" s="122">
        <v>847.39408781572843</v>
      </c>
      <c r="S433" s="122">
        <v>893.33177688525655</v>
      </c>
      <c r="T433" s="122">
        <v>0</v>
      </c>
      <c r="U433" s="122">
        <v>893.63201791532379</v>
      </c>
      <c r="V433" s="122">
        <v>940.74156096474883</v>
      </c>
      <c r="W433" s="122">
        <v>0</v>
      </c>
      <c r="X433" s="122">
        <v>710.75237455430147</v>
      </c>
      <c r="Y433" s="122">
        <v>601.58938898553765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583.56425081115276</v>
      </c>
      <c r="D434" s="98">
        <v>747.60371176754234</v>
      </c>
      <c r="E434" s="98">
        <v>791.13684648142907</v>
      </c>
      <c r="F434" s="98">
        <v>697.34656011957338</v>
      </c>
      <c r="G434" s="98">
        <v>722.35484237512799</v>
      </c>
      <c r="H434" s="98">
        <v>776.87669248733209</v>
      </c>
      <c r="I434" s="98">
        <v>786.01211892289962</v>
      </c>
      <c r="J434" s="98">
        <v>853.37276205824264</v>
      </c>
      <c r="K434" s="98">
        <v>660.58796602606662</v>
      </c>
      <c r="L434" s="98">
        <v>888.19599360399229</v>
      </c>
      <c r="M434" s="98">
        <v>1098.2338129979157</v>
      </c>
      <c r="N434" s="98">
        <v>1066.9021932876949</v>
      </c>
      <c r="O434" s="98">
        <v>903.45082393683435</v>
      </c>
      <c r="P434" s="98">
        <v>0</v>
      </c>
      <c r="Q434" s="98">
        <v>825.5880652329397</v>
      </c>
      <c r="R434" s="98">
        <v>909.05192329212684</v>
      </c>
      <c r="S434" s="98">
        <v>982.74318852296676</v>
      </c>
      <c r="T434" s="98">
        <v>0</v>
      </c>
      <c r="U434" s="98">
        <v>788.31623193204155</v>
      </c>
      <c r="V434" s="98">
        <v>832.84683501672532</v>
      </c>
      <c r="W434" s="98">
        <v>0</v>
      </c>
      <c r="X434" s="98">
        <v>710.75237455430147</v>
      </c>
      <c r="Y434" s="98">
        <v>601.58938898553765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722.26828420461288</v>
      </c>
      <c r="D435" s="98">
        <v>686.88169123129296</v>
      </c>
      <c r="E435" s="98">
        <v>709.32660823084234</v>
      </c>
      <c r="F435" s="98">
        <v>719.84903946983673</v>
      </c>
      <c r="G435" s="98">
        <v>738.08589727531307</v>
      </c>
      <c r="H435" s="98">
        <v>760.5640139984381</v>
      </c>
      <c r="I435" s="98">
        <v>778.33073594459995</v>
      </c>
      <c r="J435" s="98">
        <v>813.77975811090198</v>
      </c>
      <c r="K435" s="98">
        <v>853.63685498891596</v>
      </c>
      <c r="L435" s="98">
        <v>880.52298741332675</v>
      </c>
      <c r="M435" s="98">
        <v>916.96551068913948</v>
      </c>
      <c r="N435" s="98">
        <v>882.71545524522912</v>
      </c>
      <c r="O435" s="98">
        <v>847.62710588464677</v>
      </c>
      <c r="P435" s="98">
        <v>0</v>
      </c>
      <c r="Q435" s="98">
        <v>870.78158902322389</v>
      </c>
      <c r="R435" s="98">
        <v>814.68931065766958</v>
      </c>
      <c r="S435" s="98">
        <v>849.05665617228306</v>
      </c>
      <c r="T435" s="98">
        <v>0</v>
      </c>
      <c r="U435" s="98">
        <v>870.61164009963284</v>
      </c>
      <c r="V435" s="98">
        <v>963.68231803600838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663.42110011845421</v>
      </c>
      <c r="D439" s="101">
        <v>747.96527400264529</v>
      </c>
      <c r="E439" s="101">
        <v>725.0557279566957</v>
      </c>
      <c r="F439" s="101">
        <v>704.08525549985995</v>
      </c>
      <c r="G439" s="101">
        <v>742.66030028380453</v>
      </c>
      <c r="H439" s="101">
        <v>760.75830656371807</v>
      </c>
      <c r="I439" s="101">
        <v>746.23293831867761</v>
      </c>
      <c r="J439" s="101">
        <v>831.35588462345197</v>
      </c>
      <c r="K439" s="101">
        <v>859.91478085352105</v>
      </c>
      <c r="L439" s="101">
        <v>893.76118235968363</v>
      </c>
      <c r="M439" s="101">
        <v>932.36172873101577</v>
      </c>
      <c r="N439" s="101">
        <v>857.51308726848731</v>
      </c>
      <c r="O439" s="101">
        <v>837.93447814103615</v>
      </c>
      <c r="P439" s="101">
        <v>0</v>
      </c>
      <c r="Q439" s="101">
        <v>828.84952689594206</v>
      </c>
      <c r="R439" s="101">
        <v>847.15366002588121</v>
      </c>
      <c r="S439" s="101">
        <v>892.78979217510198</v>
      </c>
      <c r="T439" s="101">
        <v>0</v>
      </c>
      <c r="U439" s="101">
        <v>896.14626549745151</v>
      </c>
      <c r="V439" s="101">
        <v>946.09504590919039</v>
      </c>
      <c r="W439" s="101">
        <v>0</v>
      </c>
      <c r="X439" s="101">
        <v>0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895.31214194959762</v>
      </c>
      <c r="M440" s="104">
        <v>933.48097163424734</v>
      </c>
      <c r="N440" s="104">
        <v>857.43106963256423</v>
      </c>
      <c r="O440" s="104">
        <v>837.47241527975189</v>
      </c>
      <c r="P440" s="104">
        <v>0</v>
      </c>
      <c r="Q440" s="104">
        <v>826.47738859019785</v>
      </c>
      <c r="R440" s="104">
        <v>844.90793595449952</v>
      </c>
      <c r="S440" s="104">
        <v>891.39249567236595</v>
      </c>
      <c r="T440" s="104">
        <v>0</v>
      </c>
      <c r="U440" s="104">
        <v>896.50735497341907</v>
      </c>
      <c r="V440" s="104">
        <v>945.61011034443072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310.06611494360203</v>
      </c>
      <c r="M441" s="98">
        <v>312.94063556521792</v>
      </c>
      <c r="N441" s="98">
        <v>267.93379322881134</v>
      </c>
      <c r="O441" s="98">
        <v>279.8652622567339</v>
      </c>
      <c r="P441" s="98">
        <v>0</v>
      </c>
      <c r="Q441" s="98">
        <v>269.29800951501545</v>
      </c>
      <c r="R441" s="98">
        <v>296.94191790839568</v>
      </c>
      <c r="S441" s="98">
        <v>333.88762881680907</v>
      </c>
      <c r="T441" s="98">
        <v>0</v>
      </c>
      <c r="U441" s="98">
        <v>318.34132879583643</v>
      </c>
      <c r="V441" s="98">
        <v>344.24146119408317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585.24602700599553</v>
      </c>
      <c r="M442" s="98">
        <v>620.54033606902942</v>
      </c>
      <c r="N442" s="98">
        <v>589.49727640375295</v>
      </c>
      <c r="O442" s="98">
        <v>557.60715302301787</v>
      </c>
      <c r="P442" s="98">
        <v>0</v>
      </c>
      <c r="Q442" s="98">
        <v>557.1793790751824</v>
      </c>
      <c r="R442" s="98">
        <v>547.96601804610373</v>
      </c>
      <c r="S442" s="98">
        <v>557.50486685555688</v>
      </c>
      <c r="T442" s="98">
        <v>0</v>
      </c>
      <c r="U442" s="98">
        <v>578.16602617758258</v>
      </c>
      <c r="V442" s="98">
        <v>601.36864915034732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455.97571256128055</v>
      </c>
      <c r="D443" s="122">
        <v>463.14890750222457</v>
      </c>
      <c r="E443" s="122">
        <v>481.70554863953606</v>
      </c>
      <c r="F443" s="122">
        <v>493.04924226767059</v>
      </c>
      <c r="G443" s="122">
        <v>489.83047028289087</v>
      </c>
      <c r="H443" s="122">
        <v>502.77597796352012</v>
      </c>
      <c r="I443" s="122">
        <v>514.6887297780537</v>
      </c>
      <c r="J443" s="122">
        <v>526.34615614907068</v>
      </c>
      <c r="K443" s="122">
        <v>516.54562471743429</v>
      </c>
      <c r="L443" s="122">
        <v>524.69417484285771</v>
      </c>
      <c r="M443" s="122">
        <v>562.98783850522375</v>
      </c>
      <c r="N443" s="122">
        <v>529.38044160456172</v>
      </c>
      <c r="O443" s="122">
        <v>509.01611487162222</v>
      </c>
      <c r="P443" s="122">
        <v>0</v>
      </c>
      <c r="Q443" s="122">
        <v>561.88357293518436</v>
      </c>
      <c r="R443" s="122">
        <v>560.02483718552662</v>
      </c>
      <c r="S443" s="122">
        <v>582.01042438816205</v>
      </c>
      <c r="T443" s="122">
        <v>0</v>
      </c>
      <c r="U443" s="122">
        <v>573.65542431105177</v>
      </c>
      <c r="V443" s="122">
        <v>609.54596475756762</v>
      </c>
      <c r="W443" s="122">
        <v>0</v>
      </c>
      <c r="X443" s="122">
        <v>637.81375440621969</v>
      </c>
      <c r="Y443" s="122">
        <v>634.10155282559538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360.61632766328808</v>
      </c>
      <c r="D444" s="98">
        <v>538.2816828878407</v>
      </c>
      <c r="E444" s="98">
        <v>585.72092805752368</v>
      </c>
      <c r="F444" s="98">
        <v>514.88826848772112</v>
      </c>
      <c r="G444" s="98">
        <v>468.91647618653928</v>
      </c>
      <c r="H444" s="98">
        <v>516.80684495408252</v>
      </c>
      <c r="I444" s="98">
        <v>535.58562436914792</v>
      </c>
      <c r="J444" s="98">
        <v>539.32856469659271</v>
      </c>
      <c r="K444" s="98">
        <v>429.58256481354846</v>
      </c>
      <c r="L444" s="98">
        <v>541.66972406461343</v>
      </c>
      <c r="M444" s="98">
        <v>570.07282850113415</v>
      </c>
      <c r="N444" s="98">
        <v>568.3038519767033</v>
      </c>
      <c r="O444" s="98">
        <v>554.27625325831275</v>
      </c>
      <c r="P444" s="98">
        <v>0</v>
      </c>
      <c r="Q444" s="98">
        <v>0</v>
      </c>
      <c r="R444" s="98">
        <v>491.04444418096273</v>
      </c>
      <c r="S444" s="98">
        <v>649.05342255551557</v>
      </c>
      <c r="T444" s="98">
        <v>0</v>
      </c>
      <c r="U444" s="98">
        <v>533.81881850320406</v>
      </c>
      <c r="V444" s="98">
        <v>589.18040261551232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454.83327096973937</v>
      </c>
      <c r="D445" s="98">
        <v>438.1258861057359</v>
      </c>
      <c r="E445" s="98">
        <v>504.66621205348576</v>
      </c>
      <c r="F445" s="98">
        <v>520.56266461168332</v>
      </c>
      <c r="G445" s="98">
        <v>512.34476900372567</v>
      </c>
      <c r="H445" s="98">
        <v>541.48685309812925</v>
      </c>
      <c r="I445" s="98">
        <v>511.65394645413966</v>
      </c>
      <c r="J445" s="98">
        <v>474.57976465068612</v>
      </c>
      <c r="K445" s="98">
        <v>530.62837006260736</v>
      </c>
      <c r="L445" s="98">
        <v>463.18318644519866</v>
      </c>
      <c r="M445" s="98">
        <v>580.27192128584772</v>
      </c>
      <c r="N445" s="98">
        <v>524.81697683398352</v>
      </c>
      <c r="O445" s="98">
        <v>500.41354049784354</v>
      </c>
      <c r="P445" s="98">
        <v>0</v>
      </c>
      <c r="Q445" s="98">
        <v>671.90043737016799</v>
      </c>
      <c r="R445" s="98">
        <v>565.79783681293725</v>
      </c>
      <c r="S445" s="98">
        <v>558.00902143312862</v>
      </c>
      <c r="T445" s="98">
        <v>0</v>
      </c>
      <c r="U445" s="98">
        <v>556.68387493175612</v>
      </c>
      <c r="V445" s="98">
        <v>615.14432048247329</v>
      </c>
      <c r="W445" s="98">
        <v>0</v>
      </c>
      <c r="X445" s="98">
        <v>0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461.58318465271816</v>
      </c>
      <c r="D446" s="33">
        <v>454.3858980739962</v>
      </c>
      <c r="E446" s="33">
        <v>461.43682202268172</v>
      </c>
      <c r="F446" s="33">
        <v>486.04960870680645</v>
      </c>
      <c r="G446" s="33">
        <v>490.35679753831204</v>
      </c>
      <c r="H446" s="33">
        <v>497.3926000728822</v>
      </c>
      <c r="I446" s="33">
        <v>513.90547135420536</v>
      </c>
      <c r="J446" s="33">
        <v>527.65889309601312</v>
      </c>
      <c r="K446" s="33">
        <v>531.24762520052377</v>
      </c>
      <c r="L446" s="33">
        <v>529.36215516220147</v>
      </c>
      <c r="M446" s="33">
        <v>558.17237516332193</v>
      </c>
      <c r="N446" s="33">
        <v>519.83568631966762</v>
      </c>
      <c r="O446" s="33">
        <v>507.25812687253779</v>
      </c>
      <c r="P446" s="33">
        <v>0</v>
      </c>
      <c r="Q446" s="33">
        <v>548.51876678902624</v>
      </c>
      <c r="R446" s="33">
        <v>559.3212602992661</v>
      </c>
      <c r="S446" s="33">
        <v>583.57455767131171</v>
      </c>
      <c r="T446" s="33">
        <v>0</v>
      </c>
      <c r="U446" s="33">
        <v>577.98344018524801</v>
      </c>
      <c r="V446" s="33">
        <v>610.57743657999481</v>
      </c>
      <c r="W446" s="33">
        <v>0</v>
      </c>
      <c r="X446" s="33">
        <v>637.81375440621969</v>
      </c>
      <c r="Y446" s="33">
        <v>634.10155282559538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1155.7869537950962</v>
      </c>
      <c r="D448" s="117">
        <f t="shared" si="233"/>
        <v>2129.4397639625176</v>
      </c>
      <c r="E448" s="117">
        <f t="shared" si="233"/>
        <v>2428.6807780161489</v>
      </c>
      <c r="F448" s="117">
        <f t="shared" si="233"/>
        <v>1788.1199009566433</v>
      </c>
      <c r="G448" s="117">
        <f t="shared" si="233"/>
        <v>1602.0060015113575</v>
      </c>
      <c r="H448" s="117">
        <f t="shared" si="233"/>
        <v>1775.8402728297003</v>
      </c>
      <c r="I448" s="117">
        <f t="shared" si="233"/>
        <v>1614.8645579864758</v>
      </c>
      <c r="J448" s="117">
        <f t="shared" si="233"/>
        <v>1705.6754084521974</v>
      </c>
      <c r="K448" s="117">
        <f t="shared" si="233"/>
        <v>1217.990532965785</v>
      </c>
      <c r="L448" s="117">
        <f t="shared" si="233"/>
        <v>1646.802778782333</v>
      </c>
      <c r="M448" s="117">
        <f t="shared" si="233"/>
        <v>1978.5753648079813</v>
      </c>
      <c r="N448" s="117">
        <f t="shared" si="233"/>
        <v>2035.8803057001141</v>
      </c>
      <c r="O448" s="117">
        <f t="shared" si="233"/>
        <v>1699.6067024332808</v>
      </c>
      <c r="P448" s="117">
        <f t="shared" si="233"/>
        <v>0</v>
      </c>
      <c r="Q448" s="117">
        <f t="shared" si="233"/>
        <v>1224.8039013162411</v>
      </c>
      <c r="R448" s="117">
        <f t="shared" ref="R448:V448" si="234">R449+R452+R454+R464</f>
        <v>1338.0825005166062</v>
      </c>
      <c r="S448" s="117">
        <f t="shared" si="234"/>
        <v>1324.3494331576671</v>
      </c>
      <c r="T448" s="117">
        <f t="shared" si="234"/>
        <v>0</v>
      </c>
      <c r="U448" s="117">
        <f t="shared" si="234"/>
        <v>917.79507018233812</v>
      </c>
      <c r="V448" s="117">
        <f t="shared" si="234"/>
        <v>866.12001283007464</v>
      </c>
      <c r="W448" s="117">
        <f t="shared" ref="W448:Y448" si="235">W449+W452+W454+W464</f>
        <v>0</v>
      </c>
      <c r="X448" s="117">
        <f t="shared" si="235"/>
        <v>813.17506366254656</v>
      </c>
      <c r="Y448" s="117">
        <f t="shared" si="235"/>
        <v>541.10172317251613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1120.4774172683562</v>
      </c>
      <c r="D449" s="122">
        <f t="shared" si="236"/>
        <v>2037.7114795727593</v>
      </c>
      <c r="E449" s="122">
        <f t="shared" si="236"/>
        <v>2351.6276778260049</v>
      </c>
      <c r="F449" s="122">
        <f t="shared" si="236"/>
        <v>1727.7435215845662</v>
      </c>
      <c r="G449" s="122">
        <f t="shared" si="236"/>
        <v>1549.2130105121203</v>
      </c>
      <c r="H449" s="122">
        <f t="shared" si="236"/>
        <v>1723.4782599372804</v>
      </c>
      <c r="I449" s="122">
        <f t="shared" si="236"/>
        <v>1580.1700340734292</v>
      </c>
      <c r="J449" s="122">
        <f t="shared" si="236"/>
        <v>1553.8507362857983</v>
      </c>
      <c r="K449" s="122">
        <f t="shared" si="236"/>
        <v>1138.6666048847349</v>
      </c>
      <c r="L449" s="122">
        <f t="shared" si="236"/>
        <v>1530.5298103973103</v>
      </c>
      <c r="M449" s="122">
        <f t="shared" si="236"/>
        <v>1873.128685569716</v>
      </c>
      <c r="N449" s="122">
        <f t="shared" si="236"/>
        <v>1932.4828720623025</v>
      </c>
      <c r="O449" s="122">
        <f t="shared" si="236"/>
        <v>1628.5365334536696</v>
      </c>
      <c r="P449" s="122">
        <f t="shared" si="236"/>
        <v>0</v>
      </c>
      <c r="Q449" s="122">
        <f t="shared" si="236"/>
        <v>1194.8132520054392</v>
      </c>
      <c r="R449" s="122">
        <f t="shared" ref="R449:V449" si="237">SUM(R450:R451)</f>
        <v>1308.3637216902716</v>
      </c>
      <c r="S449" s="122">
        <f t="shared" si="237"/>
        <v>1303.1296087605654</v>
      </c>
      <c r="T449" s="122">
        <f t="shared" si="237"/>
        <v>0</v>
      </c>
      <c r="U449" s="122">
        <f t="shared" si="237"/>
        <v>874.00014266749952</v>
      </c>
      <c r="V449" s="122">
        <f t="shared" si="237"/>
        <v>810.47409276511041</v>
      </c>
      <c r="W449" s="122">
        <f t="shared" ref="W449:Y449" si="238">SUM(W450:W451)</f>
        <v>0</v>
      </c>
      <c r="X449" s="122">
        <f t="shared" si="238"/>
        <v>468.85672442722529</v>
      </c>
      <c r="Y449" s="122">
        <f t="shared" si="238"/>
        <v>264.02972553496966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1120.4774172683562</v>
      </c>
      <c r="D450" s="98">
        <v>2037.7114795727593</v>
      </c>
      <c r="E450" s="98">
        <v>2351.6276778260049</v>
      </c>
      <c r="F450" s="98">
        <v>1727.7435215845662</v>
      </c>
      <c r="G450" s="98">
        <v>1549.2130105121203</v>
      </c>
      <c r="H450" s="98">
        <v>1723.4782599372804</v>
      </c>
      <c r="I450" s="98">
        <v>1580.1700340734292</v>
      </c>
      <c r="J450" s="98">
        <v>1553.8507362857983</v>
      </c>
      <c r="K450" s="98">
        <v>1138.6666048847349</v>
      </c>
      <c r="L450" s="98">
        <v>1530.5298103973103</v>
      </c>
      <c r="M450" s="98">
        <v>1873.128685569716</v>
      </c>
      <c r="N450" s="98">
        <v>1932.4828720623025</v>
      </c>
      <c r="O450" s="98">
        <v>1628.5365334536696</v>
      </c>
      <c r="P450" s="98">
        <v>0</v>
      </c>
      <c r="Q450" s="98">
        <v>1194.8132520054392</v>
      </c>
      <c r="R450" s="98">
        <v>1308.3637216902716</v>
      </c>
      <c r="S450" s="98">
        <v>1303.1296087605654</v>
      </c>
      <c r="T450" s="98">
        <v>0</v>
      </c>
      <c r="U450" s="98">
        <v>874.00014266749952</v>
      </c>
      <c r="V450" s="98">
        <v>810.47409276511041</v>
      </c>
      <c r="W450" s="98">
        <v>0</v>
      </c>
      <c r="X450" s="98">
        <v>468.85672442722529</v>
      </c>
      <c r="Y450" s="98">
        <v>264.02972553496966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2.6797051865707977</v>
      </c>
      <c r="D454" s="122">
        <v>5.8395674500419732</v>
      </c>
      <c r="E454" s="122">
        <v>5.1355504248082084</v>
      </c>
      <c r="F454" s="122">
        <v>3.7425042974750946</v>
      </c>
      <c r="G454" s="122">
        <v>3.6421614137170222</v>
      </c>
      <c r="H454" s="122">
        <v>4.296262734543367</v>
      </c>
      <c r="I454" s="122">
        <v>3.3362136727891989</v>
      </c>
      <c r="J454" s="122">
        <v>23.838303308693082</v>
      </c>
      <c r="K454" s="122">
        <v>12.770296039083684</v>
      </c>
      <c r="L454" s="122">
        <v>14.442601575981282</v>
      </c>
      <c r="M454" s="122">
        <v>14.822472753852612</v>
      </c>
      <c r="N454" s="122">
        <v>20.268037957460599</v>
      </c>
      <c r="O454" s="122">
        <v>28.274819644413409</v>
      </c>
      <c r="P454" s="122">
        <v>0</v>
      </c>
      <c r="Q454" s="122">
        <v>1.2481345779360926</v>
      </c>
      <c r="R454" s="122">
        <v>4.0681276947730147</v>
      </c>
      <c r="S454" s="122">
        <v>4.9423795818328244</v>
      </c>
      <c r="T454" s="122">
        <v>0</v>
      </c>
      <c r="U454" s="122">
        <v>9.3952003964396624</v>
      </c>
      <c r="V454" s="122">
        <v>18.697694351052998</v>
      </c>
      <c r="W454" s="122">
        <v>0</v>
      </c>
      <c r="X454" s="122">
        <v>344.31833923532128</v>
      </c>
      <c r="Y454" s="122">
        <v>277.07199763754653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362.54324395441051</v>
      </c>
      <c r="D455" s="98">
        <v>459.7457064421817</v>
      </c>
      <c r="E455" s="98">
        <v>482.67597859187077</v>
      </c>
      <c r="F455" s="98">
        <v>423.08099521556255</v>
      </c>
      <c r="G455" s="98">
        <v>435.19521496223922</v>
      </c>
      <c r="H455" s="98">
        <v>465.18429741711248</v>
      </c>
      <c r="I455" s="98">
        <v>471.24069201430893</v>
      </c>
      <c r="J455" s="98">
        <v>505.41434519784849</v>
      </c>
      <c r="K455" s="98">
        <v>389.2671069935264</v>
      </c>
      <c r="L455" s="98">
        <v>510.69737455863901</v>
      </c>
      <c r="M455" s="98">
        <v>629.44736987532838</v>
      </c>
      <c r="N455" s="98">
        <v>613.97507138470894</v>
      </c>
      <c r="O455" s="98">
        <v>510.90681761336185</v>
      </c>
      <c r="P455" s="98">
        <v>0</v>
      </c>
      <c r="Q455" s="98">
        <v>451.9258056834388</v>
      </c>
      <c r="R455" s="98">
        <v>486.60264153300471</v>
      </c>
      <c r="S455" s="98">
        <v>501.6767822170392</v>
      </c>
      <c r="T455" s="98">
        <v>0</v>
      </c>
      <c r="U455" s="98">
        <v>378.36345019919389</v>
      </c>
      <c r="V455" s="98">
        <v>379.28779579535046</v>
      </c>
      <c r="W455" s="98">
        <v>0</v>
      </c>
      <c r="X455" s="98">
        <v>344.31833923532128</v>
      </c>
      <c r="Y455" s="98">
        <v>277.07199763754653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318.6589916012307</v>
      </c>
      <c r="D456" s="98">
        <v>301.97434836876937</v>
      </c>
      <c r="E456" s="98">
        <v>310.58999778139412</v>
      </c>
      <c r="F456" s="98">
        <v>313.91628628868</v>
      </c>
      <c r="G456" s="98">
        <v>320.42278555996353</v>
      </c>
      <c r="H456" s="98">
        <v>328.57301407033304</v>
      </c>
      <c r="I456" s="98">
        <v>334.45490996428254</v>
      </c>
      <c r="J456" s="98">
        <v>347.53144766425737</v>
      </c>
      <c r="K456" s="98">
        <v>361.89185950511194</v>
      </c>
      <c r="L456" s="98">
        <v>370.12082255872031</v>
      </c>
      <c r="M456" s="98">
        <v>378.88180066382915</v>
      </c>
      <c r="N456" s="98">
        <v>354.78070969210609</v>
      </c>
      <c r="O456" s="98">
        <v>327.61296147938879</v>
      </c>
      <c r="P456" s="98">
        <v>0</v>
      </c>
      <c r="Q456" s="98">
        <v>309.23410991643118</v>
      </c>
      <c r="R456" s="98">
        <v>282.26939858465704</v>
      </c>
      <c r="S456" s="98">
        <v>287.65480757945352</v>
      </c>
      <c r="T456" s="98">
        <v>0</v>
      </c>
      <c r="U456" s="98">
        <v>284.48726966643426</v>
      </c>
      <c r="V456" s="98">
        <v>310.90366502104087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32.629831340169225</v>
      </c>
      <c r="D464" s="122">
        <v>85.888716939716005</v>
      </c>
      <c r="E464" s="122">
        <v>71.91754976533575</v>
      </c>
      <c r="F464" s="122">
        <v>56.633875074601974</v>
      </c>
      <c r="G464" s="122">
        <v>49.150829585520015</v>
      </c>
      <c r="H464" s="122">
        <v>48.065750157876472</v>
      </c>
      <c r="I464" s="122">
        <v>31.358310240257371</v>
      </c>
      <c r="J464" s="122">
        <v>127.9863688577058</v>
      </c>
      <c r="K464" s="122">
        <v>66.553632041966509</v>
      </c>
      <c r="L464" s="122">
        <v>101.83036680904135</v>
      </c>
      <c r="M464" s="122">
        <v>90.624206484412525</v>
      </c>
      <c r="N464" s="122">
        <v>83.129395680351038</v>
      </c>
      <c r="O464" s="122">
        <v>42.795349335197905</v>
      </c>
      <c r="P464" s="122">
        <v>0</v>
      </c>
      <c r="Q464" s="122">
        <v>28.742514732865811</v>
      </c>
      <c r="R464" s="122">
        <v>25.650651131561403</v>
      </c>
      <c r="S464" s="122">
        <v>16.277444815269106</v>
      </c>
      <c r="T464" s="122">
        <v>0</v>
      </c>
      <c r="U464" s="122">
        <v>34.399727118398921</v>
      </c>
      <c r="V464" s="122">
        <v>36.948225713911292</v>
      </c>
      <c r="W464" s="122">
        <v>0</v>
      </c>
      <c r="X464" s="122">
        <v>0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225.11766155663429</v>
      </c>
      <c r="D465" s="98">
        <v>334.5214724256229</v>
      </c>
      <c r="E465" s="98">
        <v>363.28507282142823</v>
      </c>
      <c r="F465" s="98">
        <v>319.52221178250329</v>
      </c>
      <c r="G465" s="98">
        <v>290.79946828068199</v>
      </c>
      <c r="H465" s="98">
        <v>320.62410251742386</v>
      </c>
      <c r="I465" s="98">
        <v>334.91998248601317</v>
      </c>
      <c r="J465" s="98">
        <v>335.45813971105986</v>
      </c>
      <c r="K465" s="98">
        <v>267.72058468468134</v>
      </c>
      <c r="L465" s="98">
        <v>331.73668760111661</v>
      </c>
      <c r="M465" s="98">
        <v>350.52881806201339</v>
      </c>
      <c r="N465" s="98">
        <v>353.27792567547215</v>
      </c>
      <c r="O465" s="98">
        <v>340.68689530769927</v>
      </c>
      <c r="P465" s="98">
        <v>0</v>
      </c>
      <c r="Q465" s="98">
        <v>0</v>
      </c>
      <c r="R465" s="98">
        <v>293.88769526740776</v>
      </c>
      <c r="S465" s="98">
        <v>377.00923339660983</v>
      </c>
      <c r="T465" s="98">
        <v>0</v>
      </c>
      <c r="U465" s="98">
        <v>301.45788250432025</v>
      </c>
      <c r="V465" s="98">
        <v>319.75588790097038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182.22144965931662</v>
      </c>
      <c r="D466" s="98">
        <v>175.34712454618017</v>
      </c>
      <c r="E466" s="98">
        <v>201.77011783242429</v>
      </c>
      <c r="F466" s="98">
        <v>207.91172091574055</v>
      </c>
      <c r="G466" s="98">
        <v>204.41935929045809</v>
      </c>
      <c r="H466" s="98">
        <v>215.82503394046904</v>
      </c>
      <c r="I466" s="98">
        <v>203.72523647679554</v>
      </c>
      <c r="J466" s="98">
        <v>188.76988185190743</v>
      </c>
      <c r="K466" s="98">
        <v>210.84790705369522</v>
      </c>
      <c r="L466" s="98">
        <v>183.8600205243703</v>
      </c>
      <c r="M466" s="98">
        <v>230.15952320545759</v>
      </c>
      <c r="N466" s="98">
        <v>208.07358279579972</v>
      </c>
      <c r="O466" s="98">
        <v>198.34698619635199</v>
      </c>
      <c r="P466" s="98">
        <v>0</v>
      </c>
      <c r="Q466" s="98">
        <v>265.34612217053973</v>
      </c>
      <c r="R466" s="98">
        <v>221.7368677974363</v>
      </c>
      <c r="S466" s="98">
        <v>216.35245987988966</v>
      </c>
      <c r="T466" s="98">
        <v>0</v>
      </c>
      <c r="U466" s="98">
        <v>211.11621920781525</v>
      </c>
      <c r="V466" s="98">
        <v>231.57201102744489</v>
      </c>
      <c r="W466" s="98">
        <v>0</v>
      </c>
      <c r="X466" s="98">
        <v>0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74.133243164790542</v>
      </c>
      <c r="D469" s="118">
        <f t="shared" si="240"/>
        <v>114.82428297708472</v>
      </c>
      <c r="E469" s="118">
        <f t="shared" si="240"/>
        <v>128.62001942798065</v>
      </c>
      <c r="F469" s="118">
        <f t="shared" si="240"/>
        <v>101.41577718119539</v>
      </c>
      <c r="G469" s="118">
        <f t="shared" si="240"/>
        <v>94.611390536778956</v>
      </c>
      <c r="H469" s="118">
        <f t="shared" si="240"/>
        <v>102.12514331722618</v>
      </c>
      <c r="I469" s="118">
        <f t="shared" si="240"/>
        <v>93.586304775308534</v>
      </c>
      <c r="J469" s="118">
        <f t="shared" si="240"/>
        <v>97.325976380153577</v>
      </c>
      <c r="K469" s="118">
        <f t="shared" si="240"/>
        <v>80.102518977154034</v>
      </c>
      <c r="L469" s="118">
        <f t="shared" si="240"/>
        <v>96.368411541676807</v>
      </c>
      <c r="M469" s="118">
        <f t="shared" si="240"/>
        <v>112.34506538158767</v>
      </c>
      <c r="N469" s="118">
        <f t="shared" si="240"/>
        <v>103.32584824327091</v>
      </c>
      <c r="O469" s="118">
        <f t="shared" si="240"/>
        <v>88.240064115544513</v>
      </c>
      <c r="P469" s="118">
        <f t="shared" si="240"/>
        <v>0</v>
      </c>
      <c r="Q469" s="118">
        <f t="shared" si="240"/>
        <v>73.40691633004532</v>
      </c>
      <c r="R469" s="118">
        <f t="shared" ref="R469:V469" si="241">R470+R473+R475+R485</f>
        <v>75.837669501726964</v>
      </c>
      <c r="S469" s="118">
        <f t="shared" si="241"/>
        <v>77.086803565791001</v>
      </c>
      <c r="T469" s="118">
        <f t="shared" si="241"/>
        <v>0</v>
      </c>
      <c r="U469" s="118">
        <f t="shared" si="241"/>
        <v>59.132352617703432</v>
      </c>
      <c r="V469" s="118">
        <f t="shared" si="241"/>
        <v>58.830969015477088</v>
      </c>
      <c r="W469" s="118">
        <f t="shared" ref="W469:Y469" si="242">W470+W473+W475+W485</f>
        <v>0</v>
      </c>
      <c r="X469" s="118">
        <f t="shared" si="242"/>
        <v>40.190113697428828</v>
      </c>
      <c r="Y469" s="118">
        <f t="shared" si="242"/>
        <v>31.031629077250859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46.855865704343628</v>
      </c>
      <c r="D470" s="123">
        <f t="shared" si="243"/>
        <v>85.024874818538734</v>
      </c>
      <c r="E470" s="123">
        <f t="shared" si="243"/>
        <v>98.882866275139392</v>
      </c>
      <c r="F470" s="123">
        <f t="shared" si="243"/>
        <v>72.534467986151313</v>
      </c>
      <c r="G470" s="123">
        <f t="shared" si="243"/>
        <v>65.008892572384639</v>
      </c>
      <c r="H470" s="123">
        <f t="shared" si="243"/>
        <v>71.987373360641826</v>
      </c>
      <c r="I470" s="123">
        <f t="shared" si="243"/>
        <v>64.213808988030536</v>
      </c>
      <c r="J470" s="123">
        <f t="shared" si="243"/>
        <v>64.429127776983236</v>
      </c>
      <c r="K470" s="123">
        <f t="shared" si="243"/>
        <v>47.019716386883346</v>
      </c>
      <c r="L470" s="123">
        <f t="shared" si="243"/>
        <v>64.580993804867063</v>
      </c>
      <c r="M470" s="123">
        <f t="shared" si="243"/>
        <v>77.636459909928305</v>
      </c>
      <c r="N470" s="123">
        <f t="shared" si="243"/>
        <v>72.730712481975161</v>
      </c>
      <c r="O470" s="123">
        <f t="shared" si="243"/>
        <v>61.112178663752069</v>
      </c>
      <c r="P470" s="123">
        <f t="shared" si="243"/>
        <v>0</v>
      </c>
      <c r="Q470" s="123">
        <f t="shared" si="243"/>
        <v>46.188897334146858</v>
      </c>
      <c r="R470" s="123">
        <f t="shared" ref="R470:V470" si="244">SUM(R471:R472)</f>
        <v>49.361189074280674</v>
      </c>
      <c r="S470" s="123">
        <f t="shared" si="244"/>
        <v>50.077470157281539</v>
      </c>
      <c r="T470" s="123">
        <f t="shared" si="244"/>
        <v>0</v>
      </c>
      <c r="U470" s="123">
        <f t="shared" si="244"/>
        <v>33.47388448429048</v>
      </c>
      <c r="V470" s="123">
        <f t="shared" si="244"/>
        <v>32.057331012560269</v>
      </c>
      <c r="W470" s="123">
        <f t="shared" ref="W470:Y470" si="245">SUM(W471:W472)</f>
        <v>0</v>
      </c>
      <c r="X470" s="123">
        <f t="shared" si="245"/>
        <v>17.380170838350622</v>
      </c>
      <c r="Y470" s="123">
        <f t="shared" si="245"/>
        <v>10.315252852205273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46.616871568549193</v>
      </c>
      <c r="D471" s="99">
        <v>84.590320499521269</v>
      </c>
      <c r="E471" s="99">
        <v>98.380246074843399</v>
      </c>
      <c r="F471" s="99">
        <v>72.167552895888036</v>
      </c>
      <c r="G471" s="99">
        <v>64.68328740112355</v>
      </c>
      <c r="H471" s="99">
        <v>71.627141770028459</v>
      </c>
      <c r="I471" s="99">
        <v>63.896020763288043</v>
      </c>
      <c r="J471" s="99">
        <v>64.108844519612973</v>
      </c>
      <c r="K471" s="99">
        <v>46.786648602332733</v>
      </c>
      <c r="L471" s="99">
        <v>64.258466275152912</v>
      </c>
      <c r="M471" s="99">
        <v>77.246649343005828</v>
      </c>
      <c r="N471" s="99">
        <v>72.373012779589772</v>
      </c>
      <c r="O471" s="99">
        <v>60.8087384595811</v>
      </c>
      <c r="P471" s="99">
        <v>0</v>
      </c>
      <c r="Q471" s="99">
        <v>45.958895483662985</v>
      </c>
      <c r="R471" s="99">
        <v>49.111492308577986</v>
      </c>
      <c r="S471" s="99">
        <v>49.81637595986718</v>
      </c>
      <c r="T471" s="99">
        <v>0</v>
      </c>
      <c r="U471" s="99">
        <v>33.29113049059908</v>
      </c>
      <c r="V471" s="99">
        <v>31.877952527515465</v>
      </c>
      <c r="W471" s="99">
        <v>0</v>
      </c>
      <c r="X471" s="99">
        <v>17.280660568006201</v>
      </c>
      <c r="Y471" s="99">
        <v>10.255541173891343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0.23899413579443646</v>
      </c>
      <c r="D472" s="99">
        <v>0.4345543190174706</v>
      </c>
      <c r="E472" s="99">
        <v>0.50262020029599541</v>
      </c>
      <c r="F472" s="99">
        <v>0.36691509026327923</v>
      </c>
      <c r="G472" s="99">
        <v>0.32560517126108146</v>
      </c>
      <c r="H472" s="99">
        <v>0.36023159061336218</v>
      </c>
      <c r="I472" s="99">
        <v>0.31778822474249935</v>
      </c>
      <c r="J472" s="99">
        <v>0.32028325737026775</v>
      </c>
      <c r="K472" s="99">
        <v>0.23306778455061544</v>
      </c>
      <c r="L472" s="99">
        <v>0.32252752971414972</v>
      </c>
      <c r="M472" s="99">
        <v>0.38981056692247185</v>
      </c>
      <c r="N472" s="99">
        <v>0.35769970238538346</v>
      </c>
      <c r="O472" s="99">
        <v>0.30344020417096745</v>
      </c>
      <c r="P472" s="99">
        <v>0</v>
      </c>
      <c r="Q472" s="99">
        <v>0.23000185048387398</v>
      </c>
      <c r="R472" s="99">
        <v>0.24969676570268676</v>
      </c>
      <c r="S472" s="99">
        <v>0.26109419741435819</v>
      </c>
      <c r="T472" s="99">
        <v>0</v>
      </c>
      <c r="U472" s="99">
        <v>0.1827539936913978</v>
      </c>
      <c r="V472" s="99">
        <v>0.17937848504480347</v>
      </c>
      <c r="W472" s="99">
        <v>0</v>
      </c>
      <c r="X472" s="99">
        <v>9.9510270344422322E-2</v>
      </c>
      <c r="Y472" s="99">
        <v>5.9711678313930205E-2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0.54577344915810067</v>
      </c>
      <c r="D473" s="123">
        <f t="shared" si="246"/>
        <v>0.402626620668387</v>
      </c>
      <c r="E473" s="123">
        <f t="shared" si="246"/>
        <v>0.56047629706593582</v>
      </c>
      <c r="F473" s="123">
        <f t="shared" si="246"/>
        <v>0.29237851656395414</v>
      </c>
      <c r="G473" s="123">
        <f t="shared" si="246"/>
        <v>0.29197583117868203</v>
      </c>
      <c r="H473" s="123">
        <f t="shared" si="246"/>
        <v>0.2945171956738869</v>
      </c>
      <c r="I473" s="123">
        <f t="shared" si="246"/>
        <v>0.45288039398982421</v>
      </c>
      <c r="J473" s="123">
        <f t="shared" si="246"/>
        <v>0.32004009491658419</v>
      </c>
      <c r="K473" s="123">
        <f t="shared" si="246"/>
        <v>0.8301500488107979</v>
      </c>
      <c r="L473" s="123">
        <f t="shared" si="246"/>
        <v>0.29213766760170634</v>
      </c>
      <c r="M473" s="123">
        <f t="shared" si="246"/>
        <v>0.35020493517710677</v>
      </c>
      <c r="N473" s="123">
        <f t="shared" si="246"/>
        <v>1.5081351160083871</v>
      </c>
      <c r="O473" s="123">
        <f t="shared" si="246"/>
        <v>0.2672428280710698</v>
      </c>
      <c r="P473" s="123">
        <f t="shared" si="246"/>
        <v>0</v>
      </c>
      <c r="Q473" s="123">
        <f t="shared" si="246"/>
        <v>0.3176037285641955</v>
      </c>
      <c r="R473" s="123">
        <f t="shared" si="246"/>
        <v>0.63352736435802437</v>
      </c>
      <c r="S473" s="123">
        <f t="shared" si="246"/>
        <v>0.74400059802172158</v>
      </c>
      <c r="T473" s="123">
        <f t="shared" si="246"/>
        <v>0</v>
      </c>
      <c r="U473" s="123">
        <f t="shared" si="246"/>
        <v>0.45866583899941821</v>
      </c>
      <c r="V473" s="123">
        <f t="shared" si="246"/>
        <v>0.49127281350390084</v>
      </c>
      <c r="W473" s="123">
        <f t="shared" si="246"/>
        <v>0</v>
      </c>
      <c r="X473" s="123">
        <f t="shared" si="246"/>
        <v>0.6943716587512182</v>
      </c>
      <c r="Y473" s="123">
        <f t="shared" si="246"/>
        <v>0.56409321075085705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0.54577344915810067</v>
      </c>
      <c r="D474" s="99">
        <f>RES_hhdet_in_fecs!D8</f>
        <v>0.402626620668387</v>
      </c>
      <c r="E474" s="99">
        <f>RES_hhdet_in_fecs!E8</f>
        <v>0.56047629706593582</v>
      </c>
      <c r="F474" s="99">
        <f>RES_hhdet_in_fecs!F8</f>
        <v>0.29237851656395414</v>
      </c>
      <c r="G474" s="99">
        <f>RES_hhdet_in_fecs!G8</f>
        <v>0.29197583117868203</v>
      </c>
      <c r="H474" s="99">
        <f>RES_hhdet_in_fecs!H8</f>
        <v>0.2945171956738869</v>
      </c>
      <c r="I474" s="99">
        <f>RES_hhdet_in_fecs!I8</f>
        <v>0.45288039398982421</v>
      </c>
      <c r="J474" s="99">
        <f>RES_hhdet_in_fecs!J8</f>
        <v>0.32004009491658419</v>
      </c>
      <c r="K474" s="99">
        <f>RES_hhdet_in_fecs!K8</f>
        <v>0.8301500488107979</v>
      </c>
      <c r="L474" s="99">
        <f>RES_hhdet_in_fecs!L8</f>
        <v>0.29213766760170634</v>
      </c>
      <c r="M474" s="99">
        <f>RES_hhdet_in_fecs!M8</f>
        <v>0.35020493517710677</v>
      </c>
      <c r="N474" s="99">
        <f>RES_hhdet_in_fecs!N8</f>
        <v>1.5081351160083871</v>
      </c>
      <c r="O474" s="99">
        <f>RES_hhdet_in_fecs!O8</f>
        <v>0.2672428280710698</v>
      </c>
      <c r="P474" s="99">
        <f>RES_hhdet_in_fecs!P8</f>
        <v>0</v>
      </c>
      <c r="Q474" s="99">
        <f>RES_hhdet_in_fecs!Q8</f>
        <v>0.3176037285641955</v>
      </c>
      <c r="R474" s="99">
        <f>RES_hhdet_in_fecs!R8</f>
        <v>0.63352736435802437</v>
      </c>
      <c r="S474" s="99">
        <f>RES_hhdet_in_fecs!S8</f>
        <v>0.74400059802172158</v>
      </c>
      <c r="T474" s="99">
        <f>RES_hhdet_in_fecs!T8</f>
        <v>0</v>
      </c>
      <c r="U474" s="99">
        <f>RES_hhdet_in_fecs!U8</f>
        <v>0.45866583899941821</v>
      </c>
      <c r="V474" s="99">
        <f>RES_hhdet_in_fecs!V8</f>
        <v>0.49127281350390084</v>
      </c>
      <c r="W474" s="99">
        <f>RES_hhdet_in_fecs!W8</f>
        <v>0</v>
      </c>
      <c r="X474" s="99">
        <f>RES_hhdet_in_fecs!X8</f>
        <v>0.6943716587512182</v>
      </c>
      <c r="Y474" s="99">
        <f>RES_hhdet_in_fecs!Y8</f>
        <v>0.56409321075085705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17.119217335741631</v>
      </c>
      <c r="D475" s="123">
        <v>19.126471956913676</v>
      </c>
      <c r="E475" s="123">
        <v>18.632925839895734</v>
      </c>
      <c r="F475" s="123">
        <v>18.035379434024577</v>
      </c>
      <c r="G475" s="123">
        <v>18.959878617863659</v>
      </c>
      <c r="H475" s="123">
        <v>19.30012438078014</v>
      </c>
      <c r="I475" s="123">
        <v>18.522744209164841</v>
      </c>
      <c r="J475" s="123">
        <v>20.873026191998729</v>
      </c>
      <c r="K475" s="123">
        <v>21.311298041975093</v>
      </c>
      <c r="L475" s="123">
        <v>20.048583972940442</v>
      </c>
      <c r="M475" s="123">
        <v>22.426060193820433</v>
      </c>
      <c r="N475" s="123">
        <v>18.897938977462932</v>
      </c>
      <c r="O475" s="123">
        <v>17.539164965086865</v>
      </c>
      <c r="P475" s="123">
        <v>0</v>
      </c>
      <c r="Q475" s="123">
        <v>16.822003116487988</v>
      </c>
      <c r="R475" s="123">
        <v>16.259056028574072</v>
      </c>
      <c r="S475" s="123">
        <v>16.700564695230483</v>
      </c>
      <c r="T475" s="123">
        <v>0</v>
      </c>
      <c r="U475" s="123">
        <v>16.070759682724638</v>
      </c>
      <c r="V475" s="123">
        <v>16.731785405782798</v>
      </c>
      <c r="W475" s="123">
        <v>0</v>
      </c>
      <c r="X475" s="123">
        <v>12.690547106760652</v>
      </c>
      <c r="Y475" s="123">
        <v>10.762133976190627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15.083420317984174</v>
      </c>
      <c r="D476" s="99">
        <v>19.085153637342678</v>
      </c>
      <c r="E476" s="99">
        <v>20.192729485214677</v>
      </c>
      <c r="F476" s="99">
        <v>17.672021176766776</v>
      </c>
      <c r="G476" s="99">
        <v>18.170423933950069</v>
      </c>
      <c r="H476" s="99">
        <v>19.332893483378868</v>
      </c>
      <c r="I476" s="99">
        <v>19.055167730166755</v>
      </c>
      <c r="J476" s="99">
        <v>20.852408096623822</v>
      </c>
      <c r="K476" s="99">
        <v>15.994588116682664</v>
      </c>
      <c r="L476" s="99">
        <v>21.441353051050058</v>
      </c>
      <c r="M476" s="99">
        <v>25.958013795431288</v>
      </c>
      <c r="N476" s="99">
        <v>22.993852276814646</v>
      </c>
      <c r="O476" s="99">
        <v>19.077004667240807</v>
      </c>
      <c r="P476" s="99">
        <v>0</v>
      </c>
      <c r="Q476" s="99">
        <v>17.383478828104593</v>
      </c>
      <c r="R476" s="99">
        <v>18.265396304407165</v>
      </c>
      <c r="S476" s="99">
        <v>19.178229874640479</v>
      </c>
      <c r="T476" s="99">
        <v>0</v>
      </c>
      <c r="U476" s="99">
        <v>14.412065145676607</v>
      </c>
      <c r="V476" s="99">
        <v>14.91832799661657</v>
      </c>
      <c r="W476" s="99">
        <v>0</v>
      </c>
      <c r="X476" s="99">
        <v>12.690547106760652</v>
      </c>
      <c r="Y476" s="99">
        <v>10.762133976190627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20.855924958744868</v>
      </c>
      <c r="D477" s="99">
        <v>19.645482097453087</v>
      </c>
      <c r="E477" s="99">
        <v>20.336905999063422</v>
      </c>
      <c r="F477" s="99">
        <v>20.547863405879497</v>
      </c>
      <c r="G477" s="99">
        <v>20.965495331895095</v>
      </c>
      <c r="H477" s="99">
        <v>21.422724992723584</v>
      </c>
      <c r="I477" s="99">
        <v>21.400457708940827</v>
      </c>
      <c r="J477" s="99">
        <v>22.583492634636453</v>
      </c>
      <c r="K477" s="99">
        <v>23.482410192465114</v>
      </c>
      <c r="L477" s="99">
        <v>24.132050263267423</v>
      </c>
      <c r="M477" s="99">
        <v>24.374735859742966</v>
      </c>
      <c r="N477" s="99">
        <v>20.961134712208576</v>
      </c>
      <c r="O477" s="99">
        <v>19.085018266826204</v>
      </c>
      <c r="P477" s="99">
        <v>0</v>
      </c>
      <c r="Q477" s="99">
        <v>18.261033072809106</v>
      </c>
      <c r="R477" s="99">
        <v>16.219633061819334</v>
      </c>
      <c r="S477" s="99">
        <v>16.456993413096736</v>
      </c>
      <c r="T477" s="99">
        <v>0</v>
      </c>
      <c r="U477" s="99">
        <v>16.006340221965882</v>
      </c>
      <c r="V477" s="99">
        <v>17.447108541046109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17.10488268991233</v>
      </c>
      <c r="D481" s="102">
        <v>19.124906099630632</v>
      </c>
      <c r="E481" s="102">
        <v>18.612272974533198</v>
      </c>
      <c r="F481" s="102">
        <v>18.022027511319042</v>
      </c>
      <c r="G481" s="102">
        <v>18.949941200415378</v>
      </c>
      <c r="H481" s="102">
        <v>19.286802521548758</v>
      </c>
      <c r="I481" s="102">
        <v>18.508505641228396</v>
      </c>
      <c r="J481" s="102">
        <v>20.867311155677875</v>
      </c>
      <c r="K481" s="102">
        <v>21.465333228314101</v>
      </c>
      <c r="L481" s="102">
        <v>22.313670824796031</v>
      </c>
      <c r="M481" s="102">
        <v>22.76699813865034</v>
      </c>
      <c r="N481" s="102">
        <v>18.956778602990248</v>
      </c>
      <c r="O481" s="102">
        <v>17.877210002014241</v>
      </c>
      <c r="P481" s="102">
        <v>0</v>
      </c>
      <c r="Q481" s="102">
        <v>17.006435185595848</v>
      </c>
      <c r="R481" s="102">
        <v>16.630366471086841</v>
      </c>
      <c r="S481" s="102">
        <v>17.171105424672206</v>
      </c>
      <c r="T481" s="102">
        <v>0</v>
      </c>
      <c r="U481" s="102">
        <v>16.429041366838053</v>
      </c>
      <c r="V481" s="102">
        <v>17.041892453194567</v>
      </c>
      <c r="W481" s="102">
        <v>0</v>
      </c>
      <c r="X481" s="102">
        <v>0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16.409163329961888</v>
      </c>
      <c r="M482" s="105">
        <v>16.710136419141882</v>
      </c>
      <c r="N482" s="105">
        <v>13.834805398602622</v>
      </c>
      <c r="O482" s="105">
        <v>13.349785882924092</v>
      </c>
      <c r="P482" s="105">
        <v>0</v>
      </c>
      <c r="Q482" s="105">
        <v>12.999691491972987</v>
      </c>
      <c r="R482" s="105">
        <v>12.981809104888626</v>
      </c>
      <c r="S482" s="105">
        <v>13.667040638436271</v>
      </c>
      <c r="T482" s="105">
        <v>0</v>
      </c>
      <c r="U482" s="105">
        <v>13.225624560537515</v>
      </c>
      <c r="V482" s="105">
        <v>13.866804239628022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7.7411207370947883</v>
      </c>
      <c r="M483" s="99">
        <v>7.6415822827889128</v>
      </c>
      <c r="N483" s="99">
        <v>5.9231301235028955</v>
      </c>
      <c r="O483" s="99">
        <v>5.9708845931869048</v>
      </c>
      <c r="P483" s="99">
        <v>0</v>
      </c>
      <c r="Q483" s="99">
        <v>5.5254892423942392</v>
      </c>
      <c r="R483" s="99">
        <v>5.829229274997334</v>
      </c>
      <c r="S483" s="99">
        <v>6.4216904411949187</v>
      </c>
      <c r="T483" s="99">
        <v>0</v>
      </c>
      <c r="U483" s="99">
        <v>5.8361486968400076</v>
      </c>
      <c r="V483" s="99">
        <v>6.2007786479448601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8.6680425928670974</v>
      </c>
      <c r="M484" s="99">
        <v>9.0685541363529723</v>
      </c>
      <c r="N484" s="99">
        <v>7.9116752750997259</v>
      </c>
      <c r="O484" s="99">
        <v>7.3789012897371862</v>
      </c>
      <c r="P484" s="99">
        <v>0</v>
      </c>
      <c r="Q484" s="99">
        <v>7.4742022495787488</v>
      </c>
      <c r="R484" s="99">
        <v>7.1525798298912928</v>
      </c>
      <c r="S484" s="99">
        <v>7.2453501972413541</v>
      </c>
      <c r="T484" s="99">
        <v>0</v>
      </c>
      <c r="U484" s="99">
        <v>7.3894758636975091</v>
      </c>
      <c r="V484" s="99">
        <v>7.6660255916831641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9.6123866755471816</v>
      </c>
      <c r="D485" s="123">
        <v>10.27030958096393</v>
      </c>
      <c r="E485" s="123">
        <v>10.543751015879597</v>
      </c>
      <c r="F485" s="123">
        <v>10.553551244455544</v>
      </c>
      <c r="G485" s="123">
        <v>10.350643515351987</v>
      </c>
      <c r="H485" s="123">
        <v>10.543128380130309</v>
      </c>
      <c r="I485" s="123">
        <v>10.396871184123327</v>
      </c>
      <c r="J485" s="123">
        <v>11.703782316255033</v>
      </c>
      <c r="K485" s="123">
        <v>10.94135449948479</v>
      </c>
      <c r="L485" s="123">
        <v>11.446696096267605</v>
      </c>
      <c r="M485" s="123">
        <v>11.932340342661837</v>
      </c>
      <c r="N485" s="123">
        <v>10.189061667824436</v>
      </c>
      <c r="O485" s="123">
        <v>9.3214776586345014</v>
      </c>
      <c r="P485" s="123">
        <v>0</v>
      </c>
      <c r="Q485" s="123">
        <v>10.078412150846274</v>
      </c>
      <c r="R485" s="123">
        <v>9.5838970345141927</v>
      </c>
      <c r="S485" s="123">
        <v>9.5647681152572694</v>
      </c>
      <c r="T485" s="123">
        <v>0</v>
      </c>
      <c r="U485" s="123">
        <v>9.1290426116889041</v>
      </c>
      <c r="V485" s="123">
        <v>9.5505797836301181</v>
      </c>
      <c r="W485" s="123">
        <v>0</v>
      </c>
      <c r="X485" s="123">
        <v>9.4250240935663356</v>
      </c>
      <c r="Y485" s="123">
        <v>9.3901490381041022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9.3659014941881242</v>
      </c>
      <c r="D486" s="99">
        <v>13.886793518181586</v>
      </c>
      <c r="E486" s="99">
        <v>15.19801590893416</v>
      </c>
      <c r="F486" s="99">
        <v>13.346388414801703</v>
      </c>
      <c r="G486" s="99">
        <v>12.141561848022002</v>
      </c>
      <c r="H486" s="99">
        <v>13.32502334363034</v>
      </c>
      <c r="I486" s="99">
        <v>13.542880635320239</v>
      </c>
      <c r="J486" s="99">
        <v>13.840347222141032</v>
      </c>
      <c r="K486" s="99">
        <v>11.000365572784322</v>
      </c>
      <c r="L486" s="99">
        <v>13.927785403221669</v>
      </c>
      <c r="M486" s="99">
        <v>14.455588076811209</v>
      </c>
      <c r="N486" s="99">
        <v>13.230537873990336</v>
      </c>
      <c r="O486" s="99">
        <v>12.721078027913917</v>
      </c>
      <c r="P486" s="99">
        <v>0</v>
      </c>
      <c r="Q486" s="99">
        <v>0</v>
      </c>
      <c r="R486" s="99">
        <v>11.031537367196877</v>
      </c>
      <c r="S486" s="99">
        <v>14.412406551862532</v>
      </c>
      <c r="T486" s="99">
        <v>0</v>
      </c>
      <c r="U486" s="99">
        <v>11.482691150645509</v>
      </c>
      <c r="V486" s="99">
        <v>12.576790678310859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11.926218873887052</v>
      </c>
      <c r="D487" s="99">
        <v>11.407521250464342</v>
      </c>
      <c r="E487" s="99">
        <v>13.21156492188808</v>
      </c>
      <c r="F487" s="99">
        <v>13.60917489298175</v>
      </c>
      <c r="G487" s="99">
        <v>13.375306988432177</v>
      </c>
      <c r="H487" s="99">
        <v>14.071637507218409</v>
      </c>
      <c r="I487" s="99">
        <v>13.035578721003768</v>
      </c>
      <c r="J487" s="99">
        <v>12.26675532558486</v>
      </c>
      <c r="K487" s="99">
        <v>13.681482220761835</v>
      </c>
      <c r="L487" s="99">
        <v>11.987759094519896</v>
      </c>
      <c r="M487" s="99">
        <v>14.806933386370464</v>
      </c>
      <c r="N487" s="99">
        <v>12.293392171236432</v>
      </c>
      <c r="O487" s="99">
        <v>11.554658392126703</v>
      </c>
      <c r="P487" s="99">
        <v>0</v>
      </c>
      <c r="Q487" s="99">
        <v>15.669339692207112</v>
      </c>
      <c r="R487" s="99">
        <v>12.741340896267634</v>
      </c>
      <c r="S487" s="99">
        <v>12.377721189892391</v>
      </c>
      <c r="T487" s="99">
        <v>0</v>
      </c>
      <c r="U487" s="99">
        <v>11.878204725918252</v>
      </c>
      <c r="V487" s="99">
        <v>12.995221562250563</v>
      </c>
      <c r="W487" s="99">
        <v>0</v>
      </c>
      <c r="X487" s="99">
        <v>0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9.2916634241454208</v>
      </c>
      <c r="D488" s="110">
        <v>9.0751780278420142</v>
      </c>
      <c r="E488" s="110">
        <v>9.2578158719218955</v>
      </c>
      <c r="F488" s="110">
        <v>9.7294878918611953</v>
      </c>
      <c r="G488" s="110">
        <v>9.7920856048932858</v>
      </c>
      <c r="H488" s="110">
        <v>9.8768607493334653</v>
      </c>
      <c r="I488" s="110">
        <v>9.99320539207819</v>
      </c>
      <c r="J488" s="110">
        <v>10.396330639090237</v>
      </c>
      <c r="K488" s="110">
        <v>10.425436225336536</v>
      </c>
      <c r="L488" s="110">
        <v>10.409846914065893</v>
      </c>
      <c r="M488" s="110">
        <v>10.788119228236756</v>
      </c>
      <c r="N488" s="110">
        <v>9.1779382617568306</v>
      </c>
      <c r="O488" s="110">
        <v>8.7656867386720219</v>
      </c>
      <c r="P488" s="110">
        <v>0</v>
      </c>
      <c r="Q488" s="110">
        <v>9.3992284352290874</v>
      </c>
      <c r="R488" s="110">
        <v>9.1727896094200059</v>
      </c>
      <c r="S488" s="110">
        <v>9.3367046850846158</v>
      </c>
      <c r="T488" s="110">
        <v>0</v>
      </c>
      <c r="U488" s="110">
        <v>8.7239043811884525</v>
      </c>
      <c r="V488" s="110">
        <v>9.0420700813240842</v>
      </c>
      <c r="W488" s="110">
        <v>0</v>
      </c>
      <c r="X488" s="110">
        <v>9.4250240935663356</v>
      </c>
      <c r="Y488" s="110">
        <v>9.3901490381041022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44.416780336598443</v>
      </c>
      <c r="D490" s="118">
        <f t="shared" si="247"/>
        <v>67.467963159609042</v>
      </c>
      <c r="E490" s="118">
        <f t="shared" si="247"/>
        <v>76.301805193369347</v>
      </c>
      <c r="F490" s="118">
        <f t="shared" si="247"/>
        <v>60.697506502345973</v>
      </c>
      <c r="G490" s="118">
        <f t="shared" si="247"/>
        <v>57.172374446162152</v>
      </c>
      <c r="H490" s="118">
        <f t="shared" si="247"/>
        <v>62.058442111634612</v>
      </c>
      <c r="I490" s="118">
        <f t="shared" si="247"/>
        <v>57.84092444761346</v>
      </c>
      <c r="J490" s="118">
        <f t="shared" si="247"/>
        <v>59.722175881862341</v>
      </c>
      <c r="K490" s="118">
        <f t="shared" si="247"/>
        <v>51.078274740811324</v>
      </c>
      <c r="L490" s="118">
        <f t="shared" si="247"/>
        <v>61.468704055290551</v>
      </c>
      <c r="M490" s="118">
        <f t="shared" si="247"/>
        <v>71.004378756387865</v>
      </c>
      <c r="N490" s="118">
        <f t="shared" si="247"/>
        <v>68.75504081410611</v>
      </c>
      <c r="O490" s="118">
        <f t="shared" si="247"/>
        <v>57.168593045498909</v>
      </c>
      <c r="P490" s="118">
        <f t="shared" si="247"/>
        <v>0</v>
      </c>
      <c r="Q490" s="118">
        <f t="shared" si="247"/>
        <v>49.373202031565413</v>
      </c>
      <c r="R490" s="118">
        <f t="shared" ref="R490:V490" si="248">R491+R494+R496+R506</f>
        <v>52.96547236289878</v>
      </c>
      <c r="S490" s="118">
        <f t="shared" si="248"/>
        <v>55.589869760451144</v>
      </c>
      <c r="T490" s="118">
        <f t="shared" si="248"/>
        <v>0</v>
      </c>
      <c r="U490" s="118">
        <f t="shared" si="248"/>
        <v>44.270396755579299</v>
      </c>
      <c r="V490" s="118">
        <f t="shared" si="248"/>
        <v>44.861660311979328</v>
      </c>
      <c r="W490" s="118">
        <f t="shared" ref="W490:Y490" si="249">W491+W494+W496+W506</f>
        <v>0</v>
      </c>
      <c r="X490" s="118">
        <f t="shared" si="249"/>
        <v>32.978699432862847</v>
      </c>
      <c r="Y490" s="118">
        <f t="shared" si="249"/>
        <v>26.014803886085478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26.634861746079249</v>
      </c>
      <c r="D491" s="123">
        <f t="shared" si="250"/>
        <v>48.701109239597486</v>
      </c>
      <c r="E491" s="123">
        <f t="shared" si="250"/>
        <v>57.086538677351676</v>
      </c>
      <c r="F491" s="123">
        <f t="shared" si="250"/>
        <v>42.214710939459373</v>
      </c>
      <c r="G491" s="123">
        <f t="shared" si="250"/>
        <v>38.149989184944822</v>
      </c>
      <c r="H491" s="123">
        <f t="shared" si="250"/>
        <v>42.607203740085922</v>
      </c>
      <c r="I491" s="123">
        <f t="shared" si="250"/>
        <v>38.337767100790934</v>
      </c>
      <c r="J491" s="123">
        <f t="shared" si="250"/>
        <v>38.811213478669053</v>
      </c>
      <c r="K491" s="123">
        <f t="shared" si="250"/>
        <v>28.581926742489657</v>
      </c>
      <c r="L491" s="123">
        <f t="shared" si="250"/>
        <v>39.619909455051484</v>
      </c>
      <c r="M491" s="123">
        <f t="shared" si="250"/>
        <v>48.064383138419295</v>
      </c>
      <c r="N491" s="123">
        <f t="shared" si="250"/>
        <v>45.404434831623071</v>
      </c>
      <c r="O491" s="123">
        <f t="shared" si="250"/>
        <v>38.437569981335635</v>
      </c>
      <c r="P491" s="123">
        <f t="shared" si="250"/>
        <v>0</v>
      </c>
      <c r="Q491" s="123">
        <f t="shared" si="250"/>
        <v>29.616021770383089</v>
      </c>
      <c r="R491" s="123">
        <f t="shared" ref="R491:V491" si="251">SUM(R492:R493)</f>
        <v>32.380306446838738</v>
      </c>
      <c r="S491" s="123">
        <f t="shared" si="251"/>
        <v>33.814047452004417</v>
      </c>
      <c r="T491" s="123">
        <f t="shared" si="251"/>
        <v>0</v>
      </c>
      <c r="U491" s="123">
        <f t="shared" si="251"/>
        <v>23.910105936304987</v>
      </c>
      <c r="V491" s="123">
        <f t="shared" si="251"/>
        <v>23.373333448324782</v>
      </c>
      <c r="W491" s="123">
        <f t="shared" ref="W491:Y491" si="252">SUM(W492:W493)</f>
        <v>0</v>
      </c>
      <c r="X491" s="123">
        <f t="shared" si="252"/>
        <v>12.975995129403005</v>
      </c>
      <c r="Y491" s="123">
        <f t="shared" si="252"/>
        <v>7.762026629818167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26.395867610284814</v>
      </c>
      <c r="D492" s="99">
        <v>48.266554920580013</v>
      </c>
      <c r="E492" s="99">
        <v>56.583918477055683</v>
      </c>
      <c r="F492" s="99">
        <v>41.847795849196096</v>
      </c>
      <c r="G492" s="99">
        <v>37.824384013683741</v>
      </c>
      <c r="H492" s="99">
        <v>42.246972149472562</v>
      </c>
      <c r="I492" s="99">
        <v>38.019978876048434</v>
      </c>
      <c r="J492" s="99">
        <v>38.490930221298782</v>
      </c>
      <c r="K492" s="99">
        <v>28.34885895793904</v>
      </c>
      <c r="L492" s="99">
        <v>39.297381925337334</v>
      </c>
      <c r="M492" s="99">
        <v>47.674572571496824</v>
      </c>
      <c r="N492" s="99">
        <v>45.046735129237689</v>
      </c>
      <c r="O492" s="99">
        <v>38.134129777164667</v>
      </c>
      <c r="P492" s="99">
        <v>0</v>
      </c>
      <c r="Q492" s="99">
        <v>29.386019919899216</v>
      </c>
      <c r="R492" s="99">
        <v>32.13060968113605</v>
      </c>
      <c r="S492" s="99">
        <v>33.552953254590058</v>
      </c>
      <c r="T492" s="99">
        <v>0</v>
      </c>
      <c r="U492" s="99">
        <v>23.727351942613588</v>
      </c>
      <c r="V492" s="99">
        <v>23.193954963279978</v>
      </c>
      <c r="W492" s="99">
        <v>0</v>
      </c>
      <c r="X492" s="99">
        <v>12.876484859058582</v>
      </c>
      <c r="Y492" s="99">
        <v>7.7023149515042366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0.23899413579443646</v>
      </c>
      <c r="D493" s="99">
        <v>0.4345543190174706</v>
      </c>
      <c r="E493" s="99">
        <v>0.50262020029599541</v>
      </c>
      <c r="F493" s="99">
        <v>0.36691509026327923</v>
      </c>
      <c r="G493" s="99">
        <v>0.32560517126108146</v>
      </c>
      <c r="H493" s="99">
        <v>0.36023159061336218</v>
      </c>
      <c r="I493" s="99">
        <v>0.31778822474249935</v>
      </c>
      <c r="J493" s="99">
        <v>0.32028325737026775</v>
      </c>
      <c r="K493" s="99">
        <v>0.23306778455061544</v>
      </c>
      <c r="L493" s="99">
        <v>0.32252752971414972</v>
      </c>
      <c r="M493" s="99">
        <v>0.38981056692247185</v>
      </c>
      <c r="N493" s="99">
        <v>0.35769970238538346</v>
      </c>
      <c r="O493" s="99">
        <v>0.30344020417096745</v>
      </c>
      <c r="P493" s="99">
        <v>0</v>
      </c>
      <c r="Q493" s="99">
        <v>0.23000185048387398</v>
      </c>
      <c r="R493" s="99">
        <v>0.24969676570268676</v>
      </c>
      <c r="S493" s="99">
        <v>0.26109419741435819</v>
      </c>
      <c r="T493" s="99">
        <v>0</v>
      </c>
      <c r="U493" s="99">
        <v>0.1827539936913978</v>
      </c>
      <c r="V493" s="99">
        <v>0.17937848504480347</v>
      </c>
      <c r="W493" s="99">
        <v>0</v>
      </c>
      <c r="X493" s="99">
        <v>9.9510270344422322E-2</v>
      </c>
      <c r="Y493" s="99">
        <v>5.9711678313930205E-2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1.1380092629598331</v>
      </c>
      <c r="D494" s="123">
        <f t="shared" si="253"/>
        <v>0.87211834309185088</v>
      </c>
      <c r="E494" s="123">
        <f t="shared" si="253"/>
        <v>1.2600777740813041</v>
      </c>
      <c r="F494" s="123">
        <f t="shared" si="253"/>
        <v>0.68154630666610627</v>
      </c>
      <c r="G494" s="123">
        <f t="shared" si="253"/>
        <v>0.70512013774908233</v>
      </c>
      <c r="H494" s="123">
        <f t="shared" si="253"/>
        <v>0.73629680899190497</v>
      </c>
      <c r="I494" s="123">
        <f t="shared" si="253"/>
        <v>1.171237383789185</v>
      </c>
      <c r="J494" s="123">
        <f t="shared" si="253"/>
        <v>0.85578535341457374</v>
      </c>
      <c r="K494" s="123">
        <f t="shared" si="253"/>
        <v>2.2943397191681592</v>
      </c>
      <c r="L494" s="123">
        <f t="shared" si="253"/>
        <v>0.83421542859479703</v>
      </c>
      <c r="M494" s="123">
        <f t="shared" si="253"/>
        <v>1.036866223212396</v>
      </c>
      <c r="N494" s="123">
        <f t="shared" si="253"/>
        <v>4.6491253057654385</v>
      </c>
      <c r="O494" s="123">
        <f t="shared" si="253"/>
        <v>0.86084493044576849</v>
      </c>
      <c r="P494" s="123">
        <f t="shared" si="253"/>
        <v>0</v>
      </c>
      <c r="Q494" s="123">
        <f t="shared" si="253"/>
        <v>1.1025477556152539</v>
      </c>
      <c r="R494" s="123">
        <f t="shared" si="253"/>
        <v>2.2141796073355247</v>
      </c>
      <c r="S494" s="123">
        <f t="shared" si="253"/>
        <v>2.6022302117801503</v>
      </c>
      <c r="T494" s="123">
        <f t="shared" si="253"/>
        <v>0</v>
      </c>
      <c r="U494" s="123">
        <f t="shared" si="253"/>
        <v>1.607052737955424</v>
      </c>
      <c r="V494" s="123">
        <f t="shared" si="253"/>
        <v>1.7258336518023714</v>
      </c>
      <c r="W494" s="123">
        <f t="shared" si="253"/>
        <v>0</v>
      </c>
      <c r="X494" s="123">
        <f t="shared" si="253"/>
        <v>2.4870907327381842</v>
      </c>
      <c r="Y494" s="123">
        <f t="shared" si="253"/>
        <v>2.0449469840581647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1.1380092629598331</v>
      </c>
      <c r="D495" s="99">
        <f>RES_hhdet_in_tess!D8</f>
        <v>0.87211834309185088</v>
      </c>
      <c r="E495" s="99">
        <f>RES_hhdet_in_tess!E8</f>
        <v>1.2600777740813041</v>
      </c>
      <c r="F495" s="99">
        <f>RES_hhdet_in_tess!F8</f>
        <v>0.68154630666610627</v>
      </c>
      <c r="G495" s="99">
        <f>RES_hhdet_in_tess!G8</f>
        <v>0.70512013774908233</v>
      </c>
      <c r="H495" s="99">
        <f>RES_hhdet_in_tess!H8</f>
        <v>0.73629680899190497</v>
      </c>
      <c r="I495" s="99">
        <f>RES_hhdet_in_tess!I8</f>
        <v>1.171237383789185</v>
      </c>
      <c r="J495" s="99">
        <f>RES_hhdet_in_tess!J8</f>
        <v>0.85578535341457374</v>
      </c>
      <c r="K495" s="99">
        <f>RES_hhdet_in_tess!K8</f>
        <v>2.2943397191681592</v>
      </c>
      <c r="L495" s="99">
        <f>RES_hhdet_in_tess!L8</f>
        <v>0.83421542859479703</v>
      </c>
      <c r="M495" s="99">
        <f>RES_hhdet_in_tess!M8</f>
        <v>1.036866223212396</v>
      </c>
      <c r="N495" s="99">
        <f>RES_hhdet_in_tess!N8</f>
        <v>4.6491253057654385</v>
      </c>
      <c r="O495" s="99">
        <f>RES_hhdet_in_tess!O8</f>
        <v>0.86084493044576849</v>
      </c>
      <c r="P495" s="99">
        <f>RES_hhdet_in_tess!P8</f>
        <v>0</v>
      </c>
      <c r="Q495" s="99">
        <f>RES_hhdet_in_tess!Q8</f>
        <v>1.1025477556152539</v>
      </c>
      <c r="R495" s="99">
        <f>RES_hhdet_in_tess!R8</f>
        <v>2.2141796073355247</v>
      </c>
      <c r="S495" s="99">
        <f>RES_hhdet_in_tess!S8</f>
        <v>2.6022302117801503</v>
      </c>
      <c r="T495" s="99">
        <f>RES_hhdet_in_tess!T8</f>
        <v>0</v>
      </c>
      <c r="U495" s="99">
        <f>RES_hhdet_in_tess!U8</f>
        <v>1.607052737955424</v>
      </c>
      <c r="V495" s="99">
        <f>RES_hhdet_in_tess!V8</f>
        <v>1.7258336518023714</v>
      </c>
      <c r="W495" s="99">
        <f>RES_hhdet_in_tess!W8</f>
        <v>0</v>
      </c>
      <c r="X495" s="99">
        <f>RES_hhdet_in_tess!X8</f>
        <v>2.4870907327381842</v>
      </c>
      <c r="Y495" s="99">
        <f>RES_hhdet_in_tess!Y8</f>
        <v>2.0449469840581647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9.8647342701891336</v>
      </c>
      <c r="D496" s="123">
        <v>11.050181769267892</v>
      </c>
      <c r="E496" s="123">
        <v>10.790275689927347</v>
      </c>
      <c r="F496" s="123">
        <v>10.470050769864441</v>
      </c>
      <c r="G496" s="123">
        <v>11.036795516632516</v>
      </c>
      <c r="H496" s="123">
        <v>11.268492886680622</v>
      </c>
      <c r="I496" s="123">
        <v>10.850879484934257</v>
      </c>
      <c r="J496" s="123">
        <v>12.285547462572787</v>
      </c>
      <c r="K496" s="123">
        <v>12.588156758236858</v>
      </c>
      <c r="L496" s="123">
        <v>13.243366304067552</v>
      </c>
      <c r="M496" s="123">
        <v>13.675645386327387</v>
      </c>
      <c r="N496" s="123">
        <v>11.596636738311371</v>
      </c>
      <c r="O496" s="123">
        <v>11.134289531570797</v>
      </c>
      <c r="P496" s="123">
        <v>0</v>
      </c>
      <c r="Q496" s="123">
        <v>11.117326527366423</v>
      </c>
      <c r="R496" s="123">
        <v>11.061003166021067</v>
      </c>
      <c r="S496" s="123">
        <v>11.609766928787213</v>
      </c>
      <c r="T496" s="123">
        <v>0</v>
      </c>
      <c r="U496" s="123">
        <v>11.421411719865292</v>
      </c>
      <c r="V496" s="123">
        <v>11.992226218817624</v>
      </c>
      <c r="W496" s="123">
        <v>0</v>
      </c>
      <c r="X496" s="123">
        <v>9.2314819939619106</v>
      </c>
      <c r="Y496" s="123">
        <v>7.8906936842544972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8.6760853801840039</v>
      </c>
      <c r="D497" s="99">
        <v>11.048312430637836</v>
      </c>
      <c r="E497" s="99">
        <v>11.767410056390657</v>
      </c>
      <c r="F497" s="99">
        <v>10.368915734462812</v>
      </c>
      <c r="G497" s="99">
        <v>10.73653599422973</v>
      </c>
      <c r="H497" s="99">
        <v>11.506063677750102</v>
      </c>
      <c r="I497" s="99">
        <v>11.424746915430475</v>
      </c>
      <c r="J497" s="99">
        <v>12.597014689940135</v>
      </c>
      <c r="K497" s="99">
        <v>9.7370269907486904</v>
      </c>
      <c r="L497" s="99">
        <v>13.155015750827893</v>
      </c>
      <c r="M497" s="99">
        <v>16.049549414684712</v>
      </c>
      <c r="N497" s="99">
        <v>14.318952845852683</v>
      </c>
      <c r="O497" s="99">
        <v>11.95550382347129</v>
      </c>
      <c r="P497" s="99">
        <v>0</v>
      </c>
      <c r="Q497" s="99">
        <v>11.074731776024288</v>
      </c>
      <c r="R497" s="99">
        <v>11.865820574143878</v>
      </c>
      <c r="S497" s="99">
        <v>12.771760352447771</v>
      </c>
      <c r="T497" s="99">
        <v>0</v>
      </c>
      <c r="U497" s="99">
        <v>10.075382338417747</v>
      </c>
      <c r="V497" s="99">
        <v>10.616824073238861</v>
      </c>
      <c r="W497" s="99">
        <v>0</v>
      </c>
      <c r="X497" s="99">
        <v>9.2314819939619106</v>
      </c>
      <c r="Y497" s="99">
        <v>7.8906936842544972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10.738254258117871</v>
      </c>
      <c r="D498" s="99">
        <v>10.150944154177633</v>
      </c>
      <c r="E498" s="99">
        <v>10.550560374079383</v>
      </c>
      <c r="F498" s="99">
        <v>10.703507350085554</v>
      </c>
      <c r="G498" s="99">
        <v>10.970350495434847</v>
      </c>
      <c r="H498" s="99">
        <v>11.264461993386352</v>
      </c>
      <c r="I498" s="99">
        <v>11.313097419990346</v>
      </c>
      <c r="J498" s="99">
        <v>12.012564758423023</v>
      </c>
      <c r="K498" s="99">
        <v>12.582556033115679</v>
      </c>
      <c r="L498" s="99">
        <v>13.04137133222966</v>
      </c>
      <c r="M498" s="99">
        <v>13.400500969090883</v>
      </c>
      <c r="N498" s="99">
        <v>11.846972533642086</v>
      </c>
      <c r="O498" s="99">
        <v>11.216779969410171</v>
      </c>
      <c r="P498" s="99">
        <v>0</v>
      </c>
      <c r="Q498" s="99">
        <v>11.680973768935791</v>
      </c>
      <c r="R498" s="99">
        <v>10.634108939485033</v>
      </c>
      <c r="S498" s="99">
        <v>11.034366114082326</v>
      </c>
      <c r="T498" s="99">
        <v>0</v>
      </c>
      <c r="U498" s="99">
        <v>11.1271908238938</v>
      </c>
      <c r="V498" s="99">
        <v>12.284666523195538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9.8633494077860764</v>
      </c>
      <c r="D502" s="102">
        <v>11.053655706057233</v>
      </c>
      <c r="E502" s="102">
        <v>10.78451610811373</v>
      </c>
      <c r="F502" s="102">
        <v>10.469114069916598</v>
      </c>
      <c r="G502" s="102">
        <v>11.038340961714958</v>
      </c>
      <c r="H502" s="102">
        <v>11.267339596292764</v>
      </c>
      <c r="I502" s="102">
        <v>10.84655345000502</v>
      </c>
      <c r="J502" s="102">
        <v>12.272013774978028</v>
      </c>
      <c r="K502" s="102">
        <v>12.675092283749054</v>
      </c>
      <c r="L502" s="102">
        <v>13.237441416181762</v>
      </c>
      <c r="M502" s="102">
        <v>13.625500745402471</v>
      </c>
      <c r="N502" s="102">
        <v>11.508730170908951</v>
      </c>
      <c r="O502" s="102">
        <v>11.088515934469934</v>
      </c>
      <c r="P502" s="102">
        <v>0</v>
      </c>
      <c r="Q502" s="102">
        <v>11.118482182112517</v>
      </c>
      <c r="R502" s="102">
        <v>11.057864871120337</v>
      </c>
      <c r="S502" s="102">
        <v>11.602723279018255</v>
      </c>
      <c r="T502" s="102">
        <v>0</v>
      </c>
      <c r="U502" s="102">
        <v>11.45354603938995</v>
      </c>
      <c r="V502" s="102">
        <v>12.060470469073708</v>
      </c>
      <c r="W502" s="102">
        <v>0</v>
      </c>
      <c r="X502" s="102">
        <v>0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13.260412582434638</v>
      </c>
      <c r="M503" s="105">
        <v>13.641857320905656</v>
      </c>
      <c r="N503" s="105">
        <v>11.507629407719318</v>
      </c>
      <c r="O503" s="105">
        <v>11.082401385500132</v>
      </c>
      <c r="P503" s="105">
        <v>0</v>
      </c>
      <c r="Q503" s="105">
        <v>11.086661475663306</v>
      </c>
      <c r="R503" s="105">
        <v>11.0285515192564</v>
      </c>
      <c r="S503" s="105">
        <v>11.584563971192292</v>
      </c>
      <c r="T503" s="105">
        <v>0</v>
      </c>
      <c r="U503" s="105">
        <v>11.458161083938553</v>
      </c>
      <c r="V503" s="105">
        <v>12.05428868946977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4.5923699895675396</v>
      </c>
      <c r="M504" s="99">
        <v>4.5733031845526835</v>
      </c>
      <c r="N504" s="99">
        <v>3.5959541326195916</v>
      </c>
      <c r="O504" s="99">
        <v>3.7035000957629447</v>
      </c>
      <c r="P504" s="99">
        <v>0</v>
      </c>
      <c r="Q504" s="99">
        <v>3.6124592260845576</v>
      </c>
      <c r="R504" s="99">
        <v>3.8759716893651062</v>
      </c>
      <c r="S504" s="99">
        <v>4.3392137739509371</v>
      </c>
      <c r="T504" s="99">
        <v>0</v>
      </c>
      <c r="U504" s="99">
        <v>4.0686852202410426</v>
      </c>
      <c r="V504" s="99">
        <v>4.388263097786604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8.6680425928670974</v>
      </c>
      <c r="M505" s="99">
        <v>9.0685541363529723</v>
      </c>
      <c r="N505" s="99">
        <v>7.9116752750997259</v>
      </c>
      <c r="O505" s="99">
        <v>7.3789012897371862</v>
      </c>
      <c r="P505" s="99">
        <v>0</v>
      </c>
      <c r="Q505" s="99">
        <v>7.4742022495787488</v>
      </c>
      <c r="R505" s="99">
        <v>7.1525798298912928</v>
      </c>
      <c r="S505" s="99">
        <v>7.2453501972413541</v>
      </c>
      <c r="T505" s="99">
        <v>0</v>
      </c>
      <c r="U505" s="99">
        <v>7.3894758636975091</v>
      </c>
      <c r="V505" s="99">
        <v>7.6660255916831641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6.7791750573702263</v>
      </c>
      <c r="D506" s="123">
        <v>6.8445538076518142</v>
      </c>
      <c r="E506" s="123">
        <v>7.1649130520090303</v>
      </c>
      <c r="F506" s="123">
        <v>7.331198486356052</v>
      </c>
      <c r="G506" s="123">
        <v>7.2804696068357302</v>
      </c>
      <c r="H506" s="123">
        <v>7.4464486758761597</v>
      </c>
      <c r="I506" s="123">
        <v>7.4810404780990911</v>
      </c>
      <c r="J506" s="123">
        <v>7.7696295872059293</v>
      </c>
      <c r="K506" s="123">
        <v>7.6138515209166471</v>
      </c>
      <c r="L506" s="123">
        <v>7.7712128675767227</v>
      </c>
      <c r="M506" s="123">
        <v>8.2274840084287888</v>
      </c>
      <c r="N506" s="123">
        <v>7.104843938406229</v>
      </c>
      <c r="O506" s="123">
        <v>6.7358886021467148</v>
      </c>
      <c r="P506" s="123">
        <v>0</v>
      </c>
      <c r="Q506" s="123">
        <v>7.537305978200652</v>
      </c>
      <c r="R506" s="123">
        <v>7.3099831427034507</v>
      </c>
      <c r="S506" s="123">
        <v>7.5638251678793624</v>
      </c>
      <c r="T506" s="123">
        <v>0</v>
      </c>
      <c r="U506" s="123">
        <v>7.3318263614535963</v>
      </c>
      <c r="V506" s="123">
        <v>7.7702669930345483</v>
      </c>
      <c r="W506" s="123">
        <v>0</v>
      </c>
      <c r="X506" s="123">
        <v>8.2841315767597496</v>
      </c>
      <c r="Y506" s="123">
        <v>8.3171365879546464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5.3614285726827173</v>
      </c>
      <c r="D507" s="99">
        <v>7.9548885520830037</v>
      </c>
      <c r="E507" s="99">
        <v>8.712043143631238</v>
      </c>
      <c r="F507" s="99">
        <v>7.6559251510428314</v>
      </c>
      <c r="G507" s="99">
        <v>6.969619817748308</v>
      </c>
      <c r="H507" s="99">
        <v>7.6542552050314745</v>
      </c>
      <c r="I507" s="99">
        <v>7.7847784565272553</v>
      </c>
      <c r="J507" s="99">
        <v>7.9612686908369135</v>
      </c>
      <c r="K507" s="99">
        <v>6.3320212348214584</v>
      </c>
      <c r="L507" s="99">
        <v>8.0226366738078472</v>
      </c>
      <c r="M507" s="99">
        <v>8.3310237972206735</v>
      </c>
      <c r="N507" s="99">
        <v>7.6272371636005634</v>
      </c>
      <c r="O507" s="99">
        <v>7.3348229804175906</v>
      </c>
      <c r="P507" s="99">
        <v>0</v>
      </c>
      <c r="Q507" s="99">
        <v>0</v>
      </c>
      <c r="R507" s="99">
        <v>6.409584666495558</v>
      </c>
      <c r="S507" s="99">
        <v>8.4351180101019203</v>
      </c>
      <c r="T507" s="99">
        <v>0</v>
      </c>
      <c r="U507" s="99">
        <v>6.8226791203835946</v>
      </c>
      <c r="V507" s="99">
        <v>7.5106543231845482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6.7621899168714608</v>
      </c>
      <c r="D508" s="99">
        <v>6.474756073912225</v>
      </c>
      <c r="E508" s="99">
        <v>7.5064311379891846</v>
      </c>
      <c r="F508" s="99">
        <v>7.740298314428391</v>
      </c>
      <c r="G508" s="99">
        <v>7.6151051134051624</v>
      </c>
      <c r="H508" s="99">
        <v>8.0197826407479518</v>
      </c>
      <c r="I508" s="99">
        <v>7.436929667865785</v>
      </c>
      <c r="J508" s="99">
        <v>7.0054828706203853</v>
      </c>
      <c r="K508" s="99">
        <v>7.8214303424847946</v>
      </c>
      <c r="L508" s="99">
        <v>6.8601774350289668</v>
      </c>
      <c r="M508" s="99">
        <v>8.4800729720829722</v>
      </c>
      <c r="N508" s="99">
        <v>7.0435974274563735</v>
      </c>
      <c r="O508" s="99">
        <v>6.6220494112439479</v>
      </c>
      <c r="P508" s="99">
        <v>0</v>
      </c>
      <c r="Q508" s="99">
        <v>9.0131113050532097</v>
      </c>
      <c r="R508" s="99">
        <v>7.3853378897737567</v>
      </c>
      <c r="S508" s="99">
        <v>7.2519022054572684</v>
      </c>
      <c r="T508" s="99">
        <v>0</v>
      </c>
      <c r="U508" s="99">
        <v>7.1149148709307415</v>
      </c>
      <c r="V508" s="99">
        <v>7.8416327656253024</v>
      </c>
      <c r="W508" s="99">
        <v>0</v>
      </c>
      <c r="X508" s="99">
        <v>0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6.8625436094442902</v>
      </c>
      <c r="D509" s="110">
        <v>6.7150514195927835</v>
      </c>
      <c r="E509" s="110">
        <v>6.863434972101393</v>
      </c>
      <c r="F509" s="110">
        <v>7.2271202350024168</v>
      </c>
      <c r="G509" s="110">
        <v>7.2882925370510145</v>
      </c>
      <c r="H509" s="110">
        <v>7.3667172469247353</v>
      </c>
      <c r="I509" s="110">
        <v>7.4696557563544586</v>
      </c>
      <c r="J509" s="110">
        <v>7.7890074808297856</v>
      </c>
      <c r="K509" s="110">
        <v>7.8305581260687509</v>
      </c>
      <c r="L509" s="110">
        <v>7.8403500344494885</v>
      </c>
      <c r="M509" s="110">
        <v>8.1571110004720548</v>
      </c>
      <c r="N509" s="110">
        <v>6.9767432542859291</v>
      </c>
      <c r="O509" s="110">
        <v>6.7126248763435932</v>
      </c>
      <c r="P509" s="110">
        <v>0</v>
      </c>
      <c r="Q509" s="110">
        <v>7.3580257178137725</v>
      </c>
      <c r="R509" s="110">
        <v>7.3007993800617657</v>
      </c>
      <c r="S509" s="110">
        <v>7.5841526915752517</v>
      </c>
      <c r="T509" s="110">
        <v>0</v>
      </c>
      <c r="U509" s="110">
        <v>7.3871422523777195</v>
      </c>
      <c r="V509" s="110">
        <v>7.7834158151405868</v>
      </c>
      <c r="W509" s="110">
        <v>0</v>
      </c>
      <c r="X509" s="110">
        <v>8.2841315767597496</v>
      </c>
      <c r="Y509" s="110">
        <v>8.3171365879546464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17.183551388712647</v>
      </c>
      <c r="D511" s="118">
        <f t="shared" si="254"/>
        <v>31.469501079466156</v>
      </c>
      <c r="E511" s="118">
        <f t="shared" si="254"/>
        <v>36.124322534206193</v>
      </c>
      <c r="F511" s="118">
        <f t="shared" si="254"/>
        <v>26.587733612619004</v>
      </c>
      <c r="G511" s="118">
        <f t="shared" si="254"/>
        <v>23.811005463249266</v>
      </c>
      <c r="H511" s="118">
        <f t="shared" si="254"/>
        <v>26.30138277835492</v>
      </c>
      <c r="I511" s="118">
        <f t="shared" si="254"/>
        <v>23.472181196106597</v>
      </c>
      <c r="J511" s="118">
        <f t="shared" si="254"/>
        <v>25.178232926861945</v>
      </c>
      <c r="K511" s="118">
        <f t="shared" si="254"/>
        <v>17.953107389026002</v>
      </c>
      <c r="L511" s="118">
        <f t="shared" si="254"/>
        <v>24.390693776364447</v>
      </c>
      <c r="M511" s="118">
        <f t="shared" si="254"/>
        <v>28.914829166914195</v>
      </c>
      <c r="N511" s="118">
        <f t="shared" si="254"/>
        <v>27.323661232046227</v>
      </c>
      <c r="O511" s="118">
        <f t="shared" si="254"/>
        <v>22.491157117766033</v>
      </c>
      <c r="P511" s="118">
        <f t="shared" si="254"/>
        <v>0</v>
      </c>
      <c r="Q511" s="118">
        <f t="shared" si="254"/>
        <v>16.429954909145035</v>
      </c>
      <c r="R511" s="118">
        <f t="shared" ref="R511:V511" si="255">R512+R515+R517+R527</f>
        <v>17.46594056699395</v>
      </c>
      <c r="S511" s="118">
        <f t="shared" si="255"/>
        <v>17.211285492206173</v>
      </c>
      <c r="T511" s="118">
        <f t="shared" si="255"/>
        <v>0</v>
      </c>
      <c r="U511" s="118">
        <f t="shared" si="255"/>
        <v>11.730237011279979</v>
      </c>
      <c r="V511" s="118">
        <f t="shared" si="255"/>
        <v>11.040978263840822</v>
      </c>
      <c r="W511" s="118">
        <f t="shared" ref="W511:Y511" si="256">W512+W515+W517+W527</f>
        <v>0</v>
      </c>
      <c r="X511" s="118">
        <f t="shared" si="256"/>
        <v>10.561781046242722</v>
      </c>
      <c r="Y511" s="118">
        <f t="shared" si="256"/>
        <v>7.097312598509351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16.658590249960746</v>
      </c>
      <c r="D512" s="123">
        <f t="shared" si="257"/>
        <v>30.113912913285994</v>
      </c>
      <c r="E512" s="123">
        <f t="shared" si="257"/>
        <v>34.978230767546378</v>
      </c>
      <c r="F512" s="123">
        <f t="shared" si="257"/>
        <v>25.689991190323727</v>
      </c>
      <c r="G512" s="123">
        <f t="shared" si="257"/>
        <v>23.026330377189552</v>
      </c>
      <c r="H512" s="123">
        <f t="shared" si="257"/>
        <v>25.525866328368</v>
      </c>
      <c r="I512" s="123">
        <f t="shared" si="257"/>
        <v>22.967893608784056</v>
      </c>
      <c r="J512" s="123">
        <f t="shared" si="257"/>
        <v>22.937081450498159</v>
      </c>
      <c r="K512" s="123">
        <f t="shared" si="257"/>
        <v>16.783877447730163</v>
      </c>
      <c r="L512" s="123">
        <f t="shared" si="257"/>
        <v>22.668582056073962</v>
      </c>
      <c r="M512" s="123">
        <f t="shared" si="257"/>
        <v>27.373835191843281</v>
      </c>
      <c r="N512" s="123">
        <f t="shared" si="257"/>
        <v>25.935958604798209</v>
      </c>
      <c r="O512" s="123">
        <f t="shared" si="257"/>
        <v>21.550674631660183</v>
      </c>
      <c r="P512" s="123">
        <f t="shared" si="257"/>
        <v>0</v>
      </c>
      <c r="Q512" s="123">
        <f t="shared" si="257"/>
        <v>16.027649678615539</v>
      </c>
      <c r="R512" s="123">
        <f t="shared" ref="R512:V512" si="258">SUM(R513:R514)</f>
        <v>17.078022464407603</v>
      </c>
      <c r="S512" s="123">
        <f t="shared" si="258"/>
        <v>16.935512009280142</v>
      </c>
      <c r="T512" s="123">
        <f t="shared" si="258"/>
        <v>0</v>
      </c>
      <c r="U512" s="123">
        <f t="shared" si="258"/>
        <v>11.170498899438932</v>
      </c>
      <c r="V512" s="123">
        <f t="shared" si="258"/>
        <v>10.331624612144021</v>
      </c>
      <c r="W512" s="123">
        <f t="shared" ref="W512:Y512" si="259">SUM(W513:W514)</f>
        <v>0</v>
      </c>
      <c r="X512" s="123">
        <f t="shared" si="259"/>
        <v>6.0896629603412098</v>
      </c>
      <c r="Y512" s="123">
        <f t="shared" si="259"/>
        <v>3.4631223985639785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16.658590249960746</v>
      </c>
      <c r="D513" s="99">
        <v>30.113912913285994</v>
      </c>
      <c r="E513" s="99">
        <v>34.978230767546378</v>
      </c>
      <c r="F513" s="99">
        <v>25.689991190323727</v>
      </c>
      <c r="G513" s="99">
        <v>23.026330377189552</v>
      </c>
      <c r="H513" s="99">
        <v>25.525866328368</v>
      </c>
      <c r="I513" s="99">
        <v>22.967893608784056</v>
      </c>
      <c r="J513" s="99">
        <v>22.937081450498159</v>
      </c>
      <c r="K513" s="99">
        <v>16.783877447730163</v>
      </c>
      <c r="L513" s="99">
        <v>22.668582056073962</v>
      </c>
      <c r="M513" s="99">
        <v>27.373835191843281</v>
      </c>
      <c r="N513" s="99">
        <v>25.935958604798209</v>
      </c>
      <c r="O513" s="99">
        <v>21.550674631660183</v>
      </c>
      <c r="P513" s="99">
        <v>0</v>
      </c>
      <c r="Q513" s="99">
        <v>16.027649678615539</v>
      </c>
      <c r="R513" s="99">
        <v>17.078022464407603</v>
      </c>
      <c r="S513" s="99">
        <v>16.935512009280142</v>
      </c>
      <c r="T513" s="99">
        <v>0</v>
      </c>
      <c r="U513" s="99">
        <v>11.170498899438932</v>
      </c>
      <c r="V513" s="99">
        <v>10.331624612144021</v>
      </c>
      <c r="W513" s="99">
        <v>0</v>
      </c>
      <c r="X513" s="99">
        <v>6.0896629603412098</v>
      </c>
      <c r="Y513" s="99">
        <v>3.4631223985639785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3.9840259166139133E-2</v>
      </c>
      <c r="D517" s="123">
        <v>8.6298883529229528E-2</v>
      </c>
      <c r="E517" s="123">
        <v>7.6386440579478174E-2</v>
      </c>
      <c r="F517" s="123">
        <v>5.5647670635573535E-2</v>
      </c>
      <c r="G517" s="123">
        <v>5.4134332354707389E-2</v>
      </c>
      <c r="H517" s="123">
        <v>6.3630526025604553E-2</v>
      </c>
      <c r="I517" s="123">
        <v>4.8492123657897616E-2</v>
      </c>
      <c r="J517" s="123">
        <v>0.35188779196395348</v>
      </c>
      <c r="K517" s="123">
        <v>0.18823339752983378</v>
      </c>
      <c r="L517" s="123">
        <v>0.21390847581291264</v>
      </c>
      <c r="M517" s="123">
        <v>0.21661508332308718</v>
      </c>
      <c r="N517" s="123">
        <v>0.27201844894190064</v>
      </c>
      <c r="O517" s="123">
        <v>0.37416504076416673</v>
      </c>
      <c r="P517" s="123">
        <v>0</v>
      </c>
      <c r="Q517" s="123">
        <v>1.674292089860022E-2</v>
      </c>
      <c r="R517" s="123">
        <v>5.3101117837214981E-2</v>
      </c>
      <c r="S517" s="123">
        <v>6.4231315288861626E-2</v>
      </c>
      <c r="T517" s="123">
        <v>0</v>
      </c>
      <c r="U517" s="123">
        <v>0.12007901436735097</v>
      </c>
      <c r="V517" s="123">
        <v>0.2383513068118164</v>
      </c>
      <c r="W517" s="123">
        <v>0</v>
      </c>
      <c r="X517" s="123">
        <v>4.4721180859015117</v>
      </c>
      <c r="Y517" s="123">
        <v>3.6341901999453721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5.3900768153381025</v>
      </c>
      <c r="D518" s="99">
        <v>6.7942602791636588</v>
      </c>
      <c r="E518" s="99">
        <v>7.1793472769233597</v>
      </c>
      <c r="F518" s="99">
        <v>6.2908336243755407</v>
      </c>
      <c r="G518" s="99">
        <v>6.4684124973749997</v>
      </c>
      <c r="H518" s="99">
        <v>6.8896907317862635</v>
      </c>
      <c r="I518" s="99">
        <v>6.8495198902192742</v>
      </c>
      <c r="J518" s="99">
        <v>7.4606458209516227</v>
      </c>
      <c r="K518" s="99">
        <v>5.7377738050666522</v>
      </c>
      <c r="L518" s="99">
        <v>7.5639071270351996</v>
      </c>
      <c r="M518" s="99">
        <v>9.1987212078094878</v>
      </c>
      <c r="N518" s="99">
        <v>8.2401931039202783</v>
      </c>
      <c r="O518" s="99">
        <v>6.7609085625684857</v>
      </c>
      <c r="P518" s="99">
        <v>0</v>
      </c>
      <c r="Q518" s="99">
        <v>6.0622934019711252</v>
      </c>
      <c r="R518" s="99">
        <v>6.3516059835446947</v>
      </c>
      <c r="S518" s="99">
        <v>6.5198067121616248</v>
      </c>
      <c r="T518" s="99">
        <v>0</v>
      </c>
      <c r="U518" s="99">
        <v>4.8358212976241184</v>
      </c>
      <c r="V518" s="99">
        <v>4.8350208367003216</v>
      </c>
      <c r="W518" s="99">
        <v>0</v>
      </c>
      <c r="X518" s="99">
        <v>4.4721180859015117</v>
      </c>
      <c r="Y518" s="99">
        <v>3.6341901999453721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4.7376319136284852</v>
      </c>
      <c r="D519" s="99">
        <v>4.462667713257443</v>
      </c>
      <c r="E519" s="99">
        <v>4.6197315667472481</v>
      </c>
      <c r="F519" s="99">
        <v>4.6676526512795871</v>
      </c>
      <c r="G519" s="99">
        <v>4.7625219195932891</v>
      </c>
      <c r="H519" s="99">
        <v>4.8663862093470893</v>
      </c>
      <c r="I519" s="99">
        <v>4.8613279731629992</v>
      </c>
      <c r="J519" s="99">
        <v>5.1300661868840178</v>
      </c>
      <c r="K519" s="99">
        <v>5.3342642993203748</v>
      </c>
      <c r="L519" s="99">
        <v>5.4818365378038294</v>
      </c>
      <c r="M519" s="99">
        <v>5.5369649978992124</v>
      </c>
      <c r="N519" s="99">
        <v>4.761531361225301</v>
      </c>
      <c r="O519" s="99">
        <v>4.3353527494922401</v>
      </c>
      <c r="P519" s="99">
        <v>0</v>
      </c>
      <c r="Q519" s="99">
        <v>4.1481762728193177</v>
      </c>
      <c r="R519" s="99">
        <v>3.6844518463228804</v>
      </c>
      <c r="S519" s="99">
        <v>3.7383706237190557</v>
      </c>
      <c r="T519" s="99">
        <v>0</v>
      </c>
      <c r="U519" s="99">
        <v>3.6360002448217705</v>
      </c>
      <c r="V519" s="99">
        <v>3.9632851761840344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0.48512087958576094</v>
      </c>
      <c r="D527" s="123">
        <v>1.2692892826509332</v>
      </c>
      <c r="E527" s="123">
        <v>1.0697053260803382</v>
      </c>
      <c r="F527" s="123">
        <v>0.84209475165970493</v>
      </c>
      <c r="G527" s="123">
        <v>0.73054075370500648</v>
      </c>
      <c r="H527" s="123">
        <v>0.71188592396131367</v>
      </c>
      <c r="I527" s="123">
        <v>0.45579546366464396</v>
      </c>
      <c r="J527" s="123">
        <v>1.8892636843998318</v>
      </c>
      <c r="K527" s="123">
        <v>0.98099654376600243</v>
      </c>
      <c r="L527" s="123">
        <v>1.5082032444775706</v>
      </c>
      <c r="M527" s="123">
        <v>1.3243788917478265</v>
      </c>
      <c r="N527" s="123">
        <v>1.1156841783061173</v>
      </c>
      <c r="O527" s="123">
        <v>0.5663174453416846</v>
      </c>
      <c r="P527" s="123">
        <v>0</v>
      </c>
      <c r="Q527" s="123">
        <v>0.38556230963089622</v>
      </c>
      <c r="R527" s="123">
        <v>0.33481698474913102</v>
      </c>
      <c r="S527" s="123">
        <v>0.21154216763716807</v>
      </c>
      <c r="T527" s="123">
        <v>0</v>
      </c>
      <c r="U527" s="123">
        <v>0.43965909747369641</v>
      </c>
      <c r="V527" s="123">
        <v>0.47100234488498577</v>
      </c>
      <c r="W527" s="123">
        <v>0</v>
      </c>
      <c r="X527" s="123">
        <v>0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3.3469151846396792</v>
      </c>
      <c r="D528" s="99">
        <v>4.9436588983448937</v>
      </c>
      <c r="E528" s="99">
        <v>5.4035208172494533</v>
      </c>
      <c r="F528" s="99">
        <v>4.7510077180188039</v>
      </c>
      <c r="G528" s="99">
        <v>4.3222233383700663</v>
      </c>
      <c r="H528" s="99">
        <v>4.7486575100811272</v>
      </c>
      <c r="I528" s="99">
        <v>4.8680878382212818</v>
      </c>
      <c r="J528" s="99">
        <v>4.9518467212477102</v>
      </c>
      <c r="K528" s="99">
        <v>3.9461853577739849</v>
      </c>
      <c r="L528" s="99">
        <v>4.9133314965906933</v>
      </c>
      <c r="M528" s="99">
        <v>5.1226155306583951</v>
      </c>
      <c r="N528" s="99">
        <v>4.7413624145242235</v>
      </c>
      <c r="O528" s="99">
        <v>4.5083621283437285</v>
      </c>
      <c r="P528" s="99">
        <v>0</v>
      </c>
      <c r="Q528" s="99">
        <v>0</v>
      </c>
      <c r="R528" s="99">
        <v>3.8361050360718552</v>
      </c>
      <c r="S528" s="99">
        <v>4.8996234579233828</v>
      </c>
      <c r="T528" s="99">
        <v>0</v>
      </c>
      <c r="U528" s="99">
        <v>3.8528997655127286</v>
      </c>
      <c r="V528" s="99">
        <v>4.0761300463592622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2.7091598793921832</v>
      </c>
      <c r="D529" s="99">
        <v>2.5913325272554806</v>
      </c>
      <c r="E529" s="99">
        <v>3.0011390876560968</v>
      </c>
      <c r="F529" s="99">
        <v>3.0914601686897352</v>
      </c>
      <c r="G529" s="99">
        <v>3.0383347354922532</v>
      </c>
      <c r="H529" s="99">
        <v>3.1965131761397347</v>
      </c>
      <c r="I529" s="99">
        <v>2.9611620622632167</v>
      </c>
      <c r="J529" s="99">
        <v>2.7865161397598572</v>
      </c>
      <c r="K529" s="99">
        <v>3.1078855012682589</v>
      </c>
      <c r="L529" s="99">
        <v>2.7231393559111403</v>
      </c>
      <c r="M529" s="99">
        <v>3.3635429880479144</v>
      </c>
      <c r="N529" s="99">
        <v>2.7925669656180689</v>
      </c>
      <c r="O529" s="99">
        <v>2.6247562003555025</v>
      </c>
      <c r="P529" s="99">
        <v>0</v>
      </c>
      <c r="Q529" s="99">
        <v>3.5594472044817684</v>
      </c>
      <c r="R529" s="99">
        <v>2.8943229979961567</v>
      </c>
      <c r="S529" s="99">
        <v>2.8117231454959564</v>
      </c>
      <c r="T529" s="99">
        <v>0</v>
      </c>
      <c r="U529" s="99">
        <v>2.6982529855395905</v>
      </c>
      <c r="V529" s="99">
        <v>2.9519945300808388</v>
      </c>
      <c r="W529" s="99">
        <v>0</v>
      </c>
      <c r="X529" s="99">
        <v>0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52</v>
      </c>
      <c r="C5" s="120">
        <v>56</v>
      </c>
      <c r="D5" s="120">
        <v>53</v>
      </c>
      <c r="E5" s="120">
        <v>52</v>
      </c>
      <c r="F5" s="120">
        <v>53</v>
      </c>
      <c r="G5" s="120">
        <v>53</v>
      </c>
      <c r="H5" s="120">
        <v>53</v>
      </c>
      <c r="I5" s="120">
        <v>55</v>
      </c>
      <c r="J5" s="120">
        <v>57</v>
      </c>
      <c r="K5" s="120">
        <v>107</v>
      </c>
      <c r="L5" s="120">
        <v>196</v>
      </c>
      <c r="M5" s="120">
        <v>391</v>
      </c>
      <c r="N5" s="120">
        <v>502</v>
      </c>
      <c r="O5" s="120">
        <v>834</v>
      </c>
      <c r="P5" s="120">
        <v>1233</v>
      </c>
      <c r="Q5" s="120">
        <v>1480</v>
      </c>
      <c r="R5" s="120">
        <v>1467</v>
      </c>
      <c r="S5" s="120">
        <v>1392</v>
      </c>
      <c r="T5" s="120">
        <v>1305</v>
      </c>
      <c r="U5" s="120">
        <v>1147</v>
      </c>
      <c r="V5" s="120">
        <v>1079</v>
      </c>
      <c r="W5" s="120">
        <v>1043</v>
      </c>
      <c r="X5" s="120">
        <v>1023</v>
      </c>
      <c r="Y5" s="120">
        <v>951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52</v>
      </c>
      <c r="C7" s="52">
        <v>56</v>
      </c>
      <c r="D7" s="52">
        <v>53</v>
      </c>
      <c r="E7" s="52">
        <v>52</v>
      </c>
      <c r="F7" s="52">
        <v>53</v>
      </c>
      <c r="G7" s="52">
        <v>53</v>
      </c>
      <c r="H7" s="52">
        <v>53</v>
      </c>
      <c r="I7" s="52">
        <v>55</v>
      </c>
      <c r="J7" s="52">
        <v>57</v>
      </c>
      <c r="K7" s="52">
        <v>107</v>
      </c>
      <c r="L7" s="52">
        <v>196</v>
      </c>
      <c r="M7" s="52">
        <v>391</v>
      </c>
      <c r="N7" s="52">
        <v>502</v>
      </c>
      <c r="O7" s="52">
        <v>834</v>
      </c>
      <c r="P7" s="52">
        <v>1233</v>
      </c>
      <c r="Q7" s="52">
        <v>1480</v>
      </c>
      <c r="R7" s="52">
        <v>1467</v>
      </c>
      <c r="S7" s="52">
        <v>1392</v>
      </c>
      <c r="T7" s="52">
        <v>1305</v>
      </c>
      <c r="U7" s="52">
        <v>1147</v>
      </c>
      <c r="V7" s="52">
        <v>1079</v>
      </c>
      <c r="W7" s="52">
        <v>1043</v>
      </c>
      <c r="X7" s="52">
        <v>1023</v>
      </c>
      <c r="Y7" s="52">
        <v>951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</v>
      </c>
      <c r="C9" s="52">
        <v>1</v>
      </c>
      <c r="D9" s="52">
        <v>1</v>
      </c>
      <c r="E9" s="52">
        <v>1</v>
      </c>
      <c r="F9" s="52">
        <v>0</v>
      </c>
      <c r="G9" s="52">
        <v>0</v>
      </c>
      <c r="H9" s="52">
        <v>0</v>
      </c>
      <c r="I9" s="52">
        <v>0</v>
      </c>
      <c r="J9" s="52">
        <v>1</v>
      </c>
      <c r="K9" s="52">
        <v>19</v>
      </c>
      <c r="L9" s="52">
        <v>34</v>
      </c>
      <c r="M9" s="52">
        <v>70</v>
      </c>
      <c r="N9" s="52">
        <v>155</v>
      </c>
      <c r="O9" s="52">
        <v>210</v>
      </c>
      <c r="P9" s="52">
        <v>488</v>
      </c>
      <c r="Q9" s="52">
        <v>731</v>
      </c>
      <c r="R9" s="52">
        <v>733</v>
      </c>
      <c r="S9" s="52">
        <v>686</v>
      </c>
      <c r="T9" s="52">
        <v>637</v>
      </c>
      <c r="U9" s="52">
        <v>559</v>
      </c>
      <c r="V9" s="52">
        <v>511</v>
      </c>
      <c r="W9" s="52">
        <v>471</v>
      </c>
      <c r="X9" s="52">
        <v>422</v>
      </c>
      <c r="Y9" s="52">
        <v>386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1</v>
      </c>
      <c r="N11" s="52">
        <v>1</v>
      </c>
      <c r="O11" s="52">
        <v>2</v>
      </c>
      <c r="P11" s="52">
        <v>3</v>
      </c>
      <c r="Q11" s="52">
        <v>3</v>
      </c>
      <c r="R11" s="52">
        <v>3</v>
      </c>
      <c r="S11" s="52">
        <v>3</v>
      </c>
      <c r="T11" s="52">
        <v>2</v>
      </c>
      <c r="U11" s="52">
        <v>2</v>
      </c>
      <c r="V11" s="52">
        <v>1</v>
      </c>
      <c r="W11" s="52">
        <v>0</v>
      </c>
      <c r="X11" s="52">
        <v>0</v>
      </c>
      <c r="Y11" s="52">
        <v>0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52</v>
      </c>
      <c r="C13" s="52">
        <v>56</v>
      </c>
      <c r="D13" s="52">
        <v>53</v>
      </c>
      <c r="E13" s="52">
        <v>52</v>
      </c>
      <c r="F13" s="52">
        <v>53</v>
      </c>
      <c r="G13" s="52">
        <v>53</v>
      </c>
      <c r="H13" s="52">
        <v>53</v>
      </c>
      <c r="I13" s="52">
        <v>55</v>
      </c>
      <c r="J13" s="52">
        <v>57</v>
      </c>
      <c r="K13" s="52">
        <v>107</v>
      </c>
      <c r="L13" s="52">
        <v>160</v>
      </c>
      <c r="M13" s="52">
        <v>341</v>
      </c>
      <c r="N13" s="52">
        <v>447</v>
      </c>
      <c r="O13" s="52">
        <v>749</v>
      </c>
      <c r="P13" s="52">
        <v>1116</v>
      </c>
      <c r="Q13" s="52">
        <v>1358</v>
      </c>
      <c r="R13" s="52">
        <v>1351</v>
      </c>
      <c r="S13" s="52">
        <v>1283</v>
      </c>
      <c r="T13" s="52">
        <v>1204</v>
      </c>
      <c r="U13" s="52">
        <v>1053</v>
      </c>
      <c r="V13" s="52">
        <v>995</v>
      </c>
      <c r="W13" s="52">
        <v>964</v>
      </c>
      <c r="X13" s="52">
        <v>929</v>
      </c>
      <c r="Y13" s="52">
        <v>863</v>
      </c>
      <c r="DA13" s="63" t="s">
        <v>1073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36</v>
      </c>
      <c r="M14" s="52">
        <v>49</v>
      </c>
      <c r="N14" s="52">
        <v>54</v>
      </c>
      <c r="O14" s="52">
        <v>83</v>
      </c>
      <c r="P14" s="52">
        <v>114</v>
      </c>
      <c r="Q14" s="52">
        <v>119</v>
      </c>
      <c r="R14" s="52">
        <v>113</v>
      </c>
      <c r="S14" s="52">
        <v>106</v>
      </c>
      <c r="T14" s="52">
        <v>99</v>
      </c>
      <c r="U14" s="52">
        <v>92</v>
      </c>
      <c r="V14" s="52">
        <v>83</v>
      </c>
      <c r="W14" s="52">
        <v>79</v>
      </c>
      <c r="X14" s="52">
        <v>94</v>
      </c>
      <c r="Y14" s="52">
        <v>88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</v>
      </c>
      <c r="C16" s="52">
        <v>5</v>
      </c>
      <c r="D16" s="52">
        <v>5</v>
      </c>
      <c r="E16" s="52">
        <v>6</v>
      </c>
      <c r="F16" s="52">
        <v>7</v>
      </c>
      <c r="G16" s="52">
        <v>7</v>
      </c>
      <c r="H16" s="52">
        <v>7</v>
      </c>
      <c r="I16" s="52">
        <v>7</v>
      </c>
      <c r="J16" s="52">
        <v>6</v>
      </c>
      <c r="K16" s="52">
        <v>13</v>
      </c>
      <c r="L16" s="52">
        <v>26</v>
      </c>
      <c r="M16" s="52">
        <v>53</v>
      </c>
      <c r="N16" s="52">
        <v>63</v>
      </c>
      <c r="O16" s="52">
        <v>104</v>
      </c>
      <c r="P16" s="52">
        <v>157</v>
      </c>
      <c r="Q16" s="52">
        <v>178</v>
      </c>
      <c r="R16" s="52">
        <v>172</v>
      </c>
      <c r="S16" s="52">
        <v>159</v>
      </c>
      <c r="T16" s="52">
        <v>141</v>
      </c>
      <c r="U16" s="52">
        <v>120</v>
      </c>
      <c r="V16" s="52">
        <v>102</v>
      </c>
      <c r="W16" s="52">
        <v>83</v>
      </c>
      <c r="X16" s="52">
        <v>59</v>
      </c>
      <c r="Y16" s="52">
        <v>47</v>
      </c>
      <c r="DA16" s="63" t="s">
        <v>1075</v>
      </c>
    </row>
    <row r="17" spans="1:105" ht="12" customHeight="1" x14ac:dyDescent="0.25">
      <c r="A17" s="109" t="s">
        <v>120</v>
      </c>
      <c r="B17" s="36">
        <v>49</v>
      </c>
      <c r="C17" s="36">
        <v>51</v>
      </c>
      <c r="D17" s="36">
        <v>48</v>
      </c>
      <c r="E17" s="36">
        <v>46</v>
      </c>
      <c r="F17" s="36">
        <v>46</v>
      </c>
      <c r="G17" s="36">
        <v>46</v>
      </c>
      <c r="H17" s="36">
        <v>46</v>
      </c>
      <c r="I17" s="36">
        <v>48</v>
      </c>
      <c r="J17" s="36">
        <v>51</v>
      </c>
      <c r="K17" s="36">
        <v>94</v>
      </c>
      <c r="L17" s="36">
        <v>170</v>
      </c>
      <c r="M17" s="36">
        <v>338</v>
      </c>
      <c r="N17" s="36">
        <v>439</v>
      </c>
      <c r="O17" s="36">
        <v>730</v>
      </c>
      <c r="P17" s="36">
        <v>1076</v>
      </c>
      <c r="Q17" s="36">
        <v>1302</v>
      </c>
      <c r="R17" s="36">
        <v>1295</v>
      </c>
      <c r="S17" s="36">
        <v>1233</v>
      </c>
      <c r="T17" s="36">
        <v>1164</v>
      </c>
      <c r="U17" s="36">
        <v>1027</v>
      </c>
      <c r="V17" s="36">
        <v>977</v>
      </c>
      <c r="W17" s="36">
        <v>960</v>
      </c>
      <c r="X17" s="36">
        <v>964</v>
      </c>
      <c r="Y17" s="36">
        <v>904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4</v>
      </c>
      <c r="D21" s="52">
        <v>4</v>
      </c>
      <c r="E21" s="52">
        <v>4</v>
      </c>
      <c r="F21" s="52">
        <v>4</v>
      </c>
      <c r="G21" s="52">
        <v>4</v>
      </c>
      <c r="H21" s="52">
        <v>4</v>
      </c>
      <c r="I21" s="52">
        <v>4</v>
      </c>
      <c r="J21" s="52">
        <v>5</v>
      </c>
      <c r="K21" s="52">
        <v>5</v>
      </c>
      <c r="L21" s="52">
        <v>4</v>
      </c>
      <c r="M21" s="52">
        <v>4</v>
      </c>
      <c r="N21" s="52">
        <v>6</v>
      </c>
      <c r="O21" s="52">
        <v>6</v>
      </c>
      <c r="P21" s="52">
        <v>4</v>
      </c>
      <c r="Q21" s="52">
        <v>9</v>
      </c>
      <c r="R21" s="52">
        <v>15</v>
      </c>
      <c r="S21" s="52">
        <v>75</v>
      </c>
      <c r="T21" s="52">
        <v>87</v>
      </c>
      <c r="U21" s="52">
        <v>158</v>
      </c>
      <c r="V21" s="52">
        <v>68</v>
      </c>
      <c r="W21" s="52">
        <v>36</v>
      </c>
      <c r="X21" s="52">
        <v>25</v>
      </c>
      <c r="Y21" s="52">
        <v>72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1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1</v>
      </c>
      <c r="M23" s="52">
        <v>7</v>
      </c>
      <c r="N23" s="52">
        <v>0</v>
      </c>
      <c r="O23" s="52">
        <v>10</v>
      </c>
      <c r="P23" s="52">
        <v>20</v>
      </c>
      <c r="Q23" s="52">
        <v>17</v>
      </c>
      <c r="R23" s="52">
        <v>157</v>
      </c>
      <c r="S23" s="52">
        <v>68</v>
      </c>
      <c r="T23" s="52">
        <v>70</v>
      </c>
      <c r="U23" s="52">
        <v>106</v>
      </c>
      <c r="V23" s="52">
        <v>90</v>
      </c>
      <c r="W23" s="52">
        <v>72</v>
      </c>
      <c r="X23" s="52">
        <v>152</v>
      </c>
      <c r="Y23" s="52">
        <v>134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1</v>
      </c>
      <c r="U25" s="52">
        <v>0</v>
      </c>
      <c r="V25" s="52">
        <v>1</v>
      </c>
      <c r="W25" s="52">
        <v>1</v>
      </c>
      <c r="X25" s="52">
        <v>0</v>
      </c>
      <c r="Y25" s="52">
        <v>0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8</v>
      </c>
      <c r="D27" s="52">
        <v>8</v>
      </c>
      <c r="E27" s="52">
        <v>8</v>
      </c>
      <c r="F27" s="52">
        <v>8</v>
      </c>
      <c r="G27" s="52">
        <v>10</v>
      </c>
      <c r="H27" s="52">
        <v>9</v>
      </c>
      <c r="I27" s="52">
        <v>8</v>
      </c>
      <c r="J27" s="52">
        <v>5</v>
      </c>
      <c r="K27" s="52">
        <v>11</v>
      </c>
      <c r="L27" s="52">
        <v>7</v>
      </c>
      <c r="M27" s="52">
        <v>9</v>
      </c>
      <c r="N27" s="52">
        <v>14</v>
      </c>
      <c r="O27" s="52">
        <v>19</v>
      </c>
      <c r="P27" s="52">
        <v>26</v>
      </c>
      <c r="Q27" s="52">
        <v>42</v>
      </c>
      <c r="R27" s="52">
        <v>77</v>
      </c>
      <c r="S27" s="52">
        <v>132</v>
      </c>
      <c r="T27" s="52">
        <v>171</v>
      </c>
      <c r="U27" s="52">
        <v>249</v>
      </c>
      <c r="V27" s="52">
        <v>196</v>
      </c>
      <c r="W27" s="52">
        <v>272</v>
      </c>
      <c r="X27" s="52">
        <v>235</v>
      </c>
      <c r="Y27" s="52">
        <v>160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2</v>
      </c>
      <c r="P28" s="52">
        <v>2</v>
      </c>
      <c r="Q28" s="52">
        <v>5</v>
      </c>
      <c r="R28" s="52">
        <v>11</v>
      </c>
      <c r="S28" s="52">
        <v>16</v>
      </c>
      <c r="T28" s="52">
        <v>22</v>
      </c>
      <c r="U28" s="52">
        <v>15</v>
      </c>
      <c r="V28" s="52">
        <v>17</v>
      </c>
      <c r="W28" s="52">
        <v>22</v>
      </c>
      <c r="X28" s="52">
        <v>13</v>
      </c>
      <c r="Y28" s="52">
        <v>12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1</v>
      </c>
      <c r="E30" s="52">
        <v>0</v>
      </c>
      <c r="F30" s="52">
        <v>1</v>
      </c>
      <c r="G30" s="52">
        <v>0</v>
      </c>
      <c r="H30" s="52">
        <v>1</v>
      </c>
      <c r="I30" s="52">
        <v>0</v>
      </c>
      <c r="J30" s="52">
        <v>2</v>
      </c>
      <c r="K30" s="52">
        <v>1</v>
      </c>
      <c r="L30" s="52">
        <v>1</v>
      </c>
      <c r="M30" s="52">
        <v>2</v>
      </c>
      <c r="N30" s="52">
        <v>1</v>
      </c>
      <c r="O30" s="52">
        <v>2</v>
      </c>
      <c r="P30" s="52">
        <v>1</v>
      </c>
      <c r="Q30" s="52">
        <v>8</v>
      </c>
      <c r="R30" s="52">
        <v>13</v>
      </c>
      <c r="S30" s="52">
        <v>16</v>
      </c>
      <c r="T30" s="52">
        <v>24</v>
      </c>
      <c r="U30" s="52">
        <v>28</v>
      </c>
      <c r="V30" s="52">
        <v>26</v>
      </c>
      <c r="W30" s="52">
        <v>34</v>
      </c>
      <c r="X30" s="52">
        <v>30</v>
      </c>
      <c r="Y30" s="52">
        <v>13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8</v>
      </c>
      <c r="D31" s="36">
        <v>7</v>
      </c>
      <c r="E31" s="36">
        <v>8</v>
      </c>
      <c r="F31" s="36">
        <v>8</v>
      </c>
      <c r="G31" s="36">
        <v>8</v>
      </c>
      <c r="H31" s="36">
        <v>9</v>
      </c>
      <c r="I31" s="36">
        <v>6</v>
      </c>
      <c r="J31" s="36">
        <v>4</v>
      </c>
      <c r="K31" s="36">
        <v>10</v>
      </c>
      <c r="L31" s="36">
        <v>6</v>
      </c>
      <c r="M31" s="36">
        <v>8</v>
      </c>
      <c r="N31" s="36">
        <v>12</v>
      </c>
      <c r="O31" s="36">
        <v>20</v>
      </c>
      <c r="P31" s="36">
        <v>25</v>
      </c>
      <c r="Q31" s="36">
        <v>43</v>
      </c>
      <c r="R31" s="36">
        <v>74</v>
      </c>
      <c r="S31" s="36">
        <v>130</v>
      </c>
      <c r="T31" s="36">
        <v>172</v>
      </c>
      <c r="U31" s="36">
        <v>236</v>
      </c>
      <c r="V31" s="36">
        <v>189</v>
      </c>
      <c r="W31" s="36">
        <v>260</v>
      </c>
      <c r="X31" s="36">
        <v>223</v>
      </c>
      <c r="Y31" s="36">
        <v>155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8</v>
      </c>
      <c r="D35" s="52">
        <v>1</v>
      </c>
      <c r="E35" s="52">
        <v>3</v>
      </c>
      <c r="F35" s="52">
        <v>5</v>
      </c>
      <c r="G35" s="52">
        <v>4</v>
      </c>
      <c r="H35" s="52">
        <v>4</v>
      </c>
      <c r="I35" s="52">
        <v>6</v>
      </c>
      <c r="J35" s="52">
        <v>7</v>
      </c>
      <c r="K35" s="52">
        <v>55</v>
      </c>
      <c r="L35" s="52">
        <v>93</v>
      </c>
      <c r="M35" s="52">
        <v>199</v>
      </c>
      <c r="N35" s="52">
        <v>117</v>
      </c>
      <c r="O35" s="52">
        <v>338</v>
      </c>
      <c r="P35" s="52">
        <v>403</v>
      </c>
      <c r="Q35" s="52">
        <v>256</v>
      </c>
      <c r="R35" s="52">
        <v>2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5</v>
      </c>
      <c r="Y35" s="52">
        <v>0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1</v>
      </c>
      <c r="K37" s="52">
        <v>18</v>
      </c>
      <c r="L37" s="52">
        <v>16</v>
      </c>
      <c r="M37" s="52">
        <v>43</v>
      </c>
      <c r="N37" s="52">
        <v>85</v>
      </c>
      <c r="O37" s="52">
        <v>65</v>
      </c>
      <c r="P37" s="52">
        <v>298</v>
      </c>
      <c r="Q37" s="52">
        <v>260</v>
      </c>
      <c r="R37" s="52">
        <v>159</v>
      </c>
      <c r="S37" s="52">
        <v>21</v>
      </c>
      <c r="T37" s="52">
        <v>21</v>
      </c>
      <c r="U37" s="52">
        <v>28</v>
      </c>
      <c r="V37" s="52">
        <v>42</v>
      </c>
      <c r="W37" s="52">
        <v>32</v>
      </c>
      <c r="X37" s="52">
        <v>103</v>
      </c>
      <c r="Y37" s="52">
        <v>98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1</v>
      </c>
      <c r="N39" s="52">
        <v>0</v>
      </c>
      <c r="O39" s="52">
        <v>1</v>
      </c>
      <c r="P39" s="52">
        <v>1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12</v>
      </c>
      <c r="D41" s="52">
        <v>5</v>
      </c>
      <c r="E41" s="52">
        <v>7</v>
      </c>
      <c r="F41" s="52">
        <v>9</v>
      </c>
      <c r="G41" s="52">
        <v>10</v>
      </c>
      <c r="H41" s="52">
        <v>9</v>
      </c>
      <c r="I41" s="52">
        <v>10</v>
      </c>
      <c r="J41" s="52">
        <v>7</v>
      </c>
      <c r="K41" s="52">
        <v>61</v>
      </c>
      <c r="L41" s="52">
        <v>60</v>
      </c>
      <c r="M41" s="52">
        <v>190</v>
      </c>
      <c r="N41" s="52">
        <v>120</v>
      </c>
      <c r="O41" s="52">
        <v>321</v>
      </c>
      <c r="P41" s="52">
        <v>393</v>
      </c>
      <c r="Q41" s="52">
        <v>284</v>
      </c>
      <c r="R41" s="52">
        <v>70</v>
      </c>
      <c r="S41" s="52">
        <v>64</v>
      </c>
      <c r="T41" s="52">
        <v>92</v>
      </c>
      <c r="U41" s="52">
        <v>98</v>
      </c>
      <c r="V41" s="52">
        <v>138</v>
      </c>
      <c r="W41" s="52">
        <v>241</v>
      </c>
      <c r="X41" s="52">
        <v>200</v>
      </c>
      <c r="Y41" s="52">
        <v>94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36</v>
      </c>
      <c r="M42" s="52">
        <v>13</v>
      </c>
      <c r="N42" s="52">
        <v>5</v>
      </c>
      <c r="O42" s="52">
        <v>31</v>
      </c>
      <c r="P42" s="52">
        <v>33</v>
      </c>
      <c r="Q42" s="52">
        <v>10</v>
      </c>
      <c r="R42" s="52">
        <v>5</v>
      </c>
      <c r="S42" s="52">
        <v>9</v>
      </c>
      <c r="T42" s="52">
        <v>15</v>
      </c>
      <c r="U42" s="52">
        <v>8</v>
      </c>
      <c r="V42" s="52">
        <v>8</v>
      </c>
      <c r="W42" s="52">
        <v>18</v>
      </c>
      <c r="X42" s="52">
        <v>28</v>
      </c>
      <c r="Y42" s="52">
        <v>6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</v>
      </c>
      <c r="D44" s="52">
        <v>1</v>
      </c>
      <c r="E44" s="52">
        <v>1</v>
      </c>
      <c r="F44" s="52">
        <v>2</v>
      </c>
      <c r="G44" s="52">
        <v>0</v>
      </c>
      <c r="H44" s="52">
        <v>1</v>
      </c>
      <c r="I44" s="52">
        <v>0</v>
      </c>
      <c r="J44" s="52">
        <v>1</v>
      </c>
      <c r="K44" s="52">
        <v>8</v>
      </c>
      <c r="L44" s="52">
        <v>14</v>
      </c>
      <c r="M44" s="52">
        <v>29</v>
      </c>
      <c r="N44" s="52">
        <v>11</v>
      </c>
      <c r="O44" s="52">
        <v>43</v>
      </c>
      <c r="P44" s="52">
        <v>54</v>
      </c>
      <c r="Q44" s="52">
        <v>29</v>
      </c>
      <c r="R44" s="52">
        <v>7</v>
      </c>
      <c r="S44" s="52">
        <v>3</v>
      </c>
      <c r="T44" s="52">
        <v>6</v>
      </c>
      <c r="U44" s="52">
        <v>7</v>
      </c>
      <c r="V44" s="52">
        <v>8</v>
      </c>
      <c r="W44" s="52">
        <v>15</v>
      </c>
      <c r="X44" s="52">
        <v>6</v>
      </c>
      <c r="Y44" s="52">
        <v>1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10</v>
      </c>
      <c r="D45" s="36">
        <v>4</v>
      </c>
      <c r="E45" s="36">
        <v>6</v>
      </c>
      <c r="F45" s="36">
        <v>8</v>
      </c>
      <c r="G45" s="36">
        <v>8</v>
      </c>
      <c r="H45" s="36">
        <v>9</v>
      </c>
      <c r="I45" s="36">
        <v>8</v>
      </c>
      <c r="J45" s="36">
        <v>7</v>
      </c>
      <c r="K45" s="36">
        <v>53</v>
      </c>
      <c r="L45" s="36">
        <v>82</v>
      </c>
      <c r="M45" s="36">
        <v>176</v>
      </c>
      <c r="N45" s="36">
        <v>113</v>
      </c>
      <c r="O45" s="36">
        <v>311</v>
      </c>
      <c r="P45" s="36">
        <v>371</v>
      </c>
      <c r="Q45" s="36">
        <v>269</v>
      </c>
      <c r="R45" s="36">
        <v>67</v>
      </c>
      <c r="S45" s="36">
        <v>68</v>
      </c>
      <c r="T45" s="36">
        <v>103</v>
      </c>
      <c r="U45" s="36">
        <v>99</v>
      </c>
      <c r="V45" s="36">
        <v>139</v>
      </c>
      <c r="W45" s="36">
        <v>243</v>
      </c>
      <c r="X45" s="36">
        <v>227</v>
      </c>
      <c r="Y45" s="36">
        <v>95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2</v>
      </c>
      <c r="D49" s="52">
        <v>0</v>
      </c>
      <c r="E49" s="52">
        <v>1</v>
      </c>
      <c r="F49" s="52">
        <v>1</v>
      </c>
      <c r="G49" s="52">
        <v>1</v>
      </c>
      <c r="H49" s="52">
        <v>1</v>
      </c>
      <c r="I49" s="52">
        <v>2</v>
      </c>
      <c r="J49" s="52">
        <v>2</v>
      </c>
      <c r="K49" s="52">
        <v>16</v>
      </c>
      <c r="L49" s="52">
        <v>25</v>
      </c>
      <c r="M49" s="52">
        <v>54</v>
      </c>
      <c r="N49" s="52">
        <v>49</v>
      </c>
      <c r="O49" s="52">
        <v>109</v>
      </c>
      <c r="P49" s="52">
        <v>252</v>
      </c>
      <c r="Q49" s="52">
        <v>186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1</v>
      </c>
      <c r="Y49" s="52">
        <v>0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13</v>
      </c>
      <c r="L51" s="52">
        <v>5</v>
      </c>
      <c r="M51" s="52">
        <v>19</v>
      </c>
      <c r="N51" s="52">
        <v>31</v>
      </c>
      <c r="O51" s="52">
        <v>28</v>
      </c>
      <c r="P51" s="52">
        <v>184</v>
      </c>
      <c r="Q51" s="52">
        <v>44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1</v>
      </c>
      <c r="Y51" s="52">
        <v>0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1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2</v>
      </c>
      <c r="D55" s="52">
        <v>0</v>
      </c>
      <c r="E55" s="52">
        <v>1</v>
      </c>
      <c r="F55" s="52">
        <v>1</v>
      </c>
      <c r="G55" s="52">
        <v>1</v>
      </c>
      <c r="H55" s="52">
        <v>1</v>
      </c>
      <c r="I55" s="52">
        <v>2</v>
      </c>
      <c r="J55" s="52">
        <v>2</v>
      </c>
      <c r="K55" s="52">
        <v>16</v>
      </c>
      <c r="L55" s="52">
        <v>15</v>
      </c>
      <c r="M55" s="52">
        <v>50</v>
      </c>
      <c r="N55" s="52">
        <v>47</v>
      </c>
      <c r="O55" s="52">
        <v>99</v>
      </c>
      <c r="P55" s="52">
        <v>230</v>
      </c>
      <c r="Q55" s="52">
        <v>177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1</v>
      </c>
      <c r="Y55" s="52">
        <v>0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10</v>
      </c>
      <c r="M56" s="52">
        <v>4</v>
      </c>
      <c r="N56" s="52">
        <v>2</v>
      </c>
      <c r="O56" s="52">
        <v>10</v>
      </c>
      <c r="P56" s="52">
        <v>21</v>
      </c>
      <c r="Q56" s="52">
        <v>9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2</v>
      </c>
      <c r="L58" s="52">
        <v>4</v>
      </c>
      <c r="M58" s="52">
        <v>8</v>
      </c>
      <c r="N58" s="52">
        <v>5</v>
      </c>
      <c r="O58" s="52">
        <v>14</v>
      </c>
      <c r="P58" s="52">
        <v>33</v>
      </c>
      <c r="Q58" s="52">
        <v>20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2</v>
      </c>
      <c r="D59" s="36">
        <v>0</v>
      </c>
      <c r="E59" s="36">
        <v>1</v>
      </c>
      <c r="F59" s="36">
        <v>1</v>
      </c>
      <c r="G59" s="36">
        <v>1</v>
      </c>
      <c r="H59" s="36">
        <v>1</v>
      </c>
      <c r="I59" s="36">
        <v>2</v>
      </c>
      <c r="J59" s="36">
        <v>2</v>
      </c>
      <c r="K59" s="36">
        <v>14</v>
      </c>
      <c r="L59" s="36">
        <v>21</v>
      </c>
      <c r="M59" s="36">
        <v>46</v>
      </c>
      <c r="N59" s="36">
        <v>44</v>
      </c>
      <c r="O59" s="36">
        <v>95</v>
      </c>
      <c r="P59" s="36">
        <v>219</v>
      </c>
      <c r="Q59" s="36">
        <v>166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1</v>
      </c>
      <c r="Y59" s="36">
        <v>0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6</v>
      </c>
      <c r="D63" s="52">
        <v>1</v>
      </c>
      <c r="E63" s="52">
        <v>2</v>
      </c>
      <c r="F63" s="52">
        <v>4</v>
      </c>
      <c r="G63" s="52">
        <v>3</v>
      </c>
      <c r="H63" s="52">
        <v>3</v>
      </c>
      <c r="I63" s="52">
        <v>4</v>
      </c>
      <c r="J63" s="52">
        <v>5</v>
      </c>
      <c r="K63" s="52">
        <v>39</v>
      </c>
      <c r="L63" s="52">
        <v>68</v>
      </c>
      <c r="M63" s="52">
        <v>145</v>
      </c>
      <c r="N63" s="52">
        <v>68</v>
      </c>
      <c r="O63" s="52">
        <v>229</v>
      </c>
      <c r="P63" s="52">
        <v>151</v>
      </c>
      <c r="Q63" s="52">
        <v>70</v>
      </c>
      <c r="R63" s="52">
        <v>2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4</v>
      </c>
      <c r="Y63" s="52">
        <v>0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1</v>
      </c>
      <c r="K65" s="52">
        <v>5</v>
      </c>
      <c r="L65" s="52">
        <v>11</v>
      </c>
      <c r="M65" s="52">
        <v>24</v>
      </c>
      <c r="N65" s="52">
        <v>54</v>
      </c>
      <c r="O65" s="52">
        <v>37</v>
      </c>
      <c r="P65" s="52">
        <v>114</v>
      </c>
      <c r="Q65" s="52">
        <v>216</v>
      </c>
      <c r="R65" s="52">
        <v>159</v>
      </c>
      <c r="S65" s="52">
        <v>21</v>
      </c>
      <c r="T65" s="52">
        <v>21</v>
      </c>
      <c r="U65" s="52">
        <v>28</v>
      </c>
      <c r="V65" s="52">
        <v>42</v>
      </c>
      <c r="W65" s="52">
        <v>32</v>
      </c>
      <c r="X65" s="52">
        <v>102</v>
      </c>
      <c r="Y65" s="52">
        <v>98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1</v>
      </c>
      <c r="N67" s="52">
        <f t="shared" si="0"/>
        <v>0</v>
      </c>
      <c r="O67" s="52">
        <f t="shared" si="0"/>
        <v>1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</v>
      </c>
      <c r="D69" s="52">
        <f t="shared" si="6"/>
        <v>5</v>
      </c>
      <c r="E69" s="52">
        <f t="shared" si="6"/>
        <v>6</v>
      </c>
      <c r="F69" s="52">
        <f t="shared" si="6"/>
        <v>8</v>
      </c>
      <c r="G69" s="52">
        <f t="shared" si="6"/>
        <v>9</v>
      </c>
      <c r="H69" s="52">
        <f t="shared" si="6"/>
        <v>8</v>
      </c>
      <c r="I69" s="52">
        <f t="shared" si="6"/>
        <v>8</v>
      </c>
      <c r="J69" s="52">
        <f t="shared" si="6"/>
        <v>5</v>
      </c>
      <c r="K69" s="52">
        <f t="shared" si="6"/>
        <v>45</v>
      </c>
      <c r="L69" s="52">
        <f t="shared" si="6"/>
        <v>45</v>
      </c>
      <c r="M69" s="52">
        <f t="shared" si="6"/>
        <v>140</v>
      </c>
      <c r="N69" s="52">
        <f t="shared" si="6"/>
        <v>73</v>
      </c>
      <c r="O69" s="52">
        <f t="shared" si="6"/>
        <v>222</v>
      </c>
      <c r="P69" s="52">
        <f t="shared" si="6"/>
        <v>163</v>
      </c>
      <c r="Q69" s="52">
        <f t="shared" si="6"/>
        <v>107</v>
      </c>
      <c r="R69" s="52">
        <f t="shared" ref="R69:V69" si="7">R41-R55</f>
        <v>70</v>
      </c>
      <c r="S69" s="52">
        <f t="shared" si="7"/>
        <v>64</v>
      </c>
      <c r="T69" s="52">
        <f t="shared" si="7"/>
        <v>92</v>
      </c>
      <c r="U69" s="52">
        <f t="shared" si="7"/>
        <v>98</v>
      </c>
      <c r="V69" s="52">
        <f t="shared" si="7"/>
        <v>138</v>
      </c>
      <c r="W69" s="52">
        <f t="shared" ref="W69:Y69" si="8">W41-W55</f>
        <v>241</v>
      </c>
      <c r="X69" s="52">
        <f t="shared" si="8"/>
        <v>199</v>
      </c>
      <c r="Y69" s="52">
        <f t="shared" si="8"/>
        <v>94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26</v>
      </c>
      <c r="M70" s="52">
        <f t="shared" si="9"/>
        <v>9</v>
      </c>
      <c r="N70" s="52">
        <f t="shared" si="9"/>
        <v>3</v>
      </c>
      <c r="O70" s="52">
        <f t="shared" si="9"/>
        <v>21</v>
      </c>
      <c r="P70" s="52">
        <f t="shared" si="9"/>
        <v>12</v>
      </c>
      <c r="Q70" s="52">
        <f t="shared" si="9"/>
        <v>1</v>
      </c>
      <c r="R70" s="52">
        <f t="shared" ref="R70:V70" si="10">R42-R56</f>
        <v>5</v>
      </c>
      <c r="S70" s="52">
        <f t="shared" si="10"/>
        <v>9</v>
      </c>
      <c r="T70" s="52">
        <f t="shared" si="10"/>
        <v>15</v>
      </c>
      <c r="U70" s="52">
        <f t="shared" si="10"/>
        <v>8</v>
      </c>
      <c r="V70" s="52">
        <f t="shared" si="10"/>
        <v>8</v>
      </c>
      <c r="W70" s="52">
        <f t="shared" ref="W70:Y70" si="11">W42-W56</f>
        <v>18</v>
      </c>
      <c r="X70" s="52">
        <f t="shared" si="11"/>
        <v>28</v>
      </c>
      <c r="Y70" s="52">
        <f t="shared" si="11"/>
        <v>6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</v>
      </c>
      <c r="D72" s="52">
        <v>1</v>
      </c>
      <c r="E72" s="52">
        <v>1</v>
      </c>
      <c r="F72" s="52">
        <v>2</v>
      </c>
      <c r="G72" s="52">
        <v>0</v>
      </c>
      <c r="H72" s="52">
        <v>1</v>
      </c>
      <c r="I72" s="52">
        <v>0</v>
      </c>
      <c r="J72" s="52">
        <v>1</v>
      </c>
      <c r="K72" s="52">
        <v>6</v>
      </c>
      <c r="L72" s="52">
        <v>10</v>
      </c>
      <c r="M72" s="52">
        <v>21</v>
      </c>
      <c r="N72" s="52">
        <v>6</v>
      </c>
      <c r="O72" s="52">
        <v>29</v>
      </c>
      <c r="P72" s="52">
        <v>21</v>
      </c>
      <c r="Q72" s="52">
        <v>9</v>
      </c>
      <c r="R72" s="52">
        <v>7</v>
      </c>
      <c r="S72" s="52">
        <v>3</v>
      </c>
      <c r="T72" s="52">
        <v>6</v>
      </c>
      <c r="U72" s="52">
        <v>7</v>
      </c>
      <c r="V72" s="52">
        <v>8</v>
      </c>
      <c r="W72" s="52">
        <v>15</v>
      </c>
      <c r="X72" s="52">
        <v>6</v>
      </c>
      <c r="Y72" s="52">
        <v>1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8</v>
      </c>
      <c r="D73" s="36">
        <v>4</v>
      </c>
      <c r="E73" s="36">
        <v>5</v>
      </c>
      <c r="F73" s="36">
        <v>7</v>
      </c>
      <c r="G73" s="36">
        <v>7</v>
      </c>
      <c r="H73" s="36">
        <v>8</v>
      </c>
      <c r="I73" s="36">
        <v>6</v>
      </c>
      <c r="J73" s="36">
        <v>5</v>
      </c>
      <c r="K73" s="36">
        <v>39</v>
      </c>
      <c r="L73" s="36">
        <v>61</v>
      </c>
      <c r="M73" s="36">
        <v>130</v>
      </c>
      <c r="N73" s="36">
        <v>69</v>
      </c>
      <c r="O73" s="36">
        <v>216</v>
      </c>
      <c r="P73" s="36">
        <v>152</v>
      </c>
      <c r="Q73" s="36">
        <v>103</v>
      </c>
      <c r="R73" s="36">
        <v>67</v>
      </c>
      <c r="S73" s="36">
        <v>68</v>
      </c>
      <c r="T73" s="36">
        <v>103</v>
      </c>
      <c r="U73" s="36">
        <v>99</v>
      </c>
      <c r="V73" s="36">
        <v>139</v>
      </c>
      <c r="W73" s="36">
        <v>243</v>
      </c>
      <c r="X73" s="36">
        <v>226</v>
      </c>
      <c r="Y73" s="36">
        <v>95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1</v>
      </c>
      <c r="K79" s="52">
        <f>RES_hhdet_numvin!K26</f>
        <v>18</v>
      </c>
      <c r="L79" s="52">
        <f>RES_hhdet_numvin!L26</f>
        <v>42</v>
      </c>
      <c r="M79" s="52">
        <f>RES_hhdet_numvin!M26</f>
        <v>112</v>
      </c>
      <c r="N79" s="52">
        <f>RES_hhdet_numvin!N26</f>
        <v>78</v>
      </c>
      <c r="O79" s="52">
        <f>RES_hhdet_numvin!O26</f>
        <v>241</v>
      </c>
      <c r="P79" s="52">
        <f>RES_hhdet_numvin!P26</f>
        <v>258</v>
      </c>
      <c r="Q79" s="52">
        <f>RES_hhdet_numvin!Q26</f>
        <v>194</v>
      </c>
      <c r="R79" s="52">
        <f>RES_hhdet_numvin!R26</f>
        <v>2</v>
      </c>
      <c r="S79" s="52">
        <f>RES_hhdet_numvin!S26</f>
        <v>0</v>
      </c>
      <c r="T79" s="52">
        <f>RES_hhdet_numvin!T26</f>
        <v>0</v>
      </c>
      <c r="U79" s="52">
        <f>RES_hhdet_numvin!U26</f>
        <v>0</v>
      </c>
      <c r="V79" s="52">
        <f>RES_hhdet_numvin!V26</f>
        <v>0</v>
      </c>
      <c r="W79" s="52">
        <f>RES_hhdet_numvin!W26</f>
        <v>0</v>
      </c>
      <c r="X79" s="52">
        <f>RES_hhdet_numvin!X26</f>
        <v>5</v>
      </c>
      <c r="Y79" s="52">
        <f>RES_hhdet_numvin!Y26</f>
        <v>0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52</v>
      </c>
      <c r="S82" s="138">
        <f>RES_hhdet_numvin!S29</f>
        <v>14</v>
      </c>
      <c r="T82" s="138">
        <f>RES_hhdet_numvin!T29</f>
        <v>19</v>
      </c>
      <c r="U82" s="138">
        <f>RES_hhdet_numvin!U29</f>
        <v>26</v>
      </c>
      <c r="V82" s="138">
        <f>RES_hhdet_numvin!V29</f>
        <v>42</v>
      </c>
      <c r="W82" s="138">
        <f>RES_hhdet_numvin!W29</f>
        <v>32</v>
      </c>
      <c r="X82" s="138">
        <f>RES_hhdet_numvin!X29</f>
        <v>103</v>
      </c>
      <c r="Y82" s="138">
        <f>RES_hhdet_numvin!Y29</f>
        <v>98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X84" s="138">
        <f>RES_hhdet_numvin!X31</f>
        <v>0</v>
      </c>
      <c r="Y84" s="138">
        <f>RES_hhdet_numvin!Y31</f>
        <v>0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21</v>
      </c>
      <c r="S88" s="138">
        <f>RES_hhdet_numvin!S35</f>
        <v>35</v>
      </c>
      <c r="T88" s="138">
        <f>RES_hhdet_numvin!T35</f>
        <v>69</v>
      </c>
      <c r="U88" s="138">
        <f>RES_hhdet_numvin!U35</f>
        <v>82</v>
      </c>
      <c r="V88" s="138">
        <f>RES_hhdet_numvin!V35</f>
        <v>129</v>
      </c>
      <c r="W88" s="138">
        <f>RES_hhdet_numvin!W35</f>
        <v>236</v>
      </c>
      <c r="X88" s="138">
        <f>RES_hhdet_numvin!X35</f>
        <v>197</v>
      </c>
      <c r="Y88" s="138">
        <f>RES_hhdet_numvin!Y35</f>
        <v>94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7</v>
      </c>
      <c r="T89" s="138">
        <f>RES_hhdet_numvin!T36</f>
        <v>13</v>
      </c>
      <c r="U89" s="138">
        <f>RES_hhdet_numvin!U36</f>
        <v>8</v>
      </c>
      <c r="V89" s="138">
        <f>RES_hhdet_numvin!V36</f>
        <v>8</v>
      </c>
      <c r="W89" s="138">
        <f>RES_hhdet_numvin!W36</f>
        <v>18</v>
      </c>
      <c r="X89" s="138">
        <f>RES_hhdet_numvin!X36</f>
        <v>28</v>
      </c>
      <c r="Y89" s="138">
        <f>RES_hhdet_numvin!Y36</f>
        <v>6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1</v>
      </c>
      <c r="S93" s="138">
        <f>RES_hhdet_numvin!S40</f>
        <v>3</v>
      </c>
      <c r="T93" s="138">
        <f>RES_hhdet_numvin!T40</f>
        <v>6</v>
      </c>
      <c r="U93" s="138">
        <f>RES_hhdet_numvin!U40</f>
        <v>7</v>
      </c>
      <c r="V93" s="138">
        <f>RES_hhdet_numvin!V40</f>
        <v>8</v>
      </c>
      <c r="W93" s="138">
        <f>RES_hhdet_numvin!W40</f>
        <v>15</v>
      </c>
      <c r="X93" s="138">
        <f>RES_hhdet_numvin!X40</f>
        <v>6</v>
      </c>
      <c r="Y93" s="138">
        <f>RES_hhdet_numvin!Y40</f>
        <v>1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19</v>
      </c>
      <c r="S94" s="39">
        <f>RES_hhdet_numvin!S41</f>
        <v>36</v>
      </c>
      <c r="T94" s="39">
        <f>RES_hhdet_numvin!T41</f>
        <v>80</v>
      </c>
      <c r="U94" s="39">
        <f>RES_hhdet_numvin!U41</f>
        <v>84</v>
      </c>
      <c r="V94" s="39">
        <f>RES_hhdet_numvin!V41</f>
        <v>129</v>
      </c>
      <c r="W94" s="39">
        <f>RES_hhdet_numvin!W41</f>
        <v>237</v>
      </c>
      <c r="X94" s="39">
        <f>RES_hhdet_numvin!X41</f>
        <v>224</v>
      </c>
      <c r="Y94" s="39">
        <f>RES_hhdet_numvin!Y41</f>
        <v>95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3.8474773723641401E-2</v>
      </c>
      <c r="C98" s="117">
        <f t="shared" si="12"/>
        <v>4.2263406761785346E-2</v>
      </c>
      <c r="D98" s="117">
        <f t="shared" si="12"/>
        <v>4.29988877689267E-2</v>
      </c>
      <c r="E98" s="117">
        <f t="shared" si="12"/>
        <v>4.1877552115273858E-2</v>
      </c>
      <c r="F98" s="117">
        <f t="shared" si="12"/>
        <v>4.2002032483189955E-2</v>
      </c>
      <c r="G98" s="117">
        <f t="shared" si="12"/>
        <v>4.1967815047328542E-2</v>
      </c>
      <c r="H98" s="117">
        <f t="shared" si="12"/>
        <v>4.061967494685275E-2</v>
      </c>
      <c r="I98" s="117">
        <f t="shared" si="12"/>
        <v>4.1288400937405809E-2</v>
      </c>
      <c r="J98" s="117">
        <f t="shared" si="12"/>
        <v>4.1352083715150353E-2</v>
      </c>
      <c r="K98" s="117">
        <f t="shared" si="12"/>
        <v>5.4314791648100394E-2</v>
      </c>
      <c r="L98" s="117">
        <f t="shared" si="12"/>
        <v>7.5299132168118621E-2</v>
      </c>
      <c r="M98" s="117">
        <f t="shared" si="12"/>
        <v>0.41474912313979295</v>
      </c>
      <c r="N98" s="117">
        <f t="shared" si="12"/>
        <v>0.37374455715873367</v>
      </c>
      <c r="O98" s="117">
        <f t="shared" si="12"/>
        <v>0.51744533919076985</v>
      </c>
      <c r="P98" s="117">
        <f t="shared" si="12"/>
        <v>0.57123098740450284</v>
      </c>
      <c r="Q98" s="117">
        <f t="shared" si="12"/>
        <v>1.556886483746817</v>
      </c>
      <c r="R98" s="117">
        <f t="shared" ref="R98:V98" si="13">R99+R102+R104+R113</f>
        <v>1.3105299014432694</v>
      </c>
      <c r="S98" s="117">
        <f t="shared" si="13"/>
        <v>0.93418205893473094</v>
      </c>
      <c r="T98" s="117">
        <f t="shared" si="13"/>
        <v>0.85728740887781019</v>
      </c>
      <c r="U98" s="117">
        <f t="shared" si="13"/>
        <v>0.76136634733781994</v>
      </c>
      <c r="V98" s="117">
        <f t="shared" si="13"/>
        <v>0.77217157698598837</v>
      </c>
      <c r="W98" s="117">
        <f t="shared" ref="W98:Y98" si="14">W99+W102+W104+W113</f>
        <v>0.78887077694843244</v>
      </c>
      <c r="X98" s="117">
        <f t="shared" si="14"/>
        <v>0.68095420578594024</v>
      </c>
      <c r="Y98" s="117">
        <f t="shared" si="14"/>
        <v>0.54559166313812546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2.9936932988368178E-2</v>
      </c>
      <c r="C99" s="122">
        <f t="shared" si="15"/>
        <v>3.3429503875792355E-2</v>
      </c>
      <c r="D99" s="122">
        <f t="shared" si="15"/>
        <v>3.4021637831238356E-2</v>
      </c>
      <c r="E99" s="122">
        <f t="shared" si="15"/>
        <v>3.3158276983370427E-2</v>
      </c>
      <c r="F99" s="122">
        <f t="shared" si="15"/>
        <v>3.3162580764417429E-2</v>
      </c>
      <c r="G99" s="122">
        <f t="shared" si="15"/>
        <v>3.2839816670379197E-2</v>
      </c>
      <c r="H99" s="122">
        <f t="shared" si="15"/>
        <v>3.1316149128618694E-2</v>
      </c>
      <c r="I99" s="122">
        <f t="shared" si="15"/>
        <v>3.171767162365062E-2</v>
      </c>
      <c r="J99" s="122">
        <f t="shared" si="15"/>
        <v>3.0663595665322903E-2</v>
      </c>
      <c r="K99" s="122">
        <f t="shared" si="15"/>
        <v>3.3651985503510319E-2</v>
      </c>
      <c r="L99" s="122">
        <f t="shared" si="15"/>
        <v>3.7976508612115899E-2</v>
      </c>
      <c r="M99" s="122">
        <f t="shared" si="15"/>
        <v>0.33573612121813246</v>
      </c>
      <c r="N99" s="122">
        <f t="shared" si="15"/>
        <v>0.27837674796596096</v>
      </c>
      <c r="O99" s="122">
        <f t="shared" si="15"/>
        <v>0.36644307452176683</v>
      </c>
      <c r="P99" s="122">
        <f t="shared" si="15"/>
        <v>0.34983464855308893</v>
      </c>
      <c r="Q99" s="122">
        <f t="shared" si="15"/>
        <v>1.2808197360332474</v>
      </c>
      <c r="R99" s="122">
        <f t="shared" ref="R99:V99" si="16">SUM(R100:R101)</f>
        <v>1.0341143523185539</v>
      </c>
      <c r="S99" s="122">
        <f t="shared" si="16"/>
        <v>0.659869261644079</v>
      </c>
      <c r="T99" s="122">
        <f t="shared" si="16"/>
        <v>0.60088503240433577</v>
      </c>
      <c r="U99" s="122">
        <f t="shared" si="16"/>
        <v>0.53868576368750387</v>
      </c>
      <c r="V99" s="122">
        <f t="shared" si="16"/>
        <v>0.55319922683378098</v>
      </c>
      <c r="W99" s="122">
        <f t="shared" ref="W99:Y99" si="17">SUM(W100:W101)</f>
        <v>0.56985716523842678</v>
      </c>
      <c r="X99" s="122">
        <f t="shared" si="17"/>
        <v>0.47210317301877519</v>
      </c>
      <c r="Y99" s="122">
        <f t="shared" si="17"/>
        <v>0.35330779297599779</v>
      </c>
      <c r="DA99" s="130" t="s">
        <v>1593</v>
      </c>
    </row>
    <row r="100" spans="1:105" ht="12" customHeight="1" x14ac:dyDescent="0.25">
      <c r="A100" s="97" t="s">
        <v>74</v>
      </c>
      <c r="B100" s="98">
        <v>2.9651961730658982E-2</v>
      </c>
      <c r="C100" s="98">
        <v>3.3113919016592774E-2</v>
      </c>
      <c r="D100" s="98">
        <v>3.3701317112896589E-2</v>
      </c>
      <c r="E100" s="98">
        <v>3.2848020474816046E-2</v>
      </c>
      <c r="F100" s="98">
        <v>3.2852650105049001E-2</v>
      </c>
      <c r="G100" s="98">
        <v>3.2535252587159391E-2</v>
      </c>
      <c r="H100" s="98">
        <v>3.1025161269429436E-2</v>
      </c>
      <c r="I100" s="98">
        <v>3.142423960070672E-2</v>
      </c>
      <c r="J100" s="98">
        <v>3.0376372039000892E-2</v>
      </c>
      <c r="K100" s="98">
        <v>3.332312987058117E-2</v>
      </c>
      <c r="L100" s="98">
        <v>3.7594344129161072E-2</v>
      </c>
      <c r="M100" s="98">
        <v>0.33227285755230102</v>
      </c>
      <c r="N100" s="98">
        <v>0.27554218018534382</v>
      </c>
      <c r="O100" s="98">
        <v>0.36255851724467208</v>
      </c>
      <c r="P100" s="98">
        <v>0.3460590427056473</v>
      </c>
      <c r="Q100" s="98">
        <v>1.2667813126970411</v>
      </c>
      <c r="R100" s="98">
        <v>1.0228432215534475</v>
      </c>
      <c r="S100" s="98">
        <v>0.65266074328843238</v>
      </c>
      <c r="T100" s="98">
        <v>0.59435368300372104</v>
      </c>
      <c r="U100" s="98">
        <v>0.53285564154008469</v>
      </c>
      <c r="V100" s="98">
        <v>0.54718639533772873</v>
      </c>
      <c r="W100" s="98">
        <v>0.56363810069743214</v>
      </c>
      <c r="X100" s="98">
        <v>0.46695328174262241</v>
      </c>
      <c r="Y100" s="98">
        <v>0.34942199293016418</v>
      </c>
      <c r="DA100" s="63" t="s">
        <v>1594</v>
      </c>
    </row>
    <row r="101" spans="1:105" ht="12" customHeight="1" x14ac:dyDescent="0.25">
      <c r="A101" s="97" t="s">
        <v>53</v>
      </c>
      <c r="B101" s="98">
        <v>2.8497125770919743E-4</v>
      </c>
      <c r="C101" s="98">
        <v>3.1558485919958311E-4</v>
      </c>
      <c r="D101" s="98">
        <v>3.2032071834176717E-4</v>
      </c>
      <c r="E101" s="98">
        <v>3.1025650855438016E-4</v>
      </c>
      <c r="F101" s="98">
        <v>3.099306593684305E-4</v>
      </c>
      <c r="G101" s="98">
        <v>3.0456408321980893E-4</v>
      </c>
      <c r="H101" s="98">
        <v>2.90987859189259E-4</v>
      </c>
      <c r="I101" s="98">
        <v>2.9343202294389667E-4</v>
      </c>
      <c r="J101" s="98">
        <v>2.8722362632201072E-4</v>
      </c>
      <c r="K101" s="98">
        <v>3.2885563292914634E-4</v>
      </c>
      <c r="L101" s="98">
        <v>3.8216448295482912E-4</v>
      </c>
      <c r="M101" s="98">
        <v>3.4632636658314172E-3</v>
      </c>
      <c r="N101" s="98">
        <v>2.8345677806171227E-3</v>
      </c>
      <c r="O101" s="98">
        <v>3.8845572770947376E-3</v>
      </c>
      <c r="P101" s="98">
        <v>3.7756058474416065E-3</v>
      </c>
      <c r="Q101" s="98">
        <v>1.4038423336206264E-2</v>
      </c>
      <c r="R101" s="98">
        <v>1.127113076510625E-2</v>
      </c>
      <c r="S101" s="98">
        <v>7.2085183556465683E-3</v>
      </c>
      <c r="T101" s="98">
        <v>6.5313494006147754E-3</v>
      </c>
      <c r="U101" s="98">
        <v>5.8301221474191733E-3</v>
      </c>
      <c r="V101" s="98">
        <v>6.0128314960522693E-3</v>
      </c>
      <c r="W101" s="98">
        <v>6.2190645409946404E-3</v>
      </c>
      <c r="X101" s="98">
        <v>5.1498912761527927E-3</v>
      </c>
      <c r="Y101" s="98">
        <v>3.8858000458336169E-3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2.2623306439376251E-5</v>
      </c>
      <c r="C102" s="122">
        <f t="shared" si="18"/>
        <v>2.0291096605112442E-5</v>
      </c>
      <c r="D102" s="122">
        <f t="shared" si="18"/>
        <v>1.2272338358669051E-5</v>
      </c>
      <c r="E102" s="122">
        <f t="shared" si="18"/>
        <v>1.502347375461217E-5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9.3882409292787745E-6</v>
      </c>
      <c r="K102" s="122">
        <f t="shared" si="18"/>
        <v>1.1740326043524546E-4</v>
      </c>
      <c r="L102" s="122">
        <f t="shared" si="18"/>
        <v>3.1051095043387028E-4</v>
      </c>
      <c r="M102" s="122">
        <f t="shared" si="18"/>
        <v>4.5740977921354307E-4</v>
      </c>
      <c r="N102" s="122">
        <f t="shared" si="18"/>
        <v>2.4444397812550356E-3</v>
      </c>
      <c r="O102" s="122">
        <f t="shared" si="18"/>
        <v>1.4783791663679799E-3</v>
      </c>
      <c r="P102" s="122">
        <f t="shared" si="18"/>
        <v>2.7898917740665032E-3</v>
      </c>
      <c r="Q102" s="122">
        <f t="shared" si="18"/>
        <v>6.9286504215834693E-3</v>
      </c>
      <c r="R102" s="122">
        <f t="shared" si="18"/>
        <v>6.8678592266693001E-3</v>
      </c>
      <c r="S102" s="122">
        <f t="shared" si="18"/>
        <v>6.5428631537496618E-3</v>
      </c>
      <c r="T102" s="122">
        <f t="shared" si="18"/>
        <v>5.2417643515186218E-3</v>
      </c>
      <c r="U102" s="122">
        <f t="shared" si="18"/>
        <v>4.871584617851415E-3</v>
      </c>
      <c r="V102" s="122">
        <f t="shared" si="18"/>
        <v>4.4859475318183625E-3</v>
      </c>
      <c r="W102" s="122">
        <f t="shared" si="18"/>
        <v>4.2678602325626576E-3</v>
      </c>
      <c r="X102" s="122">
        <f t="shared" si="18"/>
        <v>3.3537395954295586E-3</v>
      </c>
      <c r="Y102" s="122">
        <f t="shared" si="18"/>
        <v>2.8889880816687715E-3</v>
      </c>
      <c r="DA102" s="130" t="s">
        <v>1596</v>
      </c>
    </row>
    <row r="103" spans="1:105" ht="12" customHeight="1" x14ac:dyDescent="0.25">
      <c r="A103" s="97" t="s">
        <v>53</v>
      </c>
      <c r="B103" s="98">
        <v>2.2623306439376251E-5</v>
      </c>
      <c r="C103" s="98">
        <v>2.0291096605112442E-5</v>
      </c>
      <c r="D103" s="98">
        <v>1.2272338358669051E-5</v>
      </c>
      <c r="E103" s="98">
        <v>1.502347375461217E-5</v>
      </c>
      <c r="F103" s="98">
        <v>0</v>
      </c>
      <c r="G103" s="98">
        <v>0</v>
      </c>
      <c r="H103" s="98">
        <v>0</v>
      </c>
      <c r="I103" s="98">
        <v>0</v>
      </c>
      <c r="J103" s="98">
        <v>9.3882409292787745E-6</v>
      </c>
      <c r="K103" s="98">
        <v>1.1740326043524546E-4</v>
      </c>
      <c r="L103" s="98">
        <v>3.1051095043387028E-4</v>
      </c>
      <c r="M103" s="98">
        <v>4.5740977921354307E-4</v>
      </c>
      <c r="N103" s="98">
        <v>2.4444397812550356E-3</v>
      </c>
      <c r="O103" s="98">
        <v>1.4783791663679799E-3</v>
      </c>
      <c r="P103" s="98">
        <v>2.7898917740665032E-3</v>
      </c>
      <c r="Q103" s="98">
        <v>6.9286504215834693E-3</v>
      </c>
      <c r="R103" s="98">
        <v>6.8678592266693001E-3</v>
      </c>
      <c r="S103" s="98">
        <v>6.5428631537496618E-3</v>
      </c>
      <c r="T103" s="98">
        <v>5.2417643515186218E-3</v>
      </c>
      <c r="U103" s="98">
        <v>4.871584617851415E-3</v>
      </c>
      <c r="V103" s="98">
        <v>4.4859475318183625E-3</v>
      </c>
      <c r="W103" s="98">
        <v>4.2678602325626576E-3</v>
      </c>
      <c r="X103" s="98">
        <v>3.3537395954295586E-3</v>
      </c>
      <c r="Y103" s="98">
        <v>2.8889880816687715E-3</v>
      </c>
      <c r="DA103" s="63" t="s">
        <v>1597</v>
      </c>
    </row>
    <row r="104" spans="1:105" ht="12" customHeight="1" x14ac:dyDescent="0.25">
      <c r="A104" s="121" t="s">
        <v>55</v>
      </c>
      <c r="B104" s="122">
        <v>5.6826740442151432E-3</v>
      </c>
      <c r="C104" s="122">
        <v>5.6876039420980466E-3</v>
      </c>
      <c r="D104" s="122">
        <v>6.0613724855442877E-3</v>
      </c>
      <c r="E104" s="122">
        <v>5.7498352734032549E-3</v>
      </c>
      <c r="F104" s="122">
        <v>5.6703661385380131E-3</v>
      </c>
      <c r="G104" s="122">
        <v>5.9549026528707373E-3</v>
      </c>
      <c r="H104" s="122">
        <v>6.0762249996568433E-3</v>
      </c>
      <c r="I104" s="122">
        <v>6.1759785170674023E-3</v>
      </c>
      <c r="J104" s="122">
        <v>7.1407449934817041E-3</v>
      </c>
      <c r="K104" s="122">
        <v>1.3770453278413763E-2</v>
      </c>
      <c r="L104" s="122">
        <v>2.4897669506390437E-2</v>
      </c>
      <c r="M104" s="122">
        <v>5.2415922338701182E-2</v>
      </c>
      <c r="N104" s="122">
        <v>6.1990101498593131E-2</v>
      </c>
      <c r="O104" s="122">
        <v>9.982066404858024E-2</v>
      </c>
      <c r="P104" s="122">
        <v>0.14634918105830513</v>
      </c>
      <c r="Q104" s="122">
        <v>0.1713233121329743</v>
      </c>
      <c r="R104" s="122">
        <v>0.17416138507798612</v>
      </c>
      <c r="S104" s="122">
        <v>0.17454378856733946</v>
      </c>
      <c r="T104" s="122">
        <v>0.16497928964251754</v>
      </c>
      <c r="U104" s="122">
        <v>0.14317522449551001</v>
      </c>
      <c r="V104" s="122">
        <v>0.1412418124268521</v>
      </c>
      <c r="W104" s="122">
        <v>0.14197773383323081</v>
      </c>
      <c r="X104" s="122">
        <v>0.13776328653594061</v>
      </c>
      <c r="Y104" s="122">
        <v>0.12840787936807951</v>
      </c>
      <c r="DA104" s="130" t="s">
        <v>1598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1.4890187119072156E-4</v>
      </c>
      <c r="N105" s="98">
        <v>1.4412343821160431E-4</v>
      </c>
      <c r="O105" s="98">
        <v>2.6943080618679785E-4</v>
      </c>
      <c r="P105" s="98">
        <v>3.9712855140963915E-4</v>
      </c>
      <c r="Q105" s="98">
        <v>4.0303064653706712E-4</v>
      </c>
      <c r="R105" s="98">
        <v>3.7985559075345171E-4</v>
      </c>
      <c r="S105" s="98">
        <v>3.9903232617344075E-4</v>
      </c>
      <c r="T105" s="98">
        <v>2.6840485225157462E-4</v>
      </c>
      <c r="U105" s="98">
        <v>2.6674214459143631E-4</v>
      </c>
      <c r="V105" s="98">
        <v>1.4160269622767344E-4</v>
      </c>
      <c r="W105" s="98">
        <v>0</v>
      </c>
      <c r="X105" s="98">
        <v>0</v>
      </c>
      <c r="Y105" s="98">
        <v>0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5.6826740442151432E-3</v>
      </c>
      <c r="C109" s="101">
        <v>5.6876039420980466E-3</v>
      </c>
      <c r="D109" s="101">
        <v>6.0613724855442877E-3</v>
      </c>
      <c r="E109" s="101">
        <v>5.7498352734032549E-3</v>
      </c>
      <c r="F109" s="101">
        <v>5.6703661385380131E-3</v>
      </c>
      <c r="G109" s="101">
        <v>5.9549026528707373E-3</v>
      </c>
      <c r="H109" s="101">
        <v>6.0762249996568433E-3</v>
      </c>
      <c r="I109" s="101">
        <v>6.1759785170674023E-3</v>
      </c>
      <c r="J109" s="101">
        <v>7.1407449934817041E-3</v>
      </c>
      <c r="K109" s="101">
        <v>1.3770453278413763E-2</v>
      </c>
      <c r="L109" s="101">
        <v>2.1386369284816017E-2</v>
      </c>
      <c r="M109" s="101">
        <v>4.7298110997426861E-2</v>
      </c>
      <c r="N109" s="101">
        <v>5.6860030790706062E-2</v>
      </c>
      <c r="O109" s="101">
        <v>9.1996343830004462E-2</v>
      </c>
      <c r="P109" s="101">
        <v>0.13551818358330583</v>
      </c>
      <c r="Q109" s="101">
        <v>0.16035516455538182</v>
      </c>
      <c r="R109" s="101">
        <v>0.16334650684202512</v>
      </c>
      <c r="S109" s="101">
        <v>0.16367536726938112</v>
      </c>
      <c r="T109" s="101">
        <v>0.15492247111423793</v>
      </c>
      <c r="U109" s="101">
        <v>0.13383920836155119</v>
      </c>
      <c r="V109" s="101">
        <v>0.13242193430764401</v>
      </c>
      <c r="W109" s="101">
        <v>0.13325475839876191</v>
      </c>
      <c r="X109" s="101">
        <v>0.12733076124059078</v>
      </c>
      <c r="Y109" s="101">
        <v>0.11855776247091762</v>
      </c>
      <c r="DA109" s="131" t="s">
        <v>1603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3.5113002215744209E-3</v>
      </c>
      <c r="M110" s="104">
        <v>4.9689094700835993E-3</v>
      </c>
      <c r="N110" s="104">
        <v>4.985947269675467E-3</v>
      </c>
      <c r="O110" s="104">
        <v>7.554889412388981E-3</v>
      </c>
      <c r="P110" s="104">
        <v>1.0433868923589648E-2</v>
      </c>
      <c r="Q110" s="104">
        <v>1.0565116931055404E-2</v>
      </c>
      <c r="R110" s="104">
        <v>1.0435022645207556E-2</v>
      </c>
      <c r="S110" s="104">
        <v>1.0469388971784892E-2</v>
      </c>
      <c r="T110" s="104">
        <v>9.7884136760280297E-3</v>
      </c>
      <c r="U110" s="104">
        <v>9.069273989367372E-3</v>
      </c>
      <c r="V110" s="104">
        <v>8.6782754229804138E-3</v>
      </c>
      <c r="W110" s="104">
        <v>8.7229754344688992E-3</v>
      </c>
      <c r="X110" s="104">
        <v>1.0432525295349829E-2</v>
      </c>
      <c r="Y110" s="104">
        <v>9.8501168971618855E-3</v>
      </c>
      <c r="DA110" s="132" t="s">
        <v>1604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1.6564768363152374E-3</v>
      </c>
      <c r="M111" s="98">
        <v>2.2802657934299247E-3</v>
      </c>
      <c r="N111" s="98">
        <v>2.1577286967301807E-3</v>
      </c>
      <c r="O111" s="98">
        <v>3.4265387062098226E-3</v>
      </c>
      <c r="P111" s="98">
        <v>4.8455609265026026E-3</v>
      </c>
      <c r="Q111" s="98">
        <v>4.6374699437853667E-3</v>
      </c>
      <c r="R111" s="98">
        <v>4.8596936015194419E-3</v>
      </c>
      <c r="S111" s="98">
        <v>5.1054981231169411E-3</v>
      </c>
      <c r="T111" s="98">
        <v>4.5136871883254461E-3</v>
      </c>
      <c r="U111" s="98">
        <v>4.1522563778155922E-3</v>
      </c>
      <c r="V111" s="98">
        <v>4.0201859747565592E-3</v>
      </c>
      <c r="W111" s="98">
        <v>3.9990770014098672E-3</v>
      </c>
      <c r="X111" s="98">
        <v>4.7121303042083774E-3</v>
      </c>
      <c r="Y111" s="98">
        <v>4.3882075612447381E-3</v>
      </c>
      <c r="DA111" s="63" t="s">
        <v>1605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1.8548233852591835E-3</v>
      </c>
      <c r="M112" s="98">
        <v>2.6886436766536746E-3</v>
      </c>
      <c r="N112" s="98">
        <v>2.8282185729452862E-3</v>
      </c>
      <c r="O112" s="98">
        <v>4.1283507061791579E-3</v>
      </c>
      <c r="P112" s="98">
        <v>5.5883079970870456E-3</v>
      </c>
      <c r="Q112" s="98">
        <v>5.9276469872700374E-3</v>
      </c>
      <c r="R112" s="98">
        <v>5.5753290436881143E-3</v>
      </c>
      <c r="S112" s="98">
        <v>5.3638908486679515E-3</v>
      </c>
      <c r="T112" s="98">
        <v>5.2747264877025836E-3</v>
      </c>
      <c r="U112" s="98">
        <v>4.9170176115517798E-3</v>
      </c>
      <c r="V112" s="98">
        <v>4.6580894482238545E-3</v>
      </c>
      <c r="W112" s="98">
        <v>4.7238984330590312E-3</v>
      </c>
      <c r="X112" s="98">
        <v>5.7203949911414521E-3</v>
      </c>
      <c r="Y112" s="98">
        <v>5.4619093359171466E-3</v>
      </c>
      <c r="DA112" s="63" t="s">
        <v>1606</v>
      </c>
    </row>
    <row r="113" spans="1:105" ht="12" customHeight="1" x14ac:dyDescent="0.25">
      <c r="A113" s="121" t="s">
        <v>54</v>
      </c>
      <c r="B113" s="122">
        <v>2.8325433846187065E-3</v>
      </c>
      <c r="C113" s="122">
        <v>3.1260078472898382E-3</v>
      </c>
      <c r="D113" s="122">
        <v>2.90360511378539E-3</v>
      </c>
      <c r="E113" s="122">
        <v>2.9544163847455632E-3</v>
      </c>
      <c r="F113" s="122">
        <v>3.1690855802345153E-3</v>
      </c>
      <c r="G113" s="122">
        <v>3.1730957240786099E-3</v>
      </c>
      <c r="H113" s="122">
        <v>3.2273008185772149E-3</v>
      </c>
      <c r="I113" s="122">
        <v>3.3947507966877845E-3</v>
      </c>
      <c r="J113" s="122">
        <v>3.5383548154164658E-3</v>
      </c>
      <c r="K113" s="122">
        <v>6.7749496057410716E-3</v>
      </c>
      <c r="L113" s="122">
        <v>1.2114443099178418E-2</v>
      </c>
      <c r="M113" s="122">
        <v>2.6139669803745786E-2</v>
      </c>
      <c r="N113" s="122">
        <v>3.093326791292457E-2</v>
      </c>
      <c r="O113" s="122">
        <v>4.9703221454054758E-2</v>
      </c>
      <c r="P113" s="122">
        <v>7.2257266019042268E-2</v>
      </c>
      <c r="Q113" s="122">
        <v>9.7814785159011902E-2</v>
      </c>
      <c r="R113" s="122">
        <v>9.5386304820059956E-2</v>
      </c>
      <c r="S113" s="122">
        <v>9.3226145569562921E-2</v>
      </c>
      <c r="T113" s="122">
        <v>8.6181322479438355E-2</v>
      </c>
      <c r="U113" s="122">
        <v>7.4633774536954633E-2</v>
      </c>
      <c r="V113" s="122">
        <v>7.3244590193536879E-2</v>
      </c>
      <c r="W113" s="122">
        <v>7.2768017644212202E-2</v>
      </c>
      <c r="X113" s="122">
        <v>6.7734006635794916E-2</v>
      </c>
      <c r="Y113" s="122">
        <v>6.0987002712379383E-2</v>
      </c>
      <c r="DA113" s="130" t="s">
        <v>1607</v>
      </c>
    </row>
    <row r="114" spans="1:105" ht="12" customHeight="1" x14ac:dyDescent="0.25">
      <c r="A114" s="97" t="s">
        <v>50</v>
      </c>
      <c r="B114" s="98">
        <v>1.9558669358753263E-4</v>
      </c>
      <c r="C114" s="98">
        <v>3.4717784630033228E-4</v>
      </c>
      <c r="D114" s="98">
        <v>3.3361615131234813E-4</v>
      </c>
      <c r="E114" s="98">
        <v>4.6065802512236563E-4</v>
      </c>
      <c r="F114" s="98">
        <v>5.5274380818960407E-4</v>
      </c>
      <c r="G114" s="98">
        <v>5.4401788291212443E-4</v>
      </c>
      <c r="H114" s="98">
        <v>5.7362528008154251E-4</v>
      </c>
      <c r="I114" s="98">
        <v>5.4202172529273641E-4</v>
      </c>
      <c r="J114" s="98">
        <v>4.3026240257698352E-4</v>
      </c>
      <c r="K114" s="98">
        <v>1.0391719918328192E-3</v>
      </c>
      <c r="L114" s="98">
        <v>1.811317415069808E-3</v>
      </c>
      <c r="M114" s="98">
        <v>4.6202290158714335E-3</v>
      </c>
      <c r="N114" s="98">
        <v>4.9658671046519734E-3</v>
      </c>
      <c r="O114" s="98">
        <v>7.8128692895008088E-3</v>
      </c>
      <c r="P114" s="98">
        <v>1.0961745815525338E-2</v>
      </c>
      <c r="Q114" s="98">
        <v>1.7933746465073057E-2</v>
      </c>
      <c r="R114" s="98">
        <v>1.4584928042232099E-2</v>
      </c>
      <c r="S114" s="98">
        <v>1.3289091045014521E-2</v>
      </c>
      <c r="T114" s="98">
        <v>1.2064599866979374E-2</v>
      </c>
      <c r="U114" s="98">
        <v>9.9584903884773826E-3</v>
      </c>
      <c r="V114" s="98">
        <v>9.3067168915253289E-3</v>
      </c>
      <c r="W114" s="98">
        <v>8.3864144555905358E-3</v>
      </c>
      <c r="X114" s="98">
        <v>5.5450897160409206E-3</v>
      </c>
      <c r="Y114" s="98">
        <v>3.8602248435469027E-3</v>
      </c>
      <c r="DA114" s="63" t="s">
        <v>1608</v>
      </c>
    </row>
    <row r="115" spans="1:105" ht="12" customHeight="1" x14ac:dyDescent="0.25">
      <c r="A115" s="109" t="s">
        <v>120</v>
      </c>
      <c r="B115" s="33">
        <v>2.6369566910311739E-3</v>
      </c>
      <c r="C115" s="33">
        <v>2.7788300009895057E-3</v>
      </c>
      <c r="D115" s="33">
        <v>2.5699889624730419E-3</v>
      </c>
      <c r="E115" s="33">
        <v>2.4937583596231975E-3</v>
      </c>
      <c r="F115" s="33">
        <v>2.6163417720449114E-3</v>
      </c>
      <c r="G115" s="33">
        <v>2.6290778411664855E-3</v>
      </c>
      <c r="H115" s="33">
        <v>2.6536755384956724E-3</v>
      </c>
      <c r="I115" s="33">
        <v>2.8527290713950483E-3</v>
      </c>
      <c r="J115" s="33">
        <v>3.108092412839482E-3</v>
      </c>
      <c r="K115" s="33">
        <v>5.7357776139082524E-3</v>
      </c>
      <c r="L115" s="33">
        <v>1.030312568410861E-2</v>
      </c>
      <c r="M115" s="33">
        <v>2.1519440787874353E-2</v>
      </c>
      <c r="N115" s="33">
        <v>2.5967400808272596E-2</v>
      </c>
      <c r="O115" s="33">
        <v>4.1890352164553946E-2</v>
      </c>
      <c r="P115" s="33">
        <v>6.1295520203516932E-2</v>
      </c>
      <c r="Q115" s="33">
        <v>7.9881038693938838E-2</v>
      </c>
      <c r="R115" s="33">
        <v>8.0801376777827852E-2</v>
      </c>
      <c r="S115" s="33">
        <v>7.9937054524548398E-2</v>
      </c>
      <c r="T115" s="33">
        <v>7.4116722612458982E-2</v>
      </c>
      <c r="U115" s="33">
        <v>6.4675284148477258E-2</v>
      </c>
      <c r="V115" s="33">
        <v>6.3937873302011547E-2</v>
      </c>
      <c r="W115" s="33">
        <v>6.4381603188621669E-2</v>
      </c>
      <c r="X115" s="33">
        <v>6.2188916919753999E-2</v>
      </c>
      <c r="Y115" s="33">
        <v>5.7126777868832482E-2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1.7828237816555563E-2</v>
      </c>
      <c r="C117" s="117">
        <f t="shared" si="19"/>
        <v>1.9710924539189691E-2</v>
      </c>
      <c r="D117" s="117">
        <f t="shared" si="19"/>
        <v>2.0058288806681229E-2</v>
      </c>
      <c r="E117" s="117">
        <f t="shared" si="19"/>
        <v>1.9654567560054469E-2</v>
      </c>
      <c r="F117" s="117">
        <f t="shared" si="19"/>
        <v>1.9923265512789015E-2</v>
      </c>
      <c r="G117" s="117">
        <f t="shared" si="19"/>
        <v>2.0129651035273203E-2</v>
      </c>
      <c r="H117" s="117">
        <f t="shared" si="19"/>
        <v>1.9754060848831217E-2</v>
      </c>
      <c r="I117" s="117">
        <f t="shared" si="19"/>
        <v>2.0357886336221469E-2</v>
      </c>
      <c r="J117" s="117">
        <f t="shared" si="19"/>
        <v>2.0840030410441881E-2</v>
      </c>
      <c r="K117" s="117">
        <f t="shared" si="19"/>
        <v>2.9630956461878674E-2</v>
      </c>
      <c r="L117" s="117">
        <f t="shared" si="19"/>
        <v>4.4106998375043109E-2</v>
      </c>
      <c r="M117" s="117">
        <f t="shared" si="19"/>
        <v>0.2253440875645546</v>
      </c>
      <c r="N117" s="117">
        <f t="shared" si="19"/>
        <v>0.21363066246564902</v>
      </c>
      <c r="O117" s="117">
        <f t="shared" si="19"/>
        <v>0.30226555713356618</v>
      </c>
      <c r="P117" s="117">
        <f t="shared" si="19"/>
        <v>0.35095088765945504</v>
      </c>
      <c r="Q117" s="117">
        <f t="shared" si="19"/>
        <v>0.93551174592213726</v>
      </c>
      <c r="R117" s="117">
        <f t="shared" ref="R117:V117" si="20">R118+R121+R123+R132</f>
        <v>0.79658914341858911</v>
      </c>
      <c r="S117" s="117">
        <f t="shared" si="20"/>
        <v>0.58170148716170922</v>
      </c>
      <c r="T117" s="117">
        <f t="shared" si="20"/>
        <v>0.53417878477604486</v>
      </c>
      <c r="U117" s="117">
        <f t="shared" si="20"/>
        <v>0.47674924922062006</v>
      </c>
      <c r="V117" s="117">
        <f t="shared" si="20"/>
        <v>0.48420388653762964</v>
      </c>
      <c r="W117" s="117">
        <f t="shared" ref="W117:Y117" si="21">W118+W121+W123+W132</f>
        <v>0.49832444939640236</v>
      </c>
      <c r="X117" s="117">
        <f t="shared" si="21"/>
        <v>0.43808840082781797</v>
      </c>
      <c r="Y117" s="117">
        <f t="shared" si="21"/>
        <v>0.359342635579119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1.2590378890378078E-2</v>
      </c>
      <c r="C118" s="122">
        <f t="shared" si="22"/>
        <v>1.4257577428268277E-2</v>
      </c>
      <c r="D118" s="122">
        <f t="shared" si="22"/>
        <v>1.455170848040515E-2</v>
      </c>
      <c r="E118" s="122">
        <f t="shared" si="22"/>
        <v>1.4281464969080594E-2</v>
      </c>
      <c r="F118" s="122">
        <f t="shared" si="22"/>
        <v>1.4449349075057226E-2</v>
      </c>
      <c r="G118" s="122">
        <f t="shared" si="22"/>
        <v>1.445661061966071E-2</v>
      </c>
      <c r="H118" s="122">
        <f t="shared" si="22"/>
        <v>1.3941490817101982E-2</v>
      </c>
      <c r="I118" s="122">
        <f t="shared" si="22"/>
        <v>1.433583944433018E-2</v>
      </c>
      <c r="J118" s="122">
        <f t="shared" si="22"/>
        <v>1.4094382513666589E-2</v>
      </c>
      <c r="K118" s="122">
        <f t="shared" si="22"/>
        <v>1.632880512986622E-2</v>
      </c>
      <c r="L118" s="122">
        <f t="shared" si="22"/>
        <v>1.9007630232542445E-2</v>
      </c>
      <c r="M118" s="122">
        <f t="shared" si="22"/>
        <v>0.17288875284580649</v>
      </c>
      <c r="N118" s="122">
        <f t="shared" si="22"/>
        <v>0.14562252445804302</v>
      </c>
      <c r="O118" s="122">
        <f t="shared" si="22"/>
        <v>0.19915757554608687</v>
      </c>
      <c r="P118" s="122">
        <f t="shared" si="22"/>
        <v>0.19621912477399789</v>
      </c>
      <c r="Q118" s="122">
        <f t="shared" si="22"/>
        <v>0.73148202117484007</v>
      </c>
      <c r="R118" s="122">
        <f t="shared" ref="R118:V118" si="23">SUM(R119:R120)</f>
        <v>0.59141209055612232</v>
      </c>
      <c r="S118" s="122">
        <f t="shared" si="23"/>
        <v>0.3777523018898612</v>
      </c>
      <c r="T118" s="122">
        <f t="shared" si="23"/>
        <v>0.34418964872584357</v>
      </c>
      <c r="U118" s="122">
        <f t="shared" si="23"/>
        <v>0.30860514175948489</v>
      </c>
      <c r="V118" s="122">
        <f t="shared" si="23"/>
        <v>0.31700072480197317</v>
      </c>
      <c r="W118" s="122">
        <f t="shared" ref="W118:Y118" si="24">SUM(W119:W120)</f>
        <v>0.32686025631511773</v>
      </c>
      <c r="X118" s="122">
        <f t="shared" si="24"/>
        <v>0.27170528023715235</v>
      </c>
      <c r="Y118" s="122">
        <f t="shared" si="24"/>
        <v>0.2043802871324428</v>
      </c>
      <c r="DA118" s="130" t="s">
        <v>1761</v>
      </c>
    </row>
    <row r="119" spans="1:105" ht="12" customHeight="1" x14ac:dyDescent="0.25">
      <c r="A119" s="97" t="s">
        <v>74</v>
      </c>
      <c r="B119" s="98">
        <v>1.230540763266888E-2</v>
      </c>
      <c r="C119" s="98">
        <v>1.3941992569068693E-2</v>
      </c>
      <c r="D119" s="98">
        <v>1.4231387762063383E-2</v>
      </c>
      <c r="E119" s="98">
        <v>1.3971208460526213E-2</v>
      </c>
      <c r="F119" s="98">
        <v>1.4139418415688795E-2</v>
      </c>
      <c r="G119" s="98">
        <v>1.41520465364409E-2</v>
      </c>
      <c r="H119" s="98">
        <v>1.3650502957912723E-2</v>
      </c>
      <c r="I119" s="98">
        <v>1.4042407421386283E-2</v>
      </c>
      <c r="J119" s="98">
        <v>1.3807158887344578E-2</v>
      </c>
      <c r="K119" s="98">
        <v>1.5999949496937074E-2</v>
      </c>
      <c r="L119" s="98">
        <v>1.8625465749587615E-2</v>
      </c>
      <c r="M119" s="98">
        <v>0.16942548917997508</v>
      </c>
      <c r="N119" s="98">
        <v>0.14278795667742591</v>
      </c>
      <c r="O119" s="98">
        <v>0.19527301826899213</v>
      </c>
      <c r="P119" s="98">
        <v>0.19244351892655628</v>
      </c>
      <c r="Q119" s="98">
        <v>0.71744359783863376</v>
      </c>
      <c r="R119" s="98">
        <v>0.5801409597910161</v>
      </c>
      <c r="S119" s="98">
        <v>0.37054378353421463</v>
      </c>
      <c r="T119" s="98">
        <v>0.33765829932522878</v>
      </c>
      <c r="U119" s="98">
        <v>0.30277501961206571</v>
      </c>
      <c r="V119" s="98">
        <v>0.31098789330592091</v>
      </c>
      <c r="W119" s="98">
        <v>0.32064119177412309</v>
      </c>
      <c r="X119" s="98">
        <v>0.26655538896099956</v>
      </c>
      <c r="Y119" s="98">
        <v>0.20049448708660919</v>
      </c>
      <c r="DA119" s="63" t="s">
        <v>1762</v>
      </c>
    </row>
    <row r="120" spans="1:105" ht="12" customHeight="1" x14ac:dyDescent="0.25">
      <c r="A120" s="97" t="s">
        <v>53</v>
      </c>
      <c r="B120" s="98">
        <v>2.8497125770919743E-4</v>
      </c>
      <c r="C120" s="98">
        <v>3.1558485919958311E-4</v>
      </c>
      <c r="D120" s="98">
        <v>3.2032071834176717E-4</v>
      </c>
      <c r="E120" s="98">
        <v>3.1025650855438016E-4</v>
      </c>
      <c r="F120" s="98">
        <v>3.099306593684305E-4</v>
      </c>
      <c r="G120" s="98">
        <v>3.0456408321980893E-4</v>
      </c>
      <c r="H120" s="98">
        <v>2.90987859189259E-4</v>
      </c>
      <c r="I120" s="98">
        <v>2.9343202294389667E-4</v>
      </c>
      <c r="J120" s="98">
        <v>2.8722362632201072E-4</v>
      </c>
      <c r="K120" s="98">
        <v>3.2885563292914634E-4</v>
      </c>
      <c r="L120" s="98">
        <v>3.8216448295482912E-4</v>
      </c>
      <c r="M120" s="98">
        <v>3.4632636658314172E-3</v>
      </c>
      <c r="N120" s="98">
        <v>2.8345677806171227E-3</v>
      </c>
      <c r="O120" s="98">
        <v>3.8845572770947376E-3</v>
      </c>
      <c r="P120" s="98">
        <v>3.7756058474416065E-3</v>
      </c>
      <c r="Q120" s="98">
        <v>1.4038423336206264E-2</v>
      </c>
      <c r="R120" s="98">
        <v>1.127113076510625E-2</v>
      </c>
      <c r="S120" s="98">
        <v>7.2085183556465683E-3</v>
      </c>
      <c r="T120" s="98">
        <v>6.5313494006147754E-3</v>
      </c>
      <c r="U120" s="98">
        <v>5.8301221474191733E-3</v>
      </c>
      <c r="V120" s="98">
        <v>6.0128314960522693E-3</v>
      </c>
      <c r="W120" s="98">
        <v>6.2190645409946404E-3</v>
      </c>
      <c r="X120" s="98">
        <v>5.1498912761527927E-3</v>
      </c>
      <c r="Y120" s="98">
        <v>3.8858000458336169E-3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3.6826825548262519E-5</v>
      </c>
      <c r="C121" s="122">
        <f t="shared" si="25"/>
        <v>3.3030391771505367E-5</v>
      </c>
      <c r="D121" s="122">
        <f t="shared" si="25"/>
        <v>1.997724183310918E-5</v>
      </c>
      <c r="E121" s="122">
        <f t="shared" si="25"/>
        <v>2.4455613885290992E-5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2.5104101671067441E-5</v>
      </c>
      <c r="K121" s="122">
        <f t="shared" si="25"/>
        <v>3.2388770145611652E-4</v>
      </c>
      <c r="L121" s="122">
        <f t="shared" si="25"/>
        <v>8.7036522328567945E-4</v>
      </c>
      <c r="M121" s="122">
        <f t="shared" si="25"/>
        <v>1.3251333727094285E-3</v>
      </c>
      <c r="N121" s="122">
        <f t="shared" si="25"/>
        <v>7.324003461376757E-3</v>
      </c>
      <c r="O121" s="122">
        <f t="shared" si="25"/>
        <v>4.5236813104440818E-3</v>
      </c>
      <c r="P121" s="122">
        <f t="shared" si="25"/>
        <v>9.0199046275126031E-3</v>
      </c>
      <c r="Q121" s="122">
        <f t="shared" si="25"/>
        <v>2.2960428139043327E-2</v>
      </c>
      <c r="R121" s="122">
        <f t="shared" si="25"/>
        <v>2.2930995996949546E-2</v>
      </c>
      <c r="S121" s="122">
        <f t="shared" si="25"/>
        <v>2.1957259025869202E-2</v>
      </c>
      <c r="T121" s="122">
        <f t="shared" si="25"/>
        <v>1.7712768961668793E-2</v>
      </c>
      <c r="U121" s="122">
        <f t="shared" si="25"/>
        <v>1.6597343194650921E-2</v>
      </c>
      <c r="V121" s="122">
        <f t="shared" si="25"/>
        <v>1.544693053724364E-2</v>
      </c>
      <c r="W121" s="122">
        <f t="shared" si="25"/>
        <v>1.4803335898995908E-2</v>
      </c>
      <c r="X121" s="122">
        <f t="shared" si="25"/>
        <v>1.1802406708094342E-2</v>
      </c>
      <c r="Y121" s="122">
        <f t="shared" si="25"/>
        <v>1.0277094244721917E-2</v>
      </c>
      <c r="DA121" s="130" t="s">
        <v>1764</v>
      </c>
    </row>
    <row r="122" spans="1:105" ht="12" customHeight="1" x14ac:dyDescent="0.25">
      <c r="A122" s="97" t="s">
        <v>53</v>
      </c>
      <c r="B122" s="98">
        <v>3.6826825548262519E-5</v>
      </c>
      <c r="C122" s="98">
        <v>3.3030391771505367E-5</v>
      </c>
      <c r="D122" s="98">
        <v>1.997724183310918E-5</v>
      </c>
      <c r="E122" s="98">
        <v>2.4455613885290992E-5</v>
      </c>
      <c r="F122" s="98">
        <v>0</v>
      </c>
      <c r="G122" s="98">
        <v>0</v>
      </c>
      <c r="H122" s="98">
        <v>0</v>
      </c>
      <c r="I122" s="98">
        <v>0</v>
      </c>
      <c r="J122" s="98">
        <v>2.5104101671067441E-5</v>
      </c>
      <c r="K122" s="98">
        <v>3.2388770145611652E-4</v>
      </c>
      <c r="L122" s="98">
        <v>8.7036522328567945E-4</v>
      </c>
      <c r="M122" s="98">
        <v>1.3251333727094285E-3</v>
      </c>
      <c r="N122" s="98">
        <v>7.324003461376757E-3</v>
      </c>
      <c r="O122" s="98">
        <v>4.5236813104440818E-3</v>
      </c>
      <c r="P122" s="98">
        <v>9.0199046275126031E-3</v>
      </c>
      <c r="Q122" s="98">
        <v>2.2960428139043327E-2</v>
      </c>
      <c r="R122" s="98">
        <v>2.2930995996949546E-2</v>
      </c>
      <c r="S122" s="98">
        <v>2.1957259025869202E-2</v>
      </c>
      <c r="T122" s="98">
        <v>1.7712768961668793E-2</v>
      </c>
      <c r="U122" s="98">
        <v>1.6597343194650921E-2</v>
      </c>
      <c r="V122" s="98">
        <v>1.544693053724364E-2</v>
      </c>
      <c r="W122" s="98">
        <v>1.4803335898995908E-2</v>
      </c>
      <c r="X122" s="98">
        <v>1.1802406708094342E-2</v>
      </c>
      <c r="Y122" s="98">
        <v>1.0277094244721917E-2</v>
      </c>
      <c r="DA122" s="63" t="s">
        <v>1765</v>
      </c>
    </row>
    <row r="123" spans="1:105" ht="12" customHeight="1" x14ac:dyDescent="0.25">
      <c r="A123" s="121" t="s">
        <v>55</v>
      </c>
      <c r="B123" s="122">
        <v>3.1769796545697477E-3</v>
      </c>
      <c r="C123" s="122">
        <v>3.200634107616175E-3</v>
      </c>
      <c r="D123" s="122">
        <v>3.4228754371445607E-3</v>
      </c>
      <c r="E123" s="122">
        <v>3.2631705295078214E-3</v>
      </c>
      <c r="F123" s="122">
        <v>3.2381279035275856E-3</v>
      </c>
      <c r="G123" s="122">
        <v>3.4251619917269886E-3</v>
      </c>
      <c r="H123" s="122">
        <v>3.5193226048126874E-3</v>
      </c>
      <c r="I123" s="122">
        <v>3.5930666468198496E-3</v>
      </c>
      <c r="J123" s="122">
        <v>4.1618093036338228E-3</v>
      </c>
      <c r="K123" s="122">
        <v>8.091294965065091E-3</v>
      </c>
      <c r="L123" s="122">
        <v>1.5455629813011258E-2</v>
      </c>
      <c r="M123" s="122">
        <v>3.2263763286421075E-2</v>
      </c>
      <c r="N123" s="122">
        <v>3.8218843416833251E-2</v>
      </c>
      <c r="O123" s="122">
        <v>6.2269473034668205E-2</v>
      </c>
      <c r="P123" s="122">
        <v>9.2555934080725571E-2</v>
      </c>
      <c r="Q123" s="122">
        <v>0.10937800579043781</v>
      </c>
      <c r="R123" s="122">
        <v>0.11159788317511518</v>
      </c>
      <c r="S123" s="122">
        <v>0.11249314172176601</v>
      </c>
      <c r="T123" s="122">
        <v>0.10751163894541069</v>
      </c>
      <c r="U123" s="122">
        <v>9.4763354286943352E-2</v>
      </c>
      <c r="V123" s="122">
        <v>9.5068451643136154E-2</v>
      </c>
      <c r="W123" s="122">
        <v>9.8494269396135439E-2</v>
      </c>
      <c r="X123" s="122">
        <v>9.8412226873756406E-2</v>
      </c>
      <c r="Y123" s="122">
        <v>9.3077481151547792E-2</v>
      </c>
      <c r="DA123" s="130" t="s">
        <v>1766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8.1861796602531532E-5</v>
      </c>
      <c r="N124" s="98">
        <v>7.9234757026149769E-5</v>
      </c>
      <c r="O124" s="98">
        <v>1.5306774936447385E-4</v>
      </c>
      <c r="P124" s="98">
        <v>2.3128431058744525E-4</v>
      </c>
      <c r="Q124" s="98">
        <v>2.3472164088697502E-4</v>
      </c>
      <c r="R124" s="98">
        <v>2.2122468434553966E-4</v>
      </c>
      <c r="S124" s="98">
        <v>2.323930529133161E-4</v>
      </c>
      <c r="T124" s="98">
        <v>1.6123223838108834E-4</v>
      </c>
      <c r="U124" s="98">
        <v>1.6023344094665817E-4</v>
      </c>
      <c r="V124" s="98">
        <v>8.7093933475956175E-5</v>
      </c>
      <c r="W124" s="98">
        <v>0</v>
      </c>
      <c r="X124" s="98">
        <v>0</v>
      </c>
      <c r="Y124" s="98">
        <v>0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3.1769796545697477E-3</v>
      </c>
      <c r="C128" s="101">
        <v>3.200634107616175E-3</v>
      </c>
      <c r="D128" s="101">
        <v>3.4228754371445607E-3</v>
      </c>
      <c r="E128" s="101">
        <v>3.2631705295078214E-3</v>
      </c>
      <c r="F128" s="101">
        <v>3.2381279035275856E-3</v>
      </c>
      <c r="G128" s="101">
        <v>3.4251619917269886E-3</v>
      </c>
      <c r="H128" s="101">
        <v>3.5193226048126874E-3</v>
      </c>
      <c r="I128" s="101">
        <v>3.5930666468198496E-3</v>
      </c>
      <c r="J128" s="101">
        <v>4.1618093036338228E-3</v>
      </c>
      <c r="K128" s="101">
        <v>8.091294965065091E-3</v>
      </c>
      <c r="L128" s="101">
        <v>1.2618112219786161E-2</v>
      </c>
      <c r="M128" s="101">
        <v>2.8137365517250025E-2</v>
      </c>
      <c r="N128" s="101">
        <v>3.402592981306337E-2</v>
      </c>
      <c r="O128" s="101">
        <v>5.5916018833512625E-2</v>
      </c>
      <c r="P128" s="101">
        <v>8.376189470077619E-2</v>
      </c>
      <c r="Q128" s="101">
        <v>0.10035066477685427</v>
      </c>
      <c r="R128" s="101">
        <v>0.10278006746243079</v>
      </c>
      <c r="S128" s="101">
        <v>0.10368444317922354</v>
      </c>
      <c r="T128" s="101">
        <v>9.9170271982335176E-2</v>
      </c>
      <c r="U128" s="101">
        <v>8.6978766847832067E-2</v>
      </c>
      <c r="V128" s="101">
        <v>8.7656838077064647E-2</v>
      </c>
      <c r="W128" s="101">
        <v>9.1033188535829312E-2</v>
      </c>
      <c r="X128" s="101">
        <v>8.9377238806073456E-2</v>
      </c>
      <c r="Y128" s="101">
        <v>8.4495865104301085E-2</v>
      </c>
      <c r="DA128" s="131" t="s">
        <v>1771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2.8375175932250979E-3</v>
      </c>
      <c r="M129" s="104">
        <v>4.0445359725685189E-3</v>
      </c>
      <c r="N129" s="104">
        <v>4.1136788467437315E-3</v>
      </c>
      <c r="O129" s="104">
        <v>6.2003864517911032E-3</v>
      </c>
      <c r="P129" s="104">
        <v>8.562755069361945E-3</v>
      </c>
      <c r="Q129" s="104">
        <v>8.7926193726965696E-3</v>
      </c>
      <c r="R129" s="104">
        <v>8.5965910283388475E-3</v>
      </c>
      <c r="S129" s="104">
        <v>8.5763054896291682E-3</v>
      </c>
      <c r="T129" s="104">
        <v>8.1801347246944212E-3</v>
      </c>
      <c r="U129" s="104">
        <v>7.6243539981646225E-3</v>
      </c>
      <c r="V129" s="104">
        <v>7.324519632595553E-3</v>
      </c>
      <c r="W129" s="104">
        <v>7.4610808603061268E-3</v>
      </c>
      <c r="X129" s="104">
        <v>9.0349880676829468E-3</v>
      </c>
      <c r="Y129" s="104">
        <v>8.5816160472466999E-3</v>
      </c>
      <c r="DA129" s="132" t="s">
        <v>1772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9.8269420796591434E-4</v>
      </c>
      <c r="M130" s="98">
        <v>1.3558922959148439E-3</v>
      </c>
      <c r="N130" s="98">
        <v>1.2854602737984453E-3</v>
      </c>
      <c r="O130" s="98">
        <v>2.0720357456119453E-3</v>
      </c>
      <c r="P130" s="98">
        <v>2.9744470722749003E-3</v>
      </c>
      <c r="Q130" s="98">
        <v>2.8649723854265313E-3</v>
      </c>
      <c r="R130" s="98">
        <v>3.0212619846507333E-3</v>
      </c>
      <c r="S130" s="98">
        <v>3.2124146409612162E-3</v>
      </c>
      <c r="T130" s="98">
        <v>2.905408236991838E-3</v>
      </c>
      <c r="U130" s="98">
        <v>2.7073363866128432E-3</v>
      </c>
      <c r="V130" s="98">
        <v>2.6664301843716985E-3</v>
      </c>
      <c r="W130" s="98">
        <v>2.7371824272470961E-3</v>
      </c>
      <c r="X130" s="98">
        <v>3.3145930765414956E-3</v>
      </c>
      <c r="Y130" s="98">
        <v>3.1197067113295524E-3</v>
      </c>
      <c r="DA130" s="63" t="s">
        <v>1773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1.8548233852591835E-3</v>
      </c>
      <c r="M131" s="98">
        <v>2.6886436766536746E-3</v>
      </c>
      <c r="N131" s="98">
        <v>2.8282185729452862E-3</v>
      </c>
      <c r="O131" s="98">
        <v>4.1283507061791579E-3</v>
      </c>
      <c r="P131" s="98">
        <v>5.5883079970870456E-3</v>
      </c>
      <c r="Q131" s="98">
        <v>5.9276469872700374E-3</v>
      </c>
      <c r="R131" s="98">
        <v>5.5753290436881143E-3</v>
      </c>
      <c r="S131" s="98">
        <v>5.3638908486679515E-3</v>
      </c>
      <c r="T131" s="98">
        <v>5.2747264877025836E-3</v>
      </c>
      <c r="U131" s="98">
        <v>4.9170176115517798E-3</v>
      </c>
      <c r="V131" s="98">
        <v>4.6580894482238545E-3</v>
      </c>
      <c r="W131" s="98">
        <v>4.7238984330590312E-3</v>
      </c>
      <c r="X131" s="98">
        <v>5.7203949911414521E-3</v>
      </c>
      <c r="Y131" s="98">
        <v>5.4619093359171466E-3</v>
      </c>
      <c r="DA131" s="63" t="s">
        <v>1774</v>
      </c>
    </row>
    <row r="132" spans="1:105" ht="12" customHeight="1" x14ac:dyDescent="0.25">
      <c r="A132" s="121" t="s">
        <v>54</v>
      </c>
      <c r="B132" s="122">
        <v>2.0240524460594768E-3</v>
      </c>
      <c r="C132" s="122">
        <v>2.219682611533734E-3</v>
      </c>
      <c r="D132" s="122">
        <v>2.0637276472984093E-3</v>
      </c>
      <c r="E132" s="122">
        <v>2.085476447580763E-3</v>
      </c>
      <c r="F132" s="122">
        <v>2.2357885342042033E-3</v>
      </c>
      <c r="G132" s="122">
        <v>2.2478784238855057E-3</v>
      </c>
      <c r="H132" s="122">
        <v>2.2932474269165498E-3</v>
      </c>
      <c r="I132" s="122">
        <v>2.4289802450714396E-3</v>
      </c>
      <c r="J132" s="122">
        <v>2.5587344914704026E-3</v>
      </c>
      <c r="K132" s="122">
        <v>4.8869686654912422E-3</v>
      </c>
      <c r="L132" s="122">
        <v>8.7733731062037291E-3</v>
      </c>
      <c r="M132" s="122">
        <v>1.8866438059617598E-2</v>
      </c>
      <c r="N132" s="122">
        <v>2.2465291129395965E-2</v>
      </c>
      <c r="O132" s="122">
        <v>3.6314827242367002E-2</v>
      </c>
      <c r="P132" s="122">
        <v>5.3155924177218962E-2</v>
      </c>
      <c r="Q132" s="122">
        <v>7.1691290817816125E-2</v>
      </c>
      <c r="R132" s="122">
        <v>7.0648173690402008E-2</v>
      </c>
      <c r="S132" s="122">
        <v>6.9498784524212792E-2</v>
      </c>
      <c r="T132" s="122">
        <v>6.47647281431218E-2</v>
      </c>
      <c r="U132" s="122">
        <v>5.6783409979540844E-2</v>
      </c>
      <c r="V132" s="122">
        <v>5.6687779555276645E-2</v>
      </c>
      <c r="W132" s="122">
        <v>5.8166587786153308E-2</v>
      </c>
      <c r="X132" s="122">
        <v>5.616848700881491E-2</v>
      </c>
      <c r="Y132" s="122">
        <v>5.1607773050406494E-2</v>
      </c>
      <c r="DA132" s="130" t="s">
        <v>1775</v>
      </c>
    </row>
    <row r="133" spans="1:105" ht="12" customHeight="1" x14ac:dyDescent="0.25">
      <c r="A133" s="97" t="s">
        <v>50</v>
      </c>
      <c r="B133" s="98">
        <v>1.096758703453056E-4</v>
      </c>
      <c r="C133" s="98">
        <v>1.9554310875741161E-4</v>
      </c>
      <c r="D133" s="98">
        <v>1.8836022618475316E-4</v>
      </c>
      <c r="E133" s="98">
        <v>2.6036090045751628E-4</v>
      </c>
      <c r="F133" s="98">
        <v>3.1332232607753947E-4</v>
      </c>
      <c r="G133" s="98">
        <v>3.0837604325245741E-4</v>
      </c>
      <c r="H133" s="98">
        <v>3.2591642060936406E-4</v>
      </c>
      <c r="I133" s="98">
        <v>3.0796024292166621E-4</v>
      </c>
      <c r="J133" s="98">
        <v>2.4483908752399972E-4</v>
      </c>
      <c r="K133" s="98">
        <v>5.9313575329440207E-4</v>
      </c>
      <c r="L133" s="98">
        <v>1.0354912164724989E-3</v>
      </c>
      <c r="M133" s="98">
        <v>2.6444034246044649E-3</v>
      </c>
      <c r="N133" s="98">
        <v>2.8429466500895068E-3</v>
      </c>
      <c r="O133" s="98">
        <v>4.4748932254321337E-3</v>
      </c>
      <c r="P133" s="98">
        <v>6.2813132995686392E-3</v>
      </c>
      <c r="Q133" s="98">
        <v>1.0283600847110056E-2</v>
      </c>
      <c r="R133" s="98">
        <v>8.3677754025645104E-3</v>
      </c>
      <c r="S133" s="98">
        <v>7.6288421674864521E-3</v>
      </c>
      <c r="T133" s="98">
        <v>6.937315203775685E-3</v>
      </c>
      <c r="U133" s="98">
        <v>5.7439436794334267E-3</v>
      </c>
      <c r="V133" s="98">
        <v>5.3950748657964143E-3</v>
      </c>
      <c r="W133" s="98">
        <v>4.9211259745649914E-3</v>
      </c>
      <c r="X133" s="98">
        <v>3.3006917166743081E-3</v>
      </c>
      <c r="Y133" s="98">
        <v>2.3190538969811172E-3</v>
      </c>
      <c r="DA133" s="63" t="s">
        <v>1776</v>
      </c>
    </row>
    <row r="134" spans="1:105" ht="12" customHeight="1" x14ac:dyDescent="0.25">
      <c r="A134" s="109" t="s">
        <v>120</v>
      </c>
      <c r="B134" s="33">
        <v>1.9143765757141714E-3</v>
      </c>
      <c r="C134" s="33">
        <v>2.0241395027763222E-3</v>
      </c>
      <c r="D134" s="33">
        <v>1.8753674211136561E-3</v>
      </c>
      <c r="E134" s="33">
        <v>1.8251155471232469E-3</v>
      </c>
      <c r="F134" s="33">
        <v>1.9224662081266638E-3</v>
      </c>
      <c r="G134" s="33">
        <v>1.9395023806330484E-3</v>
      </c>
      <c r="H134" s="33">
        <v>1.9673310063071858E-3</v>
      </c>
      <c r="I134" s="33">
        <v>2.1210200021497734E-3</v>
      </c>
      <c r="J134" s="33">
        <v>2.3138954039464031E-3</v>
      </c>
      <c r="K134" s="33">
        <v>4.2938329121968398E-3</v>
      </c>
      <c r="L134" s="33">
        <v>7.7378818897312299E-3</v>
      </c>
      <c r="M134" s="33">
        <v>1.6222034635013132E-2</v>
      </c>
      <c r="N134" s="33">
        <v>1.9622344479306459E-2</v>
      </c>
      <c r="O134" s="33">
        <v>3.183993401693487E-2</v>
      </c>
      <c r="P134" s="33">
        <v>4.6874610877650325E-2</v>
      </c>
      <c r="Q134" s="33">
        <v>6.1407689970706072E-2</v>
      </c>
      <c r="R134" s="33">
        <v>6.2280398287837498E-2</v>
      </c>
      <c r="S134" s="33">
        <v>6.1869942356726333E-2</v>
      </c>
      <c r="T134" s="33">
        <v>5.7827412939346116E-2</v>
      </c>
      <c r="U134" s="33">
        <v>5.1039466300107417E-2</v>
      </c>
      <c r="V134" s="33">
        <v>5.1292704689480231E-2</v>
      </c>
      <c r="W134" s="33">
        <v>5.3245461811588318E-2</v>
      </c>
      <c r="X134" s="33">
        <v>5.2867795292140599E-2</v>
      </c>
      <c r="Y134" s="33">
        <v>4.9288719153425378E-2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0.46337472819497666</v>
      </c>
      <c r="C136" s="119">
        <f t="shared" si="26"/>
        <v>0.46638276583544008</v>
      </c>
      <c r="D136" s="119">
        <f t="shared" si="26"/>
        <v>0.46648389871089696</v>
      </c>
      <c r="E136" s="119">
        <f t="shared" si="26"/>
        <v>0.46933420334484943</v>
      </c>
      <c r="F136" s="119">
        <f t="shared" si="26"/>
        <v>0.47434051008752254</v>
      </c>
      <c r="G136" s="119">
        <f t="shared" si="26"/>
        <v>0.47964496156333863</v>
      </c>
      <c r="H136" s="119">
        <f t="shared" si="26"/>
        <v>0.48631755115415515</v>
      </c>
      <c r="I136" s="119">
        <f t="shared" si="26"/>
        <v>0.49306550687406148</v>
      </c>
      <c r="J136" s="119">
        <f t="shared" si="26"/>
        <v>0.50396566601084292</v>
      </c>
      <c r="K136" s="119">
        <f t="shared" si="26"/>
        <v>0.5455411972093055</v>
      </c>
      <c r="L136" s="119">
        <f t="shared" si="26"/>
        <v>0.58575706127085825</v>
      </c>
      <c r="M136" s="119">
        <f t="shared" si="26"/>
        <v>0.54332625433568771</v>
      </c>
      <c r="N136" s="119">
        <f t="shared" si="26"/>
        <v>0.57159538078548544</v>
      </c>
      <c r="O136" s="119">
        <f t="shared" si="26"/>
        <v>0.58414973377918089</v>
      </c>
      <c r="P136" s="119">
        <f t="shared" si="26"/>
        <v>0.61437648761680008</v>
      </c>
      <c r="Q136" s="119">
        <f t="shared" si="26"/>
        <v>0.60088629176786623</v>
      </c>
      <c r="R136" s="119">
        <f t="shared" ref="R136:V136" si="27">IF(R117=0,"",R117/R98)</f>
        <v>0.60783744235161363</v>
      </c>
      <c r="S136" s="119">
        <f t="shared" si="27"/>
        <v>0.62268535517052925</v>
      </c>
      <c r="T136" s="119">
        <f t="shared" si="27"/>
        <v>0.62310349976478163</v>
      </c>
      <c r="U136" s="119">
        <f t="shared" si="27"/>
        <v>0.62617588876578667</v>
      </c>
      <c r="V136" s="119">
        <f t="shared" si="27"/>
        <v>0.62706774111994523</v>
      </c>
      <c r="W136" s="119">
        <f t="shared" ref="W136:Y136" si="28">IF(W117=0,"",W117/W98)</f>
        <v>0.63169338243718109</v>
      </c>
      <c r="X136" s="119">
        <f t="shared" si="28"/>
        <v>0.64334487856226297</v>
      </c>
      <c r="Y136" s="119">
        <f t="shared" si="28"/>
        <v>0.65862926407683309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0.42056341894709109</v>
      </c>
      <c r="C137" s="124">
        <f t="shared" si="29"/>
        <v>0.4264968299033825</v>
      </c>
      <c r="D137" s="124">
        <f t="shared" si="29"/>
        <v>0.42771922247211464</v>
      </c>
      <c r="E137" s="124">
        <f t="shared" si="29"/>
        <v>0.43070588306633212</v>
      </c>
      <c r="F137" s="124">
        <f t="shared" si="29"/>
        <v>0.43571244281931748</v>
      </c>
      <c r="G137" s="124">
        <f t="shared" si="29"/>
        <v>0.4402159355749467</v>
      </c>
      <c r="H137" s="124">
        <f t="shared" si="29"/>
        <v>0.44518535021157374</v>
      </c>
      <c r="I137" s="124">
        <f t="shared" si="29"/>
        <v>0.4519827184805239</v>
      </c>
      <c r="J137" s="124">
        <f t="shared" si="29"/>
        <v>0.45964545930944944</v>
      </c>
      <c r="K137" s="124">
        <f t="shared" si="29"/>
        <v>0.48522560810454773</v>
      </c>
      <c r="L137" s="124">
        <f t="shared" si="29"/>
        <v>0.50051020821009107</v>
      </c>
      <c r="M137" s="124">
        <f t="shared" si="29"/>
        <v>0.51495428081590977</v>
      </c>
      <c r="N137" s="124">
        <f t="shared" si="29"/>
        <v>0.52311310309526748</v>
      </c>
      <c r="O137" s="124">
        <f t="shared" si="29"/>
        <v>0.54348844170680832</v>
      </c>
      <c r="P137" s="124">
        <f t="shared" si="29"/>
        <v>0.5608910540609896</v>
      </c>
      <c r="Q137" s="124">
        <f t="shared" si="29"/>
        <v>0.57110458294488076</v>
      </c>
      <c r="R137" s="124">
        <f t="shared" ref="R137:V137" si="30">IF(R118=0,"",R118/R99)</f>
        <v>0.571902023436902</v>
      </c>
      <c r="S137" s="124">
        <f t="shared" si="30"/>
        <v>0.57246537132019593</v>
      </c>
      <c r="T137" s="124">
        <f t="shared" si="30"/>
        <v>0.57280449697445324</v>
      </c>
      <c r="U137" s="124">
        <f t="shared" si="30"/>
        <v>0.57288527479725515</v>
      </c>
      <c r="V137" s="124">
        <f t="shared" si="30"/>
        <v>0.57303175678013363</v>
      </c>
      <c r="W137" s="124">
        <f t="shared" ref="W137:Y137" si="31">IF(W118=0,"",W118/W99)</f>
        <v>0.57358277872729779</v>
      </c>
      <c r="X137" s="124">
        <f t="shared" si="31"/>
        <v>0.575520978814406</v>
      </c>
      <c r="Y137" s="124">
        <f t="shared" si="31"/>
        <v>0.57847658952240411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0.41499472259016051</v>
      </c>
      <c r="C138" s="111">
        <f t="shared" si="32"/>
        <v>0.42103118516665511</v>
      </c>
      <c r="D138" s="111">
        <f t="shared" si="32"/>
        <v>0.42227986859948013</v>
      </c>
      <c r="E138" s="111">
        <f t="shared" si="32"/>
        <v>0.42532877959077242</v>
      </c>
      <c r="F138" s="111">
        <f t="shared" si="32"/>
        <v>0.43038897533309683</v>
      </c>
      <c r="G138" s="111">
        <f t="shared" si="32"/>
        <v>0.43497576969868845</v>
      </c>
      <c r="H138" s="111">
        <f t="shared" si="32"/>
        <v>0.43998169225838035</v>
      </c>
      <c r="I138" s="111">
        <f t="shared" si="32"/>
        <v>0.4468654643618003</v>
      </c>
      <c r="J138" s="111">
        <f t="shared" si="32"/>
        <v>0.45453613978711033</v>
      </c>
      <c r="K138" s="111">
        <f t="shared" si="32"/>
        <v>0.48014545929739905</v>
      </c>
      <c r="L138" s="111">
        <f t="shared" si="32"/>
        <v>0.49543265565684569</v>
      </c>
      <c r="M138" s="111">
        <f t="shared" si="32"/>
        <v>0.50989867312080062</v>
      </c>
      <c r="N138" s="111">
        <f t="shared" si="32"/>
        <v>0.51820725444423577</v>
      </c>
      <c r="O138" s="111">
        <f t="shared" si="32"/>
        <v>0.53859724425453892</v>
      </c>
      <c r="P138" s="111">
        <f t="shared" si="32"/>
        <v>0.55610024642600042</v>
      </c>
      <c r="Q138" s="111">
        <f t="shared" si="32"/>
        <v>0.56635157990384333</v>
      </c>
      <c r="R138" s="111">
        <f t="shared" ref="R138:V138" si="33">IF(R119=0,"",R119/R100)</f>
        <v>0.5671846355005653</v>
      </c>
      <c r="S138" s="111">
        <f t="shared" si="33"/>
        <v>0.56774332966194518</v>
      </c>
      <c r="T138" s="111">
        <f t="shared" si="33"/>
        <v>0.56811004790747599</v>
      </c>
      <c r="U138" s="111">
        <f t="shared" si="33"/>
        <v>0.56821209349866497</v>
      </c>
      <c r="V138" s="111">
        <f t="shared" si="33"/>
        <v>0.56833995866066112</v>
      </c>
      <c r="W138" s="111">
        <f t="shared" ref="W138:Y138" si="34">IF(W119=0,"",W119/W100)</f>
        <v>0.56887778057829919</v>
      </c>
      <c r="X138" s="111">
        <f t="shared" si="34"/>
        <v>0.57083952374473479</v>
      </c>
      <c r="Y138" s="111">
        <f t="shared" si="34"/>
        <v>0.57378897477320556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1.6278268451584423</v>
      </c>
      <c r="C140" s="124">
        <f t="shared" si="38"/>
        <v>1.6278268451584423</v>
      </c>
      <c r="D140" s="124">
        <f t="shared" si="38"/>
        <v>1.6278268451584426</v>
      </c>
      <c r="E140" s="124">
        <f t="shared" si="38"/>
        <v>1.6278268451584426</v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>
        <f t="shared" si="38"/>
        <v>2.6739941870021857</v>
      </c>
      <c r="K140" s="124">
        <f t="shared" si="38"/>
        <v>2.7587624079210213</v>
      </c>
      <c r="L140" s="124">
        <f t="shared" si="38"/>
        <v>2.8030097555964995</v>
      </c>
      <c r="M140" s="124">
        <f t="shared" si="38"/>
        <v>2.8970376955819002</v>
      </c>
      <c r="N140" s="124">
        <f t="shared" si="38"/>
        <v>2.9961889499345462</v>
      </c>
      <c r="O140" s="124">
        <f t="shared" si="38"/>
        <v>3.059892491286706</v>
      </c>
      <c r="P140" s="124">
        <f t="shared" si="38"/>
        <v>3.2330661394672413</v>
      </c>
      <c r="Q140" s="124">
        <f t="shared" si="38"/>
        <v>3.3138384450049894</v>
      </c>
      <c r="R140" s="124">
        <f t="shared" ref="R140:V140" si="39">IF(R121=0,"",R121/R102)</f>
        <v>3.3388855595501732</v>
      </c>
      <c r="S140" s="124">
        <f t="shared" si="39"/>
        <v>3.3559098684932263</v>
      </c>
      <c r="T140" s="124">
        <f t="shared" si="39"/>
        <v>3.3791616283813148</v>
      </c>
      <c r="U140" s="124">
        <f t="shared" si="39"/>
        <v>3.4069701127291689</v>
      </c>
      <c r="V140" s="124">
        <f t="shared" si="39"/>
        <v>3.4434041922425878</v>
      </c>
      <c r="W140" s="124">
        <f t="shared" ref="W140:Y140" si="40">IF(W121=0,"",W121/W102)</f>
        <v>3.4685615489584984</v>
      </c>
      <c r="X140" s="124">
        <f t="shared" si="40"/>
        <v>3.5191780316451933</v>
      </c>
      <c r="Y140" s="124">
        <f t="shared" si="40"/>
        <v>3.557333555625311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1.6278268451584423</v>
      </c>
      <c r="C141" s="111">
        <f t="shared" si="41"/>
        <v>1.6278268451584423</v>
      </c>
      <c r="D141" s="111">
        <f t="shared" si="41"/>
        <v>1.6278268451584426</v>
      </c>
      <c r="E141" s="111">
        <f t="shared" si="41"/>
        <v>1.6278268451584426</v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>
        <f t="shared" si="41"/>
        <v>2.6739941870021857</v>
      </c>
      <c r="K141" s="111">
        <f t="shared" si="41"/>
        <v>2.7587624079210213</v>
      </c>
      <c r="L141" s="111">
        <f t="shared" si="41"/>
        <v>2.8030097555964995</v>
      </c>
      <c r="M141" s="111">
        <f t="shared" si="41"/>
        <v>2.8970376955819002</v>
      </c>
      <c r="N141" s="111">
        <f t="shared" si="41"/>
        <v>2.9961889499345462</v>
      </c>
      <c r="O141" s="111">
        <f t="shared" si="41"/>
        <v>3.059892491286706</v>
      </c>
      <c r="P141" s="111">
        <f t="shared" si="41"/>
        <v>3.2330661394672413</v>
      </c>
      <c r="Q141" s="111">
        <f t="shared" si="41"/>
        <v>3.3138384450049894</v>
      </c>
      <c r="R141" s="111">
        <f t="shared" ref="R141:V141" si="42">IF(R122=0,"",R122/R103)</f>
        <v>3.3388855595501732</v>
      </c>
      <c r="S141" s="111">
        <f t="shared" si="42"/>
        <v>3.3559098684932263</v>
      </c>
      <c r="T141" s="111">
        <f t="shared" si="42"/>
        <v>3.3791616283813148</v>
      </c>
      <c r="U141" s="111">
        <f t="shared" si="42"/>
        <v>3.4069701127291689</v>
      </c>
      <c r="V141" s="111">
        <f t="shared" si="42"/>
        <v>3.4434041922425878</v>
      </c>
      <c r="W141" s="111">
        <f t="shared" ref="W141:Y141" si="43">IF(W122=0,"",W122/W103)</f>
        <v>3.4685615489584984</v>
      </c>
      <c r="X141" s="111">
        <f t="shared" si="43"/>
        <v>3.5191780316451933</v>
      </c>
      <c r="Y141" s="111">
        <f t="shared" si="43"/>
        <v>3.557333555625311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0.55906420636669352</v>
      </c>
      <c r="C142" s="124">
        <f t="shared" si="44"/>
        <v>0.56273856973865222</v>
      </c>
      <c r="D142" s="124">
        <f t="shared" si="44"/>
        <v>0.5647030347182499</v>
      </c>
      <c r="E142" s="124">
        <f t="shared" si="44"/>
        <v>0.56752417666678512</v>
      </c>
      <c r="F142" s="124">
        <f t="shared" si="44"/>
        <v>0.57106151955867701</v>
      </c>
      <c r="G142" s="124">
        <f t="shared" si="44"/>
        <v>0.57518354058664378</v>
      </c>
      <c r="H142" s="124">
        <f t="shared" si="44"/>
        <v>0.57919557044241154</v>
      </c>
      <c r="I142" s="124">
        <f t="shared" si="44"/>
        <v>0.58178094967305349</v>
      </c>
      <c r="J142" s="124">
        <f t="shared" si="44"/>
        <v>0.58282564458370278</v>
      </c>
      <c r="K142" s="124">
        <f t="shared" si="44"/>
        <v>0.58758377821511609</v>
      </c>
      <c r="L142" s="124">
        <f t="shared" si="44"/>
        <v>0.62076612467862868</v>
      </c>
      <c r="M142" s="124">
        <f t="shared" si="44"/>
        <v>0.61553363647670079</v>
      </c>
      <c r="N142" s="124">
        <f t="shared" si="44"/>
        <v>0.61653138957516673</v>
      </c>
      <c r="O142" s="124">
        <f t="shared" si="44"/>
        <v>0.62381345213615491</v>
      </c>
      <c r="P142" s="124">
        <f t="shared" si="44"/>
        <v>0.63243219682829332</v>
      </c>
      <c r="Q142" s="124">
        <f t="shared" si="44"/>
        <v>0.63843037137609726</v>
      </c>
      <c r="R142" s="124">
        <f t="shared" ref="R142:V142" si="45">IF(R123=0,"",R123/R104)</f>
        <v>0.64077282759977938</v>
      </c>
      <c r="S142" s="124">
        <f t="shared" si="45"/>
        <v>0.64449810930032525</v>
      </c>
      <c r="T142" s="124">
        <f t="shared" si="45"/>
        <v>0.6516674861333831</v>
      </c>
      <c r="U142" s="124">
        <f t="shared" si="45"/>
        <v>0.6618697796413453</v>
      </c>
      <c r="V142" s="124">
        <f t="shared" si="45"/>
        <v>0.67309000082657022</v>
      </c>
      <c r="W142" s="124">
        <f t="shared" ref="W142:Y142" si="46">IF(W123=0,"",W123/W104)</f>
        <v>0.6937303951606123</v>
      </c>
      <c r="X142" s="124">
        <f t="shared" si="46"/>
        <v>0.71435742677409164</v>
      </c>
      <c r="Y142" s="124">
        <f t="shared" si="46"/>
        <v>0.72485801969162966</v>
      </c>
      <c r="DA142" s="130" t="s">
        <v>1934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>
        <f t="shared" si="47"/>
        <v>0.54977009991821069</v>
      </c>
      <c r="N143" s="111">
        <f t="shared" si="47"/>
        <v>0.54977009991821069</v>
      </c>
      <c r="O143" s="111">
        <f t="shared" si="47"/>
        <v>0.56811524832966254</v>
      </c>
      <c r="P143" s="111">
        <f t="shared" si="47"/>
        <v>0.58239154492036227</v>
      </c>
      <c r="Q143" s="111">
        <f t="shared" si="47"/>
        <v>0.58239154492036238</v>
      </c>
      <c r="R143" s="111">
        <f t="shared" ref="R143:V143" si="48">IF(R124=0,"",R124/R105)</f>
        <v>0.58239154492036238</v>
      </c>
      <c r="S143" s="111">
        <f t="shared" si="48"/>
        <v>0.58239154492036238</v>
      </c>
      <c r="T143" s="111">
        <f t="shared" si="48"/>
        <v>0.60070537856732231</v>
      </c>
      <c r="U143" s="111">
        <f t="shared" si="48"/>
        <v>0.60070537856732231</v>
      </c>
      <c r="V143" s="111">
        <f t="shared" si="48"/>
        <v>0.61505844024271761</v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0.55906420636669352</v>
      </c>
      <c r="C147" s="112">
        <f t="shared" si="59"/>
        <v>0.56273856973865222</v>
      </c>
      <c r="D147" s="112">
        <f t="shared" si="59"/>
        <v>0.5647030347182499</v>
      </c>
      <c r="E147" s="112">
        <f t="shared" si="59"/>
        <v>0.56752417666678512</v>
      </c>
      <c r="F147" s="112">
        <f t="shared" si="59"/>
        <v>0.57106151955867701</v>
      </c>
      <c r="G147" s="112">
        <f t="shared" si="59"/>
        <v>0.57518354058664378</v>
      </c>
      <c r="H147" s="112">
        <f t="shared" si="59"/>
        <v>0.57919557044241154</v>
      </c>
      <c r="I147" s="112">
        <f t="shared" si="59"/>
        <v>0.58178094967305349</v>
      </c>
      <c r="J147" s="112">
        <f t="shared" si="59"/>
        <v>0.58282564458370278</v>
      </c>
      <c r="K147" s="112">
        <f t="shared" si="59"/>
        <v>0.58758377821511609</v>
      </c>
      <c r="L147" s="112">
        <f t="shared" si="59"/>
        <v>0.59000721682781476</v>
      </c>
      <c r="M147" s="112">
        <f t="shared" si="59"/>
        <v>0.59489406498244235</v>
      </c>
      <c r="N147" s="112">
        <f t="shared" si="59"/>
        <v>0.59841560653226045</v>
      </c>
      <c r="O147" s="112">
        <f t="shared" si="59"/>
        <v>0.60780696825122849</v>
      </c>
      <c r="P147" s="112">
        <f t="shared" si="59"/>
        <v>0.61808601979442868</v>
      </c>
      <c r="Q147" s="112">
        <f t="shared" si="59"/>
        <v>0.62580251191221337</v>
      </c>
      <c r="R147" s="112">
        <f t="shared" ref="R147:V147" si="60">IF(R128=0,"",R128/R109)</f>
        <v>0.62921497036867124</v>
      </c>
      <c r="S147" s="112">
        <f t="shared" si="60"/>
        <v>0.63347616021277675</v>
      </c>
      <c r="T147" s="112">
        <f t="shared" si="60"/>
        <v>0.6401283898267297</v>
      </c>
      <c r="U147" s="112">
        <f t="shared" si="60"/>
        <v>0.64987508453329279</v>
      </c>
      <c r="V147" s="112">
        <f t="shared" si="60"/>
        <v>0.66195104712350272</v>
      </c>
      <c r="W147" s="112">
        <f t="shared" ref="W147:Y147" si="61">IF(W128=0,"",W128/W109)</f>
        <v>0.68315150340383723</v>
      </c>
      <c r="X147" s="112">
        <f t="shared" si="61"/>
        <v>0.70192966676132285</v>
      </c>
      <c r="Y147" s="112">
        <f t="shared" si="61"/>
        <v>0.71269787269330453</v>
      </c>
      <c r="DA147" s="131" t="s">
        <v>1939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>
        <f t="shared" si="62"/>
        <v>0.80811021962479535</v>
      </c>
      <c r="M148" s="113">
        <f t="shared" si="62"/>
        <v>0.81396853714472517</v>
      </c>
      <c r="N148" s="113">
        <f t="shared" si="62"/>
        <v>0.82505462337380253</v>
      </c>
      <c r="O148" s="113">
        <f t="shared" si="62"/>
        <v>0.82071174220278076</v>
      </c>
      <c r="P148" s="113">
        <f t="shared" si="62"/>
        <v>0.82066921983298513</v>
      </c>
      <c r="Q148" s="113">
        <f t="shared" si="62"/>
        <v>0.83223114614579374</v>
      </c>
      <c r="R148" s="113">
        <f t="shared" ref="R148:V148" si="63">IF(R129=0,"",R129/R110)</f>
        <v>0.8238210227830185</v>
      </c>
      <c r="S148" s="113">
        <f t="shared" si="63"/>
        <v>0.81917918158761671</v>
      </c>
      <c r="T148" s="113">
        <f t="shared" si="63"/>
        <v>0.83569564951343367</v>
      </c>
      <c r="U148" s="113">
        <f t="shared" si="63"/>
        <v>0.84067964063091005</v>
      </c>
      <c r="V148" s="113">
        <f t="shared" si="63"/>
        <v>0.84400635789916711</v>
      </c>
      <c r="W148" s="113">
        <f t="shared" ref="W148:Y148" si="64">IF(W129=0,"",W129/W110)</f>
        <v>0.8553366814290928</v>
      </c>
      <c r="X148" s="113">
        <f t="shared" si="64"/>
        <v>0.86604037008280077</v>
      </c>
      <c r="Y148" s="113">
        <f t="shared" si="64"/>
        <v>0.87121971615578708</v>
      </c>
      <c r="DA148" s="132" t="s">
        <v>1940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>
        <f t="shared" si="65"/>
        <v>0.59324355549207441</v>
      </c>
      <c r="M149" s="111">
        <f t="shared" si="65"/>
        <v>0.59462028497798103</v>
      </c>
      <c r="N149" s="111">
        <f t="shared" si="65"/>
        <v>0.59574694248930837</v>
      </c>
      <c r="O149" s="111">
        <f t="shared" si="65"/>
        <v>0.60470227342152927</v>
      </c>
      <c r="P149" s="111">
        <f t="shared" si="65"/>
        <v>0.61384989630535458</v>
      </c>
      <c r="Q149" s="111">
        <f t="shared" si="65"/>
        <v>0.61778780674705092</v>
      </c>
      <c r="R149" s="111">
        <f t="shared" ref="R149:V149" si="66">IF(R130=0,"",R130/R111)</f>
        <v>0.62169803950316938</v>
      </c>
      <c r="S149" s="111">
        <f t="shared" si="66"/>
        <v>0.62920689881676328</v>
      </c>
      <c r="T149" s="111">
        <f t="shared" si="66"/>
        <v>0.64368843381672824</v>
      </c>
      <c r="U149" s="111">
        <f t="shared" si="66"/>
        <v>0.65201570911599427</v>
      </c>
      <c r="V149" s="111">
        <f t="shared" si="66"/>
        <v>0.66326040663657682</v>
      </c>
      <c r="W149" s="111">
        <f t="shared" ref="W149:Y149" si="67">IF(W130=0,"",W130/W111)</f>
        <v>0.68445354422585702</v>
      </c>
      <c r="X149" s="111">
        <f t="shared" si="67"/>
        <v>0.70341710915363498</v>
      </c>
      <c r="Y149" s="111">
        <f t="shared" si="67"/>
        <v>0.71092961483449779</v>
      </c>
      <c r="DA149" s="63" t="s">
        <v>1941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0.71457067773453997</v>
      </c>
      <c r="C151" s="124">
        <f t="shared" si="71"/>
        <v>0.71006943039446846</v>
      </c>
      <c r="D151" s="124">
        <f t="shared" si="71"/>
        <v>0.71074666369076478</v>
      </c>
      <c r="E151" s="124">
        <f t="shared" si="71"/>
        <v>0.70588440354874549</v>
      </c>
      <c r="F151" s="124">
        <f t="shared" si="71"/>
        <v>0.70549957632849813</v>
      </c>
      <c r="G151" s="124">
        <f t="shared" si="71"/>
        <v>0.70841809367041242</v>
      </c>
      <c r="H151" s="124">
        <f t="shared" si="71"/>
        <v>0.71057752463482748</v>
      </c>
      <c r="I151" s="124">
        <f t="shared" si="71"/>
        <v>0.71551061934836713</v>
      </c>
      <c r="J151" s="124">
        <f t="shared" si="71"/>
        <v>0.72314242775261039</v>
      </c>
      <c r="K151" s="124">
        <f t="shared" si="71"/>
        <v>0.72132915370323047</v>
      </c>
      <c r="L151" s="124">
        <f t="shared" si="71"/>
        <v>0.7242077109428765</v>
      </c>
      <c r="M151" s="124">
        <f t="shared" si="71"/>
        <v>0.7217550260299791</v>
      </c>
      <c r="N151" s="124">
        <f t="shared" si="71"/>
        <v>0.72625017158337457</v>
      </c>
      <c r="O151" s="124">
        <f t="shared" si="71"/>
        <v>0.73063327043974657</v>
      </c>
      <c r="P151" s="124">
        <f t="shared" si="71"/>
        <v>0.73564815147047702</v>
      </c>
      <c r="Q151" s="124">
        <f t="shared" si="71"/>
        <v>0.73292898104587867</v>
      </c>
      <c r="R151" s="124">
        <f t="shared" ref="R151:V151" si="72">IF(R132=0,"",R132/R113)</f>
        <v>0.74065321875792522</v>
      </c>
      <c r="S151" s="124">
        <f t="shared" si="72"/>
        <v>0.74548598035037938</v>
      </c>
      <c r="T151" s="124">
        <f t="shared" si="72"/>
        <v>0.75149378403393319</v>
      </c>
      <c r="U151" s="124">
        <f t="shared" si="72"/>
        <v>0.76082725725502132</v>
      </c>
      <c r="V151" s="124">
        <f t="shared" si="72"/>
        <v>0.77395176088074813</v>
      </c>
      <c r="W151" s="124">
        <f t="shared" ref="W151:Y151" si="73">IF(W132=0,"",W132/W113)</f>
        <v>0.79934275618926032</v>
      </c>
      <c r="X151" s="124">
        <f t="shared" si="73"/>
        <v>0.82925091543502383</v>
      </c>
      <c r="Y151" s="124">
        <f t="shared" si="73"/>
        <v>0.84620936847468553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0.56075323087468321</v>
      </c>
      <c r="C152" s="111">
        <f t="shared" si="74"/>
        <v>0.56323613629498015</v>
      </c>
      <c r="D152" s="111">
        <f t="shared" si="74"/>
        <v>0.56460164006988045</v>
      </c>
      <c r="E152" s="111">
        <f t="shared" si="74"/>
        <v>0.56519345427306089</v>
      </c>
      <c r="F152" s="111">
        <f t="shared" si="74"/>
        <v>0.5668490925366686</v>
      </c>
      <c r="G152" s="111">
        <f t="shared" si="74"/>
        <v>0.56684909253666871</v>
      </c>
      <c r="H152" s="111">
        <f t="shared" si="74"/>
        <v>0.56816955585192142</v>
      </c>
      <c r="I152" s="111">
        <f t="shared" si="74"/>
        <v>0.56816955585192142</v>
      </c>
      <c r="J152" s="111">
        <f t="shared" si="74"/>
        <v>0.56904597300990656</v>
      </c>
      <c r="K152" s="111">
        <f t="shared" si="74"/>
        <v>0.57077727070787443</v>
      </c>
      <c r="L152" s="111">
        <f t="shared" si="74"/>
        <v>0.5716784964674958</v>
      </c>
      <c r="M152" s="111">
        <f t="shared" si="74"/>
        <v>0.57235332177699361</v>
      </c>
      <c r="N152" s="111">
        <f t="shared" si="74"/>
        <v>0.57249752967135659</v>
      </c>
      <c r="O152" s="111">
        <f t="shared" si="74"/>
        <v>0.57275925906576253</v>
      </c>
      <c r="P152" s="111">
        <f t="shared" si="74"/>
        <v>0.57302125092814049</v>
      </c>
      <c r="Q152" s="111">
        <f t="shared" si="74"/>
        <v>0.57342178150772494</v>
      </c>
      <c r="R152" s="111">
        <f t="shared" ref="R152:V152" si="75">IF(R133=0,"",R133/R114)</f>
        <v>0.57372757536648733</v>
      </c>
      <c r="S152" s="111">
        <f t="shared" si="75"/>
        <v>0.57406801877156644</v>
      </c>
      <c r="T152" s="111">
        <f t="shared" si="75"/>
        <v>0.57501411404144542</v>
      </c>
      <c r="U152" s="111">
        <f t="shared" si="75"/>
        <v>0.5767885949942313</v>
      </c>
      <c r="V152" s="111">
        <f t="shared" si="75"/>
        <v>0.57969689297298332</v>
      </c>
      <c r="W152" s="111">
        <f t="shared" ref="W152:Y152" si="76">IF(W133=0,"",W133/W114)</f>
        <v>0.58679737337384752</v>
      </c>
      <c r="X152" s="111">
        <f t="shared" si="76"/>
        <v>0.59524586358377873</v>
      </c>
      <c r="Y152" s="111">
        <f t="shared" si="76"/>
        <v>0.60075617120019709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0.72597952868371163</v>
      </c>
      <c r="C153" s="45">
        <f t="shared" si="77"/>
        <v>0.7284142974041421</v>
      </c>
      <c r="D153" s="45">
        <f t="shared" si="77"/>
        <v>0.72971808381193692</v>
      </c>
      <c r="E153" s="45">
        <f t="shared" si="77"/>
        <v>0.73187345521280522</v>
      </c>
      <c r="F153" s="45">
        <f t="shared" si="77"/>
        <v>0.73479169604974037</v>
      </c>
      <c r="G153" s="45">
        <f t="shared" si="77"/>
        <v>0.73771204118190659</v>
      </c>
      <c r="H153" s="45">
        <f t="shared" si="77"/>
        <v>0.74136079477992067</v>
      </c>
      <c r="I153" s="45">
        <f t="shared" si="77"/>
        <v>0.7435055867792405</v>
      </c>
      <c r="J153" s="45">
        <f t="shared" si="77"/>
        <v>0.74447445461651551</v>
      </c>
      <c r="K153" s="45">
        <f t="shared" si="77"/>
        <v>0.74860519379012358</v>
      </c>
      <c r="L153" s="45">
        <f t="shared" si="77"/>
        <v>0.75102276017713976</v>
      </c>
      <c r="M153" s="45">
        <f t="shared" si="77"/>
        <v>0.75383160719277742</v>
      </c>
      <c r="N153" s="45">
        <f t="shared" si="77"/>
        <v>0.75565300602035024</v>
      </c>
      <c r="O153" s="45">
        <f t="shared" si="77"/>
        <v>0.76007797432356361</v>
      </c>
      <c r="P153" s="45">
        <f t="shared" si="77"/>
        <v>0.76473143097594298</v>
      </c>
      <c r="Q153" s="45">
        <f t="shared" si="77"/>
        <v>0.76873925245247876</v>
      </c>
      <c r="R153" s="45">
        <f t="shared" ref="R153:V153" si="78">IF(R134=0,"",R134/R115)</f>
        <v>0.77078387487238254</v>
      </c>
      <c r="S153" s="45">
        <f t="shared" si="78"/>
        <v>0.77398326376569559</v>
      </c>
      <c r="T153" s="45">
        <f t="shared" si="78"/>
        <v>0.78022085841158551</v>
      </c>
      <c r="U153" s="45">
        <f t="shared" si="78"/>
        <v>0.78916493328323645</v>
      </c>
      <c r="V153" s="45">
        <f t="shared" si="78"/>
        <v>0.80222725656198068</v>
      </c>
      <c r="W153" s="45">
        <f t="shared" ref="W153:Y153" si="79">IF(W134=0,"",W134/W115)</f>
        <v>0.82702913836414882</v>
      </c>
      <c r="X153" s="45">
        <f t="shared" si="79"/>
        <v>0.85011603209554221</v>
      </c>
      <c r="Y153" s="45">
        <f t="shared" si="79"/>
        <v>0.86279536483916708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7.8853366633602873E-2</v>
      </c>
      <c r="C155" s="117">
        <f t="shared" si="80"/>
        <v>8.8399894738048906E-2</v>
      </c>
      <c r="D155" s="117">
        <f t="shared" si="80"/>
        <v>8.9915896370662288E-2</v>
      </c>
      <c r="E155" s="117">
        <f t="shared" si="80"/>
        <v>8.7997225115575103E-2</v>
      </c>
      <c r="F155" s="117">
        <f t="shared" si="80"/>
        <v>8.8252734741882818E-2</v>
      </c>
      <c r="G155" s="117">
        <f t="shared" si="80"/>
        <v>8.739115874018423E-2</v>
      </c>
      <c r="H155" s="117">
        <f t="shared" si="80"/>
        <v>8.3479911500585813E-2</v>
      </c>
      <c r="I155" s="117">
        <f t="shared" si="80"/>
        <v>8.4450732382327254E-2</v>
      </c>
      <c r="J155" s="117">
        <f t="shared" si="80"/>
        <v>8.138714797747891E-2</v>
      </c>
      <c r="K155" s="117">
        <f t="shared" si="80"/>
        <v>9.0780761911097144E-2</v>
      </c>
      <c r="L155" s="117">
        <f t="shared" si="80"/>
        <v>0.10410466658838649</v>
      </c>
      <c r="M155" s="117">
        <f t="shared" si="80"/>
        <v>0.89042138763189116</v>
      </c>
      <c r="N155" s="117">
        <f t="shared" si="80"/>
        <v>0.74144677480346599</v>
      </c>
      <c r="O155" s="117">
        <f t="shared" si="80"/>
        <v>0.97918515261963002</v>
      </c>
      <c r="P155" s="117">
        <f t="shared" si="80"/>
        <v>0.94425195851087684</v>
      </c>
      <c r="Q155" s="117">
        <f t="shared" si="80"/>
        <v>3.3951159560172539</v>
      </c>
      <c r="R155" s="117">
        <f t="shared" ref="R155:V155" si="81">R156+R159+R161+R170</f>
        <v>2.7417546649082869</v>
      </c>
      <c r="S155" s="117">
        <f t="shared" si="81"/>
        <v>1.7604076134411448</v>
      </c>
      <c r="T155" s="117">
        <f t="shared" si="81"/>
        <v>1.6027878450439856</v>
      </c>
      <c r="U155" s="117">
        <f t="shared" si="81"/>
        <v>1.4347495032523416</v>
      </c>
      <c r="V155" s="117">
        <f t="shared" si="81"/>
        <v>1.4705569996279544</v>
      </c>
      <c r="W155" s="117">
        <f t="shared" ref="W155:Y155" si="82">W156+W159+W161+W170</f>
        <v>1.5112148634669285</v>
      </c>
      <c r="X155" s="117">
        <f t="shared" si="82"/>
        <v>1.2482796506041962</v>
      </c>
      <c r="Y155" s="117">
        <f t="shared" si="82"/>
        <v>0.93332597529560846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7.8336651858945422E-2</v>
      </c>
      <c r="C156" s="122">
        <f t="shared" si="83"/>
        <v>8.7482695723501175E-2</v>
      </c>
      <c r="D156" s="122">
        <f t="shared" si="83"/>
        <v>8.9034525602101816E-2</v>
      </c>
      <c r="E156" s="122">
        <f t="shared" si="83"/>
        <v>8.6780226130218657E-2</v>
      </c>
      <c r="F156" s="122">
        <f t="shared" si="83"/>
        <v>8.6792457015145902E-2</v>
      </c>
      <c r="G156" s="122">
        <f t="shared" si="83"/>
        <v>8.5953933780640868E-2</v>
      </c>
      <c r="H156" s="122">
        <f t="shared" si="83"/>
        <v>8.196446762299657E-2</v>
      </c>
      <c r="I156" s="122">
        <f t="shared" si="83"/>
        <v>8.3018781013310755E-2</v>
      </c>
      <c r="J156" s="122">
        <f t="shared" si="83"/>
        <v>8.025045029977293E-2</v>
      </c>
      <c r="K156" s="122">
        <f t="shared" si="83"/>
        <v>8.803540376969618E-2</v>
      </c>
      <c r="L156" s="122">
        <f t="shared" si="83"/>
        <v>9.9319399999982086E-2</v>
      </c>
      <c r="M156" s="122">
        <f t="shared" si="83"/>
        <v>0.87782195999998347</v>
      </c>
      <c r="N156" s="122">
        <f t="shared" si="83"/>
        <v>0.72794683999999854</v>
      </c>
      <c r="O156" s="122">
        <f t="shared" si="83"/>
        <v>0.95783275999999573</v>
      </c>
      <c r="P156" s="122">
        <f t="shared" si="83"/>
        <v>0.91424328000000277</v>
      </c>
      <c r="Q156" s="122">
        <f t="shared" si="83"/>
        <v>3.3466725599999827</v>
      </c>
      <c r="R156" s="122">
        <f t="shared" ref="R156:V156" si="84">SUM(R157:R158)</f>
        <v>2.702219639999984</v>
      </c>
      <c r="S156" s="122">
        <f t="shared" si="84"/>
        <v>1.7242453600000058</v>
      </c>
      <c r="T156" s="122">
        <f t="shared" si="84"/>
        <v>1.5702056399999871</v>
      </c>
      <c r="U156" s="122">
        <f t="shared" si="84"/>
        <v>1.4077357600000171</v>
      </c>
      <c r="V156" s="122">
        <f t="shared" si="84"/>
        <v>1.4455957600000018</v>
      </c>
      <c r="W156" s="122">
        <f t="shared" ref="W156:Y156" si="85">SUM(W157:W158)</f>
        <v>1.4890590400000059</v>
      </c>
      <c r="X156" s="122">
        <f t="shared" si="85"/>
        <v>1.2336302400000074</v>
      </c>
      <c r="Y156" s="122">
        <f t="shared" si="85"/>
        <v>0.92312776000000729</v>
      </c>
      <c r="DA156" s="130" t="s">
        <v>2097</v>
      </c>
    </row>
    <row r="157" spans="1:105" ht="12" customHeight="1" x14ac:dyDescent="0.25">
      <c r="A157" s="97" t="s">
        <v>74</v>
      </c>
      <c r="B157" s="98">
        <v>7.8336651858945422E-2</v>
      </c>
      <c r="C157" s="98">
        <v>8.7482695723501175E-2</v>
      </c>
      <c r="D157" s="98">
        <v>8.9034525602101816E-2</v>
      </c>
      <c r="E157" s="98">
        <v>8.6780226130218657E-2</v>
      </c>
      <c r="F157" s="98">
        <v>8.6792457015145902E-2</v>
      </c>
      <c r="G157" s="98">
        <v>8.5953933780640868E-2</v>
      </c>
      <c r="H157" s="98">
        <v>8.196446762299657E-2</v>
      </c>
      <c r="I157" s="98">
        <v>8.3018781013310755E-2</v>
      </c>
      <c r="J157" s="98">
        <v>8.025045029977293E-2</v>
      </c>
      <c r="K157" s="98">
        <v>8.803540376969618E-2</v>
      </c>
      <c r="L157" s="98">
        <v>9.9319399999982086E-2</v>
      </c>
      <c r="M157" s="98">
        <v>0.87782195999998347</v>
      </c>
      <c r="N157" s="98">
        <v>0.72794683999999854</v>
      </c>
      <c r="O157" s="98">
        <v>0.95783275999999573</v>
      </c>
      <c r="P157" s="98">
        <v>0.91424328000000277</v>
      </c>
      <c r="Q157" s="98">
        <v>3.3466725599999827</v>
      </c>
      <c r="R157" s="98">
        <v>2.702219639999984</v>
      </c>
      <c r="S157" s="98">
        <v>1.7242453600000058</v>
      </c>
      <c r="T157" s="98">
        <v>1.5702056399999871</v>
      </c>
      <c r="U157" s="98">
        <v>1.4077357600000171</v>
      </c>
      <c r="V157" s="98">
        <v>1.4455957600000018</v>
      </c>
      <c r="W157" s="98">
        <v>1.4890590400000059</v>
      </c>
      <c r="X157" s="98">
        <v>1.2336302400000074</v>
      </c>
      <c r="Y157" s="98">
        <v>0.92312776000000729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3.933795055641285E-4</v>
      </c>
      <c r="N161" s="122">
        <v>3.8075550300684167E-4</v>
      </c>
      <c r="O161" s="122">
        <v>7.1180137948536064E-4</v>
      </c>
      <c r="P161" s="122">
        <v>1.0491623238154247E-3</v>
      </c>
      <c r="Q161" s="122">
        <v>1.064754896591399E-3</v>
      </c>
      <c r="R161" s="122">
        <v>1.0035293934282942E-3</v>
      </c>
      <c r="S161" s="122">
        <v>1.054191850773689E-3</v>
      </c>
      <c r="T161" s="122">
        <v>7.0909094174174936E-4</v>
      </c>
      <c r="U161" s="122">
        <v>7.046982829254936E-4</v>
      </c>
      <c r="V161" s="122">
        <v>3.7409602836516067E-4</v>
      </c>
      <c r="W161" s="122">
        <v>0</v>
      </c>
      <c r="X161" s="122">
        <v>0</v>
      </c>
      <c r="Y161" s="122">
        <v>0</v>
      </c>
      <c r="DA161" s="130" t="s">
        <v>2102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3.933795055641285E-4</v>
      </c>
      <c r="N162" s="98">
        <v>3.8075550300684167E-4</v>
      </c>
      <c r="O162" s="98">
        <v>7.1180137948536064E-4</v>
      </c>
      <c r="P162" s="98">
        <v>1.0491623238154247E-3</v>
      </c>
      <c r="Q162" s="98">
        <v>1.064754896591399E-3</v>
      </c>
      <c r="R162" s="98">
        <v>1.0035293934282942E-3</v>
      </c>
      <c r="S162" s="98">
        <v>1.054191850773689E-3</v>
      </c>
      <c r="T162" s="98">
        <v>7.0909094174174936E-4</v>
      </c>
      <c r="U162" s="98">
        <v>7.046982829254936E-4</v>
      </c>
      <c r="V162" s="98">
        <v>3.7409602836516067E-4</v>
      </c>
      <c r="W162" s="98">
        <v>0</v>
      </c>
      <c r="X162" s="98">
        <v>0</v>
      </c>
      <c r="Y162" s="98">
        <v>0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5.1671477465744966E-4</v>
      </c>
      <c r="C170" s="122">
        <v>9.1719901454773601E-4</v>
      </c>
      <c r="D170" s="122">
        <v>8.813707685604744E-4</v>
      </c>
      <c r="E170" s="122">
        <v>1.2169989853564444E-3</v>
      </c>
      <c r="F170" s="122">
        <v>1.4602777267369161E-3</v>
      </c>
      <c r="G170" s="122">
        <v>1.4372249595433608E-3</v>
      </c>
      <c r="H170" s="122">
        <v>1.5154438775892491E-3</v>
      </c>
      <c r="I170" s="122">
        <v>1.4319513690165019E-3</v>
      </c>
      <c r="J170" s="122">
        <v>1.1366976777059776E-3</v>
      </c>
      <c r="K170" s="122">
        <v>2.7453581414009641E-3</v>
      </c>
      <c r="L170" s="122">
        <v>4.7852665884044066E-3</v>
      </c>
      <c r="M170" s="122">
        <v>1.2206048126343476E-2</v>
      </c>
      <c r="N170" s="122">
        <v>1.3119179300460596E-2</v>
      </c>
      <c r="O170" s="122">
        <v>2.0640591240148935E-2</v>
      </c>
      <c r="P170" s="122">
        <v>2.8959516187058582E-2</v>
      </c>
      <c r="Q170" s="122">
        <v>4.7378641120679736E-2</v>
      </c>
      <c r="R170" s="122">
        <v>3.8531495514874156E-2</v>
      </c>
      <c r="S170" s="122">
        <v>3.5108061590365357E-2</v>
      </c>
      <c r="T170" s="122">
        <v>3.1873114102256697E-2</v>
      </c>
      <c r="U170" s="122">
        <v>2.6309044969399058E-2</v>
      </c>
      <c r="V170" s="122">
        <v>2.4587143599587538E-2</v>
      </c>
      <c r="W170" s="122">
        <v>2.2155823466922537E-2</v>
      </c>
      <c r="X170" s="122">
        <v>1.4649410604188801E-2</v>
      </c>
      <c r="Y170" s="122">
        <v>1.0198215295601132E-2</v>
      </c>
      <c r="DA170" s="130" t="s">
        <v>2111</v>
      </c>
    </row>
    <row r="171" spans="1:105" ht="12" customHeight="1" x14ac:dyDescent="0.25">
      <c r="A171" s="97" t="s">
        <v>50</v>
      </c>
      <c r="B171" s="98">
        <v>5.1671477465744966E-4</v>
      </c>
      <c r="C171" s="98">
        <v>9.1719901454773601E-4</v>
      </c>
      <c r="D171" s="98">
        <v>8.813707685604744E-4</v>
      </c>
      <c r="E171" s="98">
        <v>1.2169989853564444E-3</v>
      </c>
      <c r="F171" s="98">
        <v>1.4602777267369161E-3</v>
      </c>
      <c r="G171" s="98">
        <v>1.4372249595433608E-3</v>
      </c>
      <c r="H171" s="98">
        <v>1.5154438775892491E-3</v>
      </c>
      <c r="I171" s="98">
        <v>1.4319513690165019E-3</v>
      </c>
      <c r="J171" s="98">
        <v>1.1366976777059776E-3</v>
      </c>
      <c r="K171" s="98">
        <v>2.7453581414009641E-3</v>
      </c>
      <c r="L171" s="98">
        <v>4.7852665884044066E-3</v>
      </c>
      <c r="M171" s="98">
        <v>1.2206048126343476E-2</v>
      </c>
      <c r="N171" s="98">
        <v>1.3119179300460596E-2</v>
      </c>
      <c r="O171" s="98">
        <v>2.0640591240148935E-2</v>
      </c>
      <c r="P171" s="98">
        <v>2.8959516187058582E-2</v>
      </c>
      <c r="Q171" s="98">
        <v>4.7378641120679736E-2</v>
      </c>
      <c r="R171" s="98">
        <v>3.8531495514874156E-2</v>
      </c>
      <c r="S171" s="98">
        <v>3.5108061590365357E-2</v>
      </c>
      <c r="T171" s="98">
        <v>3.1873114102256697E-2</v>
      </c>
      <c r="U171" s="98">
        <v>2.6309044969399058E-2</v>
      </c>
      <c r="V171" s="98">
        <v>2.4587143599587538E-2</v>
      </c>
      <c r="W171" s="98">
        <v>2.2155823466922537E-2</v>
      </c>
      <c r="X171" s="98">
        <v>1.4649410604188801E-2</v>
      </c>
      <c r="Y171" s="98">
        <v>1.0198215295601132E-2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8605.0311231913365</v>
      </c>
      <c r="C174" s="117">
        <f t="shared" si="87"/>
        <v>8777.2039399922087</v>
      </c>
      <c r="D174" s="117">
        <f t="shared" si="87"/>
        <v>9435.4163160871231</v>
      </c>
      <c r="E174" s="117">
        <f t="shared" si="87"/>
        <v>9366.0755980891336</v>
      </c>
      <c r="F174" s="117">
        <f t="shared" si="87"/>
        <v>9216.6724109339484</v>
      </c>
      <c r="G174" s="117">
        <f t="shared" si="87"/>
        <v>9209.1639434043573</v>
      </c>
      <c r="H174" s="117">
        <f t="shared" si="87"/>
        <v>8913.3362194697638</v>
      </c>
      <c r="I174" s="117">
        <f t="shared" si="87"/>
        <v>8730.6200527641722</v>
      </c>
      <c r="J174" s="117">
        <f t="shared" si="87"/>
        <v>8437.2760281964675</v>
      </c>
      <c r="K174" s="117">
        <f t="shared" si="87"/>
        <v>5903.5609987608186</v>
      </c>
      <c r="L174" s="117">
        <f t="shared" si="87"/>
        <v>4468.0046281388759</v>
      </c>
      <c r="M174" s="117">
        <f t="shared" si="87"/>
        <v>12336.399749656759</v>
      </c>
      <c r="N174" s="117">
        <f t="shared" si="87"/>
        <v>8658.6637445340093</v>
      </c>
      <c r="O174" s="117">
        <f t="shared" si="87"/>
        <v>7215.6945980679284</v>
      </c>
      <c r="P174" s="117">
        <f t="shared" si="87"/>
        <v>5388.0100434017586</v>
      </c>
      <c r="Q174" s="117">
        <f t="shared" si="87"/>
        <v>12234.182301334786</v>
      </c>
      <c r="R174" s="117">
        <f t="shared" ref="R174:V174" si="88">R175+R178+R180+R189</f>
        <v>10389.545162771112</v>
      </c>
      <c r="S174" s="117">
        <f t="shared" si="88"/>
        <v>7804.9837251515246</v>
      </c>
      <c r="T174" s="117">
        <f t="shared" si="88"/>
        <v>7640.0402798842406</v>
      </c>
      <c r="U174" s="117">
        <f t="shared" si="88"/>
        <v>7719.8697642012594</v>
      </c>
      <c r="V174" s="117">
        <f t="shared" si="88"/>
        <v>8322.8502690890109</v>
      </c>
      <c r="W174" s="117">
        <f t="shared" ref="W174:Y174" si="89">W175+W178+W180+W189</f>
        <v>8796.3251542763846</v>
      </c>
      <c r="X174" s="117">
        <f t="shared" si="89"/>
        <v>7741.4441967648936</v>
      </c>
      <c r="Y174" s="117">
        <f t="shared" si="89"/>
        <v>6672.1672369047319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6695.5102048984982</v>
      </c>
      <c r="C175" s="122">
        <f t="shared" si="90"/>
        <v>6942.5916084904484</v>
      </c>
      <c r="D175" s="122">
        <f t="shared" si="90"/>
        <v>7465.5027920245675</v>
      </c>
      <c r="E175" s="122">
        <f t="shared" si="90"/>
        <v>7415.9761791653473</v>
      </c>
      <c r="F175" s="122">
        <f t="shared" si="90"/>
        <v>7276.9964960410325</v>
      </c>
      <c r="G175" s="122">
        <f t="shared" si="90"/>
        <v>7206.1710920096248</v>
      </c>
      <c r="H175" s="122">
        <f t="shared" si="90"/>
        <v>6871.8266861478378</v>
      </c>
      <c r="I175" s="122">
        <f t="shared" si="90"/>
        <v>6706.8458360555751</v>
      </c>
      <c r="J175" s="122">
        <f t="shared" si="90"/>
        <v>6256.4494313632531</v>
      </c>
      <c r="K175" s="122">
        <f t="shared" si="90"/>
        <v>3657.687770147897</v>
      </c>
      <c r="L175" s="122">
        <f t="shared" si="90"/>
        <v>2253.4020161168769</v>
      </c>
      <c r="M175" s="122">
        <f t="shared" si="90"/>
        <v>9986.2176208871624</v>
      </c>
      <c r="N175" s="122">
        <f t="shared" si="90"/>
        <v>6449.246172996267</v>
      </c>
      <c r="O175" s="122">
        <f t="shared" si="90"/>
        <v>5109.9915547819519</v>
      </c>
      <c r="P175" s="122">
        <f t="shared" si="90"/>
        <v>3299.7380070335962</v>
      </c>
      <c r="Q175" s="122">
        <f t="shared" si="90"/>
        <v>10064.819952747748</v>
      </c>
      <c r="R175" s="122">
        <f t="shared" ref="R175:V175" si="91">SUM(R176:R177)</f>
        <v>8198.1935361041451</v>
      </c>
      <c r="S175" s="122">
        <f t="shared" si="91"/>
        <v>5513.131833994712</v>
      </c>
      <c r="T175" s="122">
        <f t="shared" si="91"/>
        <v>5355.0137370593293</v>
      </c>
      <c r="U175" s="122">
        <f t="shared" si="91"/>
        <v>5462.0012482002348</v>
      </c>
      <c r="V175" s="122">
        <f t="shared" si="91"/>
        <v>5962.6570973835696</v>
      </c>
      <c r="W175" s="122">
        <f t="shared" ref="W175:Y175" si="92">SUM(W176:W177)</f>
        <v>6354.2078923517774</v>
      </c>
      <c r="X175" s="122">
        <f t="shared" si="92"/>
        <v>5367.1162289426748</v>
      </c>
      <c r="Y175" s="122">
        <f t="shared" si="92"/>
        <v>4320.6831044278179</v>
      </c>
      <c r="DA175" s="130" t="s">
        <v>2265</v>
      </c>
    </row>
    <row r="176" spans="1:105" ht="12" customHeight="1" x14ac:dyDescent="0.25">
      <c r="A176" s="97" t="s">
        <v>74</v>
      </c>
      <c r="B176" s="98">
        <v>6631.7752870685372</v>
      </c>
      <c r="C176" s="98">
        <v>6877.051395767392</v>
      </c>
      <c r="D176" s="98">
        <v>7395.2135476035346</v>
      </c>
      <c r="E176" s="98">
        <v>7346.5861177328961</v>
      </c>
      <c r="F176" s="98">
        <v>7208.9871834286769</v>
      </c>
      <c r="G176" s="98">
        <v>7139.3393884653533</v>
      </c>
      <c r="H176" s="98">
        <v>6807.9740672351754</v>
      </c>
      <c r="I176" s="98">
        <v>6644.798301022166</v>
      </c>
      <c r="J176" s="98">
        <v>6197.8457335715866</v>
      </c>
      <c r="K176" s="98">
        <v>3621.9439289239158</v>
      </c>
      <c r="L176" s="98">
        <v>2230.7256235823634</v>
      </c>
      <c r="M176" s="98">
        <v>9883.2054560952965</v>
      </c>
      <c r="N176" s="98">
        <v>6383.5768038955157</v>
      </c>
      <c r="O176" s="98">
        <v>5055.8220090593959</v>
      </c>
      <c r="P176" s="98">
        <v>3264.1254393079303</v>
      </c>
      <c r="Q176" s="98">
        <v>9954.5045045044517</v>
      </c>
      <c r="R176" s="98">
        <v>8108.8389002498943</v>
      </c>
      <c r="S176" s="98">
        <v>5452.9054916986133</v>
      </c>
      <c r="T176" s="98">
        <v>5296.8071519795212</v>
      </c>
      <c r="U176" s="98">
        <v>5402.8867577255314</v>
      </c>
      <c r="V176" s="98">
        <v>5897.8478014622651</v>
      </c>
      <c r="W176" s="98">
        <v>6284.8620432513289</v>
      </c>
      <c r="X176" s="98">
        <v>5308.5695666341144</v>
      </c>
      <c r="Y176" s="98">
        <v>4273.1627526580542</v>
      </c>
      <c r="DA176" s="63" t="s">
        <v>2266</v>
      </c>
    </row>
    <row r="177" spans="1:105" ht="12" customHeight="1" x14ac:dyDescent="0.25">
      <c r="A177" s="97" t="s">
        <v>53</v>
      </c>
      <c r="B177" s="98">
        <v>63.734917829960892</v>
      </c>
      <c r="C177" s="98">
        <v>65.540212723056271</v>
      </c>
      <c r="D177" s="98">
        <v>70.289244421033047</v>
      </c>
      <c r="E177" s="98">
        <v>69.390061432450793</v>
      </c>
      <c r="F177" s="98">
        <v>68.009312612355586</v>
      </c>
      <c r="G177" s="98">
        <v>66.831703544271278</v>
      </c>
      <c r="H177" s="98">
        <v>63.852618912661924</v>
      </c>
      <c r="I177" s="98">
        <v>62.047535033409424</v>
      </c>
      <c r="J177" s="98">
        <v>58.603697791666399</v>
      </c>
      <c r="K177" s="98">
        <v>35.74384122398105</v>
      </c>
      <c r="L177" s="98">
        <v>22.676392534513585</v>
      </c>
      <c r="M177" s="98">
        <v>103.01216479186543</v>
      </c>
      <c r="N177" s="98">
        <v>65.669369100751254</v>
      </c>
      <c r="O177" s="98">
        <v>54.169545722556116</v>
      </c>
      <c r="P177" s="98">
        <v>35.612567725665762</v>
      </c>
      <c r="Q177" s="98">
        <v>110.31544824329652</v>
      </c>
      <c r="R177" s="98">
        <v>89.354635854250631</v>
      </c>
      <c r="S177" s="98">
        <v>60.226342296098849</v>
      </c>
      <c r="T177" s="98">
        <v>58.206585079808313</v>
      </c>
      <c r="U177" s="98">
        <v>59.114490474703558</v>
      </c>
      <c r="V177" s="98">
        <v>64.809295921304809</v>
      </c>
      <c r="W177" s="98">
        <v>69.34584910044839</v>
      </c>
      <c r="X177" s="98">
        <v>58.546662308560094</v>
      </c>
      <c r="Y177" s="98">
        <v>47.520351769763373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5.0597894978835729</v>
      </c>
      <c r="C178" s="122">
        <f t="shared" si="93"/>
        <v>4.2140259556688875</v>
      </c>
      <c r="D178" s="122">
        <f t="shared" si="93"/>
        <v>2.6929678322890762</v>
      </c>
      <c r="E178" s="122">
        <f t="shared" si="93"/>
        <v>3.3600576878103756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1.9155305615353009</v>
      </c>
      <c r="K178" s="122">
        <f t="shared" si="93"/>
        <v>12.760746905251446</v>
      </c>
      <c r="L178" s="122">
        <f t="shared" si="93"/>
        <v>18.424705885438325</v>
      </c>
      <c r="M178" s="122">
        <f t="shared" si="93"/>
        <v>13.605308778141959</v>
      </c>
      <c r="N178" s="122">
        <f t="shared" si="93"/>
        <v>56.631144733059884</v>
      </c>
      <c r="O178" s="122">
        <f t="shared" si="93"/>
        <v>20.615767032205763</v>
      </c>
      <c r="P178" s="122">
        <f t="shared" si="93"/>
        <v>26.315037576961419</v>
      </c>
      <c r="Q178" s="122">
        <f t="shared" si="93"/>
        <v>54.446084056091728</v>
      </c>
      <c r="R178" s="122">
        <f t="shared" si="93"/>
        <v>54.446627679730035</v>
      </c>
      <c r="S178" s="122">
        <f t="shared" si="93"/>
        <v>54.664869596342363</v>
      </c>
      <c r="T178" s="122">
        <f t="shared" si="93"/>
        <v>46.713961232307717</v>
      </c>
      <c r="U178" s="122">
        <f t="shared" si="93"/>
        <v>49.395404625642506</v>
      </c>
      <c r="V178" s="122">
        <f t="shared" si="93"/>
        <v>48.351779235447218</v>
      </c>
      <c r="W178" s="122">
        <f t="shared" si="93"/>
        <v>47.588892142573073</v>
      </c>
      <c r="X178" s="122">
        <f t="shared" si="93"/>
        <v>38.127068909917661</v>
      </c>
      <c r="Y178" s="122">
        <f t="shared" si="93"/>
        <v>35.33010661388834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5.0597894978835729</v>
      </c>
      <c r="C179" s="98">
        <f>RES_hhdet_fech!C29</f>
        <v>4.2140259556688875</v>
      </c>
      <c r="D179" s="98">
        <f>RES_hhdet_fech!D29</f>
        <v>2.6929678322890762</v>
      </c>
      <c r="E179" s="98">
        <f>RES_hhdet_fech!E29</f>
        <v>3.3600576878103756</v>
      </c>
      <c r="F179" s="98">
        <f>RES_hhdet_fech!F29</f>
        <v>0</v>
      </c>
      <c r="G179" s="98">
        <f>RES_hhdet_fech!G29</f>
        <v>0</v>
      </c>
      <c r="H179" s="98">
        <f>RES_hhdet_fech!H29</f>
        <v>0</v>
      </c>
      <c r="I179" s="98">
        <f>RES_hhdet_fech!I29</f>
        <v>0</v>
      </c>
      <c r="J179" s="98">
        <f>RES_hhdet_fech!J29</f>
        <v>1.9155305615353009</v>
      </c>
      <c r="K179" s="98">
        <f>RES_hhdet_fech!K29</f>
        <v>12.760746905251446</v>
      </c>
      <c r="L179" s="98">
        <f>RES_hhdet_fech!L29</f>
        <v>18.424705885438325</v>
      </c>
      <c r="M179" s="98">
        <f>RES_hhdet_fech!M29</f>
        <v>13.605308778141959</v>
      </c>
      <c r="N179" s="98">
        <f>RES_hhdet_fech!N29</f>
        <v>56.631144733059884</v>
      </c>
      <c r="O179" s="98">
        <f>RES_hhdet_fech!O29</f>
        <v>20.615767032205763</v>
      </c>
      <c r="P179" s="98">
        <f>RES_hhdet_fech!P29</f>
        <v>26.315037576961419</v>
      </c>
      <c r="Q179" s="98">
        <f>RES_hhdet_fech!Q29</f>
        <v>54.446084056091728</v>
      </c>
      <c r="R179" s="98">
        <f>RES_hhdet_fech!R29</f>
        <v>54.446627679730035</v>
      </c>
      <c r="S179" s="98">
        <f>RES_hhdet_fech!S29</f>
        <v>54.664869596342363</v>
      </c>
      <c r="T179" s="98">
        <f>RES_hhdet_fech!T29</f>
        <v>46.713961232307717</v>
      </c>
      <c r="U179" s="98">
        <f>RES_hhdet_fech!U29</f>
        <v>49.395404625642506</v>
      </c>
      <c r="V179" s="98">
        <f>RES_hhdet_fech!V29</f>
        <v>48.351779235447218</v>
      </c>
      <c r="W179" s="98">
        <f>RES_hhdet_fech!W29</f>
        <v>47.588892142573073</v>
      </c>
      <c r="X179" s="98">
        <f>RES_hhdet_fech!X29</f>
        <v>38.127068909917661</v>
      </c>
      <c r="Y179" s="98">
        <f>RES_hhdet_fech!Y29</f>
        <v>35.33010661388834</v>
      </c>
      <c r="DA179" s="63" t="s">
        <v>2269</v>
      </c>
    </row>
    <row r="180" spans="1:105" ht="12" customHeight="1" x14ac:dyDescent="0.25">
      <c r="A180" s="121" t="s">
        <v>55</v>
      </c>
      <c r="B180" s="122">
        <v>1270.9519064273481</v>
      </c>
      <c r="C180" s="122">
        <v>1181.1934615464338</v>
      </c>
      <c r="D180" s="122">
        <v>1330.0709812618879</v>
      </c>
      <c r="E180" s="122">
        <v>1285.9727736476893</v>
      </c>
      <c r="F180" s="122">
        <v>1244.2709092678697</v>
      </c>
      <c r="G180" s="122">
        <v>1306.7078840167296</v>
      </c>
      <c r="H180" s="122">
        <v>1333.3301272831902</v>
      </c>
      <c r="I180" s="122">
        <v>1305.9387300635253</v>
      </c>
      <c r="J180" s="122">
        <v>1456.9625311261793</v>
      </c>
      <c r="K180" s="122">
        <v>1496.7324451210472</v>
      </c>
      <c r="L180" s="122">
        <v>1477.3464099965347</v>
      </c>
      <c r="M180" s="122">
        <v>1559.0720634247948</v>
      </c>
      <c r="N180" s="122">
        <v>1436.1451801367296</v>
      </c>
      <c r="O180" s="122">
        <v>1391.9836005815207</v>
      </c>
      <c r="P180" s="122">
        <v>1380.4063063325943</v>
      </c>
      <c r="Q180" s="122">
        <v>1346.2771081800615</v>
      </c>
      <c r="R180" s="122">
        <v>1380.7068223973952</v>
      </c>
      <c r="S180" s="122">
        <v>1458.293290975688</v>
      </c>
      <c r="T180" s="122">
        <v>1470.2752019482598</v>
      </c>
      <c r="U180" s="122">
        <v>1451.7243774043429</v>
      </c>
      <c r="V180" s="122">
        <v>1522.3746788918352</v>
      </c>
      <c r="W180" s="122">
        <v>1583.1266006524204</v>
      </c>
      <c r="X180" s="122">
        <v>1566.1652223000872</v>
      </c>
      <c r="Y180" s="122">
        <v>1570.329797109111</v>
      </c>
      <c r="DA180" s="130" t="s">
        <v>2270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1731.7287619480917</v>
      </c>
      <c r="N181" s="98">
        <v>1676.1555864009581</v>
      </c>
      <c r="O181" s="98">
        <v>1566.7401379762296</v>
      </c>
      <c r="P181" s="98">
        <v>1539.5350176313677</v>
      </c>
      <c r="Q181" s="98">
        <v>1562.4154730753635</v>
      </c>
      <c r="R181" s="98">
        <v>1472.5735068208812</v>
      </c>
      <c r="S181" s="98">
        <v>1546.9153177990386</v>
      </c>
      <c r="T181" s="98">
        <v>1560.7742158429066</v>
      </c>
      <c r="U181" s="98">
        <v>1551.105570799202</v>
      </c>
      <c r="V181" s="98">
        <v>1646.839357127842</v>
      </c>
      <c r="W181" s="98">
        <v>0</v>
      </c>
      <c r="X181" s="98">
        <v>0</v>
      </c>
      <c r="Y181" s="98">
        <v>0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1270.9519064273481</v>
      </c>
      <c r="C185" s="101">
        <v>1181.1934615464338</v>
      </c>
      <c r="D185" s="101">
        <v>1330.0709812618879</v>
      </c>
      <c r="E185" s="101">
        <v>1285.9727736476893</v>
      </c>
      <c r="F185" s="101">
        <v>1244.2709092678697</v>
      </c>
      <c r="G185" s="101">
        <v>1306.7078840167296</v>
      </c>
      <c r="H185" s="101">
        <v>1333.3301272831902</v>
      </c>
      <c r="I185" s="101">
        <v>1305.9387300635253</v>
      </c>
      <c r="J185" s="101">
        <v>1456.9625311261793</v>
      </c>
      <c r="K185" s="101">
        <v>1496.7324451210472</v>
      </c>
      <c r="L185" s="101">
        <v>1554.5217173900642</v>
      </c>
      <c r="M185" s="101">
        <v>1613.1291228741186</v>
      </c>
      <c r="N185" s="101">
        <v>1479.3784297447685</v>
      </c>
      <c r="O185" s="101">
        <v>1428.4612533283739</v>
      </c>
      <c r="P185" s="101">
        <v>1412.2549059801497</v>
      </c>
      <c r="Q185" s="101">
        <v>1373.2920204558841</v>
      </c>
      <c r="R185" s="101">
        <v>1406.1583083440059</v>
      </c>
      <c r="S185" s="101">
        <v>1483.6668132056916</v>
      </c>
      <c r="T185" s="101">
        <v>1496.4687201483282</v>
      </c>
      <c r="U185" s="101">
        <v>1478.2051217899718</v>
      </c>
      <c r="V185" s="101">
        <v>1547.8061266310553</v>
      </c>
      <c r="W185" s="101">
        <v>1607.6274275701255</v>
      </c>
      <c r="X185" s="101">
        <v>1594.0331035824229</v>
      </c>
      <c r="Y185" s="101">
        <v>1597.7135313288204</v>
      </c>
      <c r="DA185" s="131" t="s">
        <v>2275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1134.3450438030698</v>
      </c>
      <c r="M186" s="104">
        <v>1179.3554517769849</v>
      </c>
      <c r="N186" s="104">
        <v>1073.8253101171422</v>
      </c>
      <c r="O186" s="104">
        <v>1058.5947453745041</v>
      </c>
      <c r="P186" s="104">
        <v>1064.4376805381369</v>
      </c>
      <c r="Q186" s="104">
        <v>1032.540419396423</v>
      </c>
      <c r="R186" s="104">
        <v>1073.9762244580872</v>
      </c>
      <c r="S186" s="104">
        <v>1148.6697522816819</v>
      </c>
      <c r="T186" s="104">
        <v>1149.8914247697574</v>
      </c>
      <c r="U186" s="104">
        <v>1146.4745271341581</v>
      </c>
      <c r="V186" s="104">
        <v>1216.0041345694242</v>
      </c>
      <c r="W186" s="104">
        <v>1284.1544848464973</v>
      </c>
      <c r="X186" s="104">
        <v>1290.7475445204097</v>
      </c>
      <c r="Y186" s="104">
        <v>1301.7824944771901</v>
      </c>
      <c r="DA186" s="132" t="s">
        <v>2276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535.1340446207281</v>
      </c>
      <c r="M187" s="98">
        <v>541.21410566510247</v>
      </c>
      <c r="N187" s="98">
        <v>464.71082857355566</v>
      </c>
      <c r="O187" s="98">
        <v>480.12825485807508</v>
      </c>
      <c r="P187" s="98">
        <v>494.33222434408123</v>
      </c>
      <c r="Q187" s="98">
        <v>453.22500374977994</v>
      </c>
      <c r="R187" s="98">
        <v>500.16138571390366</v>
      </c>
      <c r="S187" s="98">
        <v>560.15984124386807</v>
      </c>
      <c r="T187" s="98">
        <v>530.24426262853467</v>
      </c>
      <c r="U187" s="98">
        <v>524.89936602168837</v>
      </c>
      <c r="V187" s="98">
        <v>563.31039622191304</v>
      </c>
      <c r="W187" s="98">
        <v>588.72488008097162</v>
      </c>
      <c r="X187" s="98">
        <v>583.00080253131307</v>
      </c>
      <c r="Y187" s="98">
        <v>579.94152201450345</v>
      </c>
      <c r="DA187" s="63" t="s">
        <v>2277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599.21099918234177</v>
      </c>
      <c r="M188" s="98">
        <v>638.1413461118824</v>
      </c>
      <c r="N188" s="98">
        <v>609.11448154358663</v>
      </c>
      <c r="O188" s="98">
        <v>578.46649051642896</v>
      </c>
      <c r="P188" s="98">
        <v>570.10545619405559</v>
      </c>
      <c r="Q188" s="98">
        <v>579.31541564664315</v>
      </c>
      <c r="R188" s="98">
        <v>573.81483874418382</v>
      </c>
      <c r="S188" s="98">
        <v>588.50991103781394</v>
      </c>
      <c r="T188" s="98">
        <v>619.64716214122279</v>
      </c>
      <c r="U188" s="98">
        <v>621.57516111246946</v>
      </c>
      <c r="V188" s="98">
        <v>652.69373834751127</v>
      </c>
      <c r="W188" s="98">
        <v>695.42960476552571</v>
      </c>
      <c r="X188" s="98">
        <v>707.74674198909668</v>
      </c>
      <c r="Y188" s="98">
        <v>721.84097246268652</v>
      </c>
      <c r="DA188" s="63" t="s">
        <v>2278</v>
      </c>
    </row>
    <row r="189" spans="1:105" ht="12" customHeight="1" x14ac:dyDescent="0.25">
      <c r="A189" s="121" t="s">
        <v>54</v>
      </c>
      <c r="B189" s="122">
        <v>633.50922236760687</v>
      </c>
      <c r="C189" s="122">
        <v>649.20484399965756</v>
      </c>
      <c r="D189" s="122">
        <v>637.14957496837894</v>
      </c>
      <c r="E189" s="122">
        <v>660.76658758828648</v>
      </c>
      <c r="F189" s="122">
        <v>695.40500562504553</v>
      </c>
      <c r="G189" s="122">
        <v>696.28496737800435</v>
      </c>
      <c r="H189" s="122">
        <v>708.17940603873603</v>
      </c>
      <c r="I189" s="122">
        <v>717.83548664507157</v>
      </c>
      <c r="J189" s="122">
        <v>721.94853514550005</v>
      </c>
      <c r="K189" s="122">
        <v>736.38003658662308</v>
      </c>
      <c r="L189" s="122">
        <v>718.83149614002548</v>
      </c>
      <c r="M189" s="122">
        <v>777.50475656665856</v>
      </c>
      <c r="N189" s="122">
        <v>716.64124666795362</v>
      </c>
      <c r="O189" s="122">
        <v>693.10367567225035</v>
      </c>
      <c r="P189" s="122">
        <v>681.55069245860625</v>
      </c>
      <c r="Q189" s="122">
        <v>768.63915635088404</v>
      </c>
      <c r="R189" s="122">
        <v>756.1981765898413</v>
      </c>
      <c r="S189" s="122">
        <v>778.89373058478225</v>
      </c>
      <c r="T189" s="122">
        <v>768.03737964434333</v>
      </c>
      <c r="U189" s="122">
        <v>756.74873397103954</v>
      </c>
      <c r="V189" s="122">
        <v>789.46671357815933</v>
      </c>
      <c r="W189" s="122">
        <v>811.40176912961442</v>
      </c>
      <c r="X189" s="122">
        <v>770.03567661221393</v>
      </c>
      <c r="Y189" s="122">
        <v>745.8242287539141</v>
      </c>
      <c r="DA189" s="130" t="s">
        <v>2279</v>
      </c>
    </row>
    <row r="190" spans="1:105" ht="12" customHeight="1" x14ac:dyDescent="0.25">
      <c r="A190" s="97" t="s">
        <v>50</v>
      </c>
      <c r="B190" s="98">
        <v>758.22441547433482</v>
      </c>
      <c r="C190" s="98">
        <v>807.53567049457297</v>
      </c>
      <c r="D190" s="98">
        <v>775.99116795252178</v>
      </c>
      <c r="E190" s="98">
        <v>892.90880536218538</v>
      </c>
      <c r="F190" s="98">
        <v>918.34435560644226</v>
      </c>
      <c r="G190" s="98">
        <v>903.84685403828678</v>
      </c>
      <c r="H190" s="98">
        <v>953.03742962119134</v>
      </c>
      <c r="I190" s="98">
        <v>900.5303807363606</v>
      </c>
      <c r="J190" s="98">
        <v>833.99195699505299</v>
      </c>
      <c r="K190" s="98">
        <v>929.65925115505286</v>
      </c>
      <c r="L190" s="98">
        <v>810.21621297161016</v>
      </c>
      <c r="M190" s="98">
        <v>1013.8351595204674</v>
      </c>
      <c r="N190" s="98">
        <v>916.71483217622938</v>
      </c>
      <c r="O190" s="98">
        <v>873.68913304706155</v>
      </c>
      <c r="P190" s="98">
        <v>812.0070307933737</v>
      </c>
      <c r="Q190" s="98">
        <v>1171.7386033078633</v>
      </c>
      <c r="R190" s="98">
        <v>986.1785647160425</v>
      </c>
      <c r="S190" s="98">
        <v>972.02596763219412</v>
      </c>
      <c r="T190" s="98">
        <v>995.11557768063903</v>
      </c>
      <c r="U190" s="98">
        <v>965.14369348326625</v>
      </c>
      <c r="V190" s="98">
        <v>1061.1482102788193</v>
      </c>
      <c r="W190" s="98">
        <v>1175.1084351628667</v>
      </c>
      <c r="X190" s="98">
        <v>1093.0405660602694</v>
      </c>
      <c r="Y190" s="98">
        <v>955.20031766915918</v>
      </c>
      <c r="DA190" s="63" t="s">
        <v>2280</v>
      </c>
    </row>
    <row r="191" spans="1:105" ht="12" customHeight="1" x14ac:dyDescent="0.25">
      <c r="A191" s="109" t="s">
        <v>120</v>
      </c>
      <c r="B191" s="33">
        <v>625.87359829984803</v>
      </c>
      <c r="C191" s="33">
        <v>633.6822139511363</v>
      </c>
      <c r="D191" s="33">
        <v>622.68690903253071</v>
      </c>
      <c r="E191" s="33">
        <v>630.4871678786476</v>
      </c>
      <c r="F191" s="33">
        <v>661.47945236700696</v>
      </c>
      <c r="G191" s="33">
        <v>664.69946288622236</v>
      </c>
      <c r="H191" s="33">
        <v>670.91840245010144</v>
      </c>
      <c r="I191" s="33">
        <v>691.19248125675858</v>
      </c>
      <c r="J191" s="33">
        <v>708.76695610437594</v>
      </c>
      <c r="K191" s="33">
        <v>709.64993244418065</v>
      </c>
      <c r="L191" s="33">
        <v>704.85501003637125</v>
      </c>
      <c r="M191" s="33">
        <v>740.44703065970043</v>
      </c>
      <c r="N191" s="33">
        <v>687.92909202781391</v>
      </c>
      <c r="O191" s="33">
        <v>667.37643242981153</v>
      </c>
      <c r="P191" s="33">
        <v>662.51570628894228</v>
      </c>
      <c r="Q191" s="33">
        <v>713.53032258871633</v>
      </c>
      <c r="R191" s="33">
        <v>725.65251886188253</v>
      </c>
      <c r="S191" s="33">
        <v>753.98860025993338</v>
      </c>
      <c r="T191" s="33">
        <v>740.53048452139001</v>
      </c>
      <c r="U191" s="33">
        <v>732.3987873873325</v>
      </c>
      <c r="V191" s="33">
        <v>761.10283162988162</v>
      </c>
      <c r="W191" s="33">
        <v>779.95629696215633</v>
      </c>
      <c r="X191" s="33">
        <v>750.2667051625923</v>
      </c>
      <c r="Y191" s="33">
        <v>734.93852501606386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3987.3539578181012</v>
      </c>
      <c r="C193" s="117">
        <f t="shared" si="94"/>
        <v>4093.5366498352878</v>
      </c>
      <c r="D193" s="117">
        <f t="shared" si="94"/>
        <v>4401.469789088731</v>
      </c>
      <c r="E193" s="117">
        <f t="shared" si="94"/>
        <v>4395.8196292967968</v>
      </c>
      <c r="F193" s="117">
        <f t="shared" si="94"/>
        <v>4371.841092712004</v>
      </c>
      <c r="G193" s="117">
        <f t="shared" si="94"/>
        <v>4417.1290856646674</v>
      </c>
      <c r="H193" s="117">
        <f t="shared" si="94"/>
        <v>4334.7118428661715</v>
      </c>
      <c r="I193" s="117">
        <f t="shared" si="94"/>
        <v>4304.7676016410132</v>
      </c>
      <c r="J193" s="117">
        <f t="shared" si="94"/>
        <v>4252.0974328673519</v>
      </c>
      <c r="K193" s="117">
        <f t="shared" si="94"/>
        <v>3220.6357350621397</v>
      </c>
      <c r="L193" s="117">
        <f t="shared" si="94"/>
        <v>2617.1652607232209</v>
      </c>
      <c r="M193" s="117">
        <f t="shared" si="94"/>
        <v>6702.689867968722</v>
      </c>
      <c r="N193" s="117">
        <f t="shared" si="94"/>
        <v>4949.2522001503949</v>
      </c>
      <c r="O193" s="117">
        <f t="shared" si="94"/>
        <v>4215.0460784932538</v>
      </c>
      <c r="P193" s="117">
        <f t="shared" si="94"/>
        <v>3310.2666857092145</v>
      </c>
      <c r="Q193" s="117">
        <f t="shared" si="94"/>
        <v>7351.3524358611203</v>
      </c>
      <c r="R193" s="117">
        <f t="shared" ref="R193:V193" si="95">R194+R197+R199+R208</f>
        <v>6315.1545589353727</v>
      </c>
      <c r="S193" s="117">
        <f t="shared" si="95"/>
        <v>4860.0490629961769</v>
      </c>
      <c r="T193" s="117">
        <f t="shared" si="95"/>
        <v>4760.5358367397712</v>
      </c>
      <c r="U193" s="117">
        <f t="shared" si="95"/>
        <v>4833.9963107548483</v>
      </c>
      <c r="V193" s="117">
        <f t="shared" si="95"/>
        <v>5218.9909179171755</v>
      </c>
      <c r="W193" s="117">
        <f t="shared" ref="W193:Y193" si="96">W194+W197+W199+W208</f>
        <v>5556.5803897221103</v>
      </c>
      <c r="X193" s="117">
        <f t="shared" si="96"/>
        <v>4980.4184766642456</v>
      </c>
      <c r="Y193" s="117">
        <f t="shared" si="96"/>
        <v>4394.4845970401193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2815.8866633672515</v>
      </c>
      <c r="C194" s="122">
        <f t="shared" si="97"/>
        <v>2960.9933123350006</v>
      </c>
      <c r="D194" s="122">
        <f t="shared" si="97"/>
        <v>3193.1390495681494</v>
      </c>
      <c r="E194" s="122">
        <f t="shared" si="97"/>
        <v>3194.1045690462943</v>
      </c>
      <c r="F194" s="122">
        <f t="shared" si="97"/>
        <v>3170.6779196776515</v>
      </c>
      <c r="G194" s="122">
        <f t="shared" si="97"/>
        <v>3172.2713491821519</v>
      </c>
      <c r="H194" s="122">
        <f t="shared" si="97"/>
        <v>3059.2365698659632</v>
      </c>
      <c r="I194" s="122">
        <f t="shared" si="97"/>
        <v>3031.378413410182</v>
      </c>
      <c r="J194" s="122">
        <f t="shared" si="97"/>
        <v>2875.7485725253059</v>
      </c>
      <c r="K194" s="122">
        <f t="shared" si="97"/>
        <v>1774.8037725265808</v>
      </c>
      <c r="L194" s="122">
        <f t="shared" si="97"/>
        <v>1127.850712267697</v>
      </c>
      <c r="M194" s="122">
        <f t="shared" si="97"/>
        <v>5142.4455130351143</v>
      </c>
      <c r="N194" s="122">
        <f t="shared" si="97"/>
        <v>3373.6851781813562</v>
      </c>
      <c r="O194" s="122">
        <f t="shared" si="97"/>
        <v>2777.2213472433928</v>
      </c>
      <c r="P194" s="122">
        <f t="shared" si="97"/>
        <v>1850.7935288901829</v>
      </c>
      <c r="Q194" s="122">
        <f t="shared" si="97"/>
        <v>5748.0648015293173</v>
      </c>
      <c r="R194" s="122">
        <f t="shared" ref="R194:V194" si="98">SUM(R195:R196)</f>
        <v>4688.5634718252913</v>
      </c>
      <c r="S194" s="122">
        <f t="shared" si="98"/>
        <v>3156.0770624849756</v>
      </c>
      <c r="T194" s="122">
        <f t="shared" si="98"/>
        <v>3067.3759499475564</v>
      </c>
      <c r="U194" s="122">
        <f t="shared" si="98"/>
        <v>3129.1000860181425</v>
      </c>
      <c r="V194" s="122">
        <f t="shared" si="98"/>
        <v>3416.7918715912401</v>
      </c>
      <c r="W194" s="122">
        <f t="shared" ref="W194:Y194" si="99">SUM(W195:W196)</f>
        <v>3644.664219506059</v>
      </c>
      <c r="X194" s="122">
        <f t="shared" si="99"/>
        <v>3088.8879854917709</v>
      </c>
      <c r="Y194" s="122">
        <f t="shared" si="99"/>
        <v>2499.4140266564768</v>
      </c>
      <c r="DA194" s="130" t="s">
        <v>2433</v>
      </c>
    </row>
    <row r="195" spans="1:105" ht="12" customHeight="1" x14ac:dyDescent="0.25">
      <c r="A195" s="97" t="s">
        <v>74</v>
      </c>
      <c r="B195" s="98">
        <v>2752.1517455372905</v>
      </c>
      <c r="C195" s="98">
        <v>2895.4530996119443</v>
      </c>
      <c r="D195" s="98">
        <v>3122.8498051471165</v>
      </c>
      <c r="E195" s="98">
        <v>3124.7145076138436</v>
      </c>
      <c r="F195" s="98">
        <v>3102.6686070652959</v>
      </c>
      <c r="G195" s="98">
        <v>3105.4396456378804</v>
      </c>
      <c r="H195" s="98">
        <v>2995.3839509533013</v>
      </c>
      <c r="I195" s="98">
        <v>2969.3308783767725</v>
      </c>
      <c r="J195" s="98">
        <v>2817.1448747336394</v>
      </c>
      <c r="K195" s="98">
        <v>1739.0599313025998</v>
      </c>
      <c r="L195" s="98">
        <v>1105.1743197331834</v>
      </c>
      <c r="M195" s="98">
        <v>5039.4333482432485</v>
      </c>
      <c r="N195" s="98">
        <v>3308.0158090806049</v>
      </c>
      <c r="O195" s="98">
        <v>2723.0518015208368</v>
      </c>
      <c r="P195" s="98">
        <v>1815.1809611645172</v>
      </c>
      <c r="Q195" s="98">
        <v>5637.7493532860208</v>
      </c>
      <c r="R195" s="98">
        <v>4599.2088359710406</v>
      </c>
      <c r="S195" s="98">
        <v>3095.8507201888769</v>
      </c>
      <c r="T195" s="98">
        <v>3009.1693648677478</v>
      </c>
      <c r="U195" s="98">
        <v>3069.9855955434391</v>
      </c>
      <c r="V195" s="98">
        <v>3351.9825756699352</v>
      </c>
      <c r="W195" s="98">
        <v>3575.3183704056105</v>
      </c>
      <c r="X195" s="98">
        <v>3030.341323183211</v>
      </c>
      <c r="Y195" s="98">
        <v>2451.8936748867136</v>
      </c>
      <c r="DA195" s="63" t="s">
        <v>2434</v>
      </c>
    </row>
    <row r="196" spans="1:105" ht="12" customHeight="1" x14ac:dyDescent="0.25">
      <c r="A196" s="97" t="s">
        <v>53</v>
      </c>
      <c r="B196" s="98">
        <v>63.734917829960892</v>
      </c>
      <c r="C196" s="98">
        <v>65.540212723056271</v>
      </c>
      <c r="D196" s="98">
        <v>70.289244421033047</v>
      </c>
      <c r="E196" s="98">
        <v>69.390061432450793</v>
      </c>
      <c r="F196" s="98">
        <v>68.009312612355586</v>
      </c>
      <c r="G196" s="98">
        <v>66.831703544271278</v>
      </c>
      <c r="H196" s="98">
        <v>63.852618912661924</v>
      </c>
      <c r="I196" s="98">
        <v>62.047535033409424</v>
      </c>
      <c r="J196" s="98">
        <v>58.603697791666399</v>
      </c>
      <c r="K196" s="98">
        <v>35.74384122398105</v>
      </c>
      <c r="L196" s="98">
        <v>22.676392534513585</v>
      </c>
      <c r="M196" s="98">
        <v>103.01216479186543</v>
      </c>
      <c r="N196" s="98">
        <v>65.669369100751254</v>
      </c>
      <c r="O196" s="98">
        <v>54.169545722556116</v>
      </c>
      <c r="P196" s="98">
        <v>35.612567725665762</v>
      </c>
      <c r="Q196" s="98">
        <v>110.31544824329652</v>
      </c>
      <c r="R196" s="98">
        <v>89.354635854250631</v>
      </c>
      <c r="S196" s="98">
        <v>60.226342296098849</v>
      </c>
      <c r="T196" s="98">
        <v>58.206585079808313</v>
      </c>
      <c r="U196" s="98">
        <v>59.114490474703558</v>
      </c>
      <c r="V196" s="98">
        <v>64.809295921304809</v>
      </c>
      <c r="W196" s="98">
        <v>69.34584910044839</v>
      </c>
      <c r="X196" s="98">
        <v>58.546662308560094</v>
      </c>
      <c r="Y196" s="98">
        <v>47.520351769763373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8.2364611755056369</v>
      </c>
      <c r="C197" s="122">
        <f t="shared" si="100"/>
        <v>6.8597045768322742</v>
      </c>
      <c r="D197" s="122">
        <f t="shared" si="100"/>
        <v>4.3836853305482979</v>
      </c>
      <c r="E197" s="122">
        <f t="shared" si="100"/>
        <v>5.4695921054987346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5.1221175865704272</v>
      </c>
      <c r="K197" s="122">
        <f t="shared" si="100"/>
        <v>35.203868859202196</v>
      </c>
      <c r="L197" s="122">
        <f t="shared" si="100"/>
        <v>51.644630340879857</v>
      </c>
      <c r="M197" s="122">
        <f t="shared" si="100"/>
        <v>39.41509239030858</v>
      </c>
      <c r="N197" s="122">
        <f t="shared" si="100"/>
        <v>169.67761007133802</v>
      </c>
      <c r="O197" s="122">
        <f t="shared" si="100"/>
        <v>63.082030743962434</v>
      </c>
      <c r="P197" s="122">
        <f t="shared" si="100"/>
        <v>85.078256948882057</v>
      </c>
      <c r="Q197" s="122">
        <f t="shared" si="100"/>
        <v>180.42552652504992</v>
      </c>
      <c r="R197" s="122">
        <f t="shared" si="100"/>
        <v>181.79105892605537</v>
      </c>
      <c r="S197" s="122">
        <f t="shared" si="100"/>
        <v>183.45037533826064</v>
      </c>
      <c r="T197" s="122">
        <f t="shared" si="100"/>
        <v>157.85402530590656</v>
      </c>
      <c r="U197" s="122">
        <f t="shared" si="100"/>
        <v>168.28866726572815</v>
      </c>
      <c r="V197" s="122">
        <f t="shared" si="100"/>
        <v>166.49471932172708</v>
      </c>
      <c r="W197" s="122">
        <f t="shared" si="100"/>
        <v>165.06500144326213</v>
      </c>
      <c r="X197" s="122">
        <f t="shared" si="100"/>
        <v>134.17594331880468</v>
      </c>
      <c r="Y197" s="122">
        <f t="shared" si="100"/>
        <v>125.68097378140473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8.2364611755056369</v>
      </c>
      <c r="C198" s="98">
        <f>RES_hhdet_tesh!C29</f>
        <v>6.8597045768322742</v>
      </c>
      <c r="D198" s="98">
        <f>RES_hhdet_tesh!D29</f>
        <v>4.3836853305482979</v>
      </c>
      <c r="E198" s="98">
        <f>RES_hhdet_tesh!E29</f>
        <v>5.4695921054987346</v>
      </c>
      <c r="F198" s="98">
        <f>RES_hhdet_tesh!F29</f>
        <v>0</v>
      </c>
      <c r="G198" s="98">
        <f>RES_hhdet_tesh!G29</f>
        <v>0</v>
      </c>
      <c r="H198" s="98">
        <f>RES_hhdet_tesh!H29</f>
        <v>0</v>
      </c>
      <c r="I198" s="98">
        <f>RES_hhdet_tesh!I29</f>
        <v>0</v>
      </c>
      <c r="J198" s="98">
        <f>RES_hhdet_tesh!J29</f>
        <v>5.1221175865704272</v>
      </c>
      <c r="K198" s="98">
        <f>RES_hhdet_tesh!K29</f>
        <v>35.203868859202196</v>
      </c>
      <c r="L198" s="98">
        <f>RES_hhdet_tesh!L29</f>
        <v>51.644630340879857</v>
      </c>
      <c r="M198" s="98">
        <f>RES_hhdet_tesh!M29</f>
        <v>39.41509239030858</v>
      </c>
      <c r="N198" s="98">
        <f>RES_hhdet_tesh!N29</f>
        <v>169.67761007133802</v>
      </c>
      <c r="O198" s="98">
        <f>RES_hhdet_tesh!O29</f>
        <v>63.082030743962434</v>
      </c>
      <c r="P198" s="98">
        <f>RES_hhdet_tesh!P29</f>
        <v>85.078256948882057</v>
      </c>
      <c r="Q198" s="98">
        <f>RES_hhdet_tesh!Q29</f>
        <v>180.42552652504992</v>
      </c>
      <c r="R198" s="98">
        <f>RES_hhdet_tesh!R29</f>
        <v>181.79105892605537</v>
      </c>
      <c r="S198" s="98">
        <f>RES_hhdet_tesh!S29</f>
        <v>183.45037533826064</v>
      </c>
      <c r="T198" s="98">
        <f>RES_hhdet_tesh!T29</f>
        <v>157.85402530590656</v>
      </c>
      <c r="U198" s="98">
        <f>RES_hhdet_tesh!U29</f>
        <v>168.28866726572815</v>
      </c>
      <c r="V198" s="98">
        <f>RES_hhdet_tesh!V29</f>
        <v>166.49471932172708</v>
      </c>
      <c r="W198" s="98">
        <f>RES_hhdet_tesh!W29</f>
        <v>165.06500144326213</v>
      </c>
      <c r="X198" s="98">
        <f>RES_hhdet_tesh!X29</f>
        <v>134.17594331880468</v>
      </c>
      <c r="Y198" s="98">
        <f>RES_hhdet_tesh!Y29</f>
        <v>125.68097378140473</v>
      </c>
      <c r="DA198" s="63" t="s">
        <v>2437</v>
      </c>
    </row>
    <row r="199" spans="1:105" ht="12" customHeight="1" x14ac:dyDescent="0.25">
      <c r="A199" s="121" t="s">
        <v>55</v>
      </c>
      <c r="B199" s="122">
        <v>710.54371889704157</v>
      </c>
      <c r="C199" s="122">
        <v>664.70311913528781</v>
      </c>
      <c r="D199" s="122">
        <v>751.09511950926867</v>
      </c>
      <c r="E199" s="122">
        <v>729.82063958030699</v>
      </c>
      <c r="F199" s="122">
        <v>710.55523618916641</v>
      </c>
      <c r="G199" s="122">
        <v>751.59686724122412</v>
      </c>
      <c r="H199" s="122">
        <v>772.2589036598406</v>
      </c>
      <c r="I199" s="122">
        <v>759.77027459117926</v>
      </c>
      <c r="J199" s="122">
        <v>849.15512633791855</v>
      </c>
      <c r="K199" s="122">
        <v>879.45570508137394</v>
      </c>
      <c r="L199" s="122">
        <v>917.08660574143323</v>
      </c>
      <c r="M199" s="122">
        <v>959.66129672909744</v>
      </c>
      <c r="N199" s="122">
        <v>885.42858354137593</v>
      </c>
      <c r="O199" s="122">
        <v>868.33809519567285</v>
      </c>
      <c r="P199" s="122">
        <v>873.01339282955257</v>
      </c>
      <c r="Q199" s="122">
        <v>859.504194150535</v>
      </c>
      <c r="R199" s="122">
        <v>884.71941467388535</v>
      </c>
      <c r="S199" s="122">
        <v>939.86726883918016</v>
      </c>
      <c r="T199" s="122">
        <v>958.13054477787443</v>
      </c>
      <c r="U199" s="122">
        <v>960.85249377258185</v>
      </c>
      <c r="V199" s="122">
        <v>1024.6951738736545</v>
      </c>
      <c r="W199" s="122">
        <v>1098.2630422598804</v>
      </c>
      <c r="X199" s="122">
        <v>1118.8017581053637</v>
      </c>
      <c r="Y199" s="122">
        <v>1138.2661469952689</v>
      </c>
      <c r="DA199" s="130" t="s">
        <v>2438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952.05269448744173</v>
      </c>
      <c r="N200" s="98">
        <v>921.50022421412177</v>
      </c>
      <c r="O200" s="98">
        <v>890.0889625544155</v>
      </c>
      <c r="P200" s="98">
        <v>896.61217737732943</v>
      </c>
      <c r="Q200" s="98">
        <v>909.93756117183977</v>
      </c>
      <c r="R200" s="98">
        <v>857.61435964620875</v>
      </c>
      <c r="S200" s="98">
        <v>900.91040179395532</v>
      </c>
      <c r="T200" s="98">
        <v>937.56546618602863</v>
      </c>
      <c r="U200" s="98">
        <v>931.75745910481726</v>
      </c>
      <c r="V200" s="98">
        <v>1012.9024463253704</v>
      </c>
      <c r="W200" s="98">
        <v>0</v>
      </c>
      <c r="X200" s="98">
        <v>0</v>
      </c>
      <c r="Y200" s="98">
        <v>0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710.54371889704157</v>
      </c>
      <c r="C204" s="101">
        <v>664.70311913528781</v>
      </c>
      <c r="D204" s="101">
        <v>751.09511950926867</v>
      </c>
      <c r="E204" s="101">
        <v>729.82063958030699</v>
      </c>
      <c r="F204" s="101">
        <v>710.55523618916641</v>
      </c>
      <c r="G204" s="101">
        <v>751.59686724122412</v>
      </c>
      <c r="H204" s="101">
        <v>772.2589036598406</v>
      </c>
      <c r="I204" s="101">
        <v>759.77027459117926</v>
      </c>
      <c r="J204" s="101">
        <v>849.15512633791855</v>
      </c>
      <c r="K204" s="101">
        <v>879.45570508137394</v>
      </c>
      <c r="L204" s="101">
        <v>917.17903197570649</v>
      </c>
      <c r="M204" s="101">
        <v>959.64094124814596</v>
      </c>
      <c r="N204" s="101">
        <v>885.28314032645869</v>
      </c>
      <c r="O204" s="101">
        <v>868.22870364986898</v>
      </c>
      <c r="P204" s="101">
        <v>872.89501377242561</v>
      </c>
      <c r="Q204" s="101">
        <v>859.409595990291</v>
      </c>
      <c r="R204" s="101">
        <v>884.7758583183346</v>
      </c>
      <c r="S204" s="101">
        <v>939.8675558646687</v>
      </c>
      <c r="T204" s="101">
        <v>957.93211225461641</v>
      </c>
      <c r="U204" s="101">
        <v>960.64867848080428</v>
      </c>
      <c r="V204" s="101">
        <v>1024.5718862675999</v>
      </c>
      <c r="W204" s="101">
        <v>1098.2530940577749</v>
      </c>
      <c r="X204" s="101">
        <v>1118.8991252041271</v>
      </c>
      <c r="Y204" s="101">
        <v>1138.6870349513576</v>
      </c>
      <c r="DA204" s="131" t="s">
        <v>2443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916.67582247799692</v>
      </c>
      <c r="M205" s="104">
        <v>959.958231856569</v>
      </c>
      <c r="N205" s="104">
        <v>885.96453680795548</v>
      </c>
      <c r="O205" s="104">
        <v>868.80113776301857</v>
      </c>
      <c r="P205" s="104">
        <v>873.55124084806516</v>
      </c>
      <c r="Q205" s="104">
        <v>859.31229667614377</v>
      </c>
      <c r="R205" s="104">
        <v>884.76419167770621</v>
      </c>
      <c r="S205" s="104">
        <v>940.96634758855873</v>
      </c>
      <c r="T205" s="104">
        <v>960.95926109289007</v>
      </c>
      <c r="U205" s="104">
        <v>963.81779346363658</v>
      </c>
      <c r="V205" s="104">
        <v>1026.3152208082684</v>
      </c>
      <c r="W205" s="104">
        <v>1098.3844355108893</v>
      </c>
      <c r="X205" s="104">
        <v>1117.8394811399221</v>
      </c>
      <c r="Y205" s="104">
        <v>1134.1385753349898</v>
      </c>
      <c r="DA205" s="132" t="s">
        <v>2444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317.46482329565509</v>
      </c>
      <c r="M206" s="98">
        <v>321.81688574468637</v>
      </c>
      <c r="N206" s="98">
        <v>276.85005526436885</v>
      </c>
      <c r="O206" s="98">
        <v>290.33464724658944</v>
      </c>
      <c r="P206" s="98">
        <v>303.44578465400957</v>
      </c>
      <c r="Q206" s="98">
        <v>279.99688102950051</v>
      </c>
      <c r="R206" s="98">
        <v>310.94935293352233</v>
      </c>
      <c r="S206" s="98">
        <v>352.45643655074474</v>
      </c>
      <c r="T206" s="98">
        <v>341.31209895166739</v>
      </c>
      <c r="U206" s="98">
        <v>342.242632351167</v>
      </c>
      <c r="V206" s="98">
        <v>373.62148246075725</v>
      </c>
      <c r="W206" s="98">
        <v>402.95483074536361</v>
      </c>
      <c r="X206" s="98">
        <v>410.09273915082542</v>
      </c>
      <c r="Y206" s="98">
        <v>412.29760287230334</v>
      </c>
      <c r="DA206" s="63" t="s">
        <v>2445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599.21099918234177</v>
      </c>
      <c r="M207" s="98">
        <v>638.1413461118824</v>
      </c>
      <c r="N207" s="98">
        <v>609.11448154358663</v>
      </c>
      <c r="O207" s="98">
        <v>578.46649051642896</v>
      </c>
      <c r="P207" s="98">
        <v>570.10545619405559</v>
      </c>
      <c r="Q207" s="98">
        <v>579.31541564664315</v>
      </c>
      <c r="R207" s="98">
        <v>573.81483874418382</v>
      </c>
      <c r="S207" s="98">
        <v>588.50991103781394</v>
      </c>
      <c r="T207" s="98">
        <v>619.64716214122279</v>
      </c>
      <c r="U207" s="98">
        <v>621.57516111246946</v>
      </c>
      <c r="V207" s="98">
        <v>652.69373834751127</v>
      </c>
      <c r="W207" s="98">
        <v>695.42960476552571</v>
      </c>
      <c r="X207" s="98">
        <v>707.74674198909668</v>
      </c>
      <c r="Y207" s="98">
        <v>721.84097246268652</v>
      </c>
      <c r="DA207" s="63" t="s">
        <v>2446</v>
      </c>
    </row>
    <row r="208" spans="1:105" ht="12" customHeight="1" x14ac:dyDescent="0.25">
      <c r="A208" s="121" t="s">
        <v>54</v>
      </c>
      <c r="B208" s="122">
        <v>452.68711437830223</v>
      </c>
      <c r="C208" s="122">
        <v>460.98051378816655</v>
      </c>
      <c r="D208" s="122">
        <v>452.85193468076415</v>
      </c>
      <c r="E208" s="122">
        <v>466.42482856469758</v>
      </c>
      <c r="F208" s="122">
        <v>490.60793684518649</v>
      </c>
      <c r="G208" s="122">
        <v>493.26086924129112</v>
      </c>
      <c r="H208" s="122">
        <v>503.21636934036746</v>
      </c>
      <c r="I208" s="122">
        <v>513.61891363965162</v>
      </c>
      <c r="J208" s="122">
        <v>522.07161641755761</v>
      </c>
      <c r="K208" s="122">
        <v>531.17238859498264</v>
      </c>
      <c r="L208" s="122">
        <v>520.58331237321102</v>
      </c>
      <c r="M208" s="122">
        <v>561.16796581420124</v>
      </c>
      <c r="N208" s="122">
        <v>520.46082835632478</v>
      </c>
      <c r="O208" s="122">
        <v>506.40460531022575</v>
      </c>
      <c r="P208" s="122">
        <v>501.38150704059734</v>
      </c>
      <c r="Q208" s="122">
        <v>563.35791365621731</v>
      </c>
      <c r="R208" s="122">
        <v>560.08061351013998</v>
      </c>
      <c r="S208" s="122">
        <v>580.65435633376069</v>
      </c>
      <c r="T208" s="122">
        <v>577.17531670843414</v>
      </c>
      <c r="U208" s="122">
        <v>575.75506369839582</v>
      </c>
      <c r="V208" s="122">
        <v>611.00915313055373</v>
      </c>
      <c r="W208" s="122">
        <v>648.58812651290793</v>
      </c>
      <c r="X208" s="122">
        <v>638.5527897483064</v>
      </c>
      <c r="Y208" s="122">
        <v>631.12344960696907</v>
      </c>
      <c r="DA208" s="130" t="s">
        <v>2447</v>
      </c>
    </row>
    <row r="209" spans="1:105" ht="12" customHeight="1" x14ac:dyDescent="0.25">
      <c r="A209" s="97" t="s">
        <v>50</v>
      </c>
      <c r="B209" s="98">
        <v>425.17679070530136</v>
      </c>
      <c r="C209" s="98">
        <v>454.83327096973943</v>
      </c>
      <c r="D209" s="98">
        <v>438.12588610573584</v>
      </c>
      <c r="E209" s="98">
        <v>504.66621205348571</v>
      </c>
      <c r="F209" s="98">
        <v>520.56266461168343</v>
      </c>
      <c r="G209" s="98">
        <v>512.34476900372567</v>
      </c>
      <c r="H209" s="98">
        <v>541.48685309812913</v>
      </c>
      <c r="I209" s="98">
        <v>511.65394645413971</v>
      </c>
      <c r="J209" s="98">
        <v>474.57976465068606</v>
      </c>
      <c r="K209" s="98">
        <v>530.62837006260736</v>
      </c>
      <c r="L209" s="98">
        <v>463.18318644519854</v>
      </c>
      <c r="M209" s="98">
        <v>580.27192128584761</v>
      </c>
      <c r="N209" s="98">
        <v>524.81697683398363</v>
      </c>
      <c r="O209" s="98">
        <v>500.41354049784337</v>
      </c>
      <c r="P209" s="98">
        <v>465.29728454766416</v>
      </c>
      <c r="Q209" s="98">
        <v>671.90043737016822</v>
      </c>
      <c r="R209" s="98">
        <v>565.79783681293748</v>
      </c>
      <c r="S209" s="98">
        <v>558.00902143312862</v>
      </c>
      <c r="T209" s="98">
        <v>572.20550226887383</v>
      </c>
      <c r="U209" s="98">
        <v>556.68387493175624</v>
      </c>
      <c r="V209" s="98">
        <v>615.14432048247352</v>
      </c>
      <c r="W209" s="98">
        <v>689.55054318302234</v>
      </c>
      <c r="X209" s="98">
        <v>650.62787567664748</v>
      </c>
      <c r="Y209" s="98">
        <v>573.84248557213596</v>
      </c>
      <c r="DA209" s="63" t="s">
        <v>2448</v>
      </c>
    </row>
    <row r="210" spans="1:105" ht="12" customHeight="1" x14ac:dyDescent="0.25">
      <c r="A210" s="109" t="s">
        <v>120</v>
      </c>
      <c r="B210" s="33">
        <v>454.37141990930229</v>
      </c>
      <c r="C210" s="33">
        <v>461.58318465271822</v>
      </c>
      <c r="D210" s="33">
        <v>454.38589807399626</v>
      </c>
      <c r="E210" s="33">
        <v>461.43682202268172</v>
      </c>
      <c r="F210" s="33">
        <v>486.04960870680651</v>
      </c>
      <c r="G210" s="33">
        <v>490.35679753831204</v>
      </c>
      <c r="H210" s="33">
        <v>497.39260007288192</v>
      </c>
      <c r="I210" s="33">
        <v>513.90547135420547</v>
      </c>
      <c r="J210" s="33">
        <v>527.658893096013</v>
      </c>
      <c r="K210" s="33">
        <v>531.24762520052388</v>
      </c>
      <c r="L210" s="33">
        <v>529.36215516220113</v>
      </c>
      <c r="M210" s="33">
        <v>558.17237516332159</v>
      </c>
      <c r="N210" s="33">
        <v>519.83568631966773</v>
      </c>
      <c r="O210" s="33">
        <v>507.25812687253767</v>
      </c>
      <c r="P210" s="33">
        <v>506.6465841143804</v>
      </c>
      <c r="Q210" s="33">
        <v>548.5187667890259</v>
      </c>
      <c r="R210" s="33">
        <v>559.32126029926644</v>
      </c>
      <c r="S210" s="33">
        <v>583.5745576713116</v>
      </c>
      <c r="T210" s="33">
        <v>577.77733031322623</v>
      </c>
      <c r="U210" s="33">
        <v>577.98344018524756</v>
      </c>
      <c r="V210" s="33">
        <v>610.57743657999504</v>
      </c>
      <c r="W210" s="33">
        <v>645.04658423830426</v>
      </c>
      <c r="X210" s="33">
        <v>637.813754406219</v>
      </c>
      <c r="Y210" s="33">
        <v>634.10155282559413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1516.4108968000553</v>
      </c>
      <c r="C212" s="117">
        <f t="shared" si="101"/>
        <v>1578.5695488937306</v>
      </c>
      <c r="D212" s="117">
        <f t="shared" si="101"/>
        <v>1696.5263466162696</v>
      </c>
      <c r="E212" s="117">
        <f t="shared" si="101"/>
        <v>1692.2543291456748</v>
      </c>
      <c r="F212" s="117">
        <f t="shared" si="101"/>
        <v>1665.145938526091</v>
      </c>
      <c r="G212" s="117">
        <f t="shared" si="101"/>
        <v>1648.8897875506459</v>
      </c>
      <c r="H212" s="117">
        <f t="shared" si="101"/>
        <v>1575.0926698223739</v>
      </c>
      <c r="I212" s="117">
        <f t="shared" si="101"/>
        <v>1535.4678614968593</v>
      </c>
      <c r="J212" s="117">
        <f t="shared" si="101"/>
        <v>1427.844701359279</v>
      </c>
      <c r="K212" s="117">
        <f t="shared" si="101"/>
        <v>848.41833561773024</v>
      </c>
      <c r="L212" s="117">
        <f t="shared" si="101"/>
        <v>531.14625810401265</v>
      </c>
      <c r="M212" s="117">
        <f t="shared" si="101"/>
        <v>2277.2925514882122</v>
      </c>
      <c r="N212" s="117">
        <f t="shared" si="101"/>
        <v>1476.985607178219</v>
      </c>
      <c r="O212" s="117">
        <f t="shared" si="101"/>
        <v>1174.0829168101077</v>
      </c>
      <c r="P212" s="117">
        <f t="shared" si="101"/>
        <v>765.81667356924322</v>
      </c>
      <c r="Q212" s="117">
        <f t="shared" si="101"/>
        <v>2293.9972675792251</v>
      </c>
      <c r="R212" s="117">
        <f t="shared" ref="R212:V212" si="102">R213+R216+R218+R227</f>
        <v>1868.9534184787228</v>
      </c>
      <c r="S212" s="117">
        <f t="shared" si="102"/>
        <v>1264.6606418399031</v>
      </c>
      <c r="T212" s="117">
        <f t="shared" si="102"/>
        <v>1228.1899195739352</v>
      </c>
      <c r="U212" s="117">
        <f t="shared" si="102"/>
        <v>1250.8714064972464</v>
      </c>
      <c r="V212" s="117">
        <f t="shared" si="102"/>
        <v>1362.8887855680764</v>
      </c>
      <c r="W212" s="117">
        <f t="shared" ref="W212:Y212" si="103">W213+W216+W218+W227</f>
        <v>1448.9116620008901</v>
      </c>
      <c r="X212" s="117">
        <f t="shared" si="103"/>
        <v>1220.2147122230658</v>
      </c>
      <c r="Y212" s="117">
        <f t="shared" si="103"/>
        <v>981.41532628350001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1506.4740742104889</v>
      </c>
      <c r="C213" s="122">
        <f t="shared" si="104"/>
        <v>1562.1909950625211</v>
      </c>
      <c r="D213" s="122">
        <f t="shared" si="104"/>
        <v>1679.8967094736192</v>
      </c>
      <c r="E213" s="122">
        <f t="shared" si="104"/>
        <v>1668.8505025042048</v>
      </c>
      <c r="F213" s="122">
        <f t="shared" si="104"/>
        <v>1637.5935285876585</v>
      </c>
      <c r="G213" s="122">
        <f t="shared" si="104"/>
        <v>1621.7723354837901</v>
      </c>
      <c r="H213" s="122">
        <f t="shared" si="104"/>
        <v>1546.4993891131428</v>
      </c>
      <c r="I213" s="122">
        <f t="shared" si="104"/>
        <v>1509.4323820601956</v>
      </c>
      <c r="J213" s="122">
        <f t="shared" si="104"/>
        <v>1407.9026368381215</v>
      </c>
      <c r="K213" s="122">
        <f t="shared" si="104"/>
        <v>822.76078289435679</v>
      </c>
      <c r="L213" s="122">
        <f t="shared" si="104"/>
        <v>506.73163265296978</v>
      </c>
      <c r="M213" s="122">
        <f t="shared" si="104"/>
        <v>2245.0689514066071</v>
      </c>
      <c r="N213" s="122">
        <f t="shared" si="104"/>
        <v>1450.0933067729054</v>
      </c>
      <c r="O213" s="122">
        <f t="shared" si="104"/>
        <v>1148.4805275779324</v>
      </c>
      <c r="P213" s="122">
        <f t="shared" si="104"/>
        <v>741.47873479318969</v>
      </c>
      <c r="Q213" s="122">
        <f t="shared" si="104"/>
        <v>2261.2652432432315</v>
      </c>
      <c r="R213" s="122">
        <f t="shared" ref="R213:V213" si="105">SUM(R214:R215)</f>
        <v>1842.0038445807661</v>
      </c>
      <c r="S213" s="122">
        <f t="shared" si="105"/>
        <v>1238.682011494257</v>
      </c>
      <c r="T213" s="122">
        <f t="shared" si="105"/>
        <v>1203.2227126436683</v>
      </c>
      <c r="U213" s="122">
        <f t="shared" si="105"/>
        <v>1227.319755884932</v>
      </c>
      <c r="V213" s="122">
        <f t="shared" si="105"/>
        <v>1339.7551065801686</v>
      </c>
      <c r="W213" s="122">
        <f t="shared" ref="W213:Y213" si="106">SUM(W214:W215)</f>
        <v>1427.6692617449721</v>
      </c>
      <c r="X213" s="122">
        <f t="shared" si="106"/>
        <v>1205.8946627566056</v>
      </c>
      <c r="Y213" s="122">
        <f t="shared" si="106"/>
        <v>970.69165089380374</v>
      </c>
      <c r="DA213" s="130" t="s">
        <v>2601</v>
      </c>
    </row>
    <row r="214" spans="1:105" ht="12" customHeight="1" x14ac:dyDescent="0.25">
      <c r="A214" s="97" t="s">
        <v>74</v>
      </c>
      <c r="B214" s="98">
        <v>1506.4740742104889</v>
      </c>
      <c r="C214" s="98">
        <v>1562.1909950625211</v>
      </c>
      <c r="D214" s="98">
        <v>1679.8967094736192</v>
      </c>
      <c r="E214" s="98">
        <v>1668.8505025042048</v>
      </c>
      <c r="F214" s="98">
        <v>1637.5935285876585</v>
      </c>
      <c r="G214" s="98">
        <v>1621.7723354837901</v>
      </c>
      <c r="H214" s="98">
        <v>1546.4993891131428</v>
      </c>
      <c r="I214" s="98">
        <v>1509.4323820601956</v>
      </c>
      <c r="J214" s="98">
        <v>1407.9026368381215</v>
      </c>
      <c r="K214" s="98">
        <v>822.76078289435679</v>
      </c>
      <c r="L214" s="98">
        <v>506.73163265296978</v>
      </c>
      <c r="M214" s="98">
        <v>2245.0689514066071</v>
      </c>
      <c r="N214" s="98">
        <v>1450.0933067729054</v>
      </c>
      <c r="O214" s="98">
        <v>1148.4805275779324</v>
      </c>
      <c r="P214" s="98">
        <v>741.47873479318969</v>
      </c>
      <c r="Q214" s="98">
        <v>2261.2652432432315</v>
      </c>
      <c r="R214" s="98">
        <v>1842.0038445807661</v>
      </c>
      <c r="S214" s="98">
        <v>1238.682011494257</v>
      </c>
      <c r="T214" s="98">
        <v>1203.2227126436683</v>
      </c>
      <c r="U214" s="98">
        <v>1227.319755884932</v>
      </c>
      <c r="V214" s="98">
        <v>1339.7551065801686</v>
      </c>
      <c r="W214" s="98">
        <v>1427.6692617449721</v>
      </c>
      <c r="X214" s="98">
        <v>1205.8946627566056</v>
      </c>
      <c r="Y214" s="98">
        <v>970.69165089380374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1.0060856919798684</v>
      </c>
      <c r="N218" s="122">
        <v>0.75847709762319049</v>
      </c>
      <c r="O218" s="122">
        <v>0.85347887228460506</v>
      </c>
      <c r="P218" s="122">
        <v>0.85090212799304521</v>
      </c>
      <c r="Q218" s="122">
        <v>0.71942898418337775</v>
      </c>
      <c r="R218" s="122">
        <v>0.68406911617470634</v>
      </c>
      <c r="S218" s="122">
        <v>0.75732173187765017</v>
      </c>
      <c r="T218" s="122">
        <v>0.5433647063155167</v>
      </c>
      <c r="U218" s="122">
        <v>0.61438385608151136</v>
      </c>
      <c r="V218" s="122">
        <v>0.34670623574157616</v>
      </c>
      <c r="W218" s="122">
        <v>0</v>
      </c>
      <c r="X218" s="122">
        <v>0</v>
      </c>
      <c r="Y218" s="122">
        <v>0</v>
      </c>
      <c r="DA218" s="130" t="s">
        <v>2606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393.37950556412852</v>
      </c>
      <c r="N219" s="98">
        <v>380.75550300684165</v>
      </c>
      <c r="O219" s="98">
        <v>355.9006897426803</v>
      </c>
      <c r="P219" s="98">
        <v>349.72077460514157</v>
      </c>
      <c r="Q219" s="98">
        <v>354.91829886379969</v>
      </c>
      <c r="R219" s="98">
        <v>334.5097978094314</v>
      </c>
      <c r="S219" s="98">
        <v>351.39728359122972</v>
      </c>
      <c r="T219" s="98">
        <v>354.54547087087468</v>
      </c>
      <c r="U219" s="98">
        <v>352.34914146274679</v>
      </c>
      <c r="V219" s="98">
        <v>374.09602836516069</v>
      </c>
      <c r="W219" s="98">
        <v>0</v>
      </c>
      <c r="X219" s="98">
        <v>0</v>
      </c>
      <c r="Y219" s="98">
        <v>0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9.93682258956634</v>
      </c>
      <c r="C227" s="122">
        <v>16.378553831209572</v>
      </c>
      <c r="D227" s="122">
        <v>16.629637142650459</v>
      </c>
      <c r="E227" s="122">
        <v>23.403826641470083</v>
      </c>
      <c r="F227" s="122">
        <v>27.55240993843238</v>
      </c>
      <c r="G227" s="122">
        <v>27.117452066855861</v>
      </c>
      <c r="H227" s="122">
        <v>28.593280709231113</v>
      </c>
      <c r="I227" s="122">
        <v>26.035479436663671</v>
      </c>
      <c r="J227" s="122">
        <v>19.942064521157501</v>
      </c>
      <c r="K227" s="122">
        <v>25.657552723373495</v>
      </c>
      <c r="L227" s="122">
        <v>24.414625451042891</v>
      </c>
      <c r="M227" s="122">
        <v>31.217514389625258</v>
      </c>
      <c r="N227" s="122">
        <v>26.133823307690427</v>
      </c>
      <c r="O227" s="122">
        <v>24.748910359890811</v>
      </c>
      <c r="P227" s="122">
        <v>23.487036648060485</v>
      </c>
      <c r="Q227" s="122">
        <v>32.012595351810631</v>
      </c>
      <c r="R227" s="122">
        <v>26.265504781781974</v>
      </c>
      <c r="S227" s="122">
        <v>25.221308613768219</v>
      </c>
      <c r="T227" s="122">
        <v>24.423842223951493</v>
      </c>
      <c r="U227" s="122">
        <v>22.937266756232834</v>
      </c>
      <c r="V227" s="122">
        <v>22.786972752166395</v>
      </c>
      <c r="W227" s="122">
        <v>21.242400255918064</v>
      </c>
      <c r="X227" s="122">
        <v>14.320049466460215</v>
      </c>
      <c r="Y227" s="122">
        <v>10.723675389696249</v>
      </c>
      <c r="DA227" s="130" t="s">
        <v>2615</v>
      </c>
    </row>
    <row r="228" spans="1:105" ht="12" customHeight="1" x14ac:dyDescent="0.25">
      <c r="A228" s="97" t="s">
        <v>50</v>
      </c>
      <c r="B228" s="98">
        <v>172.23825821914988</v>
      </c>
      <c r="C228" s="98">
        <v>183.43980290954721</v>
      </c>
      <c r="D228" s="98">
        <v>176.27415371209489</v>
      </c>
      <c r="E228" s="98">
        <v>202.83316422607405</v>
      </c>
      <c r="F228" s="98">
        <v>208.61110381955945</v>
      </c>
      <c r="G228" s="98">
        <v>205.31785136333724</v>
      </c>
      <c r="H228" s="98">
        <v>216.49198251274987</v>
      </c>
      <c r="I228" s="98">
        <v>204.5644812880717</v>
      </c>
      <c r="J228" s="98">
        <v>189.44961295099628</v>
      </c>
      <c r="K228" s="98">
        <v>211.18139549238185</v>
      </c>
      <c r="L228" s="98">
        <v>184.04871493863101</v>
      </c>
      <c r="M228" s="98">
        <v>230.30279483666936</v>
      </c>
      <c r="N228" s="98">
        <v>208.2409412771523</v>
      </c>
      <c r="O228" s="98">
        <v>198.46722346297054</v>
      </c>
      <c r="P228" s="98">
        <v>184.45551711502281</v>
      </c>
      <c r="Q228" s="98">
        <v>266.17214112741425</v>
      </c>
      <c r="R228" s="98">
        <v>224.02032276089628</v>
      </c>
      <c r="S228" s="98">
        <v>220.80541880732932</v>
      </c>
      <c r="T228" s="98">
        <v>226.05045462593404</v>
      </c>
      <c r="U228" s="98">
        <v>219.24204141165882</v>
      </c>
      <c r="V228" s="98">
        <v>241.05042744693665</v>
      </c>
      <c r="W228" s="98">
        <v>266.93763213159684</v>
      </c>
      <c r="X228" s="98">
        <v>248.29509498625086</v>
      </c>
      <c r="Y228" s="98">
        <v>216.98330416172621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114.24969774281067</v>
      </c>
      <c r="C231" s="118">
        <f t="shared" si="108"/>
        <v>116.85667670782017</v>
      </c>
      <c r="D231" s="118">
        <f t="shared" si="108"/>
        <v>125.97060232033262</v>
      </c>
      <c r="E231" s="118">
        <f t="shared" si="108"/>
        <v>125.39679756307018</v>
      </c>
      <c r="F231" s="118">
        <f t="shared" si="108"/>
        <v>123.74501901290039</v>
      </c>
      <c r="G231" s="118">
        <f t="shared" si="108"/>
        <v>123.99397951527943</v>
      </c>
      <c r="H231" s="118">
        <f t="shared" si="108"/>
        <v>120.35061238353994</v>
      </c>
      <c r="I231" s="118">
        <f t="shared" si="108"/>
        <v>118.21670526711671</v>
      </c>
      <c r="J231" s="118">
        <f t="shared" si="108"/>
        <v>114.56653114831508</v>
      </c>
      <c r="K231" s="118">
        <f t="shared" si="108"/>
        <v>80.386656863578239</v>
      </c>
      <c r="L231" s="118">
        <f t="shared" si="108"/>
        <v>61.007383309324169</v>
      </c>
      <c r="M231" s="118">
        <f t="shared" si="108"/>
        <v>168.89522625462573</v>
      </c>
      <c r="N231" s="118">
        <f t="shared" si="108"/>
        <v>118.49651925814166</v>
      </c>
      <c r="O231" s="118">
        <f t="shared" si="108"/>
        <v>98.71223083273631</v>
      </c>
      <c r="P231" s="118">
        <f t="shared" si="108"/>
        <v>73.676955924861716</v>
      </c>
      <c r="Q231" s="118">
        <f t="shared" si="108"/>
        <v>167.20157978372018</v>
      </c>
      <c r="R231" s="118">
        <f t="shared" ref="R231:V231" si="109">R232+R235+R237+R246</f>
        <v>141.93858952910284</v>
      </c>
      <c r="S231" s="118">
        <f t="shared" si="109"/>
        <v>106.58385667673336</v>
      </c>
      <c r="T231" s="118">
        <f t="shared" si="109"/>
        <v>104.27340935900121</v>
      </c>
      <c r="U231" s="118">
        <f t="shared" si="109"/>
        <v>105.27801021144636</v>
      </c>
      <c r="V231" s="118">
        <f t="shared" si="109"/>
        <v>113.37923224421985</v>
      </c>
      <c r="W231" s="118">
        <f t="shared" ref="W231:Y231" si="110">W232+W235+W237+W246</f>
        <v>119.64420375264723</v>
      </c>
      <c r="X231" s="118">
        <f t="shared" si="110"/>
        <v>105.21480538945605</v>
      </c>
      <c r="Y231" s="118">
        <f t="shared" si="110"/>
        <v>90.569589265740476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88.896833281860125</v>
      </c>
      <c r="C232" s="123">
        <f t="shared" si="111"/>
        <v>92.43127864572709</v>
      </c>
      <c r="D232" s="123">
        <f t="shared" si="111"/>
        <v>99.670629448755307</v>
      </c>
      <c r="E232" s="123">
        <f t="shared" si="111"/>
        <v>99.288080042944998</v>
      </c>
      <c r="F232" s="123">
        <f t="shared" si="111"/>
        <v>97.702514487889673</v>
      </c>
      <c r="G232" s="123">
        <f t="shared" si="111"/>
        <v>97.025293094731396</v>
      </c>
      <c r="H232" s="123">
        <f t="shared" si="111"/>
        <v>92.785521549712442</v>
      </c>
      <c r="I232" s="123">
        <f t="shared" si="111"/>
        <v>90.813849724447209</v>
      </c>
      <c r="J232" s="123">
        <f t="shared" si="111"/>
        <v>84.953924259528279</v>
      </c>
      <c r="K232" s="123">
        <f t="shared" si="111"/>
        <v>49.805412657666032</v>
      </c>
      <c r="L232" s="123">
        <f t="shared" si="111"/>
        <v>30.76858060563611</v>
      </c>
      <c r="M232" s="123">
        <f t="shared" si="111"/>
        <v>136.71934427664729</v>
      </c>
      <c r="N232" s="123">
        <f t="shared" si="111"/>
        <v>88.259949327790508</v>
      </c>
      <c r="O232" s="123">
        <f t="shared" si="111"/>
        <v>69.905767082219924</v>
      </c>
      <c r="P232" s="123">
        <f t="shared" si="111"/>
        <v>45.121417694001387</v>
      </c>
      <c r="Q232" s="123">
        <f t="shared" si="111"/>
        <v>137.55343470356223</v>
      </c>
      <c r="R232" s="123">
        <f t="shared" ref="R232:V232" si="112">SUM(R233:R234)</f>
        <v>112.00105577007407</v>
      </c>
      <c r="S232" s="123">
        <f t="shared" si="112"/>
        <v>75.286621205993711</v>
      </c>
      <c r="T232" s="123">
        <f t="shared" si="112"/>
        <v>73.08672717310894</v>
      </c>
      <c r="U232" s="123">
        <f t="shared" si="112"/>
        <v>74.486829538173268</v>
      </c>
      <c r="V232" s="123">
        <f t="shared" si="112"/>
        <v>81.227159203825806</v>
      </c>
      <c r="W232" s="123">
        <f t="shared" ref="W232:Y232" si="113">SUM(W233:W234)</f>
        <v>86.427471748201341</v>
      </c>
      <c r="X232" s="123">
        <f t="shared" si="113"/>
        <v>72.945057172507916</v>
      </c>
      <c r="Y232" s="123">
        <f t="shared" si="113"/>
        <v>58.649982864786431</v>
      </c>
      <c r="DA232" s="130" t="s">
        <v>2769</v>
      </c>
    </row>
    <row r="233" spans="1:105" ht="12" customHeight="1" x14ac:dyDescent="0.25">
      <c r="A233" s="97" t="s">
        <v>74</v>
      </c>
      <c r="B233" s="99">
        <v>88.050619596692727</v>
      </c>
      <c r="C233" s="99">
        <v>91.558698778391033</v>
      </c>
      <c r="D233" s="99">
        <v>98.732209970511178</v>
      </c>
      <c r="E233" s="99">
        <v>98.359057914604577</v>
      </c>
      <c r="F233" s="99">
        <v>96.789406881690454</v>
      </c>
      <c r="G233" s="99">
        <v>96.125458003167566</v>
      </c>
      <c r="H233" s="99">
        <v>91.923363812226256</v>
      </c>
      <c r="I233" s="99">
        <v>89.973696892544581</v>
      </c>
      <c r="J233" s="99">
        <v>84.158167151900429</v>
      </c>
      <c r="K233" s="99">
        <v>49.318701687785058</v>
      </c>
      <c r="L233" s="99">
        <v>30.458950807423026</v>
      </c>
      <c r="M233" s="99">
        <v>135.30902495881026</v>
      </c>
      <c r="N233" s="99">
        <v>87.361243489348695</v>
      </c>
      <c r="O233" s="99">
        <v>69.164716220269483</v>
      </c>
      <c r="P233" s="99">
        <v>44.634442806879896</v>
      </c>
      <c r="Q233" s="99">
        <v>136.04578043076168</v>
      </c>
      <c r="R233" s="99">
        <v>110.78032177427939</v>
      </c>
      <c r="S233" s="99">
        <v>74.464178000280725</v>
      </c>
      <c r="T233" s="99">
        <v>72.292307398988541</v>
      </c>
      <c r="U233" s="99">
        <v>73.680668796874258</v>
      </c>
      <c r="V233" s="99">
        <v>80.344285191164957</v>
      </c>
      <c r="W233" s="99">
        <v>85.484256399330249</v>
      </c>
      <c r="X233" s="99">
        <v>72.149343152690847</v>
      </c>
      <c r="Y233" s="99">
        <v>58.004930277113644</v>
      </c>
      <c r="DA233" s="63" t="s">
        <v>2770</v>
      </c>
    </row>
    <row r="234" spans="1:105" ht="12" customHeight="1" x14ac:dyDescent="0.25">
      <c r="A234" s="97" t="s">
        <v>53</v>
      </c>
      <c r="B234" s="99">
        <v>0.84621368516739948</v>
      </c>
      <c r="C234" s="99">
        <v>0.87257986733606041</v>
      </c>
      <c r="D234" s="99">
        <v>0.93841947824412808</v>
      </c>
      <c r="E234" s="99">
        <v>0.92902212834041975</v>
      </c>
      <c r="F234" s="99">
        <v>0.91310760619921316</v>
      </c>
      <c r="G234" s="99">
        <v>0.89983509156383201</v>
      </c>
      <c r="H234" s="99">
        <v>0.8621577374861793</v>
      </c>
      <c r="I234" s="99">
        <v>0.84015283190262446</v>
      </c>
      <c r="J234" s="99">
        <v>0.79575710762784724</v>
      </c>
      <c r="K234" s="99">
        <v>0.48671096988097695</v>
      </c>
      <c r="L234" s="99">
        <v>0.3096297982130844</v>
      </c>
      <c r="M234" s="99">
        <v>1.4103193178370363</v>
      </c>
      <c r="N234" s="99">
        <v>0.89870583844181506</v>
      </c>
      <c r="O234" s="99">
        <v>0.741050861950447</v>
      </c>
      <c r="P234" s="99">
        <v>0.48697488712149062</v>
      </c>
      <c r="Q234" s="99">
        <v>1.5076542728005615</v>
      </c>
      <c r="R234" s="99">
        <v>1.2207339957946868</v>
      </c>
      <c r="S234" s="99">
        <v>0.82244320571298357</v>
      </c>
      <c r="T234" s="99">
        <v>0.79441977412039855</v>
      </c>
      <c r="U234" s="99">
        <v>0.8061607412990085</v>
      </c>
      <c r="V234" s="99">
        <v>0.88287401266084242</v>
      </c>
      <c r="W234" s="99">
        <v>0.94321534887109337</v>
      </c>
      <c r="X234" s="99">
        <v>0.7957140198170739</v>
      </c>
      <c r="Y234" s="99">
        <v>0.64505258767278495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6.7179236483813493E-2</v>
      </c>
      <c r="C235" s="123">
        <f t="shared" si="114"/>
        <v>5.6104093297437867E-2</v>
      </c>
      <c r="D235" s="123">
        <f t="shared" si="114"/>
        <v>3.5953345194143629E-2</v>
      </c>
      <c r="E235" s="123">
        <f t="shared" si="114"/>
        <v>4.4985807477846675E-2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2.6010253903070879E-2</v>
      </c>
      <c r="K235" s="123">
        <f t="shared" si="114"/>
        <v>0.17375847950258058</v>
      </c>
      <c r="L235" s="123">
        <f t="shared" si="114"/>
        <v>0.25157608101733575</v>
      </c>
      <c r="M235" s="123">
        <f t="shared" si="114"/>
        <v>0.18626761056541372</v>
      </c>
      <c r="N235" s="123">
        <f t="shared" si="114"/>
        <v>0.77501491343948559</v>
      </c>
      <c r="O235" s="123">
        <f t="shared" si="114"/>
        <v>0.28202806069729014</v>
      </c>
      <c r="P235" s="123">
        <f t="shared" si="114"/>
        <v>0.35983820521885729</v>
      </c>
      <c r="Q235" s="123">
        <f t="shared" si="114"/>
        <v>0.74410132553137942</v>
      </c>
      <c r="R235" s="123">
        <f t="shared" si="114"/>
        <v>0.74383213282224658</v>
      </c>
      <c r="S235" s="123">
        <f t="shared" si="114"/>
        <v>0.74649644784438818</v>
      </c>
      <c r="T235" s="123">
        <f t="shared" si="114"/>
        <v>0.63756522530150062</v>
      </c>
      <c r="U235" s="123">
        <f t="shared" si="114"/>
        <v>0.67361886552693195</v>
      </c>
      <c r="V235" s="123">
        <f t="shared" si="114"/>
        <v>0.65867910993394163</v>
      </c>
      <c r="W235" s="123">
        <f t="shared" si="114"/>
        <v>0.64728565713611919</v>
      </c>
      <c r="X235" s="123">
        <f t="shared" si="114"/>
        <v>0.51818911736181783</v>
      </c>
      <c r="Y235" s="123">
        <f t="shared" si="114"/>
        <v>0.47957929277251071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6.7179236483813493E-2</v>
      </c>
      <c r="C236" s="99">
        <f>RES_hhdet_fecs!C29</f>
        <v>5.6104093297437867E-2</v>
      </c>
      <c r="D236" s="99">
        <f>RES_hhdet_fecs!D29</f>
        <v>3.5953345194143629E-2</v>
      </c>
      <c r="E236" s="99">
        <f>RES_hhdet_fecs!E29</f>
        <v>4.4985807477846675E-2</v>
      </c>
      <c r="F236" s="99">
        <f>RES_hhdet_fecs!F29</f>
        <v>0</v>
      </c>
      <c r="G236" s="99">
        <f>RES_hhdet_fecs!G29</f>
        <v>0</v>
      </c>
      <c r="H236" s="99">
        <f>RES_hhdet_fecs!H29</f>
        <v>0</v>
      </c>
      <c r="I236" s="99">
        <f>RES_hhdet_fecs!I29</f>
        <v>0</v>
      </c>
      <c r="J236" s="99">
        <f>RES_hhdet_fecs!J29</f>
        <v>2.6010253903070879E-2</v>
      </c>
      <c r="K236" s="99">
        <f>RES_hhdet_fecs!K29</f>
        <v>0.17375847950258058</v>
      </c>
      <c r="L236" s="99">
        <f>RES_hhdet_fecs!L29</f>
        <v>0.25157608101733575</v>
      </c>
      <c r="M236" s="99">
        <f>RES_hhdet_fecs!M29</f>
        <v>0.18626761056541372</v>
      </c>
      <c r="N236" s="99">
        <f>RES_hhdet_fecs!N29</f>
        <v>0.77501491343948559</v>
      </c>
      <c r="O236" s="99">
        <f>RES_hhdet_fecs!O29</f>
        <v>0.28202806069729014</v>
      </c>
      <c r="P236" s="99">
        <f>RES_hhdet_fecs!P29</f>
        <v>0.35983820521885729</v>
      </c>
      <c r="Q236" s="99">
        <f>RES_hhdet_fecs!Q29</f>
        <v>0.74410132553137942</v>
      </c>
      <c r="R236" s="99">
        <f>RES_hhdet_fecs!R29</f>
        <v>0.74383213282224658</v>
      </c>
      <c r="S236" s="99">
        <f>RES_hhdet_fecs!S29</f>
        <v>0.74649644784438818</v>
      </c>
      <c r="T236" s="99">
        <f>RES_hhdet_fecs!T29</f>
        <v>0.63756522530150062</v>
      </c>
      <c r="U236" s="99">
        <f>RES_hhdet_fecs!U29</f>
        <v>0.67361886552693195</v>
      </c>
      <c r="V236" s="99">
        <f>RES_hhdet_fecs!V29</f>
        <v>0.65867910993394163</v>
      </c>
      <c r="W236" s="99">
        <f>RES_hhdet_fecs!W29</f>
        <v>0.64728565713611919</v>
      </c>
      <c r="X236" s="99">
        <f>RES_hhdet_fecs!X29</f>
        <v>0.51818911736181783</v>
      </c>
      <c r="Y236" s="99">
        <f>RES_hhdet_fecs!Y29</f>
        <v>0.47957929277251071</v>
      </c>
      <c r="DA236" s="63" t="s">
        <v>2773</v>
      </c>
    </row>
    <row r="237" spans="1:105" ht="12" customHeight="1" x14ac:dyDescent="0.25">
      <c r="A237" s="121" t="s">
        <v>55</v>
      </c>
      <c r="B237" s="123">
        <v>16.874531779859645</v>
      </c>
      <c r="C237" s="123">
        <v>15.726003794489154</v>
      </c>
      <c r="D237" s="123">
        <v>17.757546357831398</v>
      </c>
      <c r="E237" s="123">
        <v>17.217122142556569</v>
      </c>
      <c r="F237" s="123">
        <v>16.705847887344952</v>
      </c>
      <c r="G237" s="123">
        <v>17.593769814388711</v>
      </c>
      <c r="H237" s="123">
        <v>18.003034259769127</v>
      </c>
      <c r="I237" s="123">
        <v>17.683025147790453</v>
      </c>
      <c r="J237" s="123">
        <v>19.783534715039501</v>
      </c>
      <c r="K237" s="123">
        <v>20.380464859732147</v>
      </c>
      <c r="L237" s="123">
        <v>20.17210057207469</v>
      </c>
      <c r="M237" s="123">
        <v>21.344949437677183</v>
      </c>
      <c r="N237" s="123">
        <v>19.65409559910308</v>
      </c>
      <c r="O237" s="123">
        <v>19.042630564322693</v>
      </c>
      <c r="P237" s="123">
        <v>18.876010581052309</v>
      </c>
      <c r="Q237" s="123">
        <v>18.399240240993109</v>
      </c>
      <c r="R237" s="123">
        <v>18.862767893491206</v>
      </c>
      <c r="S237" s="123">
        <v>19.914266139610312</v>
      </c>
      <c r="T237" s="123">
        <v>20.066727711736878</v>
      </c>
      <c r="U237" s="123">
        <v>19.797568935334638</v>
      </c>
      <c r="V237" s="123">
        <v>20.73876937590153</v>
      </c>
      <c r="W237" s="123">
        <v>21.53307412500665</v>
      </c>
      <c r="X237" s="123">
        <v>21.285920932027135</v>
      </c>
      <c r="Y237" s="123">
        <v>21.316031161398858</v>
      </c>
      <c r="DA237" s="130" t="s">
        <v>2774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23.708758389497206</v>
      </c>
      <c r="N238" s="99">
        <v>22.938713014347694</v>
      </c>
      <c r="O238" s="99">
        <v>21.433337020144041</v>
      </c>
      <c r="P238" s="99">
        <v>21.051975168033231</v>
      </c>
      <c r="Q238" s="99">
        <v>21.35315045519858</v>
      </c>
      <c r="R238" s="99">
        <v>20.117820680451413</v>
      </c>
      <c r="S238" s="99">
        <v>21.124477171172487</v>
      </c>
      <c r="T238" s="99">
        <v>21.301883597926189</v>
      </c>
      <c r="U238" s="99">
        <v>21.152857899089874</v>
      </c>
      <c r="V238" s="99">
        <v>22.434307467261057</v>
      </c>
      <c r="W238" s="99">
        <v>0</v>
      </c>
      <c r="X238" s="99">
        <v>0</v>
      </c>
      <c r="Y238" s="99">
        <v>0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16.874531779859645</v>
      </c>
      <c r="C242" s="102">
        <v>15.726003794489154</v>
      </c>
      <c r="D242" s="102">
        <v>17.757546357831398</v>
      </c>
      <c r="E242" s="102">
        <v>17.217122142556569</v>
      </c>
      <c r="F242" s="102">
        <v>16.705847887344952</v>
      </c>
      <c r="G242" s="102">
        <v>17.593769814388711</v>
      </c>
      <c r="H242" s="102">
        <v>18.003034259769127</v>
      </c>
      <c r="I242" s="102">
        <v>17.683025147790453</v>
      </c>
      <c r="J242" s="102">
        <v>19.783534715039501</v>
      </c>
      <c r="K242" s="102">
        <v>20.380464859732147</v>
      </c>
      <c r="L242" s="102">
        <v>21.225873777796092</v>
      </c>
      <c r="M242" s="102">
        <v>22.085034022453009</v>
      </c>
      <c r="N242" s="102">
        <v>20.245756130787896</v>
      </c>
      <c r="O242" s="102">
        <v>19.541652582126485</v>
      </c>
      <c r="P242" s="102">
        <v>19.311516055912193</v>
      </c>
      <c r="Q242" s="102">
        <v>18.768446445296874</v>
      </c>
      <c r="R242" s="102">
        <v>19.210477823048716</v>
      </c>
      <c r="S242" s="102">
        <v>20.260763704753423</v>
      </c>
      <c r="T242" s="102">
        <v>20.424224183714848</v>
      </c>
      <c r="U242" s="102">
        <v>20.158694208556835</v>
      </c>
      <c r="V242" s="102">
        <v>21.085212953078532</v>
      </c>
      <c r="W242" s="102">
        <v>21.866324871930793</v>
      </c>
      <c r="X242" s="102">
        <v>21.664676320713234</v>
      </c>
      <c r="Y242" s="102">
        <v>21.687744500225755</v>
      </c>
      <c r="DA242" s="131" t="s">
        <v>2779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15.488664102201774</v>
      </c>
      <c r="M243" s="105">
        <v>16.146323879302173</v>
      </c>
      <c r="N243" s="105">
        <v>14.69563494950385</v>
      </c>
      <c r="O243" s="105">
        <v>14.481800392675936</v>
      </c>
      <c r="P243" s="105">
        <v>14.555378969608686</v>
      </c>
      <c r="Q243" s="105">
        <v>14.11147758479871</v>
      </c>
      <c r="R243" s="105">
        <v>14.672314148419705</v>
      </c>
      <c r="S243" s="105">
        <v>15.686086807786749</v>
      </c>
      <c r="T243" s="105">
        <v>15.694040196243414</v>
      </c>
      <c r="U243" s="105">
        <v>15.63479186326418</v>
      </c>
      <c r="V243" s="105">
        <v>16.565192299004199</v>
      </c>
      <c r="W243" s="105">
        <v>17.466571339755017</v>
      </c>
      <c r="X243" s="105">
        <v>17.542689484267761</v>
      </c>
      <c r="Y243" s="105">
        <v>17.670706031766937</v>
      </c>
      <c r="DA243" s="132" t="s">
        <v>2780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7.3068697325062386</v>
      </c>
      <c r="M244" s="99">
        <v>7.4096560328345165</v>
      </c>
      <c r="N244" s="99">
        <v>6.359712915551829</v>
      </c>
      <c r="O244" s="99">
        <v>6.5682562473693791</v>
      </c>
      <c r="P244" s="99">
        <v>6.759618711149086</v>
      </c>
      <c r="Q244" s="99">
        <v>6.1941153693760063</v>
      </c>
      <c r="R244" s="99">
        <v>6.8330423048296307</v>
      </c>
      <c r="S244" s="99">
        <v>7.6494709454424994</v>
      </c>
      <c r="T244" s="99">
        <v>7.2369221930548102</v>
      </c>
      <c r="U244" s="99">
        <v>7.1581985841610329</v>
      </c>
      <c r="V244" s="99">
        <v>7.6737773928280104</v>
      </c>
      <c r="W244" s="99">
        <v>8.0076075260152191</v>
      </c>
      <c r="X244" s="99">
        <v>7.9236269643153383</v>
      </c>
      <c r="Y244" s="99">
        <v>7.8722645254570596</v>
      </c>
      <c r="DA244" s="63" t="s">
        <v>2781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8.1817943696955382</v>
      </c>
      <c r="M245" s="99">
        <v>8.7366678464676557</v>
      </c>
      <c r="N245" s="99">
        <v>8.3359220339520235</v>
      </c>
      <c r="O245" s="99">
        <v>7.913544145306556</v>
      </c>
      <c r="P245" s="99">
        <v>7.7957602584596</v>
      </c>
      <c r="Q245" s="99">
        <v>7.9173622154227052</v>
      </c>
      <c r="R245" s="99">
        <v>7.8392718435900761</v>
      </c>
      <c r="S245" s="99">
        <v>8.0366158623442505</v>
      </c>
      <c r="T245" s="99">
        <v>8.4571180031886062</v>
      </c>
      <c r="U245" s="99">
        <v>8.4765932791031435</v>
      </c>
      <c r="V245" s="99">
        <v>8.8914149061761893</v>
      </c>
      <c r="W245" s="99">
        <v>9.4589638137397998</v>
      </c>
      <c r="X245" s="99">
        <v>9.619062519952422</v>
      </c>
      <c r="Y245" s="99">
        <v>9.7984415063098762</v>
      </c>
      <c r="DA245" s="63" t="s">
        <v>2782</v>
      </c>
    </row>
    <row r="246" spans="1:105" ht="12" customHeight="1" x14ac:dyDescent="0.25">
      <c r="A246" s="121" t="s">
        <v>54</v>
      </c>
      <c r="B246" s="123">
        <v>8.4111534446071019</v>
      </c>
      <c r="C246" s="123">
        <v>8.6432901743064825</v>
      </c>
      <c r="D246" s="123">
        <v>8.5064731685517607</v>
      </c>
      <c r="E246" s="123">
        <v>8.846609570090779</v>
      </c>
      <c r="F246" s="123">
        <v>9.3366566376657634</v>
      </c>
      <c r="G246" s="123">
        <v>9.3749166061593332</v>
      </c>
      <c r="H246" s="123">
        <v>9.5620565740583743</v>
      </c>
      <c r="I246" s="123">
        <v>9.7198303948790468</v>
      </c>
      <c r="J246" s="123">
        <v>9.8030619198442324</v>
      </c>
      <c r="K246" s="123">
        <v>10.027020866677477</v>
      </c>
      <c r="L246" s="123">
        <v>9.8151260505960316</v>
      </c>
      <c r="M246" s="123">
        <v>10.644664929735859</v>
      </c>
      <c r="N246" s="123">
        <v>9.8074594178085839</v>
      </c>
      <c r="O246" s="123">
        <v>9.4818051254964004</v>
      </c>
      <c r="P246" s="123">
        <v>9.3196894445891534</v>
      </c>
      <c r="Q246" s="123">
        <v>10.504803513633441</v>
      </c>
      <c r="R246" s="123">
        <v>10.330933732715335</v>
      </c>
      <c r="S246" s="123">
        <v>10.636472883284958</v>
      </c>
      <c r="T246" s="123">
        <v>10.482389248853892</v>
      </c>
      <c r="U246" s="123">
        <v>10.31999287241152</v>
      </c>
      <c r="V246" s="123">
        <v>10.754624554558573</v>
      </c>
      <c r="W246" s="123">
        <v>11.036372222303109</v>
      </c>
      <c r="X246" s="123">
        <v>10.465638167559183</v>
      </c>
      <c r="Y246" s="123">
        <v>10.123995946782676</v>
      </c>
      <c r="DA246" s="130" t="s">
        <v>2783</v>
      </c>
    </row>
    <row r="247" spans="1:105" ht="12" customHeight="1" x14ac:dyDescent="0.25">
      <c r="A247" s="97" t="s">
        <v>50</v>
      </c>
      <c r="B247" s="99">
        <v>10.067007201832741</v>
      </c>
      <c r="C247" s="99">
        <v>10.751252383125196</v>
      </c>
      <c r="D247" s="99">
        <v>10.360123130504901</v>
      </c>
      <c r="E247" s="99">
        <v>11.954623207518045</v>
      </c>
      <c r="F247" s="99">
        <v>12.329888128615117</v>
      </c>
      <c r="G247" s="99">
        <v>12.169570331608574</v>
      </c>
      <c r="H247" s="99">
        <v>12.868205064317479</v>
      </c>
      <c r="I247" s="99">
        <v>12.193605260589653</v>
      </c>
      <c r="J247" s="99">
        <v>11.324456518811086</v>
      </c>
      <c r="K247" s="99">
        <v>12.658834089855077</v>
      </c>
      <c r="L247" s="99">
        <v>11.062918502118364</v>
      </c>
      <c r="M247" s="99">
        <v>13.880218064177777</v>
      </c>
      <c r="N247" s="99">
        <v>12.54552896037433</v>
      </c>
      <c r="O247" s="99">
        <v>11.952252441571932</v>
      </c>
      <c r="P247" s="99">
        <v>11.103581050615398</v>
      </c>
      <c r="Q247" s="99">
        <v>16.013865147756501</v>
      </c>
      <c r="R247" s="99">
        <v>13.472851054270347</v>
      </c>
      <c r="S247" s="99">
        <v>13.273861941097325</v>
      </c>
      <c r="T247" s="99">
        <v>13.58161608967125</v>
      </c>
      <c r="U247" s="99">
        <v>13.161932872135353</v>
      </c>
      <c r="V247" s="99">
        <v>14.455645060151902</v>
      </c>
      <c r="W247" s="99">
        <v>15.983369257300524</v>
      </c>
      <c r="X247" s="99">
        <v>14.855632556115522</v>
      </c>
      <c r="Y247" s="99">
        <v>12.966116910153199</v>
      </c>
      <c r="DA247" s="63" t="s">
        <v>2784</v>
      </c>
    </row>
    <row r="248" spans="1:105" ht="12" customHeight="1" x14ac:dyDescent="0.25">
      <c r="A248" s="109" t="s">
        <v>120</v>
      </c>
      <c r="B248" s="110">
        <v>8.3097746431443067</v>
      </c>
      <c r="C248" s="110">
        <v>8.4366272126575872</v>
      </c>
      <c r="D248" s="110">
        <v>8.3133846308483079</v>
      </c>
      <c r="E248" s="110">
        <v>8.441216486948095</v>
      </c>
      <c r="F248" s="110">
        <v>8.8811648890430366</v>
      </c>
      <c r="G248" s="110">
        <v>8.9496432131561896</v>
      </c>
      <c r="H248" s="110">
        <v>9.0589470211928571</v>
      </c>
      <c r="I248" s="110">
        <v>9.3590715602962504</v>
      </c>
      <c r="J248" s="110">
        <v>9.624074319965775</v>
      </c>
      <c r="K248" s="110">
        <v>9.6630466975146181</v>
      </c>
      <c r="L248" s="110">
        <v>9.624287205069086</v>
      </c>
      <c r="M248" s="110">
        <v>10.137314882027512</v>
      </c>
      <c r="N248" s="110">
        <v>9.4145246087387857</v>
      </c>
      <c r="O248" s="110">
        <v>9.1298509873157769</v>
      </c>
      <c r="P248" s="110">
        <v>9.0594004277247286</v>
      </c>
      <c r="Q248" s="110">
        <v>9.7516445498285975</v>
      </c>
      <c r="R248" s="110">
        <v>9.913628883829265</v>
      </c>
      <c r="S248" s="110">
        <v>10.29637161792229</v>
      </c>
      <c r="T248" s="110">
        <v>10.106967440816737</v>
      </c>
      <c r="U248" s="110">
        <v>9.9879258812071772</v>
      </c>
      <c r="V248" s="110">
        <v>10.368233467997142</v>
      </c>
      <c r="W248" s="110">
        <v>10.608663103652292</v>
      </c>
      <c r="X248" s="110">
        <v>10.196955938384054</v>
      </c>
      <c r="Y248" s="110">
        <v>9.9762308082003575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52.940422637933146</v>
      </c>
      <c r="C250" s="118">
        <f t="shared" si="115"/>
        <v>54.499940089330991</v>
      </c>
      <c r="D250" s="118">
        <f t="shared" si="115"/>
        <v>58.763257693348727</v>
      </c>
      <c r="E250" s="118">
        <f t="shared" si="115"/>
        <v>58.853006086258901</v>
      </c>
      <c r="F250" s="118">
        <f t="shared" si="115"/>
        <v>58.697275439369335</v>
      </c>
      <c r="G250" s="118">
        <f t="shared" si="115"/>
        <v>59.473087538691594</v>
      </c>
      <c r="H250" s="118">
        <f t="shared" si="115"/>
        <v>58.528615094266087</v>
      </c>
      <c r="I250" s="118">
        <f t="shared" si="115"/>
        <v>58.28857970351244</v>
      </c>
      <c r="J250" s="118">
        <f t="shared" si="115"/>
        <v>57.737598172712602</v>
      </c>
      <c r="K250" s="118">
        <f t="shared" si="115"/>
        <v>43.854233025010103</v>
      </c>
      <c r="L250" s="118">
        <f t="shared" si="115"/>
        <v>35.735505563094527</v>
      </c>
      <c r="M250" s="118">
        <f t="shared" si="115"/>
        <v>91.765210656104301</v>
      </c>
      <c r="N250" s="118">
        <f t="shared" si="115"/>
        <v>67.732063047112092</v>
      </c>
      <c r="O250" s="118">
        <f t="shared" si="115"/>
        <v>57.662723361691953</v>
      </c>
      <c r="P250" s="118">
        <f t="shared" si="115"/>
        <v>45.265389399414325</v>
      </c>
      <c r="Q250" s="118">
        <f t="shared" si="115"/>
        <v>100.46913725396867</v>
      </c>
      <c r="R250" s="118">
        <f t="shared" ref="R250:V250" si="116">R251+R254+R256+R265</f>
        <v>86.275589230365398</v>
      </c>
      <c r="S250" s="118">
        <f t="shared" si="116"/>
        <v>66.368206650196498</v>
      </c>
      <c r="T250" s="118">
        <f t="shared" si="116"/>
        <v>64.973126303999379</v>
      </c>
      <c r="U250" s="118">
        <f t="shared" si="116"/>
        <v>65.922551611645986</v>
      </c>
      <c r="V250" s="118">
        <f t="shared" si="116"/>
        <v>71.096459053296599</v>
      </c>
      <c r="W250" s="118">
        <f t="shared" ref="W250:Y250" si="117">W251+W254+W256+W265</f>
        <v>75.578451757513008</v>
      </c>
      <c r="X250" s="118">
        <f t="shared" si="117"/>
        <v>67.689406196231744</v>
      </c>
      <c r="Y250" s="118">
        <f t="shared" si="117"/>
        <v>59.651781925835678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37.386756138588659</v>
      </c>
      <c r="C251" s="123">
        <f t="shared" si="118"/>
        <v>39.421647326318798</v>
      </c>
      <c r="D251" s="123">
        <f t="shared" si="118"/>
        <v>42.631044131127879</v>
      </c>
      <c r="E251" s="123">
        <f t="shared" si="118"/>
        <v>42.76396019285729</v>
      </c>
      <c r="F251" s="123">
        <f t="shared" si="118"/>
        <v>42.57020125710816</v>
      </c>
      <c r="G251" s="123">
        <f t="shared" si="118"/>
        <v>42.712080174130591</v>
      </c>
      <c r="H251" s="123">
        <f t="shared" si="118"/>
        <v>41.30675490567225</v>
      </c>
      <c r="I251" s="123">
        <f t="shared" si="118"/>
        <v>41.046290674137431</v>
      </c>
      <c r="J251" s="123">
        <f t="shared" si="118"/>
        <v>39.048685536411057</v>
      </c>
      <c r="K251" s="123">
        <f t="shared" si="118"/>
        <v>24.166861643713947</v>
      </c>
      <c r="L251" s="123">
        <f t="shared" si="118"/>
        <v>15.399988685255899</v>
      </c>
      <c r="M251" s="123">
        <f t="shared" si="118"/>
        <v>70.404211605603678</v>
      </c>
      <c r="N251" s="123">
        <f t="shared" si="118"/>
        <v>46.169935971891569</v>
      </c>
      <c r="O251" s="123">
        <f t="shared" si="118"/>
        <v>37.99297641783479</v>
      </c>
      <c r="P251" s="123">
        <f t="shared" si="118"/>
        <v>25.308199531114624</v>
      </c>
      <c r="Q251" s="123">
        <f t="shared" si="118"/>
        <v>78.557396959013815</v>
      </c>
      <c r="R251" s="123">
        <f t="shared" ref="R251:V251" si="119">SUM(R252:R253)</f>
        <v>64.05363042197466</v>
      </c>
      <c r="S251" s="123">
        <f t="shared" si="119"/>
        <v>43.098983564132133</v>
      </c>
      <c r="T251" s="123">
        <f t="shared" si="119"/>
        <v>41.864405993901769</v>
      </c>
      <c r="U251" s="123">
        <f t="shared" si="119"/>
        <v>42.672407808752695</v>
      </c>
      <c r="V251" s="123">
        <f t="shared" si="119"/>
        <v>46.545741736827907</v>
      </c>
      <c r="W251" s="123">
        <f t="shared" ref="W251:Y251" si="120">SUM(W252:W253)</f>
        <v>49.57330940370835</v>
      </c>
      <c r="X251" s="123">
        <f t="shared" si="120"/>
        <v>41.981410703594555</v>
      </c>
      <c r="Y251" s="123">
        <f t="shared" si="120"/>
        <v>33.927642063169088</v>
      </c>
      <c r="DA251" s="130" t="s">
        <v>2937</v>
      </c>
    </row>
    <row r="252" spans="1:105" ht="12" customHeight="1" x14ac:dyDescent="0.25">
      <c r="A252" s="97" t="s">
        <v>74</v>
      </c>
      <c r="B252" s="99">
        <v>36.54054245342126</v>
      </c>
      <c r="C252" s="99">
        <v>38.549067458982741</v>
      </c>
      <c r="D252" s="99">
        <v>41.692624652883751</v>
      </c>
      <c r="E252" s="99">
        <v>41.834938064516869</v>
      </c>
      <c r="F252" s="99">
        <v>41.657093650908948</v>
      </c>
      <c r="G252" s="99">
        <v>41.812245082566761</v>
      </c>
      <c r="H252" s="99">
        <v>40.444597168186071</v>
      </c>
      <c r="I252" s="99">
        <v>40.20613784223481</v>
      </c>
      <c r="J252" s="99">
        <v>38.252928428783207</v>
      </c>
      <c r="K252" s="99">
        <v>23.680150673832969</v>
      </c>
      <c r="L252" s="99">
        <v>15.090358887042814</v>
      </c>
      <c r="M252" s="99">
        <v>68.993892287766641</v>
      </c>
      <c r="N252" s="99">
        <v>45.271230133449755</v>
      </c>
      <c r="O252" s="99">
        <v>37.251925555884341</v>
      </c>
      <c r="P252" s="99">
        <v>24.821224643993133</v>
      </c>
      <c r="Q252" s="99">
        <v>77.04974268621325</v>
      </c>
      <c r="R252" s="99">
        <v>62.832896426179978</v>
      </c>
      <c r="S252" s="99">
        <v>42.276540358419147</v>
      </c>
      <c r="T252" s="99">
        <v>41.06998621978137</v>
      </c>
      <c r="U252" s="99">
        <v>41.866247067453685</v>
      </c>
      <c r="V252" s="99">
        <v>45.662867724167064</v>
      </c>
      <c r="W252" s="99">
        <v>48.630094054837258</v>
      </c>
      <c r="X252" s="99">
        <v>41.185696683777479</v>
      </c>
      <c r="Y252" s="99">
        <v>33.282589475496302</v>
      </c>
      <c r="DA252" s="63" t="s">
        <v>2938</v>
      </c>
    </row>
    <row r="253" spans="1:105" ht="12" customHeight="1" x14ac:dyDescent="0.25">
      <c r="A253" s="97" t="s">
        <v>53</v>
      </c>
      <c r="B253" s="99">
        <v>0.84621368516739948</v>
      </c>
      <c r="C253" s="99">
        <v>0.87257986733606041</v>
      </c>
      <c r="D253" s="99">
        <v>0.93841947824412808</v>
      </c>
      <c r="E253" s="99">
        <v>0.92902212834041975</v>
      </c>
      <c r="F253" s="99">
        <v>0.91310760619921316</v>
      </c>
      <c r="G253" s="99">
        <v>0.89983509156383201</v>
      </c>
      <c r="H253" s="99">
        <v>0.8621577374861793</v>
      </c>
      <c r="I253" s="99">
        <v>0.84015283190262446</v>
      </c>
      <c r="J253" s="99">
        <v>0.79575710762784724</v>
      </c>
      <c r="K253" s="99">
        <v>0.48671096988097695</v>
      </c>
      <c r="L253" s="99">
        <v>0.3096297982130844</v>
      </c>
      <c r="M253" s="99">
        <v>1.4103193178370363</v>
      </c>
      <c r="N253" s="99">
        <v>0.89870583844181506</v>
      </c>
      <c r="O253" s="99">
        <v>0.741050861950447</v>
      </c>
      <c r="P253" s="99">
        <v>0.48697488712149062</v>
      </c>
      <c r="Q253" s="99">
        <v>1.5076542728005615</v>
      </c>
      <c r="R253" s="99">
        <v>1.2207339957946868</v>
      </c>
      <c r="S253" s="99">
        <v>0.82244320571298357</v>
      </c>
      <c r="T253" s="99">
        <v>0.79441977412039855</v>
      </c>
      <c r="U253" s="99">
        <v>0.8061607412990085</v>
      </c>
      <c r="V253" s="99">
        <v>0.88287401266084242</v>
      </c>
      <c r="W253" s="99">
        <v>0.94321534887109337</v>
      </c>
      <c r="X253" s="99">
        <v>0.7957140198170739</v>
      </c>
      <c r="Y253" s="99">
        <v>0.64505258767278495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0.10935616458559906</v>
      </c>
      <c r="C254" s="123">
        <f t="shared" si="121"/>
        <v>9.1327749192843172E-2</v>
      </c>
      <c r="D254" s="123">
        <f t="shared" si="121"/>
        <v>5.8525820480275298E-2</v>
      </c>
      <c r="E254" s="123">
        <f t="shared" si="121"/>
        <v>7.3229105063568223E-2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6.9551267739262443E-2</v>
      </c>
      <c r="K254" s="123">
        <f t="shared" si="121"/>
        <v>0.47935836130923459</v>
      </c>
      <c r="L254" s="123">
        <f t="shared" si="121"/>
        <v>0.70517020936632735</v>
      </c>
      <c r="M254" s="123">
        <f t="shared" si="121"/>
        <v>0.53962428927397299</v>
      </c>
      <c r="N254" s="123">
        <f t="shared" si="121"/>
        <v>2.3220911196818657</v>
      </c>
      <c r="O254" s="123">
        <f t="shared" si="121"/>
        <v>0.86297554525978948</v>
      </c>
      <c r="P254" s="123">
        <f t="shared" si="121"/>
        <v>1.1633807169797521</v>
      </c>
      <c r="Q254" s="123">
        <f t="shared" si="121"/>
        <v>2.4658315795250574</v>
      </c>
      <c r="R254" s="123">
        <f t="shared" si="121"/>
        <v>2.4835703670096057</v>
      </c>
      <c r="S254" s="123">
        <f t="shared" si="121"/>
        <v>2.5051747961161213</v>
      </c>
      <c r="T254" s="123">
        <f t="shared" si="121"/>
        <v>2.1544359449291184</v>
      </c>
      <c r="U254" s="123">
        <f t="shared" si="121"/>
        <v>2.2949993422207862</v>
      </c>
      <c r="V254" s="123">
        <f t="shared" si="121"/>
        <v>2.2680984084891511</v>
      </c>
      <c r="W254" s="123">
        <f t="shared" si="121"/>
        <v>2.2451501415346766</v>
      </c>
      <c r="X254" s="123">
        <f t="shared" si="121"/>
        <v>1.8235997580573222</v>
      </c>
      <c r="Y254" s="123">
        <f t="shared" si="121"/>
        <v>1.7060235107627078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0.10935616458559906</v>
      </c>
      <c r="C255" s="99">
        <f>RES_hhdet_tess!C29</f>
        <v>9.1327749192843172E-2</v>
      </c>
      <c r="D255" s="99">
        <f>RES_hhdet_tess!D29</f>
        <v>5.8525820480275298E-2</v>
      </c>
      <c r="E255" s="99">
        <f>RES_hhdet_tess!E29</f>
        <v>7.3229105063568223E-2</v>
      </c>
      <c r="F255" s="99">
        <f>RES_hhdet_tess!F29</f>
        <v>0</v>
      </c>
      <c r="G255" s="99">
        <f>RES_hhdet_tess!G29</f>
        <v>0</v>
      </c>
      <c r="H255" s="99">
        <f>RES_hhdet_tess!H29</f>
        <v>0</v>
      </c>
      <c r="I255" s="99">
        <f>RES_hhdet_tess!I29</f>
        <v>0</v>
      </c>
      <c r="J255" s="99">
        <f>RES_hhdet_tess!J29</f>
        <v>6.9551267739262443E-2</v>
      </c>
      <c r="K255" s="99">
        <f>RES_hhdet_tess!K29</f>
        <v>0.47935836130923459</v>
      </c>
      <c r="L255" s="99">
        <f>RES_hhdet_tess!L29</f>
        <v>0.70517020936632735</v>
      </c>
      <c r="M255" s="99">
        <f>RES_hhdet_tess!M29</f>
        <v>0.53962428927397299</v>
      </c>
      <c r="N255" s="99">
        <f>RES_hhdet_tess!N29</f>
        <v>2.3220911196818657</v>
      </c>
      <c r="O255" s="99">
        <f>RES_hhdet_tess!O29</f>
        <v>0.86297554525978948</v>
      </c>
      <c r="P255" s="99">
        <f>RES_hhdet_tess!P29</f>
        <v>1.1633807169797521</v>
      </c>
      <c r="Q255" s="99">
        <f>RES_hhdet_tess!Q29</f>
        <v>2.4658315795250574</v>
      </c>
      <c r="R255" s="99">
        <f>RES_hhdet_tess!R29</f>
        <v>2.4835703670096057</v>
      </c>
      <c r="S255" s="99">
        <f>RES_hhdet_tess!S29</f>
        <v>2.5051747961161213</v>
      </c>
      <c r="T255" s="99">
        <f>RES_hhdet_tess!T29</f>
        <v>2.1544359449291184</v>
      </c>
      <c r="U255" s="99">
        <f>RES_hhdet_tess!U29</f>
        <v>2.2949993422207862</v>
      </c>
      <c r="V255" s="99">
        <f>RES_hhdet_tess!V29</f>
        <v>2.2680984084891511</v>
      </c>
      <c r="W255" s="99">
        <f>RES_hhdet_tess!W29</f>
        <v>2.2451501415346766</v>
      </c>
      <c r="X255" s="99">
        <f>RES_hhdet_tess!X29</f>
        <v>1.8235997580573222</v>
      </c>
      <c r="Y255" s="99">
        <f>RES_hhdet_tess!Y29</f>
        <v>1.7060235107627078</v>
      </c>
      <c r="DA255" s="63" t="s">
        <v>2941</v>
      </c>
    </row>
    <row r="256" spans="1:105" ht="12" customHeight="1" x14ac:dyDescent="0.25">
      <c r="A256" s="121" t="s">
        <v>55</v>
      </c>
      <c r="B256" s="123">
        <v>9.4339467173167808</v>
      </c>
      <c r="C256" s="123">
        <v>8.849628883015443</v>
      </c>
      <c r="D256" s="123">
        <v>10.027740317417397</v>
      </c>
      <c r="E256" s="123">
        <v>9.7711330685258933</v>
      </c>
      <c r="F256" s="123">
        <v>9.5400668800633213</v>
      </c>
      <c r="G256" s="123">
        <v>10.119646814106519</v>
      </c>
      <c r="H256" s="123">
        <v>10.427277697781259</v>
      </c>
      <c r="I256" s="123">
        <v>10.287647163574016</v>
      </c>
      <c r="J256" s="123">
        <v>11.530351372436957</v>
      </c>
      <c r="K256" s="123">
        <v>11.975230544061821</v>
      </c>
      <c r="L256" s="123">
        <v>12.522156698754353</v>
      </c>
      <c r="M256" s="123">
        <v>13.138534347784747</v>
      </c>
      <c r="N256" s="123">
        <v>12.11736687055819</v>
      </c>
      <c r="O256" s="123">
        <v>11.879049110083592</v>
      </c>
      <c r="P256" s="123">
        <v>11.937796839129019</v>
      </c>
      <c r="Q256" s="123">
        <v>11.746633780095264</v>
      </c>
      <c r="R256" s="123">
        <v>12.086749119470696</v>
      </c>
      <c r="S256" s="123">
        <v>12.834706875082334</v>
      </c>
      <c r="T256" s="123">
        <v>13.076834002830664</v>
      </c>
      <c r="U256" s="123">
        <v>13.103412588664284</v>
      </c>
      <c r="V256" s="123">
        <v>13.959058296367605</v>
      </c>
      <c r="W256" s="123">
        <v>14.938148021763618</v>
      </c>
      <c r="X256" s="123">
        <v>15.205755703519682</v>
      </c>
      <c r="Y256" s="123">
        <v>15.451096135336645</v>
      </c>
      <c r="DA256" s="130" t="s">
        <v>2942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13.034366468730596</v>
      </c>
      <c r="N257" s="99">
        <v>12.611018545893092</v>
      </c>
      <c r="O257" s="99">
        <v>12.176605583732481</v>
      </c>
      <c r="P257" s="99">
        <v>12.260492341735977</v>
      </c>
      <c r="Q257" s="99">
        <v>12.43589428252004</v>
      </c>
      <c r="R257" s="99">
        <v>11.716448666518913</v>
      </c>
      <c r="S257" s="99">
        <v>12.30271689535407</v>
      </c>
      <c r="T257" s="99">
        <v>12.796156050889282</v>
      </c>
      <c r="U257" s="99">
        <v>12.706635512053557</v>
      </c>
      <c r="V257" s="99">
        <v>13.79841015873914</v>
      </c>
      <c r="W257" s="99">
        <v>0</v>
      </c>
      <c r="X257" s="99">
        <v>0</v>
      </c>
      <c r="Y257" s="99">
        <v>0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9.4339467173167808</v>
      </c>
      <c r="C261" s="102">
        <v>8.849628883015443</v>
      </c>
      <c r="D261" s="102">
        <v>10.027740317417397</v>
      </c>
      <c r="E261" s="102">
        <v>9.7711330685258933</v>
      </c>
      <c r="F261" s="102">
        <v>9.5400668800633213</v>
      </c>
      <c r="G261" s="102">
        <v>10.119646814106519</v>
      </c>
      <c r="H261" s="102">
        <v>10.427277697781259</v>
      </c>
      <c r="I261" s="102">
        <v>10.287647163574016</v>
      </c>
      <c r="J261" s="102">
        <v>11.530351372436957</v>
      </c>
      <c r="K261" s="102">
        <v>11.975230544061821</v>
      </c>
      <c r="L261" s="102">
        <v>12.523418712375966</v>
      </c>
      <c r="M261" s="102">
        <v>13.138255664892608</v>
      </c>
      <c r="N261" s="102">
        <v>12.11537643470967</v>
      </c>
      <c r="O261" s="102">
        <v>11.877552610561088</v>
      </c>
      <c r="P261" s="102">
        <v>11.936178095194968</v>
      </c>
      <c r="Q261" s="102">
        <v>11.745340930156637</v>
      </c>
      <c r="R261" s="102">
        <v>12.087520234197614</v>
      </c>
      <c r="S261" s="102">
        <v>12.834710794665593</v>
      </c>
      <c r="T261" s="102">
        <v>13.07412574018154</v>
      </c>
      <c r="U261" s="102">
        <v>13.100633102866672</v>
      </c>
      <c r="V261" s="102">
        <v>13.957378793112376</v>
      </c>
      <c r="W261" s="102">
        <v>14.938012710176244</v>
      </c>
      <c r="X261" s="102">
        <v>15.20707903029016</v>
      </c>
      <c r="Y261" s="102">
        <v>15.456809368826809</v>
      </c>
      <c r="DA261" s="131" t="s">
        <v>2947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12.516547749324962</v>
      </c>
      <c r="M262" s="105">
        <v>13.142599628300536</v>
      </c>
      <c r="N262" s="105">
        <v>12.124701558501789</v>
      </c>
      <c r="O262" s="105">
        <v>11.885383630505986</v>
      </c>
      <c r="P262" s="105">
        <v>11.945151503362201</v>
      </c>
      <c r="Q262" s="105">
        <v>11.744011164207709</v>
      </c>
      <c r="R262" s="105">
        <v>12.087360848344876</v>
      </c>
      <c r="S262" s="105">
        <v>12.849715753515062</v>
      </c>
      <c r="T262" s="105">
        <v>13.115441115289576</v>
      </c>
      <c r="U262" s="105">
        <v>13.143851204948007</v>
      </c>
      <c r="V262" s="105">
        <v>13.981127620181862</v>
      </c>
      <c r="W262" s="105">
        <v>14.939799165690561</v>
      </c>
      <c r="X262" s="105">
        <v>15.192677293202909</v>
      </c>
      <c r="Y262" s="105">
        <v>15.395067493268343</v>
      </c>
      <c r="DA262" s="132" t="s">
        <v>2948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4.3347533796294231</v>
      </c>
      <c r="M263" s="99">
        <v>4.4059317818328765</v>
      </c>
      <c r="N263" s="99">
        <v>3.7887795245497662</v>
      </c>
      <c r="O263" s="99">
        <v>3.9718394851994265</v>
      </c>
      <c r="P263" s="99">
        <v>4.1493912449026009</v>
      </c>
      <c r="Q263" s="99">
        <v>3.8266489487850022</v>
      </c>
      <c r="R263" s="99">
        <v>4.2480890047547986</v>
      </c>
      <c r="S263" s="99">
        <v>4.8130998911708103</v>
      </c>
      <c r="T263" s="99">
        <v>4.6583231121009732</v>
      </c>
      <c r="U263" s="99">
        <v>4.6672579258448623</v>
      </c>
      <c r="V263" s="99">
        <v>5.0897127140056764</v>
      </c>
      <c r="W263" s="99">
        <v>5.4808353519507627</v>
      </c>
      <c r="X263" s="99">
        <v>5.5736147732504868</v>
      </c>
      <c r="Y263" s="99">
        <v>5.5966259869584682</v>
      </c>
      <c r="DA263" s="63" t="s">
        <v>2949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8.1817943696955382</v>
      </c>
      <c r="M264" s="99">
        <v>8.7366678464676557</v>
      </c>
      <c r="N264" s="99">
        <v>8.3359220339520235</v>
      </c>
      <c r="O264" s="99">
        <v>7.913544145306556</v>
      </c>
      <c r="P264" s="99">
        <v>7.7957602584596</v>
      </c>
      <c r="Q264" s="99">
        <v>7.9173622154227052</v>
      </c>
      <c r="R264" s="99">
        <v>7.8392718435900761</v>
      </c>
      <c r="S264" s="99">
        <v>8.0366158623442505</v>
      </c>
      <c r="T264" s="99">
        <v>8.4571180031886062</v>
      </c>
      <c r="U264" s="99">
        <v>8.4765932791031435</v>
      </c>
      <c r="V264" s="99">
        <v>8.8914149061761893</v>
      </c>
      <c r="W264" s="99">
        <v>9.4589638137397998</v>
      </c>
      <c r="X264" s="99">
        <v>9.619062519952422</v>
      </c>
      <c r="Y264" s="99">
        <v>9.7984415063098762</v>
      </c>
      <c r="DA264" s="63" t="s">
        <v>2950</v>
      </c>
    </row>
    <row r="265" spans="1:105" ht="12" customHeight="1" x14ac:dyDescent="0.25">
      <c r="A265" s="121" t="s">
        <v>54</v>
      </c>
      <c r="B265" s="123">
        <v>6.0103636174421071</v>
      </c>
      <c r="C265" s="123">
        <v>6.1373361308039094</v>
      </c>
      <c r="D265" s="123">
        <v>6.0459474243231721</v>
      </c>
      <c r="E265" s="123">
        <v>6.244683719812155</v>
      </c>
      <c r="F265" s="123">
        <v>6.5870073021978559</v>
      </c>
      <c r="G265" s="123">
        <v>6.641360550454487</v>
      </c>
      <c r="H265" s="123">
        <v>6.7945824908125783</v>
      </c>
      <c r="I265" s="123">
        <v>6.9546418658009905</v>
      </c>
      <c r="J265" s="123">
        <v>7.0890099961253226</v>
      </c>
      <c r="K265" s="123">
        <v>7.232782475925096</v>
      </c>
      <c r="L265" s="123">
        <v>7.108189969717948</v>
      </c>
      <c r="M265" s="123">
        <v>7.6828404134419115</v>
      </c>
      <c r="N265" s="123">
        <v>7.1226690849804664</v>
      </c>
      <c r="O265" s="123">
        <v>6.9277222885137872</v>
      </c>
      <c r="P265" s="123">
        <v>6.856012312190928</v>
      </c>
      <c r="Q265" s="123">
        <v>7.6992749353345245</v>
      </c>
      <c r="R265" s="123">
        <v>7.6516393219104417</v>
      </c>
      <c r="S265" s="123">
        <v>7.9293414148659132</v>
      </c>
      <c r="T265" s="123">
        <v>7.8774503623378296</v>
      </c>
      <c r="U265" s="123">
        <v>7.8517318720082256</v>
      </c>
      <c r="V265" s="123">
        <v>8.3235606116119403</v>
      </c>
      <c r="W265" s="123">
        <v>8.8218441905063596</v>
      </c>
      <c r="X265" s="123">
        <v>8.6786400310601781</v>
      </c>
      <c r="Y265" s="123">
        <v>8.5670202165672453</v>
      </c>
      <c r="DA265" s="130" t="s">
        <v>2951</v>
      </c>
    </row>
    <row r="266" spans="1:105" ht="12" customHeight="1" x14ac:dyDescent="0.25">
      <c r="A266" s="97" t="s">
        <v>50</v>
      </c>
      <c r="B266" s="99">
        <v>5.6451068136664126</v>
      </c>
      <c r="C266" s="99">
        <v>6.0554938526036333</v>
      </c>
      <c r="D266" s="99">
        <v>5.8493425108089712</v>
      </c>
      <c r="E266" s="99">
        <v>6.7566747851900217</v>
      </c>
      <c r="F266" s="99">
        <v>6.9891858967841216</v>
      </c>
      <c r="G266" s="99">
        <v>6.8983098990334861</v>
      </c>
      <c r="H266" s="99">
        <v>7.311322356004708</v>
      </c>
      <c r="I266" s="99">
        <v>6.9280352851428759</v>
      </c>
      <c r="J266" s="99">
        <v>6.4441363785552328</v>
      </c>
      <c r="K266" s="99">
        <v>7.2253747721512793</v>
      </c>
      <c r="L266" s="99">
        <v>6.3244326158334685</v>
      </c>
      <c r="M266" s="99">
        <v>7.9443889160211816</v>
      </c>
      <c r="N266" s="99">
        <v>7.1822843382347674</v>
      </c>
      <c r="O266" s="99">
        <v>6.8457632526016905</v>
      </c>
      <c r="P266" s="99">
        <v>6.3625879034056334</v>
      </c>
      <c r="Q266" s="99">
        <v>9.1826990818509984</v>
      </c>
      <c r="R266" s="99">
        <v>7.7297461686403475</v>
      </c>
      <c r="S266" s="99">
        <v>7.6200996259730429</v>
      </c>
      <c r="T266" s="99">
        <v>7.8096209430533543</v>
      </c>
      <c r="U266" s="99">
        <v>7.5916527687273376</v>
      </c>
      <c r="V266" s="99">
        <v>8.3798925272903109</v>
      </c>
      <c r="W266" s="99">
        <v>9.3789990978482507</v>
      </c>
      <c r="X266" s="99">
        <v>8.8427538299482826</v>
      </c>
      <c r="Y266" s="99">
        <v>7.7894747502777637</v>
      </c>
      <c r="DA266" s="63" t="s">
        <v>2952</v>
      </c>
    </row>
    <row r="267" spans="1:105" ht="12" customHeight="1" x14ac:dyDescent="0.25">
      <c r="A267" s="109" t="s">
        <v>120</v>
      </c>
      <c r="B267" s="110">
        <v>6.032726278897762</v>
      </c>
      <c r="C267" s="110">
        <v>6.1453598835686423</v>
      </c>
      <c r="D267" s="110">
        <v>6.0664271028142354</v>
      </c>
      <c r="E267" s="110">
        <v>6.1779022765019977</v>
      </c>
      <c r="F267" s="110">
        <v>6.5258062117173372</v>
      </c>
      <c r="G267" s="110">
        <v>6.6022595626272489</v>
      </c>
      <c r="H267" s="110">
        <v>6.7159481635007312</v>
      </c>
      <c r="I267" s="110">
        <v>6.9585219921469657</v>
      </c>
      <c r="J267" s="110">
        <v>7.1648774805453321</v>
      </c>
      <c r="K267" s="110">
        <v>7.2338069455959433</v>
      </c>
      <c r="L267" s="110">
        <v>7.2280587414885149</v>
      </c>
      <c r="M267" s="110">
        <v>7.6418283701380583</v>
      </c>
      <c r="N267" s="110">
        <v>7.1141138208460246</v>
      </c>
      <c r="O267" s="110">
        <v>6.939398644314962</v>
      </c>
      <c r="P267" s="110">
        <v>6.9280082528780023</v>
      </c>
      <c r="Q267" s="110">
        <v>7.4964719414175258</v>
      </c>
      <c r="R267" s="110">
        <v>7.6412652851246934</v>
      </c>
      <c r="S267" s="110">
        <v>7.969219309783969</v>
      </c>
      <c r="T267" s="110">
        <v>7.88566681261198</v>
      </c>
      <c r="U267" s="110">
        <v>7.8821208616807734</v>
      </c>
      <c r="V267" s="110">
        <v>8.3176794904254567</v>
      </c>
      <c r="W267" s="110">
        <v>8.7736735058090911</v>
      </c>
      <c r="X267" s="110">
        <v>8.6685957217921281</v>
      </c>
      <c r="Y267" s="110">
        <v>8.6074456998809659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20.133510748890586</v>
      </c>
      <c r="C269" s="118">
        <f t="shared" si="122"/>
        <v>21.01653245122705</v>
      </c>
      <c r="D269" s="118">
        <f t="shared" si="122"/>
        <v>22.650028210328259</v>
      </c>
      <c r="E269" s="118">
        <f t="shared" si="122"/>
        <v>22.656583466014631</v>
      </c>
      <c r="F269" s="118">
        <f t="shared" si="122"/>
        <v>22.356606227831097</v>
      </c>
      <c r="G269" s="118">
        <f t="shared" si="122"/>
        <v>22.200973703691954</v>
      </c>
      <c r="H269" s="118">
        <f t="shared" si="122"/>
        <v>21.267386611073483</v>
      </c>
      <c r="I269" s="118">
        <f t="shared" si="122"/>
        <v>20.790957633328045</v>
      </c>
      <c r="J269" s="118">
        <f t="shared" si="122"/>
        <v>19.388154886311291</v>
      </c>
      <c r="K269" s="118">
        <f t="shared" si="122"/>
        <v>11.552605899453976</v>
      </c>
      <c r="L269" s="118">
        <f t="shared" si="122"/>
        <v>7.2524193814370292</v>
      </c>
      <c r="M269" s="118">
        <f t="shared" si="122"/>
        <v>31.177965090039915</v>
      </c>
      <c r="N269" s="118">
        <f t="shared" si="122"/>
        <v>20.213009606185018</v>
      </c>
      <c r="O269" s="118">
        <f t="shared" si="122"/>
        <v>16.061703045464821</v>
      </c>
      <c r="P269" s="118">
        <f t="shared" si="122"/>
        <v>10.471962904780009</v>
      </c>
      <c r="Q269" s="118">
        <f t="shared" si="122"/>
        <v>31.35150006036255</v>
      </c>
      <c r="R269" s="118">
        <f t="shared" ref="R269:V269" si="123">R270+R273+R275+R284</f>
        <v>25.53303421453246</v>
      </c>
      <c r="S269" s="118">
        <f t="shared" si="123"/>
        <v>17.270043518502405</v>
      </c>
      <c r="T269" s="118">
        <f t="shared" si="123"/>
        <v>16.762679981089335</v>
      </c>
      <c r="U269" s="118">
        <f t="shared" si="123"/>
        <v>17.058481131002427</v>
      </c>
      <c r="V269" s="118">
        <f t="shared" si="123"/>
        <v>18.566149713862295</v>
      </c>
      <c r="W269" s="118">
        <f t="shared" ref="W269:Y269" si="124">W270+W273+W275+W284</f>
        <v>19.707534574679087</v>
      </c>
      <c r="X269" s="118">
        <f t="shared" si="124"/>
        <v>16.584070131714213</v>
      </c>
      <c r="Y269" s="118">
        <f t="shared" si="124"/>
        <v>13.321965688892764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20.00157874758472</v>
      </c>
      <c r="C270" s="123">
        <f t="shared" si="125"/>
        <v>20.798474014499309</v>
      </c>
      <c r="D270" s="123">
        <f t="shared" si="125"/>
        <v>22.428008816901325</v>
      </c>
      <c r="E270" s="123">
        <f t="shared" si="125"/>
        <v>22.343243595881578</v>
      </c>
      <c r="F270" s="123">
        <f t="shared" si="125"/>
        <v>21.986681667244806</v>
      </c>
      <c r="G270" s="123">
        <f t="shared" si="125"/>
        <v>21.835859039999551</v>
      </c>
      <c r="H270" s="123">
        <f t="shared" si="125"/>
        <v>20.881311323585322</v>
      </c>
      <c r="I270" s="123">
        <f t="shared" si="125"/>
        <v>20.43842498611043</v>
      </c>
      <c r="J270" s="123">
        <f t="shared" si="125"/>
        <v>19.1173692502257</v>
      </c>
      <c r="K270" s="123">
        <f t="shared" si="125"/>
        <v>11.203236275397254</v>
      </c>
      <c r="L270" s="123">
        <f t="shared" si="125"/>
        <v>6.9190552654142161</v>
      </c>
      <c r="M270" s="123">
        <f t="shared" si="125"/>
        <v>30.736798109643331</v>
      </c>
      <c r="N270" s="123">
        <f t="shared" si="125"/>
        <v>19.84498007104045</v>
      </c>
      <c r="O270" s="123">
        <f t="shared" si="125"/>
        <v>15.711456936596415</v>
      </c>
      <c r="P270" s="123">
        <f t="shared" si="125"/>
        <v>10.13916002801084</v>
      </c>
      <c r="Q270" s="123">
        <f t="shared" si="125"/>
        <v>30.904159482651828</v>
      </c>
      <c r="R270" s="123">
        <f t="shared" ref="R270:V270" si="126">SUM(R271:R272)</f>
        <v>25.164857894245305</v>
      </c>
      <c r="S270" s="123">
        <f t="shared" si="126"/>
        <v>16.915282674543771</v>
      </c>
      <c r="T270" s="123">
        <f t="shared" si="126"/>
        <v>16.42192054875424</v>
      </c>
      <c r="U270" s="123">
        <f t="shared" si="126"/>
        <v>16.73730072389796</v>
      </c>
      <c r="V270" s="123">
        <f t="shared" si="126"/>
        <v>18.251007824025038</v>
      </c>
      <c r="W270" s="123">
        <f t="shared" ref="W270:Y270" si="127">SUM(W271:W272)</f>
        <v>19.418603683671861</v>
      </c>
      <c r="X270" s="123">
        <f t="shared" si="127"/>
        <v>16.389444790565253</v>
      </c>
      <c r="Y270" s="123">
        <f t="shared" si="127"/>
        <v>13.176399961749137</v>
      </c>
      <c r="DA270" s="130" t="s">
        <v>3105</v>
      </c>
    </row>
    <row r="271" spans="1:105" ht="12" customHeight="1" x14ac:dyDescent="0.25">
      <c r="A271" s="97" t="s">
        <v>74</v>
      </c>
      <c r="B271" s="99">
        <v>20.00157874758472</v>
      </c>
      <c r="C271" s="99">
        <v>20.798474014499309</v>
      </c>
      <c r="D271" s="99">
        <v>22.428008816901325</v>
      </c>
      <c r="E271" s="99">
        <v>22.343243595881578</v>
      </c>
      <c r="F271" s="99">
        <v>21.986681667244806</v>
      </c>
      <c r="G271" s="99">
        <v>21.835859039999551</v>
      </c>
      <c r="H271" s="99">
        <v>20.881311323585322</v>
      </c>
      <c r="I271" s="99">
        <v>20.43842498611043</v>
      </c>
      <c r="J271" s="99">
        <v>19.1173692502257</v>
      </c>
      <c r="K271" s="99">
        <v>11.203236275397254</v>
      </c>
      <c r="L271" s="99">
        <v>6.9190552654142161</v>
      </c>
      <c r="M271" s="99">
        <v>30.736798109643331</v>
      </c>
      <c r="N271" s="99">
        <v>19.84498007104045</v>
      </c>
      <c r="O271" s="99">
        <v>15.711456936596415</v>
      </c>
      <c r="P271" s="99">
        <v>10.13916002801084</v>
      </c>
      <c r="Q271" s="99">
        <v>30.904159482651828</v>
      </c>
      <c r="R271" s="99">
        <v>25.164857894245305</v>
      </c>
      <c r="S271" s="99">
        <v>16.915282674543771</v>
      </c>
      <c r="T271" s="99">
        <v>16.42192054875424</v>
      </c>
      <c r="U271" s="99">
        <v>16.73730072389796</v>
      </c>
      <c r="V271" s="99">
        <v>18.251007824025038</v>
      </c>
      <c r="W271" s="99">
        <v>19.418603683671861</v>
      </c>
      <c r="X271" s="99">
        <v>16.389444790565253</v>
      </c>
      <c r="Y271" s="99">
        <v>13.176399961749137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1.3774121625980016E-2</v>
      </c>
      <c r="N275" s="123">
        <v>1.0379996112229527E-2</v>
      </c>
      <c r="O275" s="123">
        <v>1.1675771792556163E-2</v>
      </c>
      <c r="P275" s="123">
        <v>1.1635442041777203E-2</v>
      </c>
      <c r="Q275" s="123">
        <v>9.8322601163572526E-3</v>
      </c>
      <c r="R275" s="123">
        <v>9.3455299504526437E-3</v>
      </c>
      <c r="S275" s="123">
        <v>1.0341888435783498E-2</v>
      </c>
      <c r="T275" s="123">
        <v>7.4159936829194069E-3</v>
      </c>
      <c r="U275" s="123">
        <v>8.3785234531076839E-3</v>
      </c>
      <c r="V275" s="123">
        <v>4.7230558704939966E-3</v>
      </c>
      <c r="W275" s="123">
        <v>0</v>
      </c>
      <c r="X275" s="123">
        <v>0</v>
      </c>
      <c r="Y275" s="123">
        <v>0</v>
      </c>
      <c r="DA275" s="130" t="s">
        <v>3110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5.3856815557581861</v>
      </c>
      <c r="N276" s="99">
        <v>5.2107580483392226</v>
      </c>
      <c r="O276" s="99">
        <v>4.8687968374959203</v>
      </c>
      <c r="P276" s="99">
        <v>4.7821666791704303</v>
      </c>
      <c r="Q276" s="99">
        <v>4.8505816574029117</v>
      </c>
      <c r="R276" s="99">
        <v>4.5699641457713431</v>
      </c>
      <c r="S276" s="99">
        <v>4.7986362342035438</v>
      </c>
      <c r="T276" s="99">
        <v>4.8389358781049134</v>
      </c>
      <c r="U276" s="99">
        <v>4.8050832003572568</v>
      </c>
      <c r="V276" s="99">
        <v>5.0961772842630229</v>
      </c>
      <c r="W276" s="99">
        <v>0</v>
      </c>
      <c r="X276" s="99">
        <v>0</v>
      </c>
      <c r="Y276" s="99">
        <v>0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0.13193200130586491</v>
      </c>
      <c r="C284" s="123">
        <v>0.21805843672774286</v>
      </c>
      <c r="D284" s="123">
        <v>0.22201939342693336</v>
      </c>
      <c r="E284" s="123">
        <v>0.31333987013305376</v>
      </c>
      <c r="F284" s="123">
        <v>0.36992456058629192</v>
      </c>
      <c r="G284" s="123">
        <v>0.36511466369240425</v>
      </c>
      <c r="H284" s="123">
        <v>0.38607528748816061</v>
      </c>
      <c r="I284" s="123">
        <v>0.35253264721761496</v>
      </c>
      <c r="J284" s="123">
        <v>0.27078563608559225</v>
      </c>
      <c r="K284" s="123">
        <v>0.34936962405672184</v>
      </c>
      <c r="L284" s="123">
        <v>0.33336411602281335</v>
      </c>
      <c r="M284" s="123">
        <v>0.42739285877060629</v>
      </c>
      <c r="N284" s="123">
        <v>0.35764953903233843</v>
      </c>
      <c r="O284" s="123">
        <v>0.33857033707584888</v>
      </c>
      <c r="P284" s="123">
        <v>0.32116743472739151</v>
      </c>
      <c r="Q284" s="123">
        <v>0.43750831759436309</v>
      </c>
      <c r="R284" s="123">
        <v>0.35883079033670418</v>
      </c>
      <c r="S284" s="123">
        <v>0.34441895552285018</v>
      </c>
      <c r="T284" s="123">
        <v>0.33334343865217686</v>
      </c>
      <c r="U284" s="123">
        <v>0.31280188365136191</v>
      </c>
      <c r="V284" s="123">
        <v>0.31041883396676451</v>
      </c>
      <c r="W284" s="123">
        <v>0.28893089100722547</v>
      </c>
      <c r="X284" s="123">
        <v>0.19462534114895891</v>
      </c>
      <c r="Y284" s="123">
        <v>0.14556572714362653</v>
      </c>
      <c r="DA284" s="130" t="s">
        <v>3119</v>
      </c>
    </row>
    <row r="285" spans="1:105" ht="12" customHeight="1" x14ac:dyDescent="0.25">
      <c r="A285" s="97" t="s">
        <v>50</v>
      </c>
      <c r="B285" s="99">
        <v>2.2868213559683253</v>
      </c>
      <c r="C285" s="99">
        <v>2.4422544913507198</v>
      </c>
      <c r="D285" s="99">
        <v>2.3534055703254939</v>
      </c>
      <c r="E285" s="99">
        <v>2.7156122078197993</v>
      </c>
      <c r="F285" s="99">
        <v>2.8008573872962104</v>
      </c>
      <c r="G285" s="99">
        <v>2.764439596528204</v>
      </c>
      <c r="H285" s="99">
        <v>2.9231414624103591</v>
      </c>
      <c r="I285" s="99">
        <v>2.769899370995546</v>
      </c>
      <c r="J285" s="99">
        <v>2.5724635428131268</v>
      </c>
      <c r="K285" s="99">
        <v>2.87558075185148</v>
      </c>
      <c r="L285" s="99">
        <v>2.5130525669412083</v>
      </c>
      <c r="M285" s="99">
        <v>3.1530303354586238</v>
      </c>
      <c r="N285" s="99">
        <v>2.8498423586386332</v>
      </c>
      <c r="O285" s="99">
        <v>2.7150736646274805</v>
      </c>
      <c r="P285" s="99">
        <v>2.5222894714577948</v>
      </c>
      <c r="Q285" s="99">
        <v>3.6377096069643673</v>
      </c>
      <c r="R285" s="99">
        <v>3.0604928454880529</v>
      </c>
      <c r="S285" s="99">
        <v>3.0152904785396695</v>
      </c>
      <c r="T285" s="99">
        <v>3.0851999109297221</v>
      </c>
      <c r="U285" s="99">
        <v>2.9898646712342671</v>
      </c>
      <c r="V285" s="99">
        <v>3.2837443318641064</v>
      </c>
      <c r="W285" s="99">
        <v>3.6307821604883874</v>
      </c>
      <c r="X285" s="99">
        <v>3.3746054914472028</v>
      </c>
      <c r="Y285" s="99">
        <v>2.9453831173104006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1.2932242941949678E-3</v>
      </c>
      <c r="D290" s="117">
        <f t="shared" si="129"/>
        <v>0</v>
      </c>
      <c r="E290" s="117">
        <f t="shared" si="129"/>
        <v>6.7258299601734436E-4</v>
      </c>
      <c r="F290" s="117">
        <f t="shared" si="129"/>
        <v>6.5755709890479594E-4</v>
      </c>
      <c r="G290" s="117">
        <f t="shared" si="129"/>
        <v>6.5245378952648737E-4</v>
      </c>
      <c r="H290" s="117">
        <f t="shared" si="129"/>
        <v>6.2794753449808502E-4</v>
      </c>
      <c r="I290" s="117">
        <f t="shared" si="129"/>
        <v>1.2373588537786149E-3</v>
      </c>
      <c r="J290" s="117">
        <f t="shared" si="129"/>
        <v>1.1852807191828662E-3</v>
      </c>
      <c r="K290" s="117">
        <f t="shared" si="129"/>
        <v>7.0846406547006077E-3</v>
      </c>
      <c r="L290" s="117">
        <f t="shared" si="129"/>
        <v>8.3201596702269995E-3</v>
      </c>
      <c r="M290" s="117">
        <f t="shared" si="129"/>
        <v>4.7362707640215274E-2</v>
      </c>
      <c r="N290" s="117">
        <f t="shared" si="129"/>
        <v>3.1238339166042347E-2</v>
      </c>
      <c r="O290" s="117">
        <f t="shared" si="129"/>
        <v>5.6522432130871325E-2</v>
      </c>
      <c r="P290" s="117">
        <f t="shared" si="129"/>
        <v>9.8746127539997425E-2</v>
      </c>
      <c r="Q290" s="117">
        <f t="shared" si="129"/>
        <v>0.15001485054476418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3.6553160687633363E-4</v>
      </c>
      <c r="Y290" s="117">
        <f t="shared" si="131"/>
        <v>0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9.8789937720480578E-4</v>
      </c>
      <c r="D291" s="122">
        <f t="shared" si="132"/>
        <v>0</v>
      </c>
      <c r="E291" s="122">
        <f t="shared" si="132"/>
        <v>5.1147044922239613E-4</v>
      </c>
      <c r="F291" s="122">
        <f t="shared" si="132"/>
        <v>4.9707658501163044E-4</v>
      </c>
      <c r="G291" s="122">
        <f t="shared" si="132"/>
        <v>4.8617989105603342E-4</v>
      </c>
      <c r="H291" s="122">
        <f t="shared" si="132"/>
        <v>4.5863555808599727E-4</v>
      </c>
      <c r="I291" s="122">
        <f t="shared" si="132"/>
        <v>9.0014619650126491E-4</v>
      </c>
      <c r="J291" s="122">
        <f t="shared" si="132"/>
        <v>8.2106306894731858E-4</v>
      </c>
      <c r="K291" s="122">
        <f t="shared" si="132"/>
        <v>3.9915972039796972E-3</v>
      </c>
      <c r="L291" s="122">
        <f t="shared" si="132"/>
        <v>3.8337436039955525E-3</v>
      </c>
      <c r="M291" s="122">
        <f t="shared" si="132"/>
        <v>3.6538070158494376E-2</v>
      </c>
      <c r="N291" s="122">
        <f t="shared" si="132"/>
        <v>2.1895938691038723E-2</v>
      </c>
      <c r="O291" s="122">
        <f t="shared" si="132"/>
        <v>3.7508893405717815E-2</v>
      </c>
      <c r="P291" s="122">
        <f t="shared" si="132"/>
        <v>5.5000353517160205E-2</v>
      </c>
      <c r="Q291" s="122">
        <f t="shared" si="132"/>
        <v>0.11758689498782592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1.8002356684977772E-4</v>
      </c>
      <c r="Y291" s="122">
        <f t="shared" si="134"/>
        <v>0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9.7766713403921873E-4</v>
      </c>
      <c r="D292" s="98">
        <v>0</v>
      </c>
      <c r="E292" s="98">
        <v>5.0617181095065377E-4</v>
      </c>
      <c r="F292" s="98">
        <v>4.9194387199158062E-4</v>
      </c>
      <c r="G292" s="98">
        <v>4.8120081657412666E-4</v>
      </c>
      <c r="H292" s="98">
        <v>4.5393488996620335E-4</v>
      </c>
      <c r="I292" s="98">
        <v>8.9100466478237708E-4</v>
      </c>
      <c r="J292" s="98">
        <v>8.1266683745709334E-4</v>
      </c>
      <c r="K292" s="98">
        <v>3.950755266806793E-3</v>
      </c>
      <c r="L292" s="98">
        <v>3.7940440020895793E-3</v>
      </c>
      <c r="M292" s="98">
        <v>3.6151854516009004E-2</v>
      </c>
      <c r="N292" s="98">
        <v>2.1662667020647161E-2</v>
      </c>
      <c r="O292" s="98">
        <v>3.7088223939631237E-2</v>
      </c>
      <c r="P292" s="98">
        <v>5.4358203660561745E-2</v>
      </c>
      <c r="Q292" s="98">
        <v>0.1161602984746776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1.7779262329169971E-4</v>
      </c>
      <c r="Y292" s="98">
        <v>0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1.0232243165587094E-5</v>
      </c>
      <c r="D293" s="98">
        <v>0</v>
      </c>
      <c r="E293" s="98">
        <v>5.2986382717423464E-6</v>
      </c>
      <c r="F293" s="98">
        <v>5.1327130200498168E-6</v>
      </c>
      <c r="G293" s="98">
        <v>4.9790744819067644E-6</v>
      </c>
      <c r="H293" s="98">
        <v>4.700668119793906E-6</v>
      </c>
      <c r="I293" s="98">
        <v>9.1415317188877927E-6</v>
      </c>
      <c r="J293" s="98">
        <v>8.3962314902252708E-6</v>
      </c>
      <c r="K293" s="98">
        <v>4.0841937172904477E-5</v>
      </c>
      <c r="L293" s="98">
        <v>3.969960190597317E-5</v>
      </c>
      <c r="M293" s="98">
        <v>3.8621564248537564E-4</v>
      </c>
      <c r="N293" s="98">
        <v>2.3327167039156204E-4</v>
      </c>
      <c r="O293" s="98">
        <v>4.2066946608657936E-4</v>
      </c>
      <c r="P293" s="98">
        <v>6.4214985659845868E-4</v>
      </c>
      <c r="Q293" s="98">
        <v>1.426596513148311E-3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2.2309435580779985E-6</v>
      </c>
      <c r="Y293" s="98">
        <v>0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7.8530462534713257E-5</v>
      </c>
      <c r="L294" s="122">
        <f t="shared" si="135"/>
        <v>4.3169923488894913E-5</v>
      </c>
      <c r="M294" s="122">
        <f t="shared" si="135"/>
        <v>1.1685267324114187E-4</v>
      </c>
      <c r="N294" s="122">
        <f t="shared" si="135"/>
        <v>4.7596302876821392E-4</v>
      </c>
      <c r="O294" s="122">
        <f t="shared" si="135"/>
        <v>1.8431616422146825E-4</v>
      </c>
      <c r="P294" s="122">
        <f t="shared" si="135"/>
        <v>9.7750227286283009E-4</v>
      </c>
      <c r="Q294" s="122">
        <f t="shared" si="135"/>
        <v>3.7341743784310083E-4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4.5968376333940103E-6</v>
      </c>
      <c r="Y294" s="122">
        <f t="shared" si="135"/>
        <v>0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7.8530462534713257E-5</v>
      </c>
      <c r="L295" s="98">
        <v>4.3169923488894913E-5</v>
      </c>
      <c r="M295" s="98">
        <v>1.1685267324114187E-4</v>
      </c>
      <c r="N295" s="98">
        <v>4.7596302876821392E-4</v>
      </c>
      <c r="O295" s="98">
        <v>1.8431616422146825E-4</v>
      </c>
      <c r="P295" s="98">
        <v>9.7750227286283009E-4</v>
      </c>
      <c r="Q295" s="98">
        <v>3.7341743784310083E-4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4.5968376333940103E-6</v>
      </c>
      <c r="Y295" s="98">
        <v>0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1.9784963020759078E-4</v>
      </c>
      <c r="D296" s="122">
        <v>0</v>
      </c>
      <c r="E296" s="122">
        <v>1.0759458705318199E-4</v>
      </c>
      <c r="F296" s="122">
        <v>1.0421716415824311E-4</v>
      </c>
      <c r="G296" s="122">
        <v>1.0962624941247953E-4</v>
      </c>
      <c r="H296" s="122">
        <v>1.1197107246994606E-4</v>
      </c>
      <c r="I296" s="122">
        <v>2.1897991886234388E-4</v>
      </c>
      <c r="J296" s="122">
        <v>2.4310165417539115E-4</v>
      </c>
      <c r="K296" s="122">
        <v>2.003466969648403E-3</v>
      </c>
      <c r="L296" s="122">
        <v>2.8957515035425889E-3</v>
      </c>
      <c r="M296" s="122">
        <v>7.0910073326018392E-3</v>
      </c>
      <c r="N296" s="122">
        <v>5.8854291722071307E-3</v>
      </c>
      <c r="O296" s="122">
        <v>1.2367265145316615E-2</v>
      </c>
      <c r="P296" s="122">
        <v>2.8127538866664092E-2</v>
      </c>
      <c r="Q296" s="122">
        <v>2.0044594682313219E-2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1.1851622284162215E-4</v>
      </c>
      <c r="Y296" s="122">
        <v>0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1.2077416880939204E-4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1.9784963020759078E-4</v>
      </c>
      <c r="D301" s="101">
        <v>0</v>
      </c>
      <c r="E301" s="101">
        <v>1.0759458705318199E-4</v>
      </c>
      <c r="F301" s="101">
        <v>1.0421716415824311E-4</v>
      </c>
      <c r="G301" s="101">
        <v>1.0962624941247953E-4</v>
      </c>
      <c r="H301" s="101">
        <v>1.1197107246994606E-4</v>
      </c>
      <c r="I301" s="101">
        <v>2.1897991886234388E-4</v>
      </c>
      <c r="J301" s="101">
        <v>2.4310165417539115E-4</v>
      </c>
      <c r="K301" s="101">
        <v>2.003466969648403E-3</v>
      </c>
      <c r="L301" s="101">
        <v>1.9431217087393514E-3</v>
      </c>
      <c r="M301" s="101">
        <v>6.6977360463237488E-3</v>
      </c>
      <c r="N301" s="101">
        <v>5.708158584440676E-3</v>
      </c>
      <c r="O301" s="101">
        <v>1.1499841570933193E-2</v>
      </c>
      <c r="P301" s="101">
        <v>2.6183805367761829E-2</v>
      </c>
      <c r="Q301" s="101">
        <v>1.9294655525806417E-2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1.1851622284162215E-4</v>
      </c>
      <c r="Y301" s="101">
        <v>0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9.5262979480323752E-4</v>
      </c>
      <c r="M302" s="104">
        <v>3.9327128627809037E-4</v>
      </c>
      <c r="N302" s="104">
        <v>1.7727058776645442E-4</v>
      </c>
      <c r="O302" s="104">
        <v>8.674235743834221E-4</v>
      </c>
      <c r="P302" s="104">
        <v>1.8229593300928722E-3</v>
      </c>
      <c r="Q302" s="104">
        <v>7.4993915650680039E-4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4.4940879135870138E-4</v>
      </c>
      <c r="M303" s="98">
        <v>1.7984382761290394E-4</v>
      </c>
      <c r="N303" s="98">
        <v>7.5895303776127155E-5</v>
      </c>
      <c r="O303" s="98">
        <v>3.8796772483654524E-4</v>
      </c>
      <c r="P303" s="98">
        <v>8.2960570512692036E-4</v>
      </c>
      <c r="Q303" s="98">
        <v>3.1875992936349491E-4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5.032210034445362E-4</v>
      </c>
      <c r="M304" s="98">
        <v>2.134274586651864E-4</v>
      </c>
      <c r="N304" s="98">
        <v>1.0137528399032728E-4</v>
      </c>
      <c r="O304" s="98">
        <v>4.7945584954687685E-4</v>
      </c>
      <c r="P304" s="98">
        <v>9.9335362496595181E-4</v>
      </c>
      <c r="Q304" s="98">
        <v>4.3117922714330543E-4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1.0747528678257133E-4</v>
      </c>
      <c r="D305" s="122">
        <v>0</v>
      </c>
      <c r="E305" s="122">
        <v>5.3517959741766159E-5</v>
      </c>
      <c r="F305" s="122">
        <v>5.6263349734922398E-5</v>
      </c>
      <c r="G305" s="122">
        <v>5.6647649057974462E-5</v>
      </c>
      <c r="H305" s="122">
        <v>5.7340903942141662E-5</v>
      </c>
      <c r="I305" s="122">
        <v>1.1823273841500597E-4</v>
      </c>
      <c r="J305" s="122">
        <v>1.2111599606015633E-4</v>
      </c>
      <c r="K305" s="122">
        <v>1.0110460185377944E-3</v>
      </c>
      <c r="L305" s="122">
        <v>1.5474946391999635E-3</v>
      </c>
      <c r="M305" s="122">
        <v>3.616777475877915E-3</v>
      </c>
      <c r="N305" s="122">
        <v>2.9810082740282808E-3</v>
      </c>
      <c r="O305" s="122">
        <v>6.4619574156154283E-3</v>
      </c>
      <c r="P305" s="122">
        <v>1.4640732883310309E-2</v>
      </c>
      <c r="Q305" s="122">
        <v>1.2009943436781936E-2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6.2394979551539761E-5</v>
      </c>
      <c r="Y305" s="122">
        <v>0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1.5962015027661095E-4</v>
      </c>
      <c r="L306" s="98">
        <v>2.7837851953149299E-4</v>
      </c>
      <c r="M306" s="98">
        <v>6.9695920998243403E-4</v>
      </c>
      <c r="N306" s="98">
        <v>3.9379969451155543E-4</v>
      </c>
      <c r="O306" s="98">
        <v>1.0510952340095237E-3</v>
      </c>
      <c r="P306" s="98">
        <v>2.3020546590532625E-3</v>
      </c>
      <c r="Q306" s="98">
        <v>2.0087744046418899E-3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1.0747528678257133E-4</v>
      </c>
      <c r="D307" s="33">
        <v>0</v>
      </c>
      <c r="E307" s="33">
        <v>5.3517959741766159E-5</v>
      </c>
      <c r="F307" s="33">
        <v>5.6263349734922398E-5</v>
      </c>
      <c r="G307" s="33">
        <v>5.6647649057974462E-5</v>
      </c>
      <c r="H307" s="33">
        <v>5.7340903942141662E-5</v>
      </c>
      <c r="I307" s="33">
        <v>1.1823273841500597E-4</v>
      </c>
      <c r="J307" s="33">
        <v>1.2111599606015633E-4</v>
      </c>
      <c r="K307" s="33">
        <v>8.5142586826118349E-4</v>
      </c>
      <c r="L307" s="33">
        <v>1.2691161196684705E-3</v>
      </c>
      <c r="M307" s="33">
        <v>2.9198182658954812E-3</v>
      </c>
      <c r="N307" s="33">
        <v>2.5872085795167255E-3</v>
      </c>
      <c r="O307" s="33">
        <v>5.4108621816059046E-3</v>
      </c>
      <c r="P307" s="33">
        <v>1.2338678224257046E-2</v>
      </c>
      <c r="Q307" s="33">
        <v>1.0001169032140045E-2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6.2394979551539761E-5</v>
      </c>
      <c r="Y307" s="33">
        <v>0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6.5574093977072687E-4</v>
      </c>
      <c r="D309" s="117">
        <f t="shared" si="136"/>
        <v>0</v>
      </c>
      <c r="E309" s="117">
        <f t="shared" si="136"/>
        <v>3.4592242731698103E-4</v>
      </c>
      <c r="F309" s="117">
        <f t="shared" si="136"/>
        <v>3.4162658120281633E-4</v>
      </c>
      <c r="G309" s="117">
        <f t="shared" si="136"/>
        <v>3.4235994546664734E-4</v>
      </c>
      <c r="H309" s="117">
        <f t="shared" si="136"/>
        <v>3.3339475512038895E-4</v>
      </c>
      <c r="I309" s="117">
        <f t="shared" si="136"/>
        <v>6.6332112212123817E-4</v>
      </c>
      <c r="J309" s="117">
        <f t="shared" si="136"/>
        <v>6.4572088356923906E-4</v>
      </c>
      <c r="K309" s="117">
        <f t="shared" si="136"/>
        <v>4.1587698723229366E-3</v>
      </c>
      <c r="L309" s="117">
        <f t="shared" si="136"/>
        <v>5.1355410769062387E-3</v>
      </c>
      <c r="M309" s="117">
        <f t="shared" si="136"/>
        <v>2.6562530112508212E-2</v>
      </c>
      <c r="N309" s="117">
        <f t="shared" si="136"/>
        <v>1.9256533629654578E-2</v>
      </c>
      <c r="O309" s="117">
        <f t="shared" si="136"/>
        <v>3.4759975689626618E-2</v>
      </c>
      <c r="P309" s="117">
        <f t="shared" si="136"/>
        <v>6.580440215995749E-2</v>
      </c>
      <c r="Q309" s="117">
        <f t="shared" si="136"/>
        <v>9.7868888153605116E-2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2.7532137552725293E-4</v>
      </c>
      <c r="Y309" s="117">
        <f t="shared" si="138"/>
        <v>0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4.6227502665444607E-4</v>
      </c>
      <c r="D310" s="122">
        <f t="shared" si="139"/>
        <v>0</v>
      </c>
      <c r="E310" s="122">
        <f t="shared" si="139"/>
        <v>2.4390243161798039E-4</v>
      </c>
      <c r="F310" s="122">
        <f t="shared" si="139"/>
        <v>2.3929340285314593E-4</v>
      </c>
      <c r="G310" s="122">
        <f t="shared" si="139"/>
        <v>2.3633955872355908E-4</v>
      </c>
      <c r="H310" s="122">
        <f t="shared" si="139"/>
        <v>2.252132498205953E-4</v>
      </c>
      <c r="I310" s="122">
        <f t="shared" si="139"/>
        <v>4.4661632252143018E-4</v>
      </c>
      <c r="J310" s="122">
        <f t="shared" si="139"/>
        <v>4.1201240932685465E-4</v>
      </c>
      <c r="K310" s="122">
        <f t="shared" si="139"/>
        <v>2.0279416450387625E-3</v>
      </c>
      <c r="L310" s="122">
        <f t="shared" si="139"/>
        <v>1.974530305834481E-3</v>
      </c>
      <c r="M310" s="122">
        <f t="shared" si="139"/>
        <v>1.9280178236966143E-2</v>
      </c>
      <c r="N310" s="122">
        <f t="shared" si="139"/>
        <v>1.1984052651430393E-2</v>
      </c>
      <c r="O310" s="122">
        <f t="shared" si="139"/>
        <v>2.156732543656267E-2</v>
      </c>
      <c r="P310" s="122">
        <f t="shared" si="139"/>
        <v>3.337267922732938E-2</v>
      </c>
      <c r="Q310" s="122">
        <f t="shared" si="139"/>
        <v>7.4333824806903759E-2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1.1770328966899691E-4</v>
      </c>
      <c r="Y310" s="122">
        <f t="shared" si="141"/>
        <v>0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4.5204278348885896E-4</v>
      </c>
      <c r="D311" s="98">
        <v>0</v>
      </c>
      <c r="E311" s="98">
        <v>2.3860379334623803E-4</v>
      </c>
      <c r="F311" s="98">
        <v>2.341606898330961E-4</v>
      </c>
      <c r="G311" s="98">
        <v>2.3136048424165232E-4</v>
      </c>
      <c r="H311" s="98">
        <v>2.205125817008014E-4</v>
      </c>
      <c r="I311" s="98">
        <v>4.3747479080254241E-4</v>
      </c>
      <c r="J311" s="98">
        <v>4.0361617783662935E-4</v>
      </c>
      <c r="K311" s="98">
        <v>1.9870997078658579E-3</v>
      </c>
      <c r="L311" s="98">
        <v>1.9348307039285077E-3</v>
      </c>
      <c r="M311" s="98">
        <v>1.8893962594480767E-2</v>
      </c>
      <c r="N311" s="98">
        <v>1.1750780981038831E-2</v>
      </c>
      <c r="O311" s="98">
        <v>2.1146655970476089E-2</v>
      </c>
      <c r="P311" s="98">
        <v>3.2730529370730919E-2</v>
      </c>
      <c r="Q311" s="98">
        <v>7.2907228293755441E-2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1.1547234611091892E-4</v>
      </c>
      <c r="Y311" s="98">
        <v>0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1.0232243165587094E-5</v>
      </c>
      <c r="D312" s="98">
        <v>0</v>
      </c>
      <c r="E312" s="98">
        <v>5.2986382717423464E-6</v>
      </c>
      <c r="F312" s="98">
        <v>5.1327130200498168E-6</v>
      </c>
      <c r="G312" s="98">
        <v>4.9790744819067644E-6</v>
      </c>
      <c r="H312" s="98">
        <v>4.700668119793906E-6</v>
      </c>
      <c r="I312" s="98">
        <v>9.1415317188877927E-6</v>
      </c>
      <c r="J312" s="98">
        <v>8.3962314902252708E-6</v>
      </c>
      <c r="K312" s="98">
        <v>4.0841937172904477E-5</v>
      </c>
      <c r="L312" s="98">
        <v>3.969960190597317E-5</v>
      </c>
      <c r="M312" s="98">
        <v>3.8621564248537564E-4</v>
      </c>
      <c r="N312" s="98">
        <v>2.3327167039156204E-4</v>
      </c>
      <c r="O312" s="98">
        <v>4.2066946608657936E-4</v>
      </c>
      <c r="P312" s="98">
        <v>6.4214985659845868E-4</v>
      </c>
      <c r="Q312" s="98">
        <v>1.426596513148311E-3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2.2309435580779985E-6</v>
      </c>
      <c r="Y312" s="98">
        <v>0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2.1703975036337561E-4</v>
      </c>
      <c r="L313" s="122">
        <f t="shared" si="142"/>
        <v>1.2327412798678319E-4</v>
      </c>
      <c r="M313" s="122">
        <f t="shared" si="142"/>
        <v>3.4597053840643697E-4</v>
      </c>
      <c r="N313" s="122">
        <f t="shared" si="142"/>
        <v>1.4672503399508143E-3</v>
      </c>
      <c r="O313" s="122">
        <f t="shared" si="142"/>
        <v>5.9372083701743003E-4</v>
      </c>
      <c r="P313" s="122">
        <f t="shared" si="142"/>
        <v>3.2871380547076171E-3</v>
      </c>
      <c r="Q313" s="122">
        <f t="shared" si="142"/>
        <v>1.296302659489379E-3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1.6464888988236392E-5</v>
      </c>
      <c r="Y313" s="122">
        <f t="shared" si="142"/>
        <v>0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2.1703975036337561E-4</v>
      </c>
      <c r="L314" s="98">
        <v>1.2327412798678319E-4</v>
      </c>
      <c r="M314" s="98">
        <v>3.4597053840643697E-4</v>
      </c>
      <c r="N314" s="98">
        <v>1.4672503399508143E-3</v>
      </c>
      <c r="O314" s="98">
        <v>5.9372083701743003E-4</v>
      </c>
      <c r="P314" s="98">
        <v>3.2871380547076171E-3</v>
      </c>
      <c r="Q314" s="98">
        <v>1.296302659489379E-3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1.6464888988236392E-5</v>
      </c>
      <c r="Y314" s="98">
        <v>0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1.1408789339956221E-4</v>
      </c>
      <c r="D315" s="122">
        <v>0</v>
      </c>
      <c r="E315" s="122">
        <v>6.2343570761538776E-5</v>
      </c>
      <c r="F315" s="122">
        <v>6.0540434694742902E-5</v>
      </c>
      <c r="G315" s="122">
        <v>6.3857291511935056E-5</v>
      </c>
      <c r="H315" s="122">
        <v>6.5413439945289609E-5</v>
      </c>
      <c r="I315" s="122">
        <v>1.2832896617690073E-4</v>
      </c>
      <c r="J315" s="122">
        <v>1.429674780091921E-4</v>
      </c>
      <c r="K315" s="122">
        <v>1.1830297930916884E-3</v>
      </c>
      <c r="L315" s="122">
        <v>1.9225743039459357E-3</v>
      </c>
      <c r="M315" s="122">
        <v>4.3294935789413387E-3</v>
      </c>
      <c r="N315" s="122">
        <v>3.6128957214861591E-3</v>
      </c>
      <c r="O315" s="122">
        <v>7.852986886393817E-3</v>
      </c>
      <c r="P315" s="122">
        <v>1.8283844352458573E-2</v>
      </c>
      <c r="Q315" s="122">
        <v>1.3254055267230745E-2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8.6311085571118544E-5</v>
      </c>
      <c r="Y315" s="122">
        <v>0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7.4283171889515337E-5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1.1408789339956221E-4</v>
      </c>
      <c r="D320" s="101">
        <v>0</v>
      </c>
      <c r="E320" s="101">
        <v>6.2343570761538776E-5</v>
      </c>
      <c r="F320" s="101">
        <v>6.0540434694742902E-5</v>
      </c>
      <c r="G320" s="101">
        <v>6.3857291511935056E-5</v>
      </c>
      <c r="H320" s="101">
        <v>6.5413439945289609E-5</v>
      </c>
      <c r="I320" s="101">
        <v>1.2832896617690073E-4</v>
      </c>
      <c r="J320" s="101">
        <v>1.429674780091921E-4</v>
      </c>
      <c r="K320" s="101">
        <v>1.1830297930916884E-3</v>
      </c>
      <c r="L320" s="101">
        <v>1.1527444312463676E-3</v>
      </c>
      <c r="M320" s="101">
        <v>4.0084339154385883E-3</v>
      </c>
      <c r="N320" s="101">
        <v>3.465444118797842E-3</v>
      </c>
      <c r="O320" s="101">
        <v>7.1328902266519847E-3</v>
      </c>
      <c r="P320" s="101">
        <v>1.6687482620783161E-2</v>
      </c>
      <c r="Q320" s="101">
        <v>1.261447689256937E-2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8.6311085571118544E-5</v>
      </c>
      <c r="Y320" s="101">
        <v>0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7.6982987269956808E-4</v>
      </c>
      <c r="M321" s="104">
        <v>3.2105966350275063E-4</v>
      </c>
      <c r="N321" s="104">
        <v>1.4745160268831719E-4</v>
      </c>
      <c r="O321" s="104">
        <v>7.2009665974183293E-4</v>
      </c>
      <c r="P321" s="104">
        <v>1.5220785597858985E-3</v>
      </c>
      <c r="Q321" s="104">
        <v>6.3957837466137421E-4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2.6660886925503183E-4</v>
      </c>
      <c r="M322" s="98">
        <v>1.076322048375642E-4</v>
      </c>
      <c r="N322" s="98">
        <v>4.6076318697989905E-5</v>
      </c>
      <c r="O322" s="98">
        <v>2.4064081019495607E-4</v>
      </c>
      <c r="P322" s="98">
        <v>5.2872493481994666E-4</v>
      </c>
      <c r="Q322" s="98">
        <v>2.0839914751806873E-4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5.032210034445362E-4</v>
      </c>
      <c r="M323" s="98">
        <v>2.134274586651864E-4</v>
      </c>
      <c r="N323" s="98">
        <v>1.0137528399032728E-4</v>
      </c>
      <c r="O323" s="98">
        <v>4.7945584954687685E-4</v>
      </c>
      <c r="P323" s="98">
        <v>9.9335362496595181E-4</v>
      </c>
      <c r="Q323" s="98">
        <v>4.3117922714330543E-4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7.9378019716718504E-5</v>
      </c>
      <c r="D324" s="122">
        <v>0</v>
      </c>
      <c r="E324" s="122">
        <v>3.9676424937461884E-5</v>
      </c>
      <c r="F324" s="122">
        <v>4.1792743654927462E-5</v>
      </c>
      <c r="G324" s="122">
        <v>4.216309523115322E-5</v>
      </c>
      <c r="H324" s="122">
        <v>4.276806535450405E-5</v>
      </c>
      <c r="I324" s="122">
        <v>8.8375833422907218E-5</v>
      </c>
      <c r="J324" s="122">
        <v>9.0740996233192256E-5</v>
      </c>
      <c r="K324" s="122">
        <v>7.3075868382910995E-4</v>
      </c>
      <c r="L324" s="122">
        <v>1.1151623391390392E-3</v>
      </c>
      <c r="M324" s="122">
        <v>2.6068877581942899E-3</v>
      </c>
      <c r="N324" s="122">
        <v>2.1923349167872132E-3</v>
      </c>
      <c r="O324" s="122">
        <v>4.7459425296526997E-3</v>
      </c>
      <c r="P324" s="122">
        <v>1.0860740525461919E-2</v>
      </c>
      <c r="Q324" s="122">
        <v>8.9847054199812294E-3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5.4842111298901093E-5</v>
      </c>
      <c r="Y324" s="122">
        <v>0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9.1251654352984935E-5</v>
      </c>
      <c r="L325" s="98">
        <v>1.5930634099576909E-4</v>
      </c>
      <c r="M325" s="98">
        <v>3.9915523390256078E-4</v>
      </c>
      <c r="N325" s="98">
        <v>2.2563068651504023E-4</v>
      </c>
      <c r="O325" s="98">
        <v>6.0238947265432588E-4</v>
      </c>
      <c r="P325" s="98">
        <v>1.3202760438583764E-3</v>
      </c>
      <c r="Q325" s="98">
        <v>1.1554607693382078E-3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7.9378019716718504E-5</v>
      </c>
      <c r="D326" s="33">
        <v>0</v>
      </c>
      <c r="E326" s="33">
        <v>3.9676424937461884E-5</v>
      </c>
      <c r="F326" s="33">
        <v>4.1792743654927462E-5</v>
      </c>
      <c r="G326" s="33">
        <v>4.216309523115322E-5</v>
      </c>
      <c r="H326" s="33">
        <v>4.276806535450405E-5</v>
      </c>
      <c r="I326" s="33">
        <v>8.8375833422907218E-5</v>
      </c>
      <c r="J326" s="33">
        <v>9.0740996233192256E-5</v>
      </c>
      <c r="K326" s="33">
        <v>6.3950702947612498E-4</v>
      </c>
      <c r="L326" s="33">
        <v>9.5585599814327011E-4</v>
      </c>
      <c r="M326" s="33">
        <v>2.207732524291729E-3</v>
      </c>
      <c r="N326" s="33">
        <v>1.966704230272173E-3</v>
      </c>
      <c r="O326" s="33">
        <v>4.1435530569983742E-3</v>
      </c>
      <c r="P326" s="33">
        <v>9.5404644816035437E-3</v>
      </c>
      <c r="Q326" s="33">
        <v>7.8292446506430212E-3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5.4842111298901093E-5</v>
      </c>
      <c r="Y326" s="33">
        <v>0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0.5070589399798785</v>
      </c>
      <c r="D328" s="119" t="str">
        <f t="shared" si="143"/>
        <v/>
      </c>
      <c r="E328" s="119">
        <f t="shared" si="143"/>
        <v>0.51431931726692137</v>
      </c>
      <c r="F328" s="119">
        <f t="shared" si="143"/>
        <v>0.51953903588269001</v>
      </c>
      <c r="G328" s="119">
        <f t="shared" si="143"/>
        <v>0.52472673308421136</v>
      </c>
      <c r="H328" s="119">
        <f t="shared" si="143"/>
        <v>0.53092772374187203</v>
      </c>
      <c r="I328" s="119">
        <f t="shared" si="143"/>
        <v>0.53607821214969698</v>
      </c>
      <c r="J328" s="119">
        <f t="shared" si="143"/>
        <v>0.54478308228484451</v>
      </c>
      <c r="K328" s="119">
        <f t="shared" si="143"/>
        <v>0.58701211183712232</v>
      </c>
      <c r="L328" s="119">
        <f t="shared" si="143"/>
        <v>0.61724068773383589</v>
      </c>
      <c r="M328" s="119">
        <f t="shared" si="143"/>
        <v>0.56083217020207254</v>
      </c>
      <c r="N328" s="119">
        <f t="shared" si="143"/>
        <v>0.6164390983560164</v>
      </c>
      <c r="O328" s="119">
        <f t="shared" si="143"/>
        <v>0.61497664518653072</v>
      </c>
      <c r="P328" s="119">
        <f t="shared" si="143"/>
        <v>0.66639982548483445</v>
      </c>
      <c r="Q328" s="119">
        <f t="shared" si="143"/>
        <v>0.65239466491619913</v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>
        <f t="shared" si="145"/>
        <v>0.75320812304036799</v>
      </c>
      <c r="Y328" s="119" t="str">
        <f t="shared" si="145"/>
        <v/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0.46793736014129483</v>
      </c>
      <c r="D329" s="124" t="str">
        <f t="shared" si="146"/>
        <v/>
      </c>
      <c r="E329" s="124">
        <f t="shared" si="146"/>
        <v>0.47686514829701809</v>
      </c>
      <c r="F329" s="124">
        <f t="shared" si="146"/>
        <v>0.48140147830046554</v>
      </c>
      <c r="G329" s="124">
        <f t="shared" si="146"/>
        <v>0.48611545452899113</v>
      </c>
      <c r="H329" s="124">
        <f t="shared" si="146"/>
        <v>0.49105056476751913</v>
      </c>
      <c r="I329" s="124">
        <f t="shared" si="146"/>
        <v>0.49615976188908173</v>
      </c>
      <c r="J329" s="124">
        <f t="shared" si="146"/>
        <v>0.50180360670111979</v>
      </c>
      <c r="K329" s="124">
        <f t="shared" si="146"/>
        <v>0.50805267701281753</v>
      </c>
      <c r="L329" s="124">
        <f t="shared" si="146"/>
        <v>0.51503973916685841</v>
      </c>
      <c r="M329" s="124">
        <f t="shared" si="146"/>
        <v>0.52767368811031423</v>
      </c>
      <c r="N329" s="124">
        <f t="shared" si="146"/>
        <v>0.54731851511509144</v>
      </c>
      <c r="O329" s="124">
        <f t="shared" si="146"/>
        <v>0.57499231457665367</v>
      </c>
      <c r="P329" s="124">
        <f t="shared" si="146"/>
        <v>0.60677208587244891</v>
      </c>
      <c r="Q329" s="124">
        <f t="shared" si="146"/>
        <v>0.63216079321254071</v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>
        <f t="shared" si="148"/>
        <v>0.65382156196924746</v>
      </c>
      <c r="Y329" s="124" t="str">
        <f t="shared" si="148"/>
        <v/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0.46236880401333552</v>
      </c>
      <c r="D330" s="111" t="str">
        <f t="shared" si="149"/>
        <v/>
      </c>
      <c r="E330" s="111">
        <f t="shared" si="149"/>
        <v>0.47138893985050323</v>
      </c>
      <c r="F330" s="111">
        <f t="shared" si="149"/>
        <v>0.47599066309154808</v>
      </c>
      <c r="G330" s="111">
        <f t="shared" si="149"/>
        <v>0.48079819541622154</v>
      </c>
      <c r="H330" s="111">
        <f t="shared" si="149"/>
        <v>0.48578020014548595</v>
      </c>
      <c r="I330" s="111">
        <f t="shared" si="149"/>
        <v>0.49099046064971297</v>
      </c>
      <c r="J330" s="111">
        <f t="shared" si="149"/>
        <v>0.49665639008917872</v>
      </c>
      <c r="K330" s="111">
        <f t="shared" si="149"/>
        <v>0.50296704646854418</v>
      </c>
      <c r="L330" s="111">
        <f t="shared" si="149"/>
        <v>0.50996527791003343</v>
      </c>
      <c r="M330" s="111">
        <f t="shared" si="149"/>
        <v>0.52262775582132359</v>
      </c>
      <c r="N330" s="111">
        <f t="shared" si="149"/>
        <v>0.54244387220829759</v>
      </c>
      <c r="O330" s="111">
        <f t="shared" si="149"/>
        <v>0.57017170746425194</v>
      </c>
      <c r="P330" s="111">
        <f t="shared" si="149"/>
        <v>0.60212676590852376</v>
      </c>
      <c r="Q330" s="111">
        <f t="shared" si="149"/>
        <v>0.62764325893712192</v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>
        <f t="shared" si="151"/>
        <v>0.64947771157786705</v>
      </c>
      <c r="Y330" s="111" t="str">
        <f t="shared" si="151"/>
        <v/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>
        <f t="shared" si="154"/>
        <v>1</v>
      </c>
      <c r="Y331" s="111" t="str">
        <f t="shared" si="154"/>
        <v/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>
        <f t="shared" si="155"/>
        <v>2.763765083739782</v>
      </c>
      <c r="L332" s="124">
        <f t="shared" si="155"/>
        <v>2.8555558598220445</v>
      </c>
      <c r="M332" s="124">
        <f t="shared" si="155"/>
        <v>2.9607413233283784</v>
      </c>
      <c r="N332" s="124">
        <f t="shared" si="155"/>
        <v>3.0826981325588227</v>
      </c>
      <c r="O332" s="124">
        <f t="shared" si="155"/>
        <v>3.2212087286280249</v>
      </c>
      <c r="P332" s="124">
        <f t="shared" si="155"/>
        <v>3.3627932598872752</v>
      </c>
      <c r="Q332" s="124">
        <f t="shared" si="155"/>
        <v>3.471457216826729</v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>
        <f t="shared" si="157"/>
        <v>3.5817860671489004</v>
      </c>
      <c r="Y332" s="124" t="str">
        <f t="shared" si="157"/>
        <v/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>
        <f t="shared" si="158"/>
        <v>2.763765083739782</v>
      </c>
      <c r="L333" s="111">
        <f t="shared" si="158"/>
        <v>2.8555558598220445</v>
      </c>
      <c r="M333" s="111">
        <f t="shared" si="158"/>
        <v>2.9607413233283784</v>
      </c>
      <c r="N333" s="111">
        <f t="shared" si="158"/>
        <v>3.0826981325588227</v>
      </c>
      <c r="O333" s="111">
        <f t="shared" si="158"/>
        <v>3.2212087286280249</v>
      </c>
      <c r="P333" s="111">
        <f t="shared" si="158"/>
        <v>3.3627932598872752</v>
      </c>
      <c r="Q333" s="111">
        <f t="shared" si="158"/>
        <v>3.471457216826729</v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>
        <f t="shared" si="160"/>
        <v>3.5817860671489004</v>
      </c>
      <c r="Y333" s="111" t="str">
        <f t="shared" si="160"/>
        <v/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0.57663940680534598</v>
      </c>
      <c r="D334" s="124" t="str">
        <f t="shared" si="161"/>
        <v/>
      </c>
      <c r="E334" s="124">
        <f t="shared" si="161"/>
        <v>0.57943036419409755</v>
      </c>
      <c r="F334" s="124">
        <f t="shared" si="161"/>
        <v>0.58090656355625303</v>
      </c>
      <c r="G334" s="124">
        <f t="shared" si="161"/>
        <v>0.58250001121233042</v>
      </c>
      <c r="H334" s="124">
        <f t="shared" si="161"/>
        <v>0.58419945886333369</v>
      </c>
      <c r="I334" s="124">
        <f t="shared" si="161"/>
        <v>0.58603075041584729</v>
      </c>
      <c r="J334" s="124">
        <f t="shared" si="161"/>
        <v>0.58809751210514183</v>
      </c>
      <c r="K334" s="124">
        <f t="shared" si="161"/>
        <v>0.59049128885778601</v>
      </c>
      <c r="L334" s="124">
        <f t="shared" si="161"/>
        <v>0.66392931216435769</v>
      </c>
      <c r="M334" s="124">
        <f t="shared" si="161"/>
        <v>0.61056114820752228</v>
      </c>
      <c r="N334" s="124">
        <f t="shared" si="161"/>
        <v>0.6138712429923382</v>
      </c>
      <c r="O334" s="124">
        <f t="shared" si="161"/>
        <v>0.63498168706827485</v>
      </c>
      <c r="P334" s="124">
        <f t="shared" si="161"/>
        <v>0.65003356458349904</v>
      </c>
      <c r="Q334" s="124">
        <f t="shared" si="161"/>
        <v>0.66122839984016979</v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>
        <f t="shared" si="163"/>
        <v>0.72826389081315401</v>
      </c>
      <c r="Y334" s="124" t="str">
        <f t="shared" si="163"/>
        <v/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>
        <f t="shared" si="164"/>
        <v>0.61505844024271761</v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0.57663940680534598</v>
      </c>
      <c r="D339" s="112" t="str">
        <f t="shared" si="176"/>
        <v/>
      </c>
      <c r="E339" s="112">
        <f t="shared" si="176"/>
        <v>0.57943036419409755</v>
      </c>
      <c r="F339" s="112">
        <f t="shared" si="176"/>
        <v>0.58090656355625303</v>
      </c>
      <c r="G339" s="112">
        <f t="shared" si="176"/>
        <v>0.58250001121233042</v>
      </c>
      <c r="H339" s="112">
        <f t="shared" si="176"/>
        <v>0.58419945886333369</v>
      </c>
      <c r="I339" s="112">
        <f t="shared" si="176"/>
        <v>0.58603075041584729</v>
      </c>
      <c r="J339" s="112">
        <f t="shared" si="176"/>
        <v>0.58809751210514183</v>
      </c>
      <c r="K339" s="112">
        <f t="shared" si="176"/>
        <v>0.59049128885778601</v>
      </c>
      <c r="L339" s="112">
        <f t="shared" si="176"/>
        <v>0.5932435554920743</v>
      </c>
      <c r="M339" s="112">
        <f t="shared" si="176"/>
        <v>0.59847594585915886</v>
      </c>
      <c r="N339" s="112">
        <f t="shared" si="176"/>
        <v>0.60710368633484801</v>
      </c>
      <c r="O339" s="112">
        <f t="shared" si="176"/>
        <v>0.62025986902993158</v>
      </c>
      <c r="P339" s="112">
        <f t="shared" si="176"/>
        <v>0.63732075557394785</v>
      </c>
      <c r="Q339" s="112">
        <f t="shared" si="176"/>
        <v>0.65378088122369582</v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>
        <f t="shared" si="178"/>
        <v>0.72826389081315401</v>
      </c>
      <c r="Y339" s="112" t="str">
        <f t="shared" si="178"/>
        <v/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0.80811021962479546</v>
      </c>
      <c r="M340" s="113">
        <f t="shared" si="179"/>
        <v>0.81638216342019598</v>
      </c>
      <c r="N340" s="113">
        <f t="shared" si="179"/>
        <v>0.83178831043634649</v>
      </c>
      <c r="O340" s="113">
        <f t="shared" si="179"/>
        <v>0.83015574052583085</v>
      </c>
      <c r="P340" s="113">
        <f t="shared" si="179"/>
        <v>0.83494926883988951</v>
      </c>
      <c r="Q340" s="113">
        <f t="shared" si="179"/>
        <v>0.85284035259675706</v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0.5932435554920743</v>
      </c>
      <c r="M341" s="111">
        <f t="shared" si="182"/>
        <v>0.59847594585915886</v>
      </c>
      <c r="N341" s="111">
        <f t="shared" si="182"/>
        <v>0.60710368633484801</v>
      </c>
      <c r="O341" s="111">
        <f t="shared" si="182"/>
        <v>0.62025986902993158</v>
      </c>
      <c r="P341" s="111">
        <f t="shared" si="182"/>
        <v>0.63732075557394785</v>
      </c>
      <c r="Q341" s="111">
        <f t="shared" si="182"/>
        <v>0.65378088122369582</v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0.73856997355405796</v>
      </c>
      <c r="D343" s="124" t="str">
        <f t="shared" si="188"/>
        <v/>
      </c>
      <c r="E343" s="124">
        <f t="shared" si="188"/>
        <v>0.74136654552803982</v>
      </c>
      <c r="F343" s="124">
        <f t="shared" si="188"/>
        <v>0.7428058203400375</v>
      </c>
      <c r="G343" s="124">
        <f t="shared" si="188"/>
        <v>0.74430441390431878</v>
      </c>
      <c r="H343" s="124">
        <f t="shared" si="188"/>
        <v>0.74585614132728084</v>
      </c>
      <c r="I343" s="124">
        <f t="shared" si="188"/>
        <v>0.74747345454100267</v>
      </c>
      <c r="J343" s="124">
        <f t="shared" si="188"/>
        <v>0.74920736471607507</v>
      </c>
      <c r="K343" s="124">
        <f t="shared" si="188"/>
        <v>0.72277489889723856</v>
      </c>
      <c r="L343" s="124">
        <f t="shared" si="188"/>
        <v>0.72062436333580127</v>
      </c>
      <c r="M343" s="124">
        <f t="shared" si="188"/>
        <v>0.72077637498599756</v>
      </c>
      <c r="N343" s="124">
        <f t="shared" si="188"/>
        <v>0.73543402609368758</v>
      </c>
      <c r="O343" s="124">
        <f t="shared" si="188"/>
        <v>0.73444348583666774</v>
      </c>
      <c r="P343" s="124">
        <f t="shared" si="188"/>
        <v>0.74181672543473642</v>
      </c>
      <c r="Q343" s="124">
        <f t="shared" si="188"/>
        <v>0.74810555663938094</v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>
        <f t="shared" si="190"/>
        <v>0.87895070553873944</v>
      </c>
      <c r="Y343" s="124" t="str">
        <f t="shared" si="190"/>
        <v/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>
        <f t="shared" si="191"/>
        <v>0.57168004286959995</v>
      </c>
      <c r="L344" s="111">
        <f t="shared" si="191"/>
        <v>0.57226520661105373</v>
      </c>
      <c r="M344" s="111">
        <f t="shared" si="191"/>
        <v>0.57270960507519653</v>
      </c>
      <c r="N344" s="111">
        <f t="shared" si="191"/>
        <v>0.57295800291287291</v>
      </c>
      <c r="O344" s="111">
        <f t="shared" si="191"/>
        <v>0.57310646377535357</v>
      </c>
      <c r="P344" s="111">
        <f t="shared" si="191"/>
        <v>0.57352071926969361</v>
      </c>
      <c r="Q344" s="111">
        <f t="shared" si="191"/>
        <v>0.57520683590360422</v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0.73856997355405796</v>
      </c>
      <c r="D345" s="45" t="str">
        <f t="shared" si="194"/>
        <v/>
      </c>
      <c r="E345" s="45">
        <f t="shared" si="194"/>
        <v>0.74136654552803982</v>
      </c>
      <c r="F345" s="45">
        <f t="shared" si="194"/>
        <v>0.7428058203400375</v>
      </c>
      <c r="G345" s="45">
        <f t="shared" si="194"/>
        <v>0.74430441390431878</v>
      </c>
      <c r="H345" s="45">
        <f t="shared" si="194"/>
        <v>0.74585614132728084</v>
      </c>
      <c r="I345" s="45">
        <f t="shared" si="194"/>
        <v>0.74747345454100267</v>
      </c>
      <c r="J345" s="45">
        <f t="shared" si="194"/>
        <v>0.74920736471607507</v>
      </c>
      <c r="K345" s="45">
        <f t="shared" si="194"/>
        <v>0.75110124476503426</v>
      </c>
      <c r="L345" s="45">
        <f t="shared" si="194"/>
        <v>0.7531666987201826</v>
      </c>
      <c r="M345" s="45">
        <f t="shared" si="194"/>
        <v>0.75611984145685784</v>
      </c>
      <c r="N345" s="45">
        <f t="shared" si="194"/>
        <v>0.76016454407380674</v>
      </c>
      <c r="O345" s="45">
        <f t="shared" si="194"/>
        <v>0.76578425358610736</v>
      </c>
      <c r="P345" s="45">
        <f t="shared" si="194"/>
        <v>0.77321608588897361</v>
      </c>
      <c r="Q345" s="45">
        <f t="shared" si="194"/>
        <v>0.78283294937649139</v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>
        <f t="shared" si="196"/>
        <v>0.87895070553873944</v>
      </c>
      <c r="Y345" s="45" t="str">
        <f t="shared" si="196"/>
        <v/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2.5828702535378983E-3</v>
      </c>
      <c r="D347" s="117">
        <f t="shared" si="197"/>
        <v>0</v>
      </c>
      <c r="E347" s="117">
        <f t="shared" si="197"/>
        <v>1.3372405271336527E-3</v>
      </c>
      <c r="F347" s="117">
        <f t="shared" si="197"/>
        <v>1.2996521506534948E-3</v>
      </c>
      <c r="G347" s="117">
        <f t="shared" si="197"/>
        <v>1.2712703862433415E-3</v>
      </c>
      <c r="H347" s="117">
        <f t="shared" si="197"/>
        <v>1.1992373309029259E-3</v>
      </c>
      <c r="I347" s="117">
        <f t="shared" si="197"/>
        <v>2.3539192065523506E-3</v>
      </c>
      <c r="J347" s="117">
        <f t="shared" si="197"/>
        <v>2.1469607880062413E-3</v>
      </c>
      <c r="K347" s="117">
        <f t="shared" si="197"/>
        <v>1.0859080791430468E-2</v>
      </c>
      <c r="L347" s="117">
        <f t="shared" si="197"/>
        <v>1.0758814145133081E-2</v>
      </c>
      <c r="M347" s="117">
        <f t="shared" si="197"/>
        <v>9.7349804997335976E-2</v>
      </c>
      <c r="N347" s="117">
        <f t="shared" si="197"/>
        <v>5.8270335365949735E-2</v>
      </c>
      <c r="O347" s="117">
        <f t="shared" si="197"/>
        <v>0.10075915365672167</v>
      </c>
      <c r="P347" s="117">
        <f t="shared" si="197"/>
        <v>0.1500081517250198</v>
      </c>
      <c r="Q347" s="117">
        <f t="shared" si="197"/>
        <v>0.31218742310294612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4.6970513992974141E-4</v>
      </c>
      <c r="Y347" s="117">
        <f t="shared" si="199"/>
        <v>0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2.5828702535378983E-3</v>
      </c>
      <c r="D348" s="122">
        <f t="shared" si="200"/>
        <v>0</v>
      </c>
      <c r="E348" s="122">
        <f t="shared" si="200"/>
        <v>1.3372405271336527E-3</v>
      </c>
      <c r="F348" s="122">
        <f t="shared" si="200"/>
        <v>1.2996521506534948E-3</v>
      </c>
      <c r="G348" s="122">
        <f t="shared" si="200"/>
        <v>1.2712703862433415E-3</v>
      </c>
      <c r="H348" s="122">
        <f t="shared" si="200"/>
        <v>1.1992373309029259E-3</v>
      </c>
      <c r="I348" s="122">
        <f t="shared" si="200"/>
        <v>2.3539192065523506E-3</v>
      </c>
      <c r="J348" s="122">
        <f t="shared" si="200"/>
        <v>2.1469607880062413E-3</v>
      </c>
      <c r="K348" s="122">
        <f t="shared" si="200"/>
        <v>1.0437384977323078E-2</v>
      </c>
      <c r="L348" s="122">
        <f t="shared" si="200"/>
        <v>1.0023374063035599E-2</v>
      </c>
      <c r="M348" s="122">
        <f t="shared" si="200"/>
        <v>9.550852881169232E-2</v>
      </c>
      <c r="N348" s="122">
        <f t="shared" si="200"/>
        <v>5.7229967451970738E-2</v>
      </c>
      <c r="O348" s="122">
        <f t="shared" si="200"/>
        <v>9.7982295849972742E-2</v>
      </c>
      <c r="P348" s="122">
        <f t="shared" si="200"/>
        <v>0.14360735099129121</v>
      </c>
      <c r="Q348" s="122">
        <f t="shared" si="200"/>
        <v>0.30688050065953532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4.6970513992974141E-4</v>
      </c>
      <c r="Y348" s="122">
        <f t="shared" si="202"/>
        <v>0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2.5828702535378983E-3</v>
      </c>
      <c r="D349" s="98">
        <v>0</v>
      </c>
      <c r="E349" s="98">
        <v>1.3372405271336527E-3</v>
      </c>
      <c r="F349" s="98">
        <v>1.2996521506534948E-3</v>
      </c>
      <c r="G349" s="98">
        <v>1.2712703862433415E-3</v>
      </c>
      <c r="H349" s="98">
        <v>1.1992373309029259E-3</v>
      </c>
      <c r="I349" s="98">
        <v>2.3539192065523506E-3</v>
      </c>
      <c r="J349" s="98">
        <v>2.1469607880062413E-3</v>
      </c>
      <c r="K349" s="98">
        <v>1.0437384977323078E-2</v>
      </c>
      <c r="L349" s="98">
        <v>1.0023374063035599E-2</v>
      </c>
      <c r="M349" s="98">
        <v>9.550852881169232E-2</v>
      </c>
      <c r="N349" s="98">
        <v>5.7229967451970738E-2</v>
      </c>
      <c r="O349" s="98">
        <v>9.7982295849972742E-2</v>
      </c>
      <c r="P349" s="98">
        <v>0.14360735099129121</v>
      </c>
      <c r="Q349" s="98">
        <v>0.30688050065953532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4.6970513992974141E-4</v>
      </c>
      <c r="Y349" s="98">
        <v>0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3.1906974997180363E-4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3.1906974997180363E-4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4.2169581410739042E-4</v>
      </c>
      <c r="L362" s="122">
        <v>7.3544008209748112E-4</v>
      </c>
      <c r="M362" s="122">
        <v>1.841276185643661E-3</v>
      </c>
      <c r="N362" s="122">
        <v>1.0403679139789988E-3</v>
      </c>
      <c r="O362" s="122">
        <v>2.7768578067489283E-3</v>
      </c>
      <c r="P362" s="122">
        <v>6.081730983756771E-3</v>
      </c>
      <c r="Q362" s="122">
        <v>5.3069224434107946E-3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4.2169581410739042E-4</v>
      </c>
      <c r="L363" s="98">
        <v>7.3544008209748112E-4</v>
      </c>
      <c r="M363" s="98">
        <v>1.841276185643661E-3</v>
      </c>
      <c r="N363" s="98">
        <v>1.0403679139789988E-3</v>
      </c>
      <c r="O363" s="98">
        <v>2.7768578067489283E-3</v>
      </c>
      <c r="P363" s="98">
        <v>6.081730983756771E-3</v>
      </c>
      <c r="Q363" s="98">
        <v>5.3069224434107946E-3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7520.099270743739</v>
      </c>
      <c r="D366" s="117">
        <f t="shared" si="204"/>
        <v>0</v>
      </c>
      <c r="E366" s="117">
        <f t="shared" si="204"/>
        <v>7822.1402436817143</v>
      </c>
      <c r="F366" s="117">
        <f t="shared" si="204"/>
        <v>7647.3890602627762</v>
      </c>
      <c r="G366" s="117">
        <f t="shared" si="204"/>
        <v>7588.0375721930486</v>
      </c>
      <c r="H366" s="117">
        <f t="shared" si="204"/>
        <v>7303.029826212728</v>
      </c>
      <c r="I366" s="117">
        <f t="shared" si="204"/>
        <v>7195.2417347226437</v>
      </c>
      <c r="J366" s="117">
        <f t="shared" si="204"/>
        <v>6892.4073820483663</v>
      </c>
      <c r="K366" s="117">
        <f t="shared" si="204"/>
        <v>5149.6481758855043</v>
      </c>
      <c r="L366" s="117">
        <f t="shared" si="204"/>
        <v>3870.5382785896004</v>
      </c>
      <c r="M366" s="117">
        <f t="shared" si="204"/>
        <v>10200.523886216733</v>
      </c>
      <c r="N366" s="117">
        <f t="shared" si="204"/>
        <v>7414.3241734912754</v>
      </c>
      <c r="O366" s="117">
        <f t="shared" si="204"/>
        <v>6030.7879420370055</v>
      </c>
      <c r="P366" s="117">
        <f t="shared" si="204"/>
        <v>4557.2121559133739</v>
      </c>
      <c r="Q366" s="117">
        <f t="shared" si="204"/>
        <v>9379.9608163204684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4251.1325879717597</v>
      </c>
      <c r="Y366" s="117">
        <f t="shared" si="206"/>
        <v>0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5744.634878445946</v>
      </c>
      <c r="D367" s="122">
        <f t="shared" si="207"/>
        <v>0</v>
      </c>
      <c r="E367" s="122">
        <f t="shared" si="207"/>
        <v>5948.4013244564676</v>
      </c>
      <c r="F367" s="122">
        <f t="shared" si="207"/>
        <v>5781.0006836852617</v>
      </c>
      <c r="G367" s="122">
        <f t="shared" si="207"/>
        <v>5654.2721329816686</v>
      </c>
      <c r="H367" s="122">
        <f t="shared" si="207"/>
        <v>5333.9315405401476</v>
      </c>
      <c r="I367" s="122">
        <f t="shared" si="207"/>
        <v>5234.3501326548549</v>
      </c>
      <c r="J367" s="122">
        <f t="shared" si="207"/>
        <v>4774.4817459286578</v>
      </c>
      <c r="K367" s="122">
        <f t="shared" si="207"/>
        <v>2901.3922176427427</v>
      </c>
      <c r="L367" s="122">
        <f t="shared" si="207"/>
        <v>1783.457524578731</v>
      </c>
      <c r="M367" s="122">
        <f t="shared" si="207"/>
        <v>7869.217702653511</v>
      </c>
      <c r="N367" s="122">
        <f t="shared" si="207"/>
        <v>5196.9340199342932</v>
      </c>
      <c r="O367" s="122">
        <f t="shared" si="207"/>
        <v>4002.0956909036531</v>
      </c>
      <c r="P367" s="122">
        <f t="shared" si="207"/>
        <v>2538.3099658911633</v>
      </c>
      <c r="Q367" s="122">
        <f t="shared" si="207"/>
        <v>7352.3418747764263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2093.6740824629146</v>
      </c>
      <c r="Y367" s="122">
        <f t="shared" si="209"/>
        <v>0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5685.1343844380572</v>
      </c>
      <c r="D368" s="98">
        <v>0</v>
      </c>
      <c r="E368" s="98">
        <v>5886.7781613561037</v>
      </c>
      <c r="F368" s="98">
        <v>5721.3072312620825</v>
      </c>
      <c r="G368" s="98">
        <v>5596.3654967570928</v>
      </c>
      <c r="H368" s="98">
        <v>5279.2627703069447</v>
      </c>
      <c r="I368" s="98">
        <v>5181.1921257095228</v>
      </c>
      <c r="J368" s="98">
        <v>4725.6576598129977</v>
      </c>
      <c r="K368" s="98">
        <v>2871.7052345601878</v>
      </c>
      <c r="L368" s="98">
        <v>1764.9892697720722</v>
      </c>
      <c r="M368" s="98">
        <v>7786.0382966886054</v>
      </c>
      <c r="N368" s="98">
        <v>5141.5677030638062</v>
      </c>
      <c r="O368" s="98">
        <v>3957.2114166780852</v>
      </c>
      <c r="P368" s="98">
        <v>2508.6742403664011</v>
      </c>
      <c r="Q368" s="98">
        <v>7263.1412433360238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2067.7282088824677</v>
      </c>
      <c r="Y368" s="98">
        <v>0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59.500494007888946</v>
      </c>
      <c r="D369" s="98">
        <v>0</v>
      </c>
      <c r="E369" s="98">
        <v>61.623163100363492</v>
      </c>
      <c r="F369" s="98">
        <v>59.693452423179366</v>
      </c>
      <c r="G369" s="98">
        <v>57.906636224575671</v>
      </c>
      <c r="H369" s="98">
        <v>54.668770233203126</v>
      </c>
      <c r="I369" s="98">
        <v>53.158006945332517</v>
      </c>
      <c r="J369" s="98">
        <v>48.824086115659952</v>
      </c>
      <c r="K369" s="98">
        <v>29.686983082554942</v>
      </c>
      <c r="L369" s="98">
        <v>18.46825480665872</v>
      </c>
      <c r="M369" s="98">
        <v>83.179405964905897</v>
      </c>
      <c r="N369" s="98">
        <v>55.366316870487076</v>
      </c>
      <c r="O369" s="98">
        <v>44.884274225568056</v>
      </c>
      <c r="P369" s="98">
        <v>29.635725524762201</v>
      </c>
      <c r="Q369" s="98">
        <v>89.200631440402461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25.945873580447124</v>
      </c>
      <c r="Y369" s="98">
        <v>0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57.081829954919698</v>
      </c>
      <c r="L370" s="122">
        <f t="shared" si="210"/>
        <v>20.082648407033911</v>
      </c>
      <c r="M370" s="122">
        <f t="shared" si="210"/>
        <v>25.166603514712595</v>
      </c>
      <c r="N370" s="122">
        <f t="shared" si="210"/>
        <v>112.96836784845569</v>
      </c>
      <c r="O370" s="122">
        <f t="shared" si="210"/>
        <v>19.666027430235559</v>
      </c>
      <c r="P370" s="122">
        <f t="shared" si="210"/>
        <v>45.112505688074258</v>
      </c>
      <c r="Q370" s="122">
        <f t="shared" si="210"/>
        <v>23.348627968361626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53.46122167637234</v>
      </c>
      <c r="Y370" s="122">
        <f t="shared" si="210"/>
        <v>0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57.081829954919698</v>
      </c>
      <c r="L371" s="98">
        <f>RES_hhdet_in_fech!L29</f>
        <v>20.082648407033911</v>
      </c>
      <c r="M371" s="98">
        <f>RES_hhdet_in_fech!M29</f>
        <v>25.166603514712595</v>
      </c>
      <c r="N371" s="98">
        <f>RES_hhdet_in_fech!N29</f>
        <v>112.96836784845569</v>
      </c>
      <c r="O371" s="98">
        <f>RES_hhdet_in_fech!O29</f>
        <v>19.666027430235559</v>
      </c>
      <c r="P371" s="98">
        <f>RES_hhdet_in_fech!P29</f>
        <v>45.112505688074258</v>
      </c>
      <c r="Q371" s="98">
        <f>RES_hhdet_in_fech!Q29</f>
        <v>23.348627968361626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X371" s="98">
        <f>RES_hhdet_in_fech!X29</f>
        <v>53.46122167637234</v>
      </c>
      <c r="Y371" s="98">
        <f>RES_hhdet_in_fech!Y29</f>
        <v>0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1150.4955996571405</v>
      </c>
      <c r="D372" s="122">
        <v>0</v>
      </c>
      <c r="E372" s="122">
        <v>1251.3250474285064</v>
      </c>
      <c r="F372" s="122">
        <v>1212.0456191603673</v>
      </c>
      <c r="G372" s="122">
        <v>1274.9532806671368</v>
      </c>
      <c r="H372" s="122">
        <v>1302.2235728254727</v>
      </c>
      <c r="I372" s="122">
        <v>1273.3682281845297</v>
      </c>
      <c r="J372" s="122">
        <v>1413.6361190298996</v>
      </c>
      <c r="K372" s="122">
        <v>1456.270053563183</v>
      </c>
      <c r="L372" s="122">
        <v>1347.1035994480126</v>
      </c>
      <c r="M372" s="122">
        <v>1527.1928755214701</v>
      </c>
      <c r="N372" s="122">
        <v>1396.8885974034474</v>
      </c>
      <c r="O372" s="122">
        <v>1319.5531526608463</v>
      </c>
      <c r="P372" s="122">
        <v>1298.1082421400927</v>
      </c>
      <c r="Q372" s="122">
        <v>1253.326000834961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1378.3436716480658</v>
      </c>
      <c r="Y372" s="122">
        <v>0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1404.6035832532293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1150.4955996571405</v>
      </c>
      <c r="D377" s="101">
        <v>0</v>
      </c>
      <c r="E377" s="101">
        <v>1251.3250474285064</v>
      </c>
      <c r="F377" s="101">
        <v>1212.0456191603673</v>
      </c>
      <c r="G377" s="101">
        <v>1274.9532806671368</v>
      </c>
      <c r="H377" s="101">
        <v>1302.2235728254727</v>
      </c>
      <c r="I377" s="101">
        <v>1273.3682281845297</v>
      </c>
      <c r="J377" s="101">
        <v>1413.6361190298996</v>
      </c>
      <c r="K377" s="101">
        <v>1456.270053563183</v>
      </c>
      <c r="L377" s="101">
        <v>1506.5670315092436</v>
      </c>
      <c r="M377" s="101">
        <v>1557.8934043749041</v>
      </c>
      <c r="N377" s="101">
        <v>1412.4656241924479</v>
      </c>
      <c r="O377" s="101">
        <v>1350.9409845449804</v>
      </c>
      <c r="P377" s="101">
        <v>1323.9898105524785</v>
      </c>
      <c r="Q377" s="101">
        <v>1267.77877833406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1378.3436716480658</v>
      </c>
      <c r="Y377" s="101">
        <v>0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1107.9084513561652</v>
      </c>
      <c r="M378" s="104">
        <v>1143.4362648535478</v>
      </c>
      <c r="N378" s="104">
        <v>1030.8284678619325</v>
      </c>
      <c r="O378" s="104">
        <v>1008.8136170079199</v>
      </c>
      <c r="P378" s="104">
        <v>1009.5722385228621</v>
      </c>
      <c r="Q378" s="104">
        <v>969.08804335267655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522.66242435016977</v>
      </c>
      <c r="M379" s="98">
        <v>522.89592878451822</v>
      </c>
      <c r="N379" s="98">
        <v>441.33119145817938</v>
      </c>
      <c r="O379" s="98">
        <v>451.20646398490214</v>
      </c>
      <c r="P379" s="98">
        <v>459.44354050600401</v>
      </c>
      <c r="Q379" s="98">
        <v>411.90866427749398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585.24602700599564</v>
      </c>
      <c r="M380" s="98">
        <v>620.54033606902942</v>
      </c>
      <c r="N380" s="98">
        <v>589.49727640375318</v>
      </c>
      <c r="O380" s="98">
        <v>557.60715302301776</v>
      </c>
      <c r="P380" s="98">
        <v>550.12869801685815</v>
      </c>
      <c r="Q380" s="98">
        <v>557.1793790751824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624.96879264065228</v>
      </c>
      <c r="D381" s="122">
        <v>0</v>
      </c>
      <c r="E381" s="122">
        <v>622.41387179674041</v>
      </c>
      <c r="F381" s="122">
        <v>654.34275741714748</v>
      </c>
      <c r="G381" s="122">
        <v>658.81215854424306</v>
      </c>
      <c r="H381" s="122">
        <v>666.8747128471075</v>
      </c>
      <c r="I381" s="122">
        <v>687.52337388325964</v>
      </c>
      <c r="J381" s="122">
        <v>704.28951708980901</v>
      </c>
      <c r="K381" s="122">
        <v>734.90407472465927</v>
      </c>
      <c r="L381" s="122">
        <v>719.89450615582302</v>
      </c>
      <c r="M381" s="122">
        <v>778.94670452703986</v>
      </c>
      <c r="N381" s="122">
        <v>707.53318830507965</v>
      </c>
      <c r="O381" s="122">
        <v>689.47307104226991</v>
      </c>
      <c r="P381" s="122">
        <v>675.68144219404314</v>
      </c>
      <c r="Q381" s="122">
        <v>750.94431274071985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725.65361218440739</v>
      </c>
      <c r="Y381" s="122">
        <v>0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928.19117385849268</v>
      </c>
      <c r="L382" s="98">
        <v>809.3855455378158</v>
      </c>
      <c r="M382" s="98">
        <v>1013.2044515119636</v>
      </c>
      <c r="N382" s="98">
        <v>915.97808943387793</v>
      </c>
      <c r="O382" s="98">
        <v>873.1598265379115</v>
      </c>
      <c r="P382" s="98">
        <v>811.29986923604372</v>
      </c>
      <c r="Q382" s="98">
        <v>1168.102316299259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624.96879264065228</v>
      </c>
      <c r="D383" s="33">
        <v>0</v>
      </c>
      <c r="E383" s="33">
        <v>622.41387179674041</v>
      </c>
      <c r="F383" s="33">
        <v>654.34275741714748</v>
      </c>
      <c r="G383" s="33">
        <v>658.81215854424306</v>
      </c>
      <c r="H383" s="33">
        <v>666.8747128471075</v>
      </c>
      <c r="I383" s="33">
        <v>687.52337388325964</v>
      </c>
      <c r="J383" s="33">
        <v>704.28951708980901</v>
      </c>
      <c r="K383" s="33">
        <v>707.29163199125458</v>
      </c>
      <c r="L383" s="33">
        <v>702.84859389258634</v>
      </c>
      <c r="M383" s="33">
        <v>738.20622679053156</v>
      </c>
      <c r="N383" s="33">
        <v>683.84626772226181</v>
      </c>
      <c r="O383" s="33">
        <v>662.40344391659653</v>
      </c>
      <c r="P383" s="33">
        <v>655.24578880415265</v>
      </c>
      <c r="Q383" s="33">
        <v>700.68431231198019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725.65361218440739</v>
      </c>
      <c r="Y383" s="33">
        <v>0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3813.1335647667756</v>
      </c>
      <c r="D385" s="117">
        <f t="shared" si="211"/>
        <v>0</v>
      </c>
      <c r="E385" s="117">
        <f t="shared" si="211"/>
        <v>4023.0778296964895</v>
      </c>
      <c r="F385" s="117">
        <f t="shared" si="211"/>
        <v>3973.117139388753</v>
      </c>
      <c r="G385" s="117">
        <f t="shared" si="211"/>
        <v>3981.6461657771088</v>
      </c>
      <c r="H385" s="117">
        <f t="shared" si="211"/>
        <v>3877.3810020501237</v>
      </c>
      <c r="I385" s="117">
        <f t="shared" si="211"/>
        <v>3857.2123251349994</v>
      </c>
      <c r="J385" s="117">
        <f t="shared" si="211"/>
        <v>3754.8669379551243</v>
      </c>
      <c r="K385" s="117">
        <f t="shared" si="211"/>
        <v>3022.9058509447341</v>
      </c>
      <c r="L385" s="117">
        <f t="shared" si="211"/>
        <v>2389.0537089767822</v>
      </c>
      <c r="M385" s="117">
        <f t="shared" si="211"/>
        <v>5720.7819483050089</v>
      </c>
      <c r="N385" s="117">
        <f t="shared" si="211"/>
        <v>4570.4793084261782</v>
      </c>
      <c r="O385" s="117">
        <f t="shared" si="211"/>
        <v>3708.7937364252989</v>
      </c>
      <c r="P385" s="117">
        <f t="shared" si="211"/>
        <v>3036.9253853980381</v>
      </c>
      <c r="Q385" s="117">
        <f t="shared" si="211"/>
        <v>6119.4363936904692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3201.9875973819517</v>
      </c>
      <c r="Y385" s="117">
        <f t="shared" si="213"/>
        <v>0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2688.1292799956036</v>
      </c>
      <c r="D386" s="122">
        <f t="shared" si="214"/>
        <v>0</v>
      </c>
      <c r="E386" s="122">
        <f t="shared" si="214"/>
        <v>2836.5852797171119</v>
      </c>
      <c r="F386" s="122">
        <f t="shared" si="214"/>
        <v>2782.9822751820871</v>
      </c>
      <c r="G386" s="122">
        <f t="shared" si="214"/>
        <v>2748.629067954992</v>
      </c>
      <c r="H386" s="122">
        <f t="shared" si="214"/>
        <v>2619.2300954135235</v>
      </c>
      <c r="I386" s="122">
        <f t="shared" si="214"/>
        <v>2597.0739154621165</v>
      </c>
      <c r="J386" s="122">
        <f t="shared" si="214"/>
        <v>2395.8521602356595</v>
      </c>
      <c r="K386" s="122">
        <f t="shared" si="214"/>
        <v>1474.0600832375503</v>
      </c>
      <c r="L386" s="122">
        <f t="shared" si="214"/>
        <v>918.55149827420041</v>
      </c>
      <c r="M386" s="122">
        <f t="shared" si="214"/>
        <v>4152.3791277021528</v>
      </c>
      <c r="N386" s="122">
        <f t="shared" si="214"/>
        <v>2844.3782109415401</v>
      </c>
      <c r="O386" s="122">
        <f t="shared" si="214"/>
        <v>2301.1742644699434</v>
      </c>
      <c r="P386" s="122">
        <f t="shared" si="214"/>
        <v>1540.1756325946058</v>
      </c>
      <c r="Q386" s="122">
        <f t="shared" si="214"/>
        <v>4647.8622715284446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1368.8892588504341</v>
      </c>
      <c r="Y386" s="122">
        <f t="shared" si="216"/>
        <v>0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2628.6287859877148</v>
      </c>
      <c r="D387" s="98">
        <v>0</v>
      </c>
      <c r="E387" s="98">
        <v>2774.9621166167485</v>
      </c>
      <c r="F387" s="98">
        <v>2723.2888227589078</v>
      </c>
      <c r="G387" s="98">
        <v>2690.7224317304162</v>
      </c>
      <c r="H387" s="98">
        <v>2564.5613251803202</v>
      </c>
      <c r="I387" s="98">
        <v>2543.9159085167839</v>
      </c>
      <c r="J387" s="98">
        <v>2347.0280741199995</v>
      </c>
      <c r="K387" s="98">
        <v>1444.3731001549954</v>
      </c>
      <c r="L387" s="98">
        <v>900.08324346754171</v>
      </c>
      <c r="M387" s="98">
        <v>4069.1997217372468</v>
      </c>
      <c r="N387" s="98">
        <v>2789.0118940710531</v>
      </c>
      <c r="O387" s="98">
        <v>2256.2899902443755</v>
      </c>
      <c r="P387" s="98">
        <v>1510.5399070698436</v>
      </c>
      <c r="Q387" s="98">
        <v>4558.6616400880421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1342.9433852699869</v>
      </c>
      <c r="Y387" s="98">
        <v>0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59.500494007888946</v>
      </c>
      <c r="D388" s="98">
        <v>0</v>
      </c>
      <c r="E388" s="98">
        <v>61.623163100363492</v>
      </c>
      <c r="F388" s="98">
        <v>59.693452423179366</v>
      </c>
      <c r="G388" s="98">
        <v>57.906636224575671</v>
      </c>
      <c r="H388" s="98">
        <v>54.668770233203126</v>
      </c>
      <c r="I388" s="98">
        <v>53.158006945332517</v>
      </c>
      <c r="J388" s="98">
        <v>48.824086115659952</v>
      </c>
      <c r="K388" s="98">
        <v>29.686983082554942</v>
      </c>
      <c r="L388" s="98">
        <v>18.46825480665872</v>
      </c>
      <c r="M388" s="98">
        <v>83.179405964905897</v>
      </c>
      <c r="N388" s="98">
        <v>55.366316870487076</v>
      </c>
      <c r="O388" s="98">
        <v>44.884274225568056</v>
      </c>
      <c r="P388" s="98">
        <v>29.635725524762201</v>
      </c>
      <c r="Q388" s="98">
        <v>89.200631440402461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25.945873580447124</v>
      </c>
      <c r="Y388" s="98">
        <v>0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157.76076854537865</v>
      </c>
      <c r="L389" s="122">
        <f t="shared" si="217"/>
        <v>57.34712433945154</v>
      </c>
      <c r="M389" s="122">
        <f t="shared" si="217"/>
        <v>74.511802993830784</v>
      </c>
      <c r="N389" s="122">
        <f t="shared" si="217"/>
        <v>348.24737660465246</v>
      </c>
      <c r="O389" s="122">
        <f t="shared" si="217"/>
        <v>63.348379215712953</v>
      </c>
      <c r="P389" s="122">
        <f t="shared" si="217"/>
        <v>151.70403006448248</v>
      </c>
      <c r="Q389" s="122">
        <f t="shared" si="217"/>
        <v>81.053763063771385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191.48665893318923</v>
      </c>
      <c r="Y389" s="122">
        <f t="shared" si="217"/>
        <v>0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157.76076854537865</v>
      </c>
      <c r="L390" s="98">
        <f>RES_hhdet_in_tesh!L29</f>
        <v>57.34712433945154</v>
      </c>
      <c r="M390" s="98">
        <f>RES_hhdet_in_tesh!M29</f>
        <v>74.511802993830784</v>
      </c>
      <c r="N390" s="98">
        <f>RES_hhdet_in_tesh!N29</f>
        <v>348.24737660465246</v>
      </c>
      <c r="O390" s="98">
        <f>RES_hhdet_in_tesh!O29</f>
        <v>63.348379215712953</v>
      </c>
      <c r="P390" s="98">
        <f>RES_hhdet_in_tesh!P29</f>
        <v>151.70403006448248</v>
      </c>
      <c r="Q390" s="98">
        <f>RES_hhdet_in_tesh!Q29</f>
        <v>81.053763063771385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X390" s="98">
        <f>RES_hhdet_in_tesh!X29</f>
        <v>191.48665893318923</v>
      </c>
      <c r="Y390" s="98">
        <f>RES_hhdet_in_tesh!Y29</f>
        <v>0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663.42110011845421</v>
      </c>
      <c r="D391" s="122">
        <v>0</v>
      </c>
      <c r="E391" s="122">
        <v>725.05572795669593</v>
      </c>
      <c r="F391" s="122">
        <v>704.08525549985984</v>
      </c>
      <c r="G391" s="122">
        <v>742.66030028380465</v>
      </c>
      <c r="H391" s="122">
        <v>760.75830656371818</v>
      </c>
      <c r="I391" s="122">
        <v>746.23293831867772</v>
      </c>
      <c r="J391" s="122">
        <v>831.35588462345197</v>
      </c>
      <c r="K391" s="122">
        <v>859.91478085352105</v>
      </c>
      <c r="L391" s="122">
        <v>894.38156619564938</v>
      </c>
      <c r="M391" s="122">
        <v>932.44463561273642</v>
      </c>
      <c r="N391" s="122">
        <v>857.50973960987812</v>
      </c>
      <c r="O391" s="122">
        <v>837.89208705284489</v>
      </c>
      <c r="P391" s="122">
        <v>843.81392785354444</v>
      </c>
      <c r="Q391" s="122">
        <v>828.7347460101804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1003.7979251921088</v>
      </c>
      <c r="Y391" s="122">
        <v>0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863.9132890750634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663.42110011845421</v>
      </c>
      <c r="D396" s="101">
        <v>0</v>
      </c>
      <c r="E396" s="101">
        <v>725.05572795669593</v>
      </c>
      <c r="F396" s="101">
        <v>704.08525549985984</v>
      </c>
      <c r="G396" s="101">
        <v>742.66030028380465</v>
      </c>
      <c r="H396" s="101">
        <v>760.75830656371818</v>
      </c>
      <c r="I396" s="101">
        <v>746.23293831867772</v>
      </c>
      <c r="J396" s="101">
        <v>831.35588462345197</v>
      </c>
      <c r="K396" s="101">
        <v>859.91478085352105</v>
      </c>
      <c r="L396" s="101">
        <v>893.76118235968363</v>
      </c>
      <c r="M396" s="101">
        <v>932.36172873101566</v>
      </c>
      <c r="N396" s="101">
        <v>857.51308726848731</v>
      </c>
      <c r="O396" s="101">
        <v>837.93447814103615</v>
      </c>
      <c r="P396" s="101">
        <v>843.80618643351363</v>
      </c>
      <c r="Q396" s="101">
        <v>828.84952689594218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1003.7979251921088</v>
      </c>
      <c r="Y396" s="101">
        <v>0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895.31214194959773</v>
      </c>
      <c r="M397" s="104">
        <v>933.48097163424745</v>
      </c>
      <c r="N397" s="104">
        <v>857.43106963256446</v>
      </c>
      <c r="O397" s="104">
        <v>837.47241527975166</v>
      </c>
      <c r="P397" s="104">
        <v>842.9416023957142</v>
      </c>
      <c r="Q397" s="104">
        <v>826.47738859019807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310.06611494360197</v>
      </c>
      <c r="M398" s="98">
        <v>312.94063556521792</v>
      </c>
      <c r="N398" s="98">
        <v>267.93379322881128</v>
      </c>
      <c r="O398" s="98">
        <v>279.8652622567339</v>
      </c>
      <c r="P398" s="98">
        <v>292.81290437885616</v>
      </c>
      <c r="Q398" s="98">
        <v>269.29800951501545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585.24602700599564</v>
      </c>
      <c r="M399" s="98">
        <v>620.54033606902942</v>
      </c>
      <c r="N399" s="98">
        <v>589.49727640375318</v>
      </c>
      <c r="O399" s="98">
        <v>557.60715302301776</v>
      </c>
      <c r="P399" s="98">
        <v>550.12869801685815</v>
      </c>
      <c r="Q399" s="98">
        <v>557.1793790751824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461.5831846527181</v>
      </c>
      <c r="D400" s="122">
        <v>0</v>
      </c>
      <c r="E400" s="122">
        <v>461.43682202268172</v>
      </c>
      <c r="F400" s="122">
        <v>486.04960870680634</v>
      </c>
      <c r="G400" s="122">
        <v>490.35679753831198</v>
      </c>
      <c r="H400" s="122">
        <v>497.39260007288209</v>
      </c>
      <c r="I400" s="122">
        <v>513.90547135420547</v>
      </c>
      <c r="J400" s="122">
        <v>527.658893096013</v>
      </c>
      <c r="K400" s="122">
        <v>531.17021830828423</v>
      </c>
      <c r="L400" s="122">
        <v>518.77352016748102</v>
      </c>
      <c r="M400" s="122">
        <v>561.44638199628878</v>
      </c>
      <c r="N400" s="122">
        <v>520.34398127010797</v>
      </c>
      <c r="O400" s="122">
        <v>506.37900568679726</v>
      </c>
      <c r="P400" s="122">
        <v>501.23179488540529</v>
      </c>
      <c r="Q400" s="122">
        <v>561.78561308807366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637.81375440621969</v>
      </c>
      <c r="Y400" s="122">
        <v>0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530.62837006260747</v>
      </c>
      <c r="L401" s="98">
        <v>463.1831864451986</v>
      </c>
      <c r="M401" s="98">
        <v>580.27192128584772</v>
      </c>
      <c r="N401" s="98">
        <v>524.81697683398363</v>
      </c>
      <c r="O401" s="98">
        <v>500.4135404978436</v>
      </c>
      <c r="P401" s="98">
        <v>465.29728454766416</v>
      </c>
      <c r="Q401" s="98">
        <v>671.90043737016788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461.5831846527181</v>
      </c>
      <c r="D402" s="33">
        <v>0</v>
      </c>
      <c r="E402" s="33">
        <v>461.43682202268172</v>
      </c>
      <c r="F402" s="33">
        <v>486.04960870680634</v>
      </c>
      <c r="G402" s="33">
        <v>490.35679753831198</v>
      </c>
      <c r="H402" s="33">
        <v>497.39260007288209</v>
      </c>
      <c r="I402" s="33">
        <v>513.90547135420547</v>
      </c>
      <c r="J402" s="33">
        <v>527.658893096013</v>
      </c>
      <c r="K402" s="33">
        <v>531.24762520052377</v>
      </c>
      <c r="L402" s="33">
        <v>529.36215516220147</v>
      </c>
      <c r="M402" s="33">
        <v>558.17237516332193</v>
      </c>
      <c r="N402" s="33">
        <v>519.83568631966762</v>
      </c>
      <c r="O402" s="33">
        <v>507.25812687253784</v>
      </c>
      <c r="P402" s="33">
        <v>506.64658411437995</v>
      </c>
      <c r="Q402" s="33">
        <v>548.51876678902602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637.81375440621969</v>
      </c>
      <c r="Y402" s="33">
        <v>0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1291.4351267689492</v>
      </c>
      <c r="D404" s="117">
        <f t="shared" si="218"/>
        <v>0</v>
      </c>
      <c r="E404" s="117">
        <f t="shared" si="218"/>
        <v>1337.2405271336527</v>
      </c>
      <c r="F404" s="117">
        <f t="shared" si="218"/>
        <v>1299.6521506534948</v>
      </c>
      <c r="G404" s="117">
        <f t="shared" si="218"/>
        <v>1271.2703862433414</v>
      </c>
      <c r="H404" s="117">
        <f t="shared" si="218"/>
        <v>1199.2373309029258</v>
      </c>
      <c r="I404" s="117">
        <f t="shared" si="218"/>
        <v>1176.9596032761754</v>
      </c>
      <c r="J404" s="117">
        <f t="shared" si="218"/>
        <v>1073.4803940031206</v>
      </c>
      <c r="K404" s="117">
        <f t="shared" si="218"/>
        <v>678.69254946440424</v>
      </c>
      <c r="L404" s="117">
        <f t="shared" si="218"/>
        <v>430.3525658053232</v>
      </c>
      <c r="M404" s="117">
        <f t="shared" si="218"/>
        <v>1802.7741666173331</v>
      </c>
      <c r="N404" s="117">
        <f t="shared" si="218"/>
        <v>1189.1905176724438</v>
      </c>
      <c r="O404" s="117">
        <f t="shared" si="218"/>
        <v>924.39590510753817</v>
      </c>
      <c r="P404" s="117">
        <f t="shared" si="218"/>
        <v>595.27044335325309</v>
      </c>
      <c r="Q404" s="117">
        <f t="shared" si="218"/>
        <v>1678.4270059298176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469.70513992974139</v>
      </c>
      <c r="Y404" s="117">
        <f t="shared" si="220"/>
        <v>0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1291.4351267689492</v>
      </c>
      <c r="D405" s="122">
        <f t="shared" si="221"/>
        <v>0</v>
      </c>
      <c r="E405" s="122">
        <f t="shared" si="221"/>
        <v>1337.2405271336527</v>
      </c>
      <c r="F405" s="122">
        <f t="shared" si="221"/>
        <v>1299.6521506534948</v>
      </c>
      <c r="G405" s="122">
        <f t="shared" si="221"/>
        <v>1271.2703862433414</v>
      </c>
      <c r="H405" s="122">
        <f t="shared" si="221"/>
        <v>1199.2373309029258</v>
      </c>
      <c r="I405" s="122">
        <f t="shared" si="221"/>
        <v>1176.9596032761754</v>
      </c>
      <c r="J405" s="122">
        <f t="shared" si="221"/>
        <v>1073.4803940031206</v>
      </c>
      <c r="K405" s="122">
        <f t="shared" si="221"/>
        <v>652.33656108269236</v>
      </c>
      <c r="L405" s="122">
        <f t="shared" si="221"/>
        <v>400.93496252142393</v>
      </c>
      <c r="M405" s="122">
        <f t="shared" si="221"/>
        <v>1768.6764594757838</v>
      </c>
      <c r="N405" s="122">
        <f t="shared" si="221"/>
        <v>1167.9585194279744</v>
      </c>
      <c r="O405" s="122">
        <f t="shared" si="221"/>
        <v>898.92014541259391</v>
      </c>
      <c r="P405" s="122">
        <f t="shared" si="221"/>
        <v>569.87044044163179</v>
      </c>
      <c r="Q405" s="122">
        <f t="shared" si="221"/>
        <v>1649.8951648362113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469.70513992974139</v>
      </c>
      <c r="Y405" s="122">
        <f t="shared" si="223"/>
        <v>0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1291.4351267689492</v>
      </c>
      <c r="D406" s="98">
        <v>0</v>
      </c>
      <c r="E406" s="98">
        <v>1337.2405271336527</v>
      </c>
      <c r="F406" s="98">
        <v>1299.6521506534948</v>
      </c>
      <c r="G406" s="98">
        <v>1271.2703862433414</v>
      </c>
      <c r="H406" s="98">
        <v>1199.2373309029258</v>
      </c>
      <c r="I406" s="98">
        <v>1176.9596032761754</v>
      </c>
      <c r="J406" s="98">
        <v>1073.4803940031206</v>
      </c>
      <c r="K406" s="98">
        <v>652.33656108269236</v>
      </c>
      <c r="L406" s="98">
        <v>400.93496252142393</v>
      </c>
      <c r="M406" s="98">
        <v>1768.6764594757838</v>
      </c>
      <c r="N406" s="98">
        <v>1167.9585194279744</v>
      </c>
      <c r="O406" s="98">
        <v>898.92014541259391</v>
      </c>
      <c r="P406" s="98">
        <v>569.87044044163179</v>
      </c>
      <c r="Q406" s="98">
        <v>1649.8951648362113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469.70513992974139</v>
      </c>
      <c r="Y406" s="98">
        <v>0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1.2661498014754111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319.06974997180362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26.355988381711903</v>
      </c>
      <c r="L419" s="122">
        <v>29.417603283899243</v>
      </c>
      <c r="M419" s="122">
        <v>34.097707141549279</v>
      </c>
      <c r="N419" s="122">
        <v>21.231998244469363</v>
      </c>
      <c r="O419" s="122">
        <v>25.475759694944298</v>
      </c>
      <c r="P419" s="122">
        <v>24.133853110145917</v>
      </c>
      <c r="Q419" s="122">
        <v>28.531841093606424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210.84790705369522</v>
      </c>
      <c r="L420" s="98">
        <v>183.86002052437027</v>
      </c>
      <c r="M420" s="98">
        <v>230.15952320545762</v>
      </c>
      <c r="N420" s="98">
        <v>208.07358279579975</v>
      </c>
      <c r="O420" s="98">
        <v>198.34698619635202</v>
      </c>
      <c r="P420" s="98">
        <v>184.29487829565971</v>
      </c>
      <c r="Q420" s="98">
        <v>265.34612217053973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111.8043527336394</v>
      </c>
      <c r="D423" s="118">
        <f t="shared" si="225"/>
        <v>0</v>
      </c>
      <c r="E423" s="118">
        <f t="shared" si="225"/>
        <v>116.34691542351129</v>
      </c>
      <c r="F423" s="118">
        <f t="shared" si="225"/>
        <v>113.70979264731847</v>
      </c>
      <c r="G423" s="118">
        <f t="shared" si="225"/>
        <v>112.78285094835736</v>
      </c>
      <c r="H423" s="118">
        <f t="shared" si="225"/>
        <v>108.16275868938122</v>
      </c>
      <c r="I423" s="118">
        <f t="shared" si="225"/>
        <v>104.58339488097967</v>
      </c>
      <c r="J423" s="118">
        <f t="shared" si="225"/>
        <v>101.74188924345982</v>
      </c>
      <c r="K423" s="118">
        <f t="shared" si="225"/>
        <v>75.905505186690476</v>
      </c>
      <c r="L423" s="118">
        <f t="shared" si="225"/>
        <v>57.326302286531288</v>
      </c>
      <c r="M423" s="118">
        <f t="shared" si="225"/>
        <v>149.07008892815603</v>
      </c>
      <c r="N423" s="118">
        <f t="shared" si="225"/>
        <v>99.508051339678232</v>
      </c>
      <c r="O423" s="118">
        <f t="shared" si="225"/>
        <v>79.806345170380837</v>
      </c>
      <c r="P423" s="118">
        <f t="shared" si="225"/>
        <v>60.429113587456833</v>
      </c>
      <c r="Q423" s="118">
        <f t="shared" si="225"/>
        <v>125.82612865298277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55.215086638880784</v>
      </c>
      <c r="Y423" s="118">
        <f t="shared" si="227"/>
        <v>0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85.407806619581649</v>
      </c>
      <c r="D424" s="123">
        <f t="shared" si="228"/>
        <v>0</v>
      </c>
      <c r="E424" s="123">
        <f t="shared" si="228"/>
        <v>88.476826577056201</v>
      </c>
      <c r="F424" s="123">
        <f t="shared" si="228"/>
        <v>85.958277244138216</v>
      </c>
      <c r="G424" s="123">
        <f t="shared" si="228"/>
        <v>84.040824143048695</v>
      </c>
      <c r="H424" s="123">
        <f t="shared" si="228"/>
        <v>78.999095418498996</v>
      </c>
      <c r="I424" s="123">
        <f t="shared" si="228"/>
        <v>76.081683847673077</v>
      </c>
      <c r="J424" s="123">
        <f t="shared" si="228"/>
        <v>70.478247448691704</v>
      </c>
      <c r="K424" s="123">
        <f t="shared" si="228"/>
        <v>42.766347234398168</v>
      </c>
      <c r="L424" s="123">
        <f t="shared" si="228"/>
        <v>26.414678737254185</v>
      </c>
      <c r="M424" s="123">
        <f t="shared" si="228"/>
        <v>115.00046427170871</v>
      </c>
      <c r="N424" s="123">
        <f t="shared" si="228"/>
        <v>69.748336485405034</v>
      </c>
      <c r="O424" s="123">
        <f t="shared" si="228"/>
        <v>52.960348329752449</v>
      </c>
      <c r="P424" s="123">
        <f t="shared" si="228"/>
        <v>33.658257724511891</v>
      </c>
      <c r="Q424" s="123">
        <f t="shared" si="228"/>
        <v>98.626927420282342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27.193316948960096</v>
      </c>
      <c r="Y424" s="123">
        <f t="shared" si="230"/>
        <v>0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84.523188746814412</v>
      </c>
      <c r="D425" s="99">
        <v>0</v>
      </c>
      <c r="E425" s="99">
        <v>87.560240486547471</v>
      </c>
      <c r="F425" s="99">
        <v>85.070689330936233</v>
      </c>
      <c r="G425" s="99">
        <v>83.180143702275714</v>
      </c>
      <c r="H425" s="99">
        <v>78.18941434868394</v>
      </c>
      <c r="I425" s="99">
        <v>75.309028107057586</v>
      </c>
      <c r="J425" s="99">
        <v>69.757533409801511</v>
      </c>
      <c r="K425" s="99">
        <v>42.328762884674589</v>
      </c>
      <c r="L425" s="99">
        <v>26.141146561223881</v>
      </c>
      <c r="M425" s="99">
        <v>113.78488342679402</v>
      </c>
      <c r="N425" s="99">
        <v>69.005262110354735</v>
      </c>
      <c r="O425" s="99">
        <v>52.366387819783363</v>
      </c>
      <c r="P425" s="99">
        <v>33.265284879993615</v>
      </c>
      <c r="Q425" s="99">
        <v>97.430358442294846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26.856323541198769</v>
      </c>
      <c r="Y425" s="99">
        <v>0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0.88461787276724202</v>
      </c>
      <c r="D426" s="99">
        <v>0</v>
      </c>
      <c r="E426" s="99">
        <v>0.91658609050873086</v>
      </c>
      <c r="F426" s="99">
        <v>0.88758791320198072</v>
      </c>
      <c r="G426" s="99">
        <v>0.860680440772983</v>
      </c>
      <c r="H426" s="99">
        <v>0.80968106981505494</v>
      </c>
      <c r="I426" s="99">
        <v>0.7726557406154847</v>
      </c>
      <c r="J426" s="99">
        <v>0.72071403889018704</v>
      </c>
      <c r="K426" s="99">
        <v>0.43758434972357774</v>
      </c>
      <c r="L426" s="99">
        <v>0.27353217603030444</v>
      </c>
      <c r="M426" s="99">
        <v>1.2155808449146803</v>
      </c>
      <c r="N426" s="99">
        <v>0.7430743750502945</v>
      </c>
      <c r="O426" s="99">
        <v>0.59396050996908567</v>
      </c>
      <c r="P426" s="99">
        <v>0.39297284451827719</v>
      </c>
      <c r="Q426" s="99">
        <v>1.1965689779875002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0.33699340776132775</v>
      </c>
      <c r="Y426" s="99">
        <v>0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0.84138274921352141</v>
      </c>
      <c r="L427" s="123">
        <f t="shared" si="231"/>
        <v>0.29744285947619287</v>
      </c>
      <c r="M427" s="123">
        <f t="shared" si="231"/>
        <v>0.3677838379484718</v>
      </c>
      <c r="N427" s="123">
        <f t="shared" si="231"/>
        <v>1.5161546601664802</v>
      </c>
      <c r="O427" s="123">
        <f t="shared" si="231"/>
        <v>0.26024356822227096</v>
      </c>
      <c r="P427" s="123">
        <f t="shared" si="231"/>
        <v>0.59819658097375872</v>
      </c>
      <c r="Q427" s="123">
        <f t="shared" si="231"/>
        <v>0.31320679522520184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0.6943716587512182</v>
      </c>
      <c r="Y427" s="123">
        <f t="shared" si="231"/>
        <v>0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0.84138274921352141</v>
      </c>
      <c r="L428" s="99">
        <f>RES_hhdet_in_fecs!L29</f>
        <v>0.29744285947619287</v>
      </c>
      <c r="M428" s="99">
        <f>RES_hhdet_in_fecs!M29</f>
        <v>0.3677838379484718</v>
      </c>
      <c r="N428" s="99">
        <f>RES_hhdet_in_fecs!N29</f>
        <v>1.5161546601664802</v>
      </c>
      <c r="O428" s="99">
        <f>RES_hhdet_in_fecs!O29</f>
        <v>0.26024356822227096</v>
      </c>
      <c r="P428" s="99">
        <f>RES_hhdet_in_fecs!P29</f>
        <v>0.59819658097375872</v>
      </c>
      <c r="Q428" s="99">
        <f>RES_hhdet_in_fecs!Q29</f>
        <v>0.31320679522520184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X428" s="99">
        <f>RES_hhdet_in_fecs!X29</f>
        <v>0.6943716587512182</v>
      </c>
      <c r="Y428" s="99">
        <f>RES_hhdet_in_fecs!Y29</f>
        <v>0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17.104882689912333</v>
      </c>
      <c r="D429" s="123">
        <v>0</v>
      </c>
      <c r="E429" s="123">
        <v>18.612272974533202</v>
      </c>
      <c r="F429" s="123">
        <v>18.022027511319045</v>
      </c>
      <c r="G429" s="123">
        <v>18.949941200415378</v>
      </c>
      <c r="H429" s="123">
        <v>19.286802521548761</v>
      </c>
      <c r="I429" s="123">
        <v>18.5085056412284</v>
      </c>
      <c r="J429" s="123">
        <v>20.867311155677875</v>
      </c>
      <c r="K429" s="123">
        <v>21.465333228314101</v>
      </c>
      <c r="L429" s="123">
        <v>19.951867826862376</v>
      </c>
      <c r="M429" s="123">
        <v>22.318341714983045</v>
      </c>
      <c r="N429" s="123">
        <v>18.747718472198919</v>
      </c>
      <c r="O429" s="123">
        <v>17.461849991088538</v>
      </c>
      <c r="P429" s="123">
        <v>17.213052131292677</v>
      </c>
      <c r="Q429" s="123">
        <v>16.812560490743131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17.902373937603134</v>
      </c>
      <c r="Y429" s="123">
        <v>0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18.625191580694914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17.104882689912333</v>
      </c>
      <c r="D434" s="102">
        <v>0</v>
      </c>
      <c r="E434" s="102">
        <v>18.612272974533202</v>
      </c>
      <c r="F434" s="102">
        <v>18.022027511319045</v>
      </c>
      <c r="G434" s="102">
        <v>18.949941200415378</v>
      </c>
      <c r="H434" s="102">
        <v>19.286802521548761</v>
      </c>
      <c r="I434" s="102">
        <v>18.5085056412284</v>
      </c>
      <c r="J434" s="102">
        <v>20.867311155677875</v>
      </c>
      <c r="K434" s="102">
        <v>21.465333228314101</v>
      </c>
      <c r="L434" s="102">
        <v>22.313670824796027</v>
      </c>
      <c r="M434" s="102">
        <v>22.76699813865034</v>
      </c>
      <c r="N434" s="102">
        <v>18.956778602990248</v>
      </c>
      <c r="O434" s="102">
        <v>17.877210002014241</v>
      </c>
      <c r="P434" s="102">
        <v>17.556244456755113</v>
      </c>
      <c r="Q434" s="102">
        <v>17.006435185595848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17.902373937603134</v>
      </c>
      <c r="Y434" s="102">
        <v>0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16.409163329961885</v>
      </c>
      <c r="M435" s="105">
        <v>16.710136419141886</v>
      </c>
      <c r="N435" s="105">
        <v>13.834805398602622</v>
      </c>
      <c r="O435" s="105">
        <v>13.349785882924088</v>
      </c>
      <c r="P435" s="105">
        <v>13.387034307208754</v>
      </c>
      <c r="Q435" s="105">
        <v>12.999691491972991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7.7411207370947883</v>
      </c>
      <c r="M436" s="99">
        <v>7.6415822827889111</v>
      </c>
      <c r="N436" s="99">
        <v>5.9231301235028946</v>
      </c>
      <c r="O436" s="99">
        <v>5.9708845931869039</v>
      </c>
      <c r="P436" s="99">
        <v>6.0922697795042913</v>
      </c>
      <c r="Q436" s="99">
        <v>5.525489242394241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8.6680425928670992</v>
      </c>
      <c r="M437" s="99">
        <v>9.0685541363529723</v>
      </c>
      <c r="N437" s="99">
        <v>7.9116752750997286</v>
      </c>
      <c r="O437" s="99">
        <v>7.3789012897371844</v>
      </c>
      <c r="P437" s="99">
        <v>7.2947645277044639</v>
      </c>
      <c r="Q437" s="99">
        <v>7.4742022495787488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9.291663424145419</v>
      </c>
      <c r="D438" s="123">
        <v>0</v>
      </c>
      <c r="E438" s="123">
        <v>9.2578158719218937</v>
      </c>
      <c r="F438" s="123">
        <v>9.7294878918611936</v>
      </c>
      <c r="G438" s="123">
        <v>9.7920856048932858</v>
      </c>
      <c r="H438" s="123">
        <v>9.8768607493334635</v>
      </c>
      <c r="I438" s="123">
        <v>9.99320539207819</v>
      </c>
      <c r="J438" s="123">
        <v>10.396330639090234</v>
      </c>
      <c r="K438" s="123">
        <v>10.832441974764697</v>
      </c>
      <c r="L438" s="123">
        <v>10.662312862938535</v>
      </c>
      <c r="M438" s="123">
        <v>11.383499103515822</v>
      </c>
      <c r="N438" s="123">
        <v>9.4958417219078086</v>
      </c>
      <c r="O438" s="123">
        <v>9.1239032813175758</v>
      </c>
      <c r="P438" s="123">
        <v>8.9596071506785098</v>
      </c>
      <c r="Q438" s="123">
        <v>10.0734339467321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9.4250240935663356</v>
      </c>
      <c r="Y438" s="123">
        <v>0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13.681482220761835</v>
      </c>
      <c r="L439" s="99">
        <v>11.987759094519895</v>
      </c>
      <c r="M439" s="99">
        <v>14.806933386370467</v>
      </c>
      <c r="N439" s="99">
        <v>12.293392171236436</v>
      </c>
      <c r="O439" s="99">
        <v>11.554658392126704</v>
      </c>
      <c r="P439" s="99">
        <v>10.757921789517338</v>
      </c>
      <c r="Q439" s="99">
        <v>15.669339692207112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9.291663424145419</v>
      </c>
      <c r="D440" s="110">
        <v>0</v>
      </c>
      <c r="E440" s="110">
        <v>9.2578158719218937</v>
      </c>
      <c r="F440" s="110">
        <v>9.7294878918611936</v>
      </c>
      <c r="G440" s="110">
        <v>9.7920856048932858</v>
      </c>
      <c r="H440" s="110">
        <v>9.8768607493334635</v>
      </c>
      <c r="I440" s="110">
        <v>9.99320539207819</v>
      </c>
      <c r="J440" s="110">
        <v>10.396330639090234</v>
      </c>
      <c r="K440" s="110">
        <v>10.425436225336536</v>
      </c>
      <c r="L440" s="110">
        <v>10.409846914065895</v>
      </c>
      <c r="M440" s="110">
        <v>10.788119228236756</v>
      </c>
      <c r="N440" s="110">
        <v>9.1779382617568306</v>
      </c>
      <c r="O440" s="110">
        <v>8.7656867386720219</v>
      </c>
      <c r="P440" s="110">
        <v>8.6886282324973152</v>
      </c>
      <c r="Q440" s="110">
        <v>9.3992284352290874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9.4250240935663356</v>
      </c>
      <c r="Y440" s="110">
        <v>0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56.691396582255607</v>
      </c>
      <c r="D442" s="118">
        <f t="shared" si="232"/>
        <v>0</v>
      </c>
      <c r="E442" s="118">
        <f t="shared" si="232"/>
        <v>59.839466106732587</v>
      </c>
      <c r="F442" s="118">
        <f t="shared" si="232"/>
        <v>59.076676042408423</v>
      </c>
      <c r="G442" s="118">
        <f t="shared" si="232"/>
        <v>59.180176926055097</v>
      </c>
      <c r="H442" s="118">
        <f t="shared" si="232"/>
        <v>57.426607264594566</v>
      </c>
      <c r="I442" s="118">
        <f t="shared" si="232"/>
        <v>56.06487934834135</v>
      </c>
      <c r="J442" s="118">
        <f t="shared" si="232"/>
        <v>55.427260019535289</v>
      </c>
      <c r="K442" s="118">
        <f t="shared" si="232"/>
        <v>44.557450899702815</v>
      </c>
      <c r="L442" s="118">
        <f t="shared" si="232"/>
        <v>35.384126248576337</v>
      </c>
      <c r="M442" s="118">
        <f t="shared" si="232"/>
        <v>83.603301485793693</v>
      </c>
      <c r="N442" s="118">
        <f t="shared" si="232"/>
        <v>61.340653446995439</v>
      </c>
      <c r="O442" s="118">
        <f t="shared" si="232"/>
        <v>49.07903841747909</v>
      </c>
      <c r="P442" s="118">
        <f t="shared" si="232"/>
        <v>40.269950748884476</v>
      </c>
      <c r="Q442" s="118">
        <f t="shared" si="232"/>
        <v>82.08829504026528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41.588451770782697</v>
      </c>
      <c r="Y442" s="118">
        <f t="shared" si="234"/>
        <v>0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39.965503565025244</v>
      </c>
      <c r="D443" s="123">
        <f t="shared" si="235"/>
        <v>0</v>
      </c>
      <c r="E443" s="123">
        <f t="shared" si="235"/>
        <v>42.191515026517457</v>
      </c>
      <c r="F443" s="123">
        <f t="shared" si="235"/>
        <v>41.380441737489406</v>
      </c>
      <c r="G443" s="123">
        <f t="shared" si="235"/>
        <v>40.853543427289125</v>
      </c>
      <c r="H443" s="123">
        <f t="shared" si="235"/>
        <v>38.792550421377065</v>
      </c>
      <c r="I443" s="123">
        <f t="shared" si="235"/>
        <v>37.748670141981869</v>
      </c>
      <c r="J443" s="123">
        <f t="shared" si="235"/>
        <v>35.36623876372748</v>
      </c>
      <c r="K443" s="123">
        <f t="shared" si="235"/>
        <v>21.727557198495688</v>
      </c>
      <c r="L443" s="123">
        <f t="shared" si="235"/>
        <v>13.604609247011753</v>
      </c>
      <c r="M443" s="123">
        <f t="shared" si="235"/>
        <v>60.682719116650965</v>
      </c>
      <c r="N443" s="123">
        <f t="shared" si="235"/>
        <v>38.174555956939628</v>
      </c>
      <c r="O443" s="123">
        <f t="shared" si="235"/>
        <v>30.451793266910176</v>
      </c>
      <c r="P443" s="123">
        <f t="shared" si="235"/>
        <v>20.422891246334547</v>
      </c>
      <c r="Q443" s="123">
        <f t="shared" si="235"/>
        <v>62.34807667012138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17.779576962693902</v>
      </c>
      <c r="Y443" s="123">
        <f t="shared" si="237"/>
        <v>0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39.080885692258001</v>
      </c>
      <c r="D444" s="99">
        <v>0</v>
      </c>
      <c r="E444" s="99">
        <v>41.274928936008727</v>
      </c>
      <c r="F444" s="99">
        <v>40.492853824287423</v>
      </c>
      <c r="G444" s="99">
        <v>39.992862986516144</v>
      </c>
      <c r="H444" s="99">
        <v>37.982869351562009</v>
      </c>
      <c r="I444" s="99">
        <v>36.976014401366385</v>
      </c>
      <c r="J444" s="99">
        <v>34.645524724837294</v>
      </c>
      <c r="K444" s="99">
        <v>21.289972848772109</v>
      </c>
      <c r="L444" s="99">
        <v>13.331077070981449</v>
      </c>
      <c r="M444" s="99">
        <v>59.467138271736282</v>
      </c>
      <c r="N444" s="99">
        <v>37.431481581889336</v>
      </c>
      <c r="O444" s="99">
        <v>29.85783275694109</v>
      </c>
      <c r="P444" s="99">
        <v>20.029918401816271</v>
      </c>
      <c r="Q444" s="99">
        <v>61.151507692133876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17.442583554932575</v>
      </c>
      <c r="Y444" s="99">
        <v>0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0.88461787276724202</v>
      </c>
      <c r="D445" s="99">
        <v>0</v>
      </c>
      <c r="E445" s="99">
        <v>0.91658609050873086</v>
      </c>
      <c r="F445" s="99">
        <v>0.88758791320198072</v>
      </c>
      <c r="G445" s="99">
        <v>0.860680440772983</v>
      </c>
      <c r="H445" s="99">
        <v>0.80968106981505494</v>
      </c>
      <c r="I445" s="99">
        <v>0.7726557406154847</v>
      </c>
      <c r="J445" s="99">
        <v>0.72071403889018704</v>
      </c>
      <c r="K445" s="99">
        <v>0.43758434972357774</v>
      </c>
      <c r="L445" s="99">
        <v>0.27353217603030444</v>
      </c>
      <c r="M445" s="99">
        <v>1.2155808449146803</v>
      </c>
      <c r="N445" s="99">
        <v>0.7430743750502945</v>
      </c>
      <c r="O445" s="99">
        <v>0.59396050996908567</v>
      </c>
      <c r="P445" s="99">
        <v>0.39297284451827719</v>
      </c>
      <c r="Q445" s="99">
        <v>1.1965689779875002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0.33699340776132775</v>
      </c>
      <c r="Y445" s="99">
        <v>0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2.3253842643373162</v>
      </c>
      <c r="L446" s="123">
        <f t="shared" si="238"/>
        <v>0.84936470033946754</v>
      </c>
      <c r="M446" s="123">
        <f t="shared" si="238"/>
        <v>1.0889128070663483</v>
      </c>
      <c r="N446" s="123">
        <f t="shared" si="238"/>
        <v>4.6738471395655647</v>
      </c>
      <c r="O446" s="123">
        <f t="shared" si="238"/>
        <v>0.83829885352688227</v>
      </c>
      <c r="P446" s="123">
        <f t="shared" si="238"/>
        <v>2.0116114305861688</v>
      </c>
      <c r="Q446" s="123">
        <f t="shared" si="238"/>
        <v>1.0872839896436985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2.4870907327381842</v>
      </c>
      <c r="Y446" s="123">
        <f t="shared" si="238"/>
        <v>0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2.3253842643373162</v>
      </c>
      <c r="L447" s="99">
        <f>RES_hhdet_in_tess!L29</f>
        <v>0.84936470033946754</v>
      </c>
      <c r="M447" s="99">
        <f>RES_hhdet_in_tess!M29</f>
        <v>1.0889128070663483</v>
      </c>
      <c r="N447" s="99">
        <f>RES_hhdet_in_tess!N29</f>
        <v>4.6738471395655647</v>
      </c>
      <c r="O447" s="99">
        <f>RES_hhdet_in_tess!O29</f>
        <v>0.83829885352688227</v>
      </c>
      <c r="P447" s="99">
        <f>RES_hhdet_in_tess!P29</f>
        <v>2.0116114305861688</v>
      </c>
      <c r="Q447" s="99">
        <f>RES_hhdet_in_tess!Q29</f>
        <v>1.0872839896436985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X447" s="99">
        <f>RES_hhdet_in_tess!X29</f>
        <v>2.4870907327381842</v>
      </c>
      <c r="Y447" s="99">
        <f>RES_hhdet_in_tess!Y29</f>
        <v>0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9.8633494077860764</v>
      </c>
      <c r="D448" s="123">
        <v>0</v>
      </c>
      <c r="E448" s="123">
        <v>10.784516108113733</v>
      </c>
      <c r="F448" s="123">
        <v>10.469114069916596</v>
      </c>
      <c r="G448" s="123">
        <v>11.03834096171496</v>
      </c>
      <c r="H448" s="123">
        <v>11.267339596292766</v>
      </c>
      <c r="I448" s="123">
        <v>10.84655345000502</v>
      </c>
      <c r="J448" s="123">
        <v>12.272013774978028</v>
      </c>
      <c r="K448" s="123">
        <v>12.675092283749054</v>
      </c>
      <c r="L448" s="123">
        <v>13.246629882682914</v>
      </c>
      <c r="M448" s="123">
        <v>13.62671234358789</v>
      </c>
      <c r="N448" s="123">
        <v>11.508685241799169</v>
      </c>
      <c r="O448" s="123">
        <v>11.087954966674538</v>
      </c>
      <c r="P448" s="123">
        <v>11.189061634265775</v>
      </c>
      <c r="Q448" s="123">
        <v>11.116942470510139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13.037652498590862</v>
      </c>
      <c r="Y448" s="123">
        <v>0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11.45558128284401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9.8633494077860764</v>
      </c>
      <c r="D453" s="102">
        <v>0</v>
      </c>
      <c r="E453" s="102">
        <v>10.784516108113733</v>
      </c>
      <c r="F453" s="102">
        <v>10.469114069916596</v>
      </c>
      <c r="G453" s="102">
        <v>11.03834096171496</v>
      </c>
      <c r="H453" s="102">
        <v>11.267339596292766</v>
      </c>
      <c r="I453" s="102">
        <v>10.84655345000502</v>
      </c>
      <c r="J453" s="102">
        <v>12.272013774978028</v>
      </c>
      <c r="K453" s="102">
        <v>12.675092283749054</v>
      </c>
      <c r="L453" s="102">
        <v>13.237441416181762</v>
      </c>
      <c r="M453" s="102">
        <v>13.625500745402469</v>
      </c>
      <c r="N453" s="102">
        <v>11.508730170908951</v>
      </c>
      <c r="O453" s="102">
        <v>11.088515934469934</v>
      </c>
      <c r="P453" s="102">
        <v>11.188958982220102</v>
      </c>
      <c r="Q453" s="102">
        <v>11.118482182112519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13.037652498590862</v>
      </c>
      <c r="Y453" s="102">
        <v>0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13.26041258243464</v>
      </c>
      <c r="M454" s="105">
        <v>13.641857320905658</v>
      </c>
      <c r="N454" s="105">
        <v>11.507629407719319</v>
      </c>
      <c r="O454" s="105">
        <v>11.082401385500129</v>
      </c>
      <c r="P454" s="105">
        <v>11.177494506738466</v>
      </c>
      <c r="Q454" s="105">
        <v>11.086661475663309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4.5923699895675387</v>
      </c>
      <c r="M455" s="99">
        <v>4.5733031845526835</v>
      </c>
      <c r="N455" s="99">
        <v>3.5959541326195907</v>
      </c>
      <c r="O455" s="99">
        <v>3.7035000957629447</v>
      </c>
      <c r="P455" s="99">
        <v>3.8827299790340031</v>
      </c>
      <c r="Q455" s="99">
        <v>3.6124592260845576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8.6680425928670992</v>
      </c>
      <c r="M456" s="99">
        <v>9.0685541363529723</v>
      </c>
      <c r="N456" s="99">
        <v>7.9116752750997286</v>
      </c>
      <c r="O456" s="99">
        <v>7.3789012897371844</v>
      </c>
      <c r="P456" s="99">
        <v>7.2947645277044639</v>
      </c>
      <c r="Q456" s="99">
        <v>7.4742022495787488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6.8625436094442893</v>
      </c>
      <c r="D457" s="123">
        <v>0</v>
      </c>
      <c r="E457" s="123">
        <v>6.863434972101393</v>
      </c>
      <c r="F457" s="123">
        <v>7.2271202350024151</v>
      </c>
      <c r="G457" s="123">
        <v>7.2882925370510137</v>
      </c>
      <c r="H457" s="123">
        <v>7.3667172469247335</v>
      </c>
      <c r="I457" s="123">
        <v>7.4696557563544603</v>
      </c>
      <c r="J457" s="123">
        <v>7.7890074808297838</v>
      </c>
      <c r="K457" s="123">
        <v>7.8294171531207573</v>
      </c>
      <c r="L457" s="123">
        <v>7.6835224185422053</v>
      </c>
      <c r="M457" s="123">
        <v>8.204957218488488</v>
      </c>
      <c r="N457" s="123">
        <v>6.9835651086910762</v>
      </c>
      <c r="O457" s="123">
        <v>6.7009913303674917</v>
      </c>
      <c r="P457" s="123">
        <v>6.6463864376979815</v>
      </c>
      <c r="Q457" s="123">
        <v>7.535991909990055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8.2841315767597496</v>
      </c>
      <c r="Y457" s="123">
        <v>0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7.8214303424847964</v>
      </c>
      <c r="L458" s="99">
        <v>6.8601774350289659</v>
      </c>
      <c r="M458" s="99">
        <v>8.4800729720829722</v>
      </c>
      <c r="N458" s="99">
        <v>7.0435974274563753</v>
      </c>
      <c r="O458" s="99">
        <v>6.6220494112439487</v>
      </c>
      <c r="P458" s="99">
        <v>6.1698910425710931</v>
      </c>
      <c r="Q458" s="99">
        <v>9.0131113050532097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6.8625436094442893</v>
      </c>
      <c r="D459" s="110">
        <v>0</v>
      </c>
      <c r="E459" s="110">
        <v>6.863434972101393</v>
      </c>
      <c r="F459" s="110">
        <v>7.2271202350024151</v>
      </c>
      <c r="G459" s="110">
        <v>7.2882925370510137</v>
      </c>
      <c r="H459" s="110">
        <v>7.3667172469247335</v>
      </c>
      <c r="I459" s="110">
        <v>7.4696557563544603</v>
      </c>
      <c r="J459" s="110">
        <v>7.7890074808297838</v>
      </c>
      <c r="K459" s="110">
        <v>7.8305581260687509</v>
      </c>
      <c r="L459" s="110">
        <v>7.8403500344494885</v>
      </c>
      <c r="M459" s="110">
        <v>8.1571110004720548</v>
      </c>
      <c r="N459" s="110">
        <v>6.9767432542859291</v>
      </c>
      <c r="O459" s="110">
        <v>6.7126248763435941</v>
      </c>
      <c r="P459" s="110">
        <v>6.718187113676005</v>
      </c>
      <c r="Q459" s="110">
        <v>7.3580257178137689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8.2841315767597496</v>
      </c>
      <c r="Y459" s="110">
        <v>0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19.200287555726366</v>
      </c>
      <c r="D461" s="118">
        <f t="shared" si="239"/>
        <v>0</v>
      </c>
      <c r="E461" s="118">
        <f t="shared" si="239"/>
        <v>19.890184228924127</v>
      </c>
      <c r="F461" s="118">
        <f t="shared" si="239"/>
        <v>19.324657788415475</v>
      </c>
      <c r="G461" s="118">
        <f t="shared" si="239"/>
        <v>18.895201443408954</v>
      </c>
      <c r="H461" s="118">
        <f t="shared" si="239"/>
        <v>17.761507363447045</v>
      </c>
      <c r="I461" s="118">
        <f t="shared" si="239"/>
        <v>17.107198824799205</v>
      </c>
      <c r="J461" s="118">
        <f t="shared" si="239"/>
        <v>15.846121289370512</v>
      </c>
      <c r="K461" s="118">
        <f t="shared" si="239"/>
        <v>10.003887464541213</v>
      </c>
      <c r="L461" s="118">
        <f t="shared" si="239"/>
        <v>6.3739251497933989</v>
      </c>
      <c r="M461" s="118">
        <f t="shared" si="239"/>
        <v>26.345676784126521</v>
      </c>
      <c r="N461" s="118">
        <f t="shared" si="239"/>
        <v>15.960191153806353</v>
      </c>
      <c r="O461" s="118">
        <f t="shared" si="239"/>
        <v>12.232673306728936</v>
      </c>
      <c r="P461" s="118">
        <f t="shared" si="239"/>
        <v>7.8933488294972625</v>
      </c>
      <c r="Q461" s="118">
        <f t="shared" si="239"/>
        <v>22.515016482298126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6.1006824556187134</v>
      </c>
      <c r="Y461" s="118">
        <f t="shared" si="241"/>
        <v>0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19.200287555726366</v>
      </c>
      <c r="D462" s="123">
        <f t="shared" si="242"/>
        <v>0</v>
      </c>
      <c r="E462" s="123">
        <f t="shared" si="242"/>
        <v>19.890184228924127</v>
      </c>
      <c r="F462" s="123">
        <f t="shared" si="242"/>
        <v>19.324657788415475</v>
      </c>
      <c r="G462" s="123">
        <f t="shared" si="242"/>
        <v>18.895201443408954</v>
      </c>
      <c r="H462" s="123">
        <f t="shared" si="242"/>
        <v>17.761507363447045</v>
      </c>
      <c r="I462" s="123">
        <f t="shared" si="242"/>
        <v>17.107198824799205</v>
      </c>
      <c r="J462" s="123">
        <f t="shared" si="242"/>
        <v>15.846121289370512</v>
      </c>
      <c r="K462" s="123">
        <f t="shared" si="242"/>
        <v>9.6154017768826812</v>
      </c>
      <c r="L462" s="123">
        <f t="shared" si="242"/>
        <v>5.9382228528476162</v>
      </c>
      <c r="M462" s="123">
        <f t="shared" si="242"/>
        <v>25.847374119230533</v>
      </c>
      <c r="N462" s="123">
        <f t="shared" si="242"/>
        <v>15.675235340988182</v>
      </c>
      <c r="O462" s="123">
        <f t="shared" si="242"/>
        <v>11.89554865714199</v>
      </c>
      <c r="P462" s="123">
        <f t="shared" si="242"/>
        <v>7.5565421133393516</v>
      </c>
      <c r="Q462" s="123">
        <f t="shared" si="242"/>
        <v>22.1322802237517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6.1006824556187134</v>
      </c>
      <c r="Y462" s="123">
        <f t="shared" si="244"/>
        <v>0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19.200287555726366</v>
      </c>
      <c r="D463" s="99">
        <v>0</v>
      </c>
      <c r="E463" s="99">
        <v>19.890184228924127</v>
      </c>
      <c r="F463" s="99">
        <v>19.324657788415475</v>
      </c>
      <c r="G463" s="99">
        <v>18.895201443408954</v>
      </c>
      <c r="H463" s="99">
        <v>17.761507363447045</v>
      </c>
      <c r="I463" s="99">
        <v>17.107198824799205</v>
      </c>
      <c r="J463" s="99">
        <v>15.846121289370512</v>
      </c>
      <c r="K463" s="99">
        <v>9.6154017768826812</v>
      </c>
      <c r="L463" s="99">
        <v>5.9382228528476162</v>
      </c>
      <c r="M463" s="99">
        <v>25.847374119230533</v>
      </c>
      <c r="N463" s="99">
        <v>15.675235340988182</v>
      </c>
      <c r="O463" s="99">
        <v>11.89554865714199</v>
      </c>
      <c r="P463" s="99">
        <v>7.5565421133393516</v>
      </c>
      <c r="Q463" s="99">
        <v>22.1322802237517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6.1006824556187134</v>
      </c>
      <c r="Y463" s="99">
        <v>0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1.6789279839169273E-2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4.2308985194706574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0.38848568765853236</v>
      </c>
      <c r="L476" s="123">
        <v>0.43570229694578239</v>
      </c>
      <c r="M476" s="123">
        <v>0.4983026648959874</v>
      </c>
      <c r="N476" s="123">
        <v>0.28495581281817034</v>
      </c>
      <c r="O476" s="123">
        <v>0.33712464958694532</v>
      </c>
      <c r="P476" s="123">
        <v>0.32001743631874224</v>
      </c>
      <c r="Q476" s="123">
        <v>0.38273625854642673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3.1078855012682589</v>
      </c>
      <c r="L477" s="99">
        <v>2.7231393559111399</v>
      </c>
      <c r="M477" s="99">
        <v>3.3635429880479149</v>
      </c>
      <c r="N477" s="99">
        <v>2.7925669656180694</v>
      </c>
      <c r="O477" s="99">
        <v>2.6247562003555029</v>
      </c>
      <c r="P477" s="99">
        <v>2.443769513706759</v>
      </c>
      <c r="Q477" s="99">
        <v>3.5594472044817684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5948</v>
      </c>
      <c r="C5" s="120">
        <v>5331</v>
      </c>
      <c r="D5" s="120">
        <v>4809</v>
      </c>
      <c r="E5" s="120">
        <v>4198</v>
      </c>
      <c r="F5" s="120">
        <v>3764</v>
      </c>
      <c r="G5" s="120">
        <v>2713</v>
      </c>
      <c r="H5" s="120">
        <v>2407</v>
      </c>
      <c r="I5" s="120">
        <v>2304</v>
      </c>
      <c r="J5" s="120">
        <v>2174</v>
      </c>
      <c r="K5" s="120">
        <v>2307</v>
      </c>
      <c r="L5" s="120">
        <v>2245</v>
      </c>
      <c r="M5" s="120">
        <v>1977</v>
      </c>
      <c r="N5" s="120">
        <v>1744</v>
      </c>
      <c r="O5" s="120">
        <v>1531</v>
      </c>
      <c r="P5" s="120">
        <v>1262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5948</v>
      </c>
      <c r="C7" s="52">
        <v>5331</v>
      </c>
      <c r="D7" s="52">
        <v>4809</v>
      </c>
      <c r="E7" s="52">
        <v>4198</v>
      </c>
      <c r="F7" s="52">
        <v>3764</v>
      </c>
      <c r="G7" s="52">
        <v>2713</v>
      </c>
      <c r="H7" s="52">
        <v>2407</v>
      </c>
      <c r="I7" s="52">
        <v>2304</v>
      </c>
      <c r="J7" s="52">
        <v>2174</v>
      </c>
      <c r="K7" s="52">
        <v>2307</v>
      </c>
      <c r="L7" s="52">
        <v>2245</v>
      </c>
      <c r="M7" s="52">
        <v>1977</v>
      </c>
      <c r="N7" s="52">
        <v>1744</v>
      </c>
      <c r="O7" s="52">
        <v>1531</v>
      </c>
      <c r="P7" s="52">
        <v>1262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109</v>
      </c>
      <c r="C9" s="52">
        <v>131</v>
      </c>
      <c r="D9" s="52">
        <v>139</v>
      </c>
      <c r="E9" s="52">
        <v>122</v>
      </c>
      <c r="F9" s="52">
        <v>104</v>
      </c>
      <c r="G9" s="52">
        <v>83</v>
      </c>
      <c r="H9" s="52">
        <v>59</v>
      </c>
      <c r="I9" s="52">
        <v>45</v>
      </c>
      <c r="J9" s="52">
        <v>31</v>
      </c>
      <c r="K9" s="52">
        <v>174</v>
      </c>
      <c r="L9" s="52">
        <v>315</v>
      </c>
      <c r="M9" s="52">
        <v>371</v>
      </c>
      <c r="N9" s="52">
        <v>506</v>
      </c>
      <c r="O9" s="52">
        <v>516</v>
      </c>
      <c r="P9" s="52">
        <v>466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1079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1080</v>
      </c>
    </row>
    <row r="13" spans="1:105" ht="12" customHeight="1" x14ac:dyDescent="0.25">
      <c r="A13" s="97" t="s">
        <v>122</v>
      </c>
      <c r="B13" s="52">
        <v>5948</v>
      </c>
      <c r="C13" s="52">
        <v>5331</v>
      </c>
      <c r="D13" s="52">
        <v>4809</v>
      </c>
      <c r="E13" s="52">
        <v>4198</v>
      </c>
      <c r="F13" s="52">
        <v>3764</v>
      </c>
      <c r="G13" s="52">
        <v>2713</v>
      </c>
      <c r="H13" s="52">
        <v>2407</v>
      </c>
      <c r="I13" s="52">
        <v>2304</v>
      </c>
      <c r="J13" s="52">
        <v>2174</v>
      </c>
      <c r="K13" s="52">
        <v>2307</v>
      </c>
      <c r="L13" s="52">
        <v>2088</v>
      </c>
      <c r="M13" s="52">
        <v>1807</v>
      </c>
      <c r="N13" s="52">
        <v>1568</v>
      </c>
      <c r="O13" s="52">
        <v>1342</v>
      </c>
      <c r="P13" s="52">
        <v>1107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1081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157</v>
      </c>
      <c r="M14" s="52">
        <v>170</v>
      </c>
      <c r="N14" s="52">
        <v>176</v>
      </c>
      <c r="O14" s="52">
        <v>189</v>
      </c>
      <c r="P14" s="52">
        <v>155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394</v>
      </c>
      <c r="C16" s="52">
        <v>372</v>
      </c>
      <c r="D16" s="52">
        <v>412</v>
      </c>
      <c r="E16" s="52">
        <v>410</v>
      </c>
      <c r="F16" s="52">
        <v>414</v>
      </c>
      <c r="G16" s="52">
        <v>335</v>
      </c>
      <c r="H16" s="52">
        <v>323</v>
      </c>
      <c r="I16" s="52">
        <v>307</v>
      </c>
      <c r="J16" s="52">
        <v>282</v>
      </c>
      <c r="K16" s="52">
        <v>297</v>
      </c>
      <c r="L16" s="52">
        <v>285</v>
      </c>
      <c r="M16" s="52">
        <v>255</v>
      </c>
      <c r="N16" s="52">
        <v>226</v>
      </c>
      <c r="O16" s="52">
        <v>211</v>
      </c>
      <c r="P16" s="52">
        <v>175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1083</v>
      </c>
    </row>
    <row r="17" spans="1:105" ht="12" customHeight="1" x14ac:dyDescent="0.25">
      <c r="A17" s="109" t="s">
        <v>120</v>
      </c>
      <c r="B17" s="36">
        <v>5554</v>
      </c>
      <c r="C17" s="36">
        <v>4959</v>
      </c>
      <c r="D17" s="36">
        <v>4397</v>
      </c>
      <c r="E17" s="36">
        <v>3788</v>
      </c>
      <c r="F17" s="36">
        <v>3350</v>
      </c>
      <c r="G17" s="36">
        <v>2378</v>
      </c>
      <c r="H17" s="36">
        <v>2084</v>
      </c>
      <c r="I17" s="36">
        <v>1997</v>
      </c>
      <c r="J17" s="36">
        <v>1892</v>
      </c>
      <c r="K17" s="36">
        <v>2010</v>
      </c>
      <c r="L17" s="36">
        <v>1960</v>
      </c>
      <c r="M17" s="36">
        <v>1722</v>
      </c>
      <c r="N17" s="36">
        <v>1518</v>
      </c>
      <c r="O17" s="36">
        <v>1320</v>
      </c>
      <c r="P17" s="36">
        <v>1087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617</v>
      </c>
      <c r="D21" s="52">
        <v>522</v>
      </c>
      <c r="E21" s="52">
        <v>611</v>
      </c>
      <c r="F21" s="52">
        <v>434</v>
      </c>
      <c r="G21" s="52">
        <v>1051</v>
      </c>
      <c r="H21" s="52">
        <v>306</v>
      </c>
      <c r="I21" s="52">
        <v>103</v>
      </c>
      <c r="J21" s="52">
        <v>130</v>
      </c>
      <c r="K21" s="52">
        <v>408</v>
      </c>
      <c r="L21" s="52">
        <v>465</v>
      </c>
      <c r="M21" s="52">
        <v>466</v>
      </c>
      <c r="N21" s="52">
        <v>467</v>
      </c>
      <c r="O21" s="52">
        <v>380</v>
      </c>
      <c r="P21" s="52">
        <v>270</v>
      </c>
      <c r="Q21" s="52">
        <v>1262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17</v>
      </c>
      <c r="D23" s="52">
        <v>17</v>
      </c>
      <c r="E23" s="52">
        <v>18</v>
      </c>
      <c r="F23" s="52">
        <v>18</v>
      </c>
      <c r="G23" s="52">
        <v>21</v>
      </c>
      <c r="H23" s="52">
        <v>24</v>
      </c>
      <c r="I23" s="52">
        <v>16</v>
      </c>
      <c r="J23" s="52">
        <v>15</v>
      </c>
      <c r="K23" s="52">
        <v>19</v>
      </c>
      <c r="L23" s="52">
        <v>9</v>
      </c>
      <c r="M23" s="52">
        <v>74</v>
      </c>
      <c r="N23" s="52">
        <v>3</v>
      </c>
      <c r="O23" s="52">
        <v>77</v>
      </c>
      <c r="P23" s="52">
        <v>109</v>
      </c>
      <c r="Q23" s="52">
        <v>466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929</v>
      </c>
      <c r="D27" s="52">
        <v>931</v>
      </c>
      <c r="E27" s="52">
        <v>934</v>
      </c>
      <c r="F27" s="52">
        <v>946</v>
      </c>
      <c r="G27" s="52">
        <v>1052</v>
      </c>
      <c r="H27" s="52">
        <v>943</v>
      </c>
      <c r="I27" s="52">
        <v>513</v>
      </c>
      <c r="J27" s="52">
        <v>236</v>
      </c>
      <c r="K27" s="52">
        <v>408</v>
      </c>
      <c r="L27" s="52">
        <v>466</v>
      </c>
      <c r="M27" s="52">
        <v>473</v>
      </c>
      <c r="N27" s="52">
        <v>487</v>
      </c>
      <c r="O27" s="52">
        <v>422</v>
      </c>
      <c r="P27" s="52">
        <v>236</v>
      </c>
      <c r="Q27" s="52">
        <v>1107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3</v>
      </c>
      <c r="O28" s="52">
        <v>5</v>
      </c>
      <c r="P28" s="52">
        <v>34</v>
      </c>
      <c r="Q28" s="52">
        <v>155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62</v>
      </c>
      <c r="D30" s="52">
        <v>61</v>
      </c>
      <c r="E30" s="52">
        <v>63</v>
      </c>
      <c r="F30" s="52">
        <v>64</v>
      </c>
      <c r="G30" s="52">
        <v>79</v>
      </c>
      <c r="H30" s="52">
        <v>68</v>
      </c>
      <c r="I30" s="52">
        <v>51</v>
      </c>
      <c r="J30" s="52">
        <v>40</v>
      </c>
      <c r="K30" s="52">
        <v>68</v>
      </c>
      <c r="L30" s="52">
        <v>74</v>
      </c>
      <c r="M30" s="52">
        <v>59</v>
      </c>
      <c r="N30" s="52">
        <v>52</v>
      </c>
      <c r="O30" s="52">
        <v>42</v>
      </c>
      <c r="P30" s="52">
        <v>36</v>
      </c>
      <c r="Q30" s="52">
        <v>175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868</v>
      </c>
      <c r="D31" s="36">
        <v>869</v>
      </c>
      <c r="E31" s="36">
        <v>871</v>
      </c>
      <c r="F31" s="36">
        <v>883</v>
      </c>
      <c r="G31" s="36">
        <v>972</v>
      </c>
      <c r="H31" s="36">
        <v>877</v>
      </c>
      <c r="I31" s="36">
        <v>461</v>
      </c>
      <c r="J31" s="36">
        <v>196</v>
      </c>
      <c r="K31" s="36">
        <v>340</v>
      </c>
      <c r="L31" s="36">
        <v>393</v>
      </c>
      <c r="M31" s="36">
        <v>413</v>
      </c>
      <c r="N31" s="36">
        <v>437</v>
      </c>
      <c r="O31" s="36">
        <v>386</v>
      </c>
      <c r="P31" s="36">
        <v>234</v>
      </c>
      <c r="Q31" s="36">
        <v>1087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541</v>
      </c>
      <c r="L35" s="52">
        <v>403</v>
      </c>
      <c r="M35" s="52">
        <v>198</v>
      </c>
      <c r="N35" s="52">
        <v>234</v>
      </c>
      <c r="O35" s="52">
        <v>167</v>
      </c>
      <c r="P35" s="52">
        <v>1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39</v>
      </c>
      <c r="D37" s="52">
        <v>25</v>
      </c>
      <c r="E37" s="52">
        <v>1</v>
      </c>
      <c r="F37" s="52">
        <v>0</v>
      </c>
      <c r="G37" s="52">
        <v>0</v>
      </c>
      <c r="H37" s="52">
        <v>0</v>
      </c>
      <c r="I37" s="52">
        <v>2</v>
      </c>
      <c r="J37" s="52">
        <v>1</v>
      </c>
      <c r="K37" s="52">
        <v>162</v>
      </c>
      <c r="L37" s="52">
        <v>150</v>
      </c>
      <c r="M37" s="52">
        <v>130</v>
      </c>
      <c r="N37" s="52">
        <v>138</v>
      </c>
      <c r="O37" s="52">
        <v>87</v>
      </c>
      <c r="P37" s="52">
        <v>59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312</v>
      </c>
      <c r="D41" s="52">
        <v>409</v>
      </c>
      <c r="E41" s="52">
        <v>323</v>
      </c>
      <c r="F41" s="52">
        <v>512</v>
      </c>
      <c r="G41" s="52">
        <v>1</v>
      </c>
      <c r="H41" s="52">
        <v>637</v>
      </c>
      <c r="I41" s="52">
        <v>410</v>
      </c>
      <c r="J41" s="52">
        <v>106</v>
      </c>
      <c r="K41" s="52">
        <v>541</v>
      </c>
      <c r="L41" s="52">
        <v>247</v>
      </c>
      <c r="M41" s="52">
        <v>192</v>
      </c>
      <c r="N41" s="52">
        <v>248</v>
      </c>
      <c r="O41" s="52">
        <v>196</v>
      </c>
      <c r="P41" s="52">
        <v>1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157</v>
      </c>
      <c r="M42" s="52">
        <v>13</v>
      </c>
      <c r="N42" s="52">
        <v>9</v>
      </c>
      <c r="O42" s="52">
        <v>18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40</v>
      </c>
      <c r="D44" s="52">
        <v>101</v>
      </c>
      <c r="E44" s="52">
        <v>61</v>
      </c>
      <c r="F44" s="52">
        <v>68</v>
      </c>
      <c r="G44" s="52">
        <v>0</v>
      </c>
      <c r="H44" s="52">
        <v>56</v>
      </c>
      <c r="I44" s="52">
        <v>35</v>
      </c>
      <c r="J44" s="52">
        <v>15</v>
      </c>
      <c r="K44" s="52">
        <v>83</v>
      </c>
      <c r="L44" s="52">
        <v>62</v>
      </c>
      <c r="M44" s="52">
        <v>29</v>
      </c>
      <c r="N44" s="52">
        <v>23</v>
      </c>
      <c r="O44" s="52">
        <v>27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273</v>
      </c>
      <c r="D45" s="36">
        <v>307</v>
      </c>
      <c r="E45" s="36">
        <v>262</v>
      </c>
      <c r="F45" s="36">
        <v>445</v>
      </c>
      <c r="G45" s="36">
        <v>0</v>
      </c>
      <c r="H45" s="36">
        <v>583</v>
      </c>
      <c r="I45" s="36">
        <v>374</v>
      </c>
      <c r="J45" s="36">
        <v>91</v>
      </c>
      <c r="K45" s="36">
        <v>458</v>
      </c>
      <c r="L45" s="36">
        <v>343</v>
      </c>
      <c r="M45" s="36">
        <v>175</v>
      </c>
      <c r="N45" s="36">
        <v>233</v>
      </c>
      <c r="O45" s="36">
        <v>188</v>
      </c>
      <c r="P45" s="36">
        <v>1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164</v>
      </c>
      <c r="L49" s="52">
        <v>108</v>
      </c>
      <c r="M49" s="52">
        <v>54</v>
      </c>
      <c r="N49" s="52">
        <v>98</v>
      </c>
      <c r="O49" s="52">
        <v>54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131</v>
      </c>
      <c r="L51" s="52">
        <v>21</v>
      </c>
      <c r="M51" s="52">
        <v>19</v>
      </c>
      <c r="N51" s="52">
        <v>62</v>
      </c>
      <c r="O51" s="52">
        <v>14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164</v>
      </c>
      <c r="L55" s="52">
        <v>66</v>
      </c>
      <c r="M55" s="52">
        <v>50</v>
      </c>
      <c r="N55" s="52">
        <v>94</v>
      </c>
      <c r="O55" s="52">
        <v>49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42</v>
      </c>
      <c r="M56" s="52">
        <v>4</v>
      </c>
      <c r="N56" s="52">
        <v>4</v>
      </c>
      <c r="O56" s="52">
        <v>5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25</v>
      </c>
      <c r="L58" s="52">
        <v>17</v>
      </c>
      <c r="M58" s="52">
        <v>8</v>
      </c>
      <c r="N58" s="52">
        <v>10</v>
      </c>
      <c r="O58" s="52">
        <v>7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139</v>
      </c>
      <c r="L59" s="36">
        <v>91</v>
      </c>
      <c r="M59" s="36">
        <v>46</v>
      </c>
      <c r="N59" s="36">
        <v>88</v>
      </c>
      <c r="O59" s="36">
        <v>47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377</v>
      </c>
      <c r="L63" s="52">
        <v>295</v>
      </c>
      <c r="M63" s="52">
        <v>144</v>
      </c>
      <c r="N63" s="52">
        <v>136</v>
      </c>
      <c r="O63" s="52">
        <v>113</v>
      </c>
      <c r="P63" s="52">
        <v>1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39</v>
      </c>
      <c r="D65" s="52">
        <v>25</v>
      </c>
      <c r="E65" s="52">
        <v>1</v>
      </c>
      <c r="F65" s="52">
        <v>0</v>
      </c>
      <c r="G65" s="52">
        <v>0</v>
      </c>
      <c r="H65" s="52">
        <v>0</v>
      </c>
      <c r="I65" s="52">
        <v>2</v>
      </c>
      <c r="J65" s="52">
        <v>1</v>
      </c>
      <c r="K65" s="52">
        <v>31</v>
      </c>
      <c r="L65" s="52">
        <v>129</v>
      </c>
      <c r="M65" s="52">
        <v>111</v>
      </c>
      <c r="N65" s="52">
        <v>76</v>
      </c>
      <c r="O65" s="52">
        <v>73</v>
      </c>
      <c r="P65" s="52">
        <v>59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312</v>
      </c>
      <c r="D69" s="52">
        <f t="shared" si="6"/>
        <v>409</v>
      </c>
      <c r="E69" s="52">
        <f t="shared" si="6"/>
        <v>323</v>
      </c>
      <c r="F69" s="52">
        <f t="shared" si="6"/>
        <v>512</v>
      </c>
      <c r="G69" s="52">
        <f t="shared" si="6"/>
        <v>1</v>
      </c>
      <c r="H69" s="52">
        <f t="shared" si="6"/>
        <v>637</v>
      </c>
      <c r="I69" s="52">
        <f t="shared" si="6"/>
        <v>410</v>
      </c>
      <c r="J69" s="52">
        <f t="shared" si="6"/>
        <v>106</v>
      </c>
      <c r="K69" s="52">
        <f t="shared" si="6"/>
        <v>377</v>
      </c>
      <c r="L69" s="52">
        <f t="shared" si="6"/>
        <v>181</v>
      </c>
      <c r="M69" s="52">
        <f t="shared" si="6"/>
        <v>142</v>
      </c>
      <c r="N69" s="52">
        <f t="shared" si="6"/>
        <v>154</v>
      </c>
      <c r="O69" s="52">
        <f t="shared" si="6"/>
        <v>147</v>
      </c>
      <c r="P69" s="52">
        <f t="shared" si="6"/>
        <v>1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115</v>
      </c>
      <c r="M70" s="52">
        <f t="shared" si="9"/>
        <v>9</v>
      </c>
      <c r="N70" s="52">
        <f t="shared" si="9"/>
        <v>5</v>
      </c>
      <c r="O70" s="52">
        <f t="shared" si="9"/>
        <v>13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40</v>
      </c>
      <c r="D72" s="52">
        <v>101</v>
      </c>
      <c r="E72" s="52">
        <v>61</v>
      </c>
      <c r="F72" s="52">
        <v>68</v>
      </c>
      <c r="G72" s="52">
        <v>0</v>
      </c>
      <c r="H72" s="52">
        <v>56</v>
      </c>
      <c r="I72" s="52">
        <v>35</v>
      </c>
      <c r="J72" s="52">
        <v>15</v>
      </c>
      <c r="K72" s="52">
        <v>58</v>
      </c>
      <c r="L72" s="52">
        <v>45</v>
      </c>
      <c r="M72" s="52">
        <v>21</v>
      </c>
      <c r="N72" s="52">
        <v>13</v>
      </c>
      <c r="O72" s="52">
        <v>20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273</v>
      </c>
      <c r="D73" s="36">
        <v>307</v>
      </c>
      <c r="E73" s="36">
        <v>262</v>
      </c>
      <c r="F73" s="36">
        <v>445</v>
      </c>
      <c r="G73" s="36">
        <v>0</v>
      </c>
      <c r="H73" s="36">
        <v>583</v>
      </c>
      <c r="I73" s="36">
        <v>374</v>
      </c>
      <c r="J73" s="36">
        <v>91</v>
      </c>
      <c r="K73" s="36">
        <v>319</v>
      </c>
      <c r="L73" s="36">
        <v>252</v>
      </c>
      <c r="M73" s="36">
        <v>129</v>
      </c>
      <c r="N73" s="36">
        <v>145</v>
      </c>
      <c r="O73" s="36">
        <v>141</v>
      </c>
      <c r="P73" s="36">
        <v>1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0</v>
      </c>
      <c r="M79" s="52">
        <f>RES_hhdet_numvin!M45</f>
        <v>0</v>
      </c>
      <c r="N79" s="52">
        <f>RES_hhdet_numvin!N45</f>
        <v>0</v>
      </c>
      <c r="O79" s="52">
        <f>RES_hhdet_numvin!O45</f>
        <v>0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X79" s="52">
        <f>RES_hhdet_numvin!X45</f>
        <v>0</v>
      </c>
      <c r="Y79" s="52">
        <f>RES_hhdet_numvin!Y45</f>
        <v>0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0</v>
      </c>
      <c r="S82" s="138">
        <f>RES_hhdet_numvin!S48</f>
        <v>0</v>
      </c>
      <c r="T82" s="138">
        <f>RES_hhdet_numvin!T48</f>
        <v>0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X82" s="138">
        <f>RES_hhdet_numvin!X48</f>
        <v>0</v>
      </c>
      <c r="Y82" s="138">
        <f>RES_hhdet_numvin!Y48</f>
        <v>0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X84" s="138">
        <f>RES_hhdet_numvin!X50</f>
        <v>0</v>
      </c>
      <c r="Y84" s="138">
        <f>RES_hhdet_numvin!Y50</f>
        <v>0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X85" s="138">
        <f>RES_hhdet_numvin!X51</f>
        <v>0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0</v>
      </c>
      <c r="V88" s="138">
        <f>RES_hhdet_numvin!V54</f>
        <v>0</v>
      </c>
      <c r="W88" s="138">
        <f>RES_hhdet_numvin!W54</f>
        <v>0</v>
      </c>
      <c r="X88" s="138">
        <f>RES_hhdet_numvin!X54</f>
        <v>0</v>
      </c>
      <c r="Y88" s="138">
        <f>RES_hhdet_numvin!Y54</f>
        <v>0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X89" s="138">
        <f>RES_hhdet_numvin!X55</f>
        <v>0</v>
      </c>
      <c r="Y89" s="138">
        <f>RES_hhdet_numvin!Y55</f>
        <v>0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X93" s="138">
        <f>RES_hhdet_numvin!X59</f>
        <v>0</v>
      </c>
      <c r="Y93" s="138">
        <f>RES_hhdet_numvin!Y59</f>
        <v>0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0</v>
      </c>
      <c r="S94" s="39">
        <f>RES_hhdet_numvin!S60</f>
        <v>0</v>
      </c>
      <c r="T94" s="39">
        <f>RES_hhdet_numvin!T60</f>
        <v>0</v>
      </c>
      <c r="U94" s="39">
        <f>RES_hhdet_numvin!U60</f>
        <v>0</v>
      </c>
      <c r="V94" s="39">
        <f>RES_hhdet_numvin!V60</f>
        <v>0</v>
      </c>
      <c r="W94" s="39">
        <f>RES_hhdet_numvin!W60</f>
        <v>0</v>
      </c>
      <c r="X94" s="39">
        <f>RES_hhdet_numvin!X60</f>
        <v>0</v>
      </c>
      <c r="Y94" s="39">
        <f>RES_hhdet_numvin!Y60</f>
        <v>0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5.1227507497464337</v>
      </c>
      <c r="C98" s="117">
        <f t="shared" si="12"/>
        <v>3.9519088045179354</v>
      </c>
      <c r="D98" s="117">
        <f t="shared" si="12"/>
        <v>3.9265356323047538</v>
      </c>
      <c r="E98" s="117">
        <f t="shared" si="12"/>
        <v>3.8148674741542452</v>
      </c>
      <c r="F98" s="117">
        <f t="shared" si="12"/>
        <v>3.7383367522078186</v>
      </c>
      <c r="G98" s="117">
        <f t="shared" si="12"/>
        <v>1.507088746005887</v>
      </c>
      <c r="H98" s="117">
        <f t="shared" si="12"/>
        <v>2.4414832602385546</v>
      </c>
      <c r="I98" s="117">
        <f t="shared" si="12"/>
        <v>1.4210478864183289</v>
      </c>
      <c r="J98" s="117">
        <f t="shared" si="12"/>
        <v>1.4277396461228071</v>
      </c>
      <c r="K98" s="117">
        <f t="shared" si="12"/>
        <v>2.4849795515296313</v>
      </c>
      <c r="L98" s="117">
        <f t="shared" si="12"/>
        <v>2.4774427044572582</v>
      </c>
      <c r="M98" s="117">
        <f t="shared" si="12"/>
        <v>1.4259892498123066</v>
      </c>
      <c r="N98" s="117">
        <f t="shared" si="12"/>
        <v>1.3544041749186873</v>
      </c>
      <c r="O98" s="117">
        <f t="shared" si="12"/>
        <v>1.2908061619553304</v>
      </c>
      <c r="P98" s="117">
        <f t="shared" si="12"/>
        <v>1.2527370153774291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4.1456963034043772</v>
      </c>
      <c r="C99" s="122">
        <f t="shared" si="15"/>
        <v>3.1085936376055372</v>
      </c>
      <c r="D99" s="122">
        <f t="shared" si="15"/>
        <v>3.1084386575223957</v>
      </c>
      <c r="E99" s="122">
        <f t="shared" si="15"/>
        <v>3.1080725967387473</v>
      </c>
      <c r="F99" s="122">
        <f t="shared" si="15"/>
        <v>3.1077235107407875</v>
      </c>
      <c r="G99" s="122">
        <f t="shared" si="15"/>
        <v>1.0357173840461926</v>
      </c>
      <c r="H99" s="122">
        <f t="shared" si="15"/>
        <v>2.0168172781591904</v>
      </c>
      <c r="I99" s="122">
        <f t="shared" si="15"/>
        <v>1.0186458142490575</v>
      </c>
      <c r="J99" s="122">
        <f t="shared" si="15"/>
        <v>1.0186085045761182</v>
      </c>
      <c r="K99" s="122">
        <f t="shared" si="15"/>
        <v>2.0377616628354192</v>
      </c>
      <c r="L99" s="122">
        <f t="shared" si="15"/>
        <v>2.0384351329851991</v>
      </c>
      <c r="M99" s="122">
        <f t="shared" si="15"/>
        <v>1.0195292392707735</v>
      </c>
      <c r="N99" s="122">
        <f t="shared" si="15"/>
        <v>1.01982138953261</v>
      </c>
      <c r="O99" s="122">
        <f t="shared" si="15"/>
        <v>1.0101462103802934</v>
      </c>
      <c r="P99" s="122">
        <f t="shared" si="15"/>
        <v>1.0204319525441019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1611</v>
      </c>
    </row>
    <row r="100" spans="1:105" ht="12" customHeight="1" x14ac:dyDescent="0.25">
      <c r="A100" s="97" t="s">
        <v>211</v>
      </c>
      <c r="B100" s="98">
        <v>4.1081685296646597</v>
      </c>
      <c r="C100" s="98">
        <v>3.081083404987103</v>
      </c>
      <c r="D100" s="98">
        <v>3.0810834049871012</v>
      </c>
      <c r="E100" s="98">
        <v>3.0810834049871012</v>
      </c>
      <c r="F100" s="98">
        <v>3.0810834049871012</v>
      </c>
      <c r="G100" s="98">
        <v>1.0269991401547713</v>
      </c>
      <c r="H100" s="98">
        <v>2</v>
      </c>
      <c r="I100" s="98">
        <v>1.0103181427343095</v>
      </c>
      <c r="J100" s="98">
        <v>1.0103181427343095</v>
      </c>
      <c r="K100" s="98">
        <v>2.0206362854686155</v>
      </c>
      <c r="L100" s="98">
        <v>2.0206362854686155</v>
      </c>
      <c r="M100" s="98">
        <v>1.0103181427343089</v>
      </c>
      <c r="N100" s="98">
        <v>1.0103181427343091</v>
      </c>
      <c r="O100" s="98">
        <v>1</v>
      </c>
      <c r="P100" s="98">
        <v>1.0103181427343098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1612</v>
      </c>
    </row>
    <row r="101" spans="1:105" ht="12" customHeight="1" x14ac:dyDescent="0.25">
      <c r="A101" s="97" t="s">
        <v>53</v>
      </c>
      <c r="B101" s="98">
        <v>3.752777373971769E-2</v>
      </c>
      <c r="C101" s="98">
        <v>2.7510232618434289E-2</v>
      </c>
      <c r="D101" s="98">
        <v>2.7355252535294337E-2</v>
      </c>
      <c r="E101" s="98">
        <v>2.698919175164622E-2</v>
      </c>
      <c r="F101" s="98">
        <v>2.6640105753686388E-2</v>
      </c>
      <c r="G101" s="98">
        <v>8.7182438914211909E-3</v>
      </c>
      <c r="H101" s="98">
        <v>1.681727815919035E-2</v>
      </c>
      <c r="I101" s="98">
        <v>8.3276715147480255E-3</v>
      </c>
      <c r="J101" s="98">
        <v>8.2903618418086154E-3</v>
      </c>
      <c r="K101" s="98">
        <v>1.7125377366803723E-2</v>
      </c>
      <c r="L101" s="98">
        <v>1.7798847516583546E-2</v>
      </c>
      <c r="M101" s="98">
        <v>9.2110965364645726E-3</v>
      </c>
      <c r="N101" s="98">
        <v>9.5032467983010571E-3</v>
      </c>
      <c r="O101" s="98">
        <v>1.0146210380293346E-2</v>
      </c>
      <c r="P101" s="98">
        <v>1.0113809809792096E-2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2.4659404018920112E-3</v>
      </c>
      <c r="C102" s="122">
        <f t="shared" si="18"/>
        <v>2.4845766700125399E-3</v>
      </c>
      <c r="D102" s="122">
        <f t="shared" si="18"/>
        <v>1.524646780839382E-3</v>
      </c>
      <c r="E102" s="122">
        <f t="shared" si="18"/>
        <v>1.6101825862700314E-3</v>
      </c>
      <c r="F102" s="122">
        <f t="shared" si="18"/>
        <v>7.2681512476713544E-4</v>
      </c>
      <c r="G102" s="122">
        <f t="shared" si="18"/>
        <v>5.7717345235697756E-4</v>
      </c>
      <c r="H102" s="122">
        <f t="shared" si="18"/>
        <v>5.6632812219322348E-4</v>
      </c>
      <c r="I102" s="122">
        <f t="shared" si="18"/>
        <v>8.812538369484716E-4</v>
      </c>
      <c r="J102" s="122">
        <f t="shared" si="18"/>
        <v>4.1795458052435423E-4</v>
      </c>
      <c r="K102" s="122">
        <f t="shared" si="18"/>
        <v>1.1276984298407926E-3</v>
      </c>
      <c r="L102" s="122">
        <f t="shared" si="18"/>
        <v>2.94430528884051E-3</v>
      </c>
      <c r="M102" s="122">
        <f t="shared" si="18"/>
        <v>2.5460745820746547E-3</v>
      </c>
      <c r="N102" s="122">
        <f t="shared" si="18"/>
        <v>8.4777778920569098E-3</v>
      </c>
      <c r="O102" s="122">
        <f t="shared" si="18"/>
        <v>3.7659039140921485E-3</v>
      </c>
      <c r="P102" s="122">
        <f t="shared" si="18"/>
        <v>2.9534939270173173E-3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1614</v>
      </c>
    </row>
    <row r="103" spans="1:105" ht="12" customHeight="1" x14ac:dyDescent="0.25">
      <c r="A103" s="97" t="s">
        <v>53</v>
      </c>
      <c r="B103" s="98">
        <v>2.4659404018920112E-3</v>
      </c>
      <c r="C103" s="98">
        <v>2.4845766700125399E-3</v>
      </c>
      <c r="D103" s="98">
        <v>1.524646780839382E-3</v>
      </c>
      <c r="E103" s="98">
        <v>1.6101825862700314E-3</v>
      </c>
      <c r="F103" s="98">
        <v>7.2681512476713544E-4</v>
      </c>
      <c r="G103" s="98">
        <v>5.7717345235697756E-4</v>
      </c>
      <c r="H103" s="98">
        <v>5.6632812219322348E-4</v>
      </c>
      <c r="I103" s="98">
        <v>8.812538369484716E-4</v>
      </c>
      <c r="J103" s="98">
        <v>4.1795458052435423E-4</v>
      </c>
      <c r="K103" s="98">
        <v>1.1276984298407926E-3</v>
      </c>
      <c r="L103" s="98">
        <v>2.94430528884051E-3</v>
      </c>
      <c r="M103" s="98">
        <v>2.5460745820746547E-3</v>
      </c>
      <c r="N103" s="98">
        <v>8.4777778920569098E-3</v>
      </c>
      <c r="O103" s="98">
        <v>3.7659039140921485E-3</v>
      </c>
      <c r="P103" s="98">
        <v>2.9534939270173173E-3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1615</v>
      </c>
    </row>
    <row r="104" spans="1:105" ht="12" customHeight="1" x14ac:dyDescent="0.25">
      <c r="A104" s="121" t="s">
        <v>55</v>
      </c>
      <c r="B104" s="122">
        <v>0.65001048490368607</v>
      </c>
      <c r="C104" s="122">
        <v>0.54406481438515342</v>
      </c>
      <c r="D104" s="122">
        <v>0.5529321313449691</v>
      </c>
      <c r="E104" s="122">
        <v>0.46748659337390674</v>
      </c>
      <c r="F104" s="122">
        <v>0.40573220029402551</v>
      </c>
      <c r="G104" s="122">
        <v>0.30802678907466158</v>
      </c>
      <c r="H104" s="122">
        <v>0.27714035018119304</v>
      </c>
      <c r="I104" s="122">
        <v>0.25911860162891442</v>
      </c>
      <c r="J104" s="122">
        <v>0.27315896800540401</v>
      </c>
      <c r="K104" s="122">
        <v>0.29929485693786295</v>
      </c>
      <c r="L104" s="122">
        <v>0.29694139642390582</v>
      </c>
      <c r="M104" s="122">
        <v>0.2714313165840565</v>
      </c>
      <c r="N104" s="122">
        <v>0.21811007402199356</v>
      </c>
      <c r="O104" s="122">
        <v>0.18486686730480634</v>
      </c>
      <c r="P104" s="122">
        <v>0.15448416882611582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1616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1617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1618</v>
      </c>
    </row>
    <row r="107" spans="1:105" ht="12" customHeight="1" x14ac:dyDescent="0.25">
      <c r="A107" s="100" t="s">
        <v>211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1619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1620</v>
      </c>
    </row>
    <row r="109" spans="1:105" ht="12" customHeight="1" x14ac:dyDescent="0.25">
      <c r="A109" s="106" t="s">
        <v>122</v>
      </c>
      <c r="B109" s="101">
        <v>0.65001048490368607</v>
      </c>
      <c r="C109" s="101">
        <v>0.54406481438515342</v>
      </c>
      <c r="D109" s="101">
        <v>0.5529321313449691</v>
      </c>
      <c r="E109" s="101">
        <v>0.46748659337390674</v>
      </c>
      <c r="F109" s="101">
        <v>0.40573220029402551</v>
      </c>
      <c r="G109" s="101">
        <v>0.30802678907466158</v>
      </c>
      <c r="H109" s="101">
        <v>0.27714035018119304</v>
      </c>
      <c r="I109" s="101">
        <v>0.25911860162891442</v>
      </c>
      <c r="J109" s="101">
        <v>0.27315896800540401</v>
      </c>
      <c r="K109" s="101">
        <v>0.29929485693786295</v>
      </c>
      <c r="L109" s="101">
        <v>0.28162597972998415</v>
      </c>
      <c r="M109" s="101">
        <v>0.25416875628620456</v>
      </c>
      <c r="N109" s="101">
        <v>0.20182941199541454</v>
      </c>
      <c r="O109" s="101">
        <v>0.16752255223645074</v>
      </c>
      <c r="P109" s="101">
        <v>0.13997005876657528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1621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1.5315416693921696E-2</v>
      </c>
      <c r="M110" s="104">
        <v>1.7262560297851948E-2</v>
      </c>
      <c r="N110" s="104">
        <v>1.6280662026579025E-2</v>
      </c>
      <c r="O110" s="104">
        <v>1.7344315068355584E-2</v>
      </c>
      <c r="P110" s="104">
        <v>1.4514110059540522E-2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1622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7.2251392336430799E-3</v>
      </c>
      <c r="M111" s="98">
        <v>7.9289810912823236E-3</v>
      </c>
      <c r="N111" s="98">
        <v>7.0552790438494876E-3</v>
      </c>
      <c r="O111" s="98">
        <v>7.923797671697954E-3</v>
      </c>
      <c r="P111" s="98">
        <v>6.8426801716021321E-3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1623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8.0902774602786172E-3</v>
      </c>
      <c r="M112" s="98">
        <v>9.3335792065696224E-3</v>
      </c>
      <c r="N112" s="98">
        <v>9.2253829827295356E-3</v>
      </c>
      <c r="O112" s="98">
        <v>9.4205173966576301E-3</v>
      </c>
      <c r="P112" s="98">
        <v>7.6714298879383908E-3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1624</v>
      </c>
    </row>
    <row r="113" spans="1:105" ht="12" customHeight="1" x14ac:dyDescent="0.25">
      <c r="A113" s="121" t="s">
        <v>54</v>
      </c>
      <c r="B113" s="122">
        <v>0.32457802103647843</v>
      </c>
      <c r="C113" s="122">
        <v>0.29676577585723257</v>
      </c>
      <c r="D113" s="122">
        <v>0.26364019665654931</v>
      </c>
      <c r="E113" s="122">
        <v>0.23769810145532144</v>
      </c>
      <c r="F113" s="122">
        <v>0.22415422604823873</v>
      </c>
      <c r="G113" s="122">
        <v>0.16276739943267585</v>
      </c>
      <c r="H113" s="122">
        <v>0.14695930377597799</v>
      </c>
      <c r="I113" s="122">
        <v>0.14240221670340852</v>
      </c>
      <c r="J113" s="122">
        <v>0.13555421896076059</v>
      </c>
      <c r="K113" s="122">
        <v>0.14679533332650829</v>
      </c>
      <c r="L113" s="122">
        <v>0.13912186975931243</v>
      </c>
      <c r="M113" s="122">
        <v>0.13248261937540182</v>
      </c>
      <c r="N113" s="122">
        <v>0.10799493347202704</v>
      </c>
      <c r="O113" s="122">
        <v>9.2027180356138466E-2</v>
      </c>
      <c r="P113" s="122">
        <v>7.4867400080194185E-2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1625</v>
      </c>
    </row>
    <row r="114" spans="1:105" ht="12" customHeight="1" x14ac:dyDescent="0.25">
      <c r="A114" s="97" t="s">
        <v>50</v>
      </c>
      <c r="B114" s="98">
        <v>2.5687052424495958E-2</v>
      </c>
      <c r="C114" s="98">
        <v>2.5913657374309659E-2</v>
      </c>
      <c r="D114" s="98">
        <v>2.7567326836785304E-2</v>
      </c>
      <c r="E114" s="98">
        <v>3.1538566434156992E-2</v>
      </c>
      <c r="F114" s="98">
        <v>3.2777714075938796E-2</v>
      </c>
      <c r="G114" s="98">
        <v>2.6068319327640126E-2</v>
      </c>
      <c r="H114" s="98">
        <v>2.6488546217834912E-2</v>
      </c>
      <c r="I114" s="98">
        <v>2.375163794002998E-2</v>
      </c>
      <c r="J114" s="98">
        <v>2.0227274647144716E-2</v>
      </c>
      <c r="K114" s="98">
        <v>2.3778034325231057E-2</v>
      </c>
      <c r="L114" s="98">
        <v>1.9885286557602983E-2</v>
      </c>
      <c r="M114" s="98">
        <v>2.2266738053323566E-2</v>
      </c>
      <c r="N114" s="98">
        <v>1.783292656703564E-2</v>
      </c>
      <c r="O114" s="98">
        <v>1.5863649793282187E-2</v>
      </c>
      <c r="P114" s="98">
        <v>1.2233499888822505E-2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1626</v>
      </c>
    </row>
    <row r="115" spans="1:105" ht="12" customHeight="1" x14ac:dyDescent="0.25">
      <c r="A115" s="109" t="s">
        <v>120</v>
      </c>
      <c r="B115" s="33">
        <v>0.29889096861198244</v>
      </c>
      <c r="C115" s="33">
        <v>0.2708521184829229</v>
      </c>
      <c r="D115" s="33">
        <v>0.236072869819764</v>
      </c>
      <c r="E115" s="33">
        <v>0.20615953502116444</v>
      </c>
      <c r="F115" s="33">
        <v>0.19137651197229993</v>
      </c>
      <c r="G115" s="33">
        <v>0.13669908010503573</v>
      </c>
      <c r="H115" s="33">
        <v>0.12047075755814307</v>
      </c>
      <c r="I115" s="33">
        <v>0.11865057876337853</v>
      </c>
      <c r="J115" s="33">
        <v>0.11532694431361586</v>
      </c>
      <c r="K115" s="33">
        <v>0.12301729900127722</v>
      </c>
      <c r="L115" s="33">
        <v>0.11923658320170943</v>
      </c>
      <c r="M115" s="33">
        <v>0.11021588132207825</v>
      </c>
      <c r="N115" s="33">
        <v>9.0162006904991404E-2</v>
      </c>
      <c r="O115" s="33">
        <v>7.6163530562856283E-2</v>
      </c>
      <c r="P115" s="33">
        <v>6.2633900191371675E-2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2.2568275092930707</v>
      </c>
      <c r="C117" s="117">
        <f t="shared" si="19"/>
        <v>1.7632685589392962</v>
      </c>
      <c r="D117" s="117">
        <f t="shared" si="19"/>
        <v>1.743399828738722</v>
      </c>
      <c r="E117" s="117">
        <f t="shared" si="19"/>
        <v>1.6769054967819375</v>
      </c>
      <c r="F117" s="117">
        <f t="shared" si="19"/>
        <v>1.6319633383754337</v>
      </c>
      <c r="G117" s="117">
        <f t="shared" si="19"/>
        <v>0.70540995844997456</v>
      </c>
      <c r="H117" s="117">
        <f t="shared" si="19"/>
        <v>1.0710349238585537</v>
      </c>
      <c r="I117" s="117">
        <f t="shared" si="19"/>
        <v>0.66124670449058098</v>
      </c>
      <c r="J117" s="117">
        <f t="shared" si="19"/>
        <v>0.66417867086145777</v>
      </c>
      <c r="K117" s="117">
        <f t="shared" si="19"/>
        <v>1.1338076356759323</v>
      </c>
      <c r="L117" s="117">
        <f t="shared" si="19"/>
        <v>1.1716826316148219</v>
      </c>
      <c r="M117" s="117">
        <f t="shared" si="19"/>
        <v>0.72619521827580791</v>
      </c>
      <c r="N117" s="117">
        <f t="shared" si="19"/>
        <v>0.72411803449370304</v>
      </c>
      <c r="O117" s="117">
        <f t="shared" si="19"/>
        <v>0.71257339904746486</v>
      </c>
      <c r="P117" s="117">
        <f t="shared" si="19"/>
        <v>0.68453771544746689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1.6580229672761726</v>
      </c>
      <c r="C118" s="122">
        <f t="shared" si="22"/>
        <v>1.2428646691790228</v>
      </c>
      <c r="D118" s="122">
        <f t="shared" si="22"/>
        <v>1.2427096890958822</v>
      </c>
      <c r="E118" s="122">
        <f t="shared" si="22"/>
        <v>1.2423436283122342</v>
      </c>
      <c r="F118" s="122">
        <f t="shared" si="22"/>
        <v>1.2419945423142744</v>
      </c>
      <c r="G118" s="122">
        <f t="shared" si="22"/>
        <v>0.41382508368378174</v>
      </c>
      <c r="H118" s="122">
        <f t="shared" si="22"/>
        <v>0.80573096650231779</v>
      </c>
      <c r="I118" s="122">
        <f t="shared" si="22"/>
        <v>0.40685457770699923</v>
      </c>
      <c r="J118" s="122">
        <f t="shared" si="22"/>
        <v>0.40681726803405982</v>
      </c>
      <c r="K118" s="122">
        <f t="shared" si="22"/>
        <v>0.85033346489220274</v>
      </c>
      <c r="L118" s="122">
        <f t="shared" si="22"/>
        <v>0.88525733617326829</v>
      </c>
      <c r="M118" s="122">
        <f t="shared" si="22"/>
        <v>0.45982493572269811</v>
      </c>
      <c r="N118" s="122">
        <f t="shared" si="22"/>
        <v>0.48821792118695589</v>
      </c>
      <c r="O118" s="122">
        <f t="shared" si="22"/>
        <v>0.52018660459321164</v>
      </c>
      <c r="P118" s="122">
        <f t="shared" si="22"/>
        <v>0.52561707688656489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1779</v>
      </c>
    </row>
    <row r="119" spans="1:105" ht="12" customHeight="1" x14ac:dyDescent="0.25">
      <c r="A119" s="97" t="s">
        <v>211</v>
      </c>
      <c r="B119" s="98">
        <v>1.6204951935364549</v>
      </c>
      <c r="C119" s="98">
        <v>1.2153544365605886</v>
      </c>
      <c r="D119" s="98">
        <v>1.2153544365605879</v>
      </c>
      <c r="E119" s="98">
        <v>1.2153544365605879</v>
      </c>
      <c r="F119" s="98">
        <v>1.2153544365605879</v>
      </c>
      <c r="G119" s="98">
        <v>0.40510683979236056</v>
      </c>
      <c r="H119" s="98">
        <v>0.78891368834312747</v>
      </c>
      <c r="I119" s="98">
        <v>0.39852690619225123</v>
      </c>
      <c r="J119" s="98">
        <v>0.39852690619225123</v>
      </c>
      <c r="K119" s="98">
        <v>0.83320808752539899</v>
      </c>
      <c r="L119" s="98">
        <v>0.86745848865668473</v>
      </c>
      <c r="M119" s="98">
        <v>0.45061383918623354</v>
      </c>
      <c r="N119" s="98">
        <v>0.47871467438865484</v>
      </c>
      <c r="O119" s="98">
        <v>0.51004039421291825</v>
      </c>
      <c r="P119" s="98">
        <v>0.51550326707677285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1780</v>
      </c>
    </row>
    <row r="120" spans="1:105" ht="12" customHeight="1" x14ac:dyDescent="0.25">
      <c r="A120" s="97" t="s">
        <v>53</v>
      </c>
      <c r="B120" s="98">
        <v>3.752777373971769E-2</v>
      </c>
      <c r="C120" s="98">
        <v>2.7510232618434289E-2</v>
      </c>
      <c r="D120" s="98">
        <v>2.7355252535294337E-2</v>
      </c>
      <c r="E120" s="98">
        <v>2.698919175164622E-2</v>
      </c>
      <c r="F120" s="98">
        <v>2.6640105753686388E-2</v>
      </c>
      <c r="G120" s="98">
        <v>8.7182438914211909E-3</v>
      </c>
      <c r="H120" s="98">
        <v>1.681727815919035E-2</v>
      </c>
      <c r="I120" s="98">
        <v>8.3276715147480255E-3</v>
      </c>
      <c r="J120" s="98">
        <v>8.2903618418086154E-3</v>
      </c>
      <c r="K120" s="98">
        <v>1.7125377366803723E-2</v>
      </c>
      <c r="L120" s="98">
        <v>1.7798847516583546E-2</v>
      </c>
      <c r="M120" s="98">
        <v>9.2110965364645726E-3</v>
      </c>
      <c r="N120" s="98">
        <v>9.5032467983010571E-3</v>
      </c>
      <c r="O120" s="98">
        <v>1.0146210380293346E-2</v>
      </c>
      <c r="P120" s="98">
        <v>1.0113809809792096E-2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4.0141239847606147E-3</v>
      </c>
      <c r="C121" s="122">
        <f t="shared" si="25"/>
        <v>4.3269813220672025E-3</v>
      </c>
      <c r="D121" s="122">
        <f t="shared" si="25"/>
        <v>2.7768366148021762E-3</v>
      </c>
      <c r="E121" s="122">
        <f t="shared" si="25"/>
        <v>2.9835848940055008E-3</v>
      </c>
      <c r="F121" s="122">
        <f t="shared" si="25"/>
        <v>1.3763918095792743E-3</v>
      </c>
      <c r="G121" s="122">
        <f t="shared" si="25"/>
        <v>1.1252194750919007E-3</v>
      </c>
      <c r="H121" s="122">
        <f t="shared" si="25"/>
        <v>1.1597979991221858E-3</v>
      </c>
      <c r="I121" s="122">
        <f t="shared" si="25"/>
        <v>1.8865818970513276E-3</v>
      </c>
      <c r="J121" s="122">
        <f t="shared" si="25"/>
        <v>9.0668719176550852E-4</v>
      </c>
      <c r="K121" s="122">
        <f t="shared" si="25"/>
        <v>3.0635425182515873E-3</v>
      </c>
      <c r="L121" s="122">
        <f t="shared" si="25"/>
        <v>8.257441947910513E-3</v>
      </c>
      <c r="M121" s="122">
        <f t="shared" si="25"/>
        <v>7.2726551409432981E-3</v>
      </c>
      <c r="N121" s="122">
        <f t="shared" si="25"/>
        <v>2.4713763953265664E-2</v>
      </c>
      <c r="O121" s="122">
        <f t="shared" si="25"/>
        <v>1.118807251779873E-2</v>
      </c>
      <c r="P121" s="122">
        <f t="shared" si="25"/>
        <v>8.8877317149126008E-3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1782</v>
      </c>
    </row>
    <row r="122" spans="1:105" ht="12" customHeight="1" x14ac:dyDescent="0.25">
      <c r="A122" s="97" t="s">
        <v>53</v>
      </c>
      <c r="B122" s="98">
        <v>4.0141239847606147E-3</v>
      </c>
      <c r="C122" s="98">
        <v>4.3269813220672025E-3</v>
      </c>
      <c r="D122" s="98">
        <v>2.7768366148021762E-3</v>
      </c>
      <c r="E122" s="98">
        <v>2.9835848940055008E-3</v>
      </c>
      <c r="F122" s="98">
        <v>1.3763918095792743E-3</v>
      </c>
      <c r="G122" s="98">
        <v>1.1252194750919007E-3</v>
      </c>
      <c r="H122" s="98">
        <v>1.1597979991221858E-3</v>
      </c>
      <c r="I122" s="98">
        <v>1.8865818970513276E-3</v>
      </c>
      <c r="J122" s="98">
        <v>9.0668719176550852E-4</v>
      </c>
      <c r="K122" s="98">
        <v>3.0635425182515873E-3</v>
      </c>
      <c r="L122" s="98">
        <v>8.257441947910513E-3</v>
      </c>
      <c r="M122" s="98">
        <v>7.2726551409432981E-3</v>
      </c>
      <c r="N122" s="98">
        <v>2.4713763953265664E-2</v>
      </c>
      <c r="O122" s="98">
        <v>1.118807251779873E-2</v>
      </c>
      <c r="P122" s="98">
        <v>8.8877317149126008E-3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1783</v>
      </c>
    </row>
    <row r="123" spans="1:105" ht="12" customHeight="1" x14ac:dyDescent="0.25">
      <c r="A123" s="121" t="s">
        <v>55</v>
      </c>
      <c r="B123" s="122">
        <v>0.36339759587270887</v>
      </c>
      <c r="C123" s="122">
        <v>0.3047107012590512</v>
      </c>
      <c r="D123" s="122">
        <v>0.31060095058548176</v>
      </c>
      <c r="E123" s="122">
        <v>0.26349265771466185</v>
      </c>
      <c r="F123" s="122">
        <v>0.23005593543670136</v>
      </c>
      <c r="G123" s="122">
        <v>0.17543781847576517</v>
      </c>
      <c r="H123" s="122">
        <v>0.15997679632163825</v>
      </c>
      <c r="I123" s="122">
        <v>0.15075601884562165</v>
      </c>
      <c r="J123" s="122">
        <v>0.15910629608540458</v>
      </c>
      <c r="K123" s="122">
        <v>0.17504481979070186</v>
      </c>
      <c r="L123" s="122">
        <v>0.17760405020432277</v>
      </c>
      <c r="M123" s="122">
        <v>0.16372856722651463</v>
      </c>
      <c r="N123" s="122">
        <v>0.13313654637861172</v>
      </c>
      <c r="O123" s="122">
        <v>0.11454627270887099</v>
      </c>
      <c r="P123" s="122">
        <v>9.567763068707516E-2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1784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1785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1786</v>
      </c>
    </row>
    <row r="126" spans="1:105" ht="12" customHeight="1" x14ac:dyDescent="0.25">
      <c r="A126" s="100" t="s">
        <v>211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1787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1788</v>
      </c>
    </row>
    <row r="128" spans="1:105" ht="12" customHeight="1" x14ac:dyDescent="0.25">
      <c r="A128" s="106" t="s">
        <v>122</v>
      </c>
      <c r="B128" s="101">
        <v>0.36339759587270887</v>
      </c>
      <c r="C128" s="101">
        <v>0.3047107012590512</v>
      </c>
      <c r="D128" s="101">
        <v>0.31060095058548176</v>
      </c>
      <c r="E128" s="101">
        <v>0.26349265771466185</v>
      </c>
      <c r="F128" s="101">
        <v>0.23005593543670136</v>
      </c>
      <c r="G128" s="101">
        <v>0.17543781847576517</v>
      </c>
      <c r="H128" s="101">
        <v>0.15997679632163825</v>
      </c>
      <c r="I128" s="101">
        <v>0.15075601884562165</v>
      </c>
      <c r="J128" s="101">
        <v>0.15910629608540458</v>
      </c>
      <c r="K128" s="101">
        <v>0.17504481979070186</v>
      </c>
      <c r="L128" s="101">
        <v>0.16522750545615245</v>
      </c>
      <c r="M128" s="101">
        <v>0.14968803177676973</v>
      </c>
      <c r="N128" s="101">
        <v>0.11971811288404523</v>
      </c>
      <c r="O128" s="101">
        <v>0.10039755991960354</v>
      </c>
      <c r="P128" s="101">
        <v>8.3922985954458434E-2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1789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1.2376544748170319E-2</v>
      </c>
      <c r="M129" s="104">
        <v>1.4040535449744894E-2</v>
      </c>
      <c r="N129" s="104">
        <v>1.3418433494566494E-2</v>
      </c>
      <c r="O129" s="104">
        <v>1.4148712789267451E-2</v>
      </c>
      <c r="P129" s="104">
        <v>1.1754644732616729E-2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1790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4.2862672878917017E-3</v>
      </c>
      <c r="M130" s="98">
        <v>4.7069562431752724E-3</v>
      </c>
      <c r="N130" s="98">
        <v>4.1930505118369585E-3</v>
      </c>
      <c r="O130" s="98">
        <v>4.7281953926098198E-3</v>
      </c>
      <c r="P130" s="98">
        <v>4.0832148446783394E-3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1791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8.0902774602786172E-3</v>
      </c>
      <c r="M131" s="98">
        <v>9.3335792065696224E-3</v>
      </c>
      <c r="N131" s="98">
        <v>9.2253829827295356E-3</v>
      </c>
      <c r="O131" s="98">
        <v>9.4205173966576301E-3</v>
      </c>
      <c r="P131" s="98">
        <v>7.6714298879383908E-3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1792</v>
      </c>
    </row>
    <row r="132" spans="1:105" ht="12" customHeight="1" x14ac:dyDescent="0.25">
      <c r="A132" s="121" t="s">
        <v>54</v>
      </c>
      <c r="B132" s="122">
        <v>0.23139282215942852</v>
      </c>
      <c r="C132" s="122">
        <v>0.21136620717915505</v>
      </c>
      <c r="D132" s="122">
        <v>0.18731235244255581</v>
      </c>
      <c r="E132" s="122">
        <v>0.1680856258610359</v>
      </c>
      <c r="F132" s="122">
        <v>0.15853646881487859</v>
      </c>
      <c r="G132" s="122">
        <v>0.1150218368153357</v>
      </c>
      <c r="H132" s="122">
        <v>0.10416736303547568</v>
      </c>
      <c r="I132" s="122">
        <v>0.10174952604090878</v>
      </c>
      <c r="J132" s="122">
        <v>9.7348419550227869E-2</v>
      </c>
      <c r="K132" s="122">
        <v>0.10536580847477621</v>
      </c>
      <c r="L132" s="122">
        <v>0.10056380328932041</v>
      </c>
      <c r="M132" s="122">
        <v>9.5369060185651916E-2</v>
      </c>
      <c r="N132" s="122">
        <v>7.8049802974869797E-2</v>
      </c>
      <c r="O132" s="122">
        <v>6.6652449227583482E-2</v>
      </c>
      <c r="P132" s="122">
        <v>5.4355276158914223E-2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1793</v>
      </c>
    </row>
    <row r="133" spans="1:105" ht="12" customHeight="1" x14ac:dyDescent="0.25">
      <c r="A133" s="97" t="s">
        <v>50</v>
      </c>
      <c r="B133" s="98">
        <v>1.4404097638683474E-2</v>
      </c>
      <c r="C133" s="98">
        <v>1.4548407291551423E-2</v>
      </c>
      <c r="D133" s="98">
        <v>1.5520882637623662E-2</v>
      </c>
      <c r="E133" s="98">
        <v>1.7791328197930282E-2</v>
      </c>
      <c r="F133" s="98">
        <v>1.8530777570871619E-2</v>
      </c>
      <c r="G133" s="98">
        <v>1.4757996355653318E-2</v>
      </c>
      <c r="H133" s="98">
        <v>1.5038714836689226E-2</v>
      </c>
      <c r="I133" s="98">
        <v>1.3506256368135933E-2</v>
      </c>
      <c r="J133" s="98">
        <v>1.1507437113627986E-2</v>
      </c>
      <c r="K133" s="98">
        <v>1.3550870671418263E-2</v>
      </c>
      <c r="L133" s="98">
        <v>1.1350576795948551E-2</v>
      </c>
      <c r="M133" s="98">
        <v>1.2723073080644125E-2</v>
      </c>
      <c r="N133" s="98">
        <v>1.0198507030479816E-2</v>
      </c>
      <c r="O133" s="98">
        <v>9.0788699092901968E-3</v>
      </c>
      <c r="P133" s="98">
        <v>7.0014638689459355E-3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1794</v>
      </c>
    </row>
    <row r="134" spans="1:105" ht="12" customHeight="1" x14ac:dyDescent="0.25">
      <c r="A134" s="109" t="s">
        <v>120</v>
      </c>
      <c r="B134" s="33">
        <v>0.21698872452074505</v>
      </c>
      <c r="C134" s="33">
        <v>0.19681779988760362</v>
      </c>
      <c r="D134" s="33">
        <v>0.17179146980493215</v>
      </c>
      <c r="E134" s="33">
        <v>0.15029429766310562</v>
      </c>
      <c r="F134" s="33">
        <v>0.14000569124400697</v>
      </c>
      <c r="G134" s="33">
        <v>0.10026384045968238</v>
      </c>
      <c r="H134" s="33">
        <v>8.912864819878645E-2</v>
      </c>
      <c r="I134" s="33">
        <v>8.824326967277285E-2</v>
      </c>
      <c r="J134" s="33">
        <v>8.5840982436599877E-2</v>
      </c>
      <c r="K134" s="33">
        <v>9.1814937803357949E-2</v>
      </c>
      <c r="L134" s="33">
        <v>8.921322649337185E-2</v>
      </c>
      <c r="M134" s="33">
        <v>8.2645987105007798E-2</v>
      </c>
      <c r="N134" s="33">
        <v>6.7851295944389989E-2</v>
      </c>
      <c r="O134" s="33">
        <v>5.7573579318293287E-2</v>
      </c>
      <c r="P134" s="33">
        <v>4.7353812289968288E-2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0.44054993489675043</v>
      </c>
      <c r="C136" s="119">
        <f t="shared" si="26"/>
        <v>0.44618149004943564</v>
      </c>
      <c r="D136" s="119">
        <f t="shared" si="26"/>
        <v>0.44400458622997413</v>
      </c>
      <c r="E136" s="119">
        <f t="shared" si="26"/>
        <v>0.43957110126183524</v>
      </c>
      <c r="F136" s="119">
        <f t="shared" si="26"/>
        <v>0.43654797482105245</v>
      </c>
      <c r="G136" s="119">
        <f t="shared" si="26"/>
        <v>0.46806132705818709</v>
      </c>
      <c r="H136" s="119">
        <f t="shared" si="26"/>
        <v>0.43868206729130066</v>
      </c>
      <c r="I136" s="119">
        <f t="shared" si="26"/>
        <v>0.46532330881348133</v>
      </c>
      <c r="J136" s="119">
        <f t="shared" si="26"/>
        <v>0.46519592886918293</v>
      </c>
      <c r="K136" s="119">
        <f t="shared" si="26"/>
        <v>0.4562643724685847</v>
      </c>
      <c r="L136" s="119">
        <f t="shared" si="26"/>
        <v>0.47294035478875235</v>
      </c>
      <c r="M136" s="119">
        <f t="shared" si="26"/>
        <v>0.50925714788620746</v>
      </c>
      <c r="N136" s="119">
        <f t="shared" si="26"/>
        <v>0.53463954697066407</v>
      </c>
      <c r="O136" s="119">
        <f t="shared" si="26"/>
        <v>0.55203749412541481</v>
      </c>
      <c r="P136" s="119">
        <f t="shared" si="26"/>
        <v>0.54643369441847844</v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0.39993835677606959</v>
      </c>
      <c r="C137" s="124">
        <f t="shared" si="29"/>
        <v>0.39981574115823215</v>
      </c>
      <c r="D137" s="124">
        <f t="shared" si="29"/>
        <v>0.39978581725862117</v>
      </c>
      <c r="E137" s="124">
        <f t="shared" si="29"/>
        <v>0.3997151255784071</v>
      </c>
      <c r="F137" s="124">
        <f t="shared" si="29"/>
        <v>0.39964769646390469</v>
      </c>
      <c r="G137" s="124">
        <f t="shared" si="29"/>
        <v>0.39955405794880938</v>
      </c>
      <c r="H137" s="124">
        <f t="shared" si="29"/>
        <v>0.39950617997369231</v>
      </c>
      <c r="I137" s="124">
        <f t="shared" si="29"/>
        <v>0.39940730331958524</v>
      </c>
      <c r="J137" s="124">
        <f t="shared" si="29"/>
        <v>0.39938530476274786</v>
      </c>
      <c r="K137" s="124">
        <f t="shared" si="29"/>
        <v>0.41728798828662639</v>
      </c>
      <c r="L137" s="124">
        <f t="shared" si="29"/>
        <v>0.43428280932189767</v>
      </c>
      <c r="M137" s="124">
        <f t="shared" si="29"/>
        <v>0.45101691840794245</v>
      </c>
      <c r="N137" s="124">
        <f t="shared" si="29"/>
        <v>0.4787288501672915</v>
      </c>
      <c r="O137" s="124">
        <f t="shared" si="29"/>
        <v>0.51496169489897414</v>
      </c>
      <c r="P137" s="124">
        <f t="shared" si="29"/>
        <v>0.51509272673804118</v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0.39445684417156374</v>
      </c>
      <c r="C138" s="111">
        <f t="shared" si="32"/>
        <v>0.39445684417156374</v>
      </c>
      <c r="D138" s="111">
        <f t="shared" si="32"/>
        <v>0.39445684417156374</v>
      </c>
      <c r="E138" s="111">
        <f t="shared" si="32"/>
        <v>0.39445684417156374</v>
      </c>
      <c r="F138" s="111">
        <f t="shared" si="32"/>
        <v>0.39445684417156374</v>
      </c>
      <c r="G138" s="111">
        <f t="shared" si="32"/>
        <v>0.39445684417156374</v>
      </c>
      <c r="H138" s="111">
        <f t="shared" si="32"/>
        <v>0.39445684417156374</v>
      </c>
      <c r="I138" s="111">
        <f t="shared" si="32"/>
        <v>0.39445684417156374</v>
      </c>
      <c r="J138" s="111">
        <f t="shared" si="32"/>
        <v>0.39445684417156374</v>
      </c>
      <c r="K138" s="111">
        <f t="shared" si="32"/>
        <v>0.41234936416682516</v>
      </c>
      <c r="L138" s="111">
        <f t="shared" si="32"/>
        <v>0.42929966906711675</v>
      </c>
      <c r="M138" s="111">
        <f t="shared" si="32"/>
        <v>0.44601182550943752</v>
      </c>
      <c r="N138" s="111">
        <f t="shared" si="32"/>
        <v>0.47382567345872756</v>
      </c>
      <c r="O138" s="111">
        <f t="shared" si="32"/>
        <v>0.51004039421291825</v>
      </c>
      <c r="P138" s="111">
        <f t="shared" si="32"/>
        <v>0.51023855285981756</v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1.6278268451584426</v>
      </c>
      <c r="C140" s="124">
        <f t="shared" si="38"/>
        <v>1.7415366465810709</v>
      </c>
      <c r="D140" s="124">
        <f t="shared" si="38"/>
        <v>1.8212983162391299</v>
      </c>
      <c r="E140" s="124">
        <f t="shared" si="38"/>
        <v>1.8529481808127979</v>
      </c>
      <c r="F140" s="124">
        <f t="shared" si="38"/>
        <v>1.8937302797878031</v>
      </c>
      <c r="G140" s="124">
        <f t="shared" si="38"/>
        <v>1.9495343566078653</v>
      </c>
      <c r="H140" s="124">
        <f t="shared" si="38"/>
        <v>2.0479258466463341</v>
      </c>
      <c r="I140" s="124">
        <f t="shared" si="38"/>
        <v>2.1407928317044469</v>
      </c>
      <c r="J140" s="124">
        <f t="shared" si="38"/>
        <v>2.1693438330739285</v>
      </c>
      <c r="K140" s="124">
        <f t="shared" si="38"/>
        <v>2.7166327780416393</v>
      </c>
      <c r="L140" s="124">
        <f t="shared" si="38"/>
        <v>2.8045467904458907</v>
      </c>
      <c r="M140" s="124">
        <f t="shared" si="38"/>
        <v>2.8564187365702445</v>
      </c>
      <c r="N140" s="124">
        <f t="shared" si="38"/>
        <v>2.9151228385472034</v>
      </c>
      <c r="O140" s="124">
        <f t="shared" si="38"/>
        <v>2.9708863457542178</v>
      </c>
      <c r="P140" s="124">
        <f t="shared" si="38"/>
        <v>3.0092263382062101</v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1.6278268451584426</v>
      </c>
      <c r="C141" s="111">
        <f t="shared" si="41"/>
        <v>1.7415366465810709</v>
      </c>
      <c r="D141" s="111">
        <f t="shared" si="41"/>
        <v>1.8212983162391299</v>
      </c>
      <c r="E141" s="111">
        <f t="shared" si="41"/>
        <v>1.8529481808127979</v>
      </c>
      <c r="F141" s="111">
        <f t="shared" si="41"/>
        <v>1.8937302797878031</v>
      </c>
      <c r="G141" s="111">
        <f t="shared" si="41"/>
        <v>1.9495343566078653</v>
      </c>
      <c r="H141" s="111">
        <f t="shared" si="41"/>
        <v>2.0479258466463341</v>
      </c>
      <c r="I141" s="111">
        <f t="shared" si="41"/>
        <v>2.1407928317044469</v>
      </c>
      <c r="J141" s="111">
        <f t="shared" si="41"/>
        <v>2.1693438330739285</v>
      </c>
      <c r="K141" s="111">
        <f t="shared" si="41"/>
        <v>2.7166327780416393</v>
      </c>
      <c r="L141" s="111">
        <f t="shared" si="41"/>
        <v>2.8045467904458907</v>
      </c>
      <c r="M141" s="111">
        <f t="shared" si="41"/>
        <v>2.8564187365702445</v>
      </c>
      <c r="N141" s="111">
        <f t="shared" si="41"/>
        <v>2.9151228385472034</v>
      </c>
      <c r="O141" s="111">
        <f t="shared" si="41"/>
        <v>2.9708863457542178</v>
      </c>
      <c r="P141" s="111">
        <f t="shared" si="41"/>
        <v>3.0092263382062101</v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0.55906420636669352</v>
      </c>
      <c r="C142" s="124">
        <f t="shared" si="44"/>
        <v>0.56006323732477381</v>
      </c>
      <c r="D142" s="124">
        <f t="shared" si="44"/>
        <v>0.56173431236482219</v>
      </c>
      <c r="E142" s="124">
        <f t="shared" si="44"/>
        <v>0.56363682178135588</v>
      </c>
      <c r="F142" s="124">
        <f t="shared" si="44"/>
        <v>0.5670142406000428</v>
      </c>
      <c r="G142" s="124">
        <f t="shared" si="44"/>
        <v>0.56955376836798888</v>
      </c>
      <c r="H142" s="124">
        <f t="shared" si="44"/>
        <v>0.57724108458781331</v>
      </c>
      <c r="I142" s="124">
        <f t="shared" si="44"/>
        <v>0.58180315074994271</v>
      </c>
      <c r="J142" s="124">
        <f t="shared" si="44"/>
        <v>0.58246777415800211</v>
      </c>
      <c r="K142" s="124">
        <f t="shared" si="44"/>
        <v>0.58485742649110461</v>
      </c>
      <c r="L142" s="124">
        <f t="shared" si="44"/>
        <v>0.59811145344915073</v>
      </c>
      <c r="M142" s="124">
        <f t="shared" si="44"/>
        <v>0.60320441018754511</v>
      </c>
      <c r="N142" s="124">
        <f t="shared" si="44"/>
        <v>0.61040989039867377</v>
      </c>
      <c r="O142" s="124">
        <f t="shared" si="44"/>
        <v>0.61961493900369091</v>
      </c>
      <c r="P142" s="124">
        <f t="shared" si="44"/>
        <v>0.61933615213846227</v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1952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1953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1954</v>
      </c>
    </row>
    <row r="145" spans="1:105" ht="12" customHeight="1" x14ac:dyDescent="0.25">
      <c r="A145" s="100" t="s">
        <v>211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1955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0.55906420636669352</v>
      </c>
      <c r="C147" s="112">
        <f t="shared" si="59"/>
        <v>0.56006323732477381</v>
      </c>
      <c r="D147" s="112">
        <f t="shared" si="59"/>
        <v>0.56173431236482219</v>
      </c>
      <c r="E147" s="112">
        <f t="shared" si="59"/>
        <v>0.56363682178135588</v>
      </c>
      <c r="F147" s="112">
        <f t="shared" si="59"/>
        <v>0.5670142406000428</v>
      </c>
      <c r="G147" s="112">
        <f t="shared" si="59"/>
        <v>0.56955376836798888</v>
      </c>
      <c r="H147" s="112">
        <f t="shared" si="59"/>
        <v>0.57724108458781331</v>
      </c>
      <c r="I147" s="112">
        <f t="shared" si="59"/>
        <v>0.58180315074994271</v>
      </c>
      <c r="J147" s="112">
        <f t="shared" si="59"/>
        <v>0.58246777415800211</v>
      </c>
      <c r="K147" s="112">
        <f t="shared" si="59"/>
        <v>0.58485742649110461</v>
      </c>
      <c r="L147" s="112">
        <f t="shared" si="59"/>
        <v>0.58669127619038697</v>
      </c>
      <c r="M147" s="112">
        <f t="shared" si="59"/>
        <v>0.58893167659133838</v>
      </c>
      <c r="N147" s="112">
        <f t="shared" si="59"/>
        <v>0.59316484996133845</v>
      </c>
      <c r="O147" s="112">
        <f t="shared" si="59"/>
        <v>0.59930772650775277</v>
      </c>
      <c r="P147" s="112">
        <f t="shared" si="59"/>
        <v>0.5995781290226847</v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1957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>
        <f t="shared" si="62"/>
        <v>0.80811021962479535</v>
      </c>
      <c r="M148" s="113">
        <f t="shared" si="62"/>
        <v>0.81335185554671263</v>
      </c>
      <c r="N148" s="113">
        <f t="shared" si="62"/>
        <v>0.82419458573983084</v>
      </c>
      <c r="O148" s="113">
        <f t="shared" si="62"/>
        <v>0.81575506057783409</v>
      </c>
      <c r="P148" s="113">
        <f t="shared" si="62"/>
        <v>0.80987705649166408</v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1958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>
        <f t="shared" si="65"/>
        <v>0.5932435554920743</v>
      </c>
      <c r="M149" s="111">
        <f t="shared" si="65"/>
        <v>0.59363948393702559</v>
      </c>
      <c r="N149" s="111">
        <f t="shared" si="65"/>
        <v>0.59431391526495236</v>
      </c>
      <c r="O149" s="111">
        <f t="shared" si="65"/>
        <v>0.59670824376269527</v>
      </c>
      <c r="P149" s="111">
        <f t="shared" si="65"/>
        <v>0.59672741415332042</v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1959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0.71290354602729844</v>
      </c>
      <c r="C151" s="124">
        <f t="shared" si="71"/>
        <v>0.7122324215742406</v>
      </c>
      <c r="D151" s="124">
        <f t="shared" si="71"/>
        <v>0.71048480018611238</v>
      </c>
      <c r="E151" s="124">
        <f t="shared" si="71"/>
        <v>0.70713911820044495</v>
      </c>
      <c r="F151" s="124">
        <f t="shared" si="71"/>
        <v>0.70726513441134509</v>
      </c>
      <c r="G151" s="124">
        <f t="shared" si="71"/>
        <v>0.70666384802020044</v>
      </c>
      <c r="H151" s="124">
        <f t="shared" si="71"/>
        <v>0.70881774994161961</v>
      </c>
      <c r="I151" s="124">
        <f t="shared" si="71"/>
        <v>0.71452206571215071</v>
      </c>
      <c r="J151" s="124">
        <f t="shared" si="71"/>
        <v>0.71815115970981103</v>
      </c>
      <c r="K151" s="124">
        <f t="shared" si="71"/>
        <v>0.71777355646870045</v>
      </c>
      <c r="L151" s="124">
        <f t="shared" si="71"/>
        <v>0.72284683539188088</v>
      </c>
      <c r="M151" s="124">
        <f t="shared" si="71"/>
        <v>0.71986091938154406</v>
      </c>
      <c r="N151" s="124">
        <f t="shared" si="71"/>
        <v>0.72271726520472679</v>
      </c>
      <c r="O151" s="124">
        <f t="shared" si="71"/>
        <v>0.72426916667057895</v>
      </c>
      <c r="P151" s="124">
        <f t="shared" si="71"/>
        <v>0.72602061913051064</v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0.56075323087468321</v>
      </c>
      <c r="C152" s="111">
        <f t="shared" si="74"/>
        <v>0.56141852465698094</v>
      </c>
      <c r="D152" s="111">
        <f t="shared" si="74"/>
        <v>0.56301732589149334</v>
      </c>
      <c r="E152" s="111">
        <f t="shared" si="74"/>
        <v>0.56411340810538124</v>
      </c>
      <c r="F152" s="111">
        <f t="shared" si="74"/>
        <v>0.56534685512052063</v>
      </c>
      <c r="G152" s="111">
        <f t="shared" si="74"/>
        <v>0.56612764981766506</v>
      </c>
      <c r="H152" s="111">
        <f t="shared" si="74"/>
        <v>0.5677440623964316</v>
      </c>
      <c r="I152" s="111">
        <f t="shared" si="74"/>
        <v>0.56864526152838812</v>
      </c>
      <c r="J152" s="111">
        <f t="shared" si="74"/>
        <v>0.56890694937255804</v>
      </c>
      <c r="K152" s="111">
        <f t="shared" si="74"/>
        <v>0.56989028134421227</v>
      </c>
      <c r="L152" s="111">
        <f t="shared" si="74"/>
        <v>0.57080277737354246</v>
      </c>
      <c r="M152" s="111">
        <f t="shared" si="74"/>
        <v>0.57139366575271944</v>
      </c>
      <c r="N152" s="111">
        <f t="shared" si="74"/>
        <v>0.5718919433746712</v>
      </c>
      <c r="O152" s="111">
        <f t="shared" si="74"/>
        <v>0.57230650118958404</v>
      </c>
      <c r="P152" s="111">
        <f t="shared" si="74"/>
        <v>0.57231895472063787</v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0.72597952868371163</v>
      </c>
      <c r="C153" s="45">
        <f t="shared" si="77"/>
        <v>0.72666147486682064</v>
      </c>
      <c r="D153" s="45">
        <f t="shared" si="77"/>
        <v>0.72770526293890037</v>
      </c>
      <c r="E153" s="45">
        <f t="shared" si="77"/>
        <v>0.72901938611607919</v>
      </c>
      <c r="F153" s="45">
        <f t="shared" si="77"/>
        <v>0.73157196670128233</v>
      </c>
      <c r="G153" s="45">
        <f t="shared" si="77"/>
        <v>0.73346390028844721</v>
      </c>
      <c r="H153" s="45">
        <f t="shared" si="77"/>
        <v>0.73983637195748597</v>
      </c>
      <c r="I153" s="45">
        <f t="shared" si="77"/>
        <v>0.74372388733774231</v>
      </c>
      <c r="J153" s="45">
        <f t="shared" si="77"/>
        <v>0.74432720772664418</v>
      </c>
      <c r="K153" s="45">
        <f t="shared" si="77"/>
        <v>0.74635793948300455</v>
      </c>
      <c r="L153" s="45">
        <f t="shared" si="77"/>
        <v>0.74820347998778314</v>
      </c>
      <c r="M153" s="45">
        <f t="shared" si="77"/>
        <v>0.7498555209434441</v>
      </c>
      <c r="N153" s="45">
        <f t="shared" si="77"/>
        <v>0.75254864297650981</v>
      </c>
      <c r="O153" s="45">
        <f t="shared" si="77"/>
        <v>0.75592056845078803</v>
      </c>
      <c r="P153" s="45">
        <f t="shared" si="77"/>
        <v>0.75604125154721979</v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12.813121153738344</v>
      </c>
      <c r="C155" s="117">
        <f t="shared" si="80"/>
        <v>9.6272716147383921</v>
      </c>
      <c r="D155" s="117">
        <f t="shared" si="80"/>
        <v>9.6316403958041583</v>
      </c>
      <c r="E155" s="117">
        <f t="shared" si="80"/>
        <v>9.6421318977362578</v>
      </c>
      <c r="F155" s="117">
        <f t="shared" si="80"/>
        <v>9.6454055657079696</v>
      </c>
      <c r="G155" s="117">
        <f t="shared" si="80"/>
        <v>3.2550505716367666</v>
      </c>
      <c r="H155" s="117">
        <f t="shared" si="80"/>
        <v>6.2748169167873531</v>
      </c>
      <c r="I155" s="117">
        <f t="shared" si="80"/>
        <v>3.1971787587259319</v>
      </c>
      <c r="J155" s="117">
        <f t="shared" si="80"/>
        <v>3.1878678462538739</v>
      </c>
      <c r="K155" s="117">
        <f t="shared" si="80"/>
        <v>6.3316784945652289</v>
      </c>
      <c r="L155" s="117">
        <f t="shared" si="80"/>
        <v>6.3213943579061675</v>
      </c>
      <c r="M155" s="117">
        <f t="shared" si="80"/>
        <v>3.1932558450743169</v>
      </c>
      <c r="N155" s="117">
        <f t="shared" si="80"/>
        <v>3.1815422879759891</v>
      </c>
      <c r="O155" s="117">
        <f t="shared" si="80"/>
        <v>3.1443285131702936</v>
      </c>
      <c r="P155" s="117">
        <f t="shared" si="80"/>
        <v>3.1667493261380786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12.745259279999999</v>
      </c>
      <c r="C156" s="122">
        <f t="shared" si="83"/>
        <v>9.5588110799999981</v>
      </c>
      <c r="D156" s="122">
        <f t="shared" si="83"/>
        <v>9.5588110799999981</v>
      </c>
      <c r="E156" s="122">
        <f t="shared" si="83"/>
        <v>9.5588110799999981</v>
      </c>
      <c r="F156" s="122">
        <f t="shared" si="83"/>
        <v>9.5588110799999981</v>
      </c>
      <c r="G156" s="122">
        <f t="shared" si="83"/>
        <v>3.1861814399999986</v>
      </c>
      <c r="H156" s="122">
        <f t="shared" si="83"/>
        <v>6.2048376000000047</v>
      </c>
      <c r="I156" s="122">
        <f t="shared" si="83"/>
        <v>3.1344299999999947</v>
      </c>
      <c r="J156" s="122">
        <f t="shared" si="83"/>
        <v>3.1344300000000018</v>
      </c>
      <c r="K156" s="122">
        <f t="shared" si="83"/>
        <v>6.2688600000000037</v>
      </c>
      <c r="L156" s="122">
        <f t="shared" si="83"/>
        <v>6.2688600000000037</v>
      </c>
      <c r="M156" s="122">
        <f t="shared" si="83"/>
        <v>3.1344299999999925</v>
      </c>
      <c r="N156" s="122">
        <f t="shared" si="83"/>
        <v>3.1344299999999934</v>
      </c>
      <c r="O156" s="122">
        <f t="shared" si="83"/>
        <v>3.1024187999999953</v>
      </c>
      <c r="P156" s="122">
        <f t="shared" si="83"/>
        <v>3.1344299999999952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2115</v>
      </c>
    </row>
    <row r="157" spans="1:105" ht="12" customHeight="1" x14ac:dyDescent="0.25">
      <c r="A157" s="97" t="s">
        <v>211</v>
      </c>
      <c r="B157" s="98">
        <v>12.745259279999999</v>
      </c>
      <c r="C157" s="98">
        <v>9.5588110799999981</v>
      </c>
      <c r="D157" s="98">
        <v>9.5588110799999981</v>
      </c>
      <c r="E157" s="98">
        <v>9.5588110799999981</v>
      </c>
      <c r="F157" s="98">
        <v>9.5588110799999981</v>
      </c>
      <c r="G157" s="98">
        <v>3.1861814399999986</v>
      </c>
      <c r="H157" s="98">
        <v>6.2048376000000047</v>
      </c>
      <c r="I157" s="98">
        <v>3.1344299999999947</v>
      </c>
      <c r="J157" s="98">
        <v>3.1344300000000018</v>
      </c>
      <c r="K157" s="98">
        <v>6.2688600000000037</v>
      </c>
      <c r="L157" s="98">
        <v>6.2688600000000037</v>
      </c>
      <c r="M157" s="98">
        <v>3.1344299999999925</v>
      </c>
      <c r="N157" s="98">
        <v>3.1344299999999934</v>
      </c>
      <c r="O157" s="98">
        <v>3.1024187999999953</v>
      </c>
      <c r="P157" s="98">
        <v>3.1344299999999952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2120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2121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2122</v>
      </c>
    </row>
    <row r="164" spans="1:105" ht="12" customHeight="1" x14ac:dyDescent="0.25">
      <c r="A164" s="100" t="s">
        <v>211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6.7861873738345069E-2</v>
      </c>
      <c r="C170" s="122">
        <v>6.8460534738393364E-2</v>
      </c>
      <c r="D170" s="122">
        <v>7.2829315804159467E-2</v>
      </c>
      <c r="E170" s="122">
        <v>8.3320817736259489E-2</v>
      </c>
      <c r="F170" s="122">
        <v>8.6594485707971708E-2</v>
      </c>
      <c r="G170" s="122">
        <v>6.8869131636768097E-2</v>
      </c>
      <c r="H170" s="122">
        <v>6.9979316787348506E-2</v>
      </c>
      <c r="I170" s="122">
        <v>6.2748758725937367E-2</v>
      </c>
      <c r="J170" s="122">
        <v>5.3437846253871935E-2</v>
      </c>
      <c r="K170" s="122">
        <v>6.2818494565225647E-2</v>
      </c>
      <c r="L170" s="122">
        <v>5.2534357906163849E-2</v>
      </c>
      <c r="M170" s="122">
        <v>5.8825845074324368E-2</v>
      </c>
      <c r="N170" s="122">
        <v>4.7112287975995704E-2</v>
      </c>
      <c r="O170" s="122">
        <v>4.1909713170298249E-2</v>
      </c>
      <c r="P170" s="122">
        <v>3.2319326138083429E-2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2129</v>
      </c>
    </row>
    <row r="171" spans="1:105" ht="12" customHeight="1" x14ac:dyDescent="0.25">
      <c r="A171" s="97" t="s">
        <v>50</v>
      </c>
      <c r="B171" s="98">
        <v>6.7861873738345069E-2</v>
      </c>
      <c r="C171" s="98">
        <v>6.8460534738393364E-2</v>
      </c>
      <c r="D171" s="98">
        <v>7.2829315804159467E-2</v>
      </c>
      <c r="E171" s="98">
        <v>8.3320817736259489E-2</v>
      </c>
      <c r="F171" s="98">
        <v>8.6594485707971708E-2</v>
      </c>
      <c r="G171" s="98">
        <v>6.8869131636768097E-2</v>
      </c>
      <c r="H171" s="98">
        <v>6.9979316787348506E-2</v>
      </c>
      <c r="I171" s="98">
        <v>6.2748758725937367E-2</v>
      </c>
      <c r="J171" s="98">
        <v>5.3437846253871935E-2</v>
      </c>
      <c r="K171" s="98">
        <v>6.2818494565225647E-2</v>
      </c>
      <c r="L171" s="98">
        <v>5.2534357906163849E-2</v>
      </c>
      <c r="M171" s="98">
        <v>5.8825845074324368E-2</v>
      </c>
      <c r="N171" s="98">
        <v>4.7112287975995704E-2</v>
      </c>
      <c r="O171" s="98">
        <v>4.1909713170298249E-2</v>
      </c>
      <c r="P171" s="98">
        <v>3.2319326138083429E-2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10016.40740073151</v>
      </c>
      <c r="C174" s="117">
        <f t="shared" si="87"/>
        <v>8621.4030006647135</v>
      </c>
      <c r="D174" s="117">
        <f t="shared" si="87"/>
        <v>9495.8638809948588</v>
      </c>
      <c r="E174" s="117">
        <f t="shared" si="87"/>
        <v>10568.582354553093</v>
      </c>
      <c r="F174" s="117">
        <f t="shared" si="87"/>
        <v>11550.705746061885</v>
      </c>
      <c r="G174" s="117">
        <f t="shared" si="87"/>
        <v>6460.5389296160947</v>
      </c>
      <c r="H174" s="117">
        <f t="shared" si="87"/>
        <v>11796.61417389879</v>
      </c>
      <c r="I174" s="117">
        <f t="shared" si="87"/>
        <v>7173.0846002800208</v>
      </c>
      <c r="J174" s="117">
        <f t="shared" si="87"/>
        <v>7637.8160461859461</v>
      </c>
      <c r="K174" s="117">
        <f t="shared" si="87"/>
        <v>12527.226781226533</v>
      </c>
      <c r="L174" s="117">
        <f t="shared" si="87"/>
        <v>12834.146393246287</v>
      </c>
      <c r="M174" s="117">
        <f t="shared" si="87"/>
        <v>8388.5963456333448</v>
      </c>
      <c r="N174" s="117">
        <f t="shared" si="87"/>
        <v>9031.9498591194606</v>
      </c>
      <c r="O174" s="117">
        <f t="shared" si="87"/>
        <v>9805.4053974790913</v>
      </c>
      <c r="P174" s="117">
        <f t="shared" si="87"/>
        <v>11544.636678953646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8105.9932764951091</v>
      </c>
      <c r="C175" s="122">
        <f t="shared" si="90"/>
        <v>6781.6439702405551</v>
      </c>
      <c r="D175" s="122">
        <f t="shared" si="90"/>
        <v>7517.3927192733327</v>
      </c>
      <c r="E175" s="122">
        <f t="shared" si="90"/>
        <v>8610.5012625230192</v>
      </c>
      <c r="F175" s="122">
        <f t="shared" si="90"/>
        <v>9602.2381588510525</v>
      </c>
      <c r="G175" s="122">
        <f t="shared" si="90"/>
        <v>4439.8795342636267</v>
      </c>
      <c r="H175" s="122">
        <f t="shared" si="90"/>
        <v>9744.7382405448207</v>
      </c>
      <c r="I175" s="122">
        <f t="shared" si="90"/>
        <v>5141.8623349464151</v>
      </c>
      <c r="J175" s="122">
        <f t="shared" si="90"/>
        <v>5449.1338124288195</v>
      </c>
      <c r="K175" s="122">
        <f t="shared" si="90"/>
        <v>10272.721343205863</v>
      </c>
      <c r="L175" s="122">
        <f t="shared" si="90"/>
        <v>10559.911178894374</v>
      </c>
      <c r="M175" s="122">
        <f t="shared" si="90"/>
        <v>5997.5341693065729</v>
      </c>
      <c r="N175" s="122">
        <f t="shared" si="90"/>
        <v>6800.7584634542754</v>
      </c>
      <c r="O175" s="122">
        <f t="shared" si="90"/>
        <v>7673.4163466510854</v>
      </c>
      <c r="P175" s="122">
        <f t="shared" si="90"/>
        <v>9403.8221934135527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2283</v>
      </c>
    </row>
    <row r="176" spans="1:105" ht="12" customHeight="1" x14ac:dyDescent="0.25">
      <c r="A176" s="97" t="s">
        <v>211</v>
      </c>
      <c r="B176" s="98">
        <v>8032.6160053799586</v>
      </c>
      <c r="C176" s="98">
        <v>6721.6282123429019</v>
      </c>
      <c r="D176" s="98">
        <v>7451.2372634643343</v>
      </c>
      <c r="E176" s="98">
        <v>8535.7313006193399</v>
      </c>
      <c r="F176" s="98">
        <v>9519.9256110520691</v>
      </c>
      <c r="G176" s="98">
        <v>4402.5064504238817</v>
      </c>
      <c r="H176" s="98">
        <v>9663.4815122559194</v>
      </c>
      <c r="I176" s="98">
        <v>5099.8263888888978</v>
      </c>
      <c r="J176" s="98">
        <v>5404.7838086476631</v>
      </c>
      <c r="K176" s="98">
        <v>10186.389250108366</v>
      </c>
      <c r="L176" s="98">
        <v>10467.706013363029</v>
      </c>
      <c r="M176" s="98">
        <v>5943.3485078401682</v>
      </c>
      <c r="N176" s="98">
        <v>6737.3853211009264</v>
      </c>
      <c r="O176" s="98">
        <v>7596.3422599608102</v>
      </c>
      <c r="P176" s="98">
        <v>9310.6180665610318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2284</v>
      </c>
    </row>
    <row r="177" spans="1:105" ht="12" customHeight="1" x14ac:dyDescent="0.25">
      <c r="A177" s="97" t="s">
        <v>53</v>
      </c>
      <c r="B177" s="98">
        <v>73.377271115150762</v>
      </c>
      <c r="C177" s="98">
        <v>60.015757897653494</v>
      </c>
      <c r="D177" s="98">
        <v>66.155455808998354</v>
      </c>
      <c r="E177" s="98">
        <v>74.76996190367926</v>
      </c>
      <c r="F177" s="98">
        <v>82.312547798983175</v>
      </c>
      <c r="G177" s="98">
        <v>37.373083839745092</v>
      </c>
      <c r="H177" s="98">
        <v>81.256728288900604</v>
      </c>
      <c r="I177" s="98">
        <v>42.035946057517165</v>
      </c>
      <c r="J177" s="98">
        <v>44.350003781156481</v>
      </c>
      <c r="K177" s="98">
        <v>86.332093097497747</v>
      </c>
      <c r="L177" s="98">
        <v>92.205165531343724</v>
      </c>
      <c r="M177" s="98">
        <v>54.185661466405143</v>
      </c>
      <c r="N177" s="98">
        <v>63.373142353349365</v>
      </c>
      <c r="O177" s="98">
        <v>77.074086690275394</v>
      </c>
      <c r="P177" s="98">
        <v>93.204126852521455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4.8216016936792352</v>
      </c>
      <c r="C178" s="122">
        <f t="shared" si="93"/>
        <v>5.4203013829011137</v>
      </c>
      <c r="D178" s="122">
        <f t="shared" si="93"/>
        <v>3.6871786361326704</v>
      </c>
      <c r="E178" s="122">
        <f t="shared" si="93"/>
        <v>4.4607964455265519</v>
      </c>
      <c r="F178" s="122">
        <f t="shared" si="93"/>
        <v>2.2457119822108882</v>
      </c>
      <c r="G178" s="122">
        <f t="shared" si="93"/>
        <v>2.4742083490275153</v>
      </c>
      <c r="H178" s="122">
        <f t="shared" si="93"/>
        <v>2.7363506693424133</v>
      </c>
      <c r="I178" s="122">
        <f t="shared" si="93"/>
        <v>4.448342935638335</v>
      </c>
      <c r="J178" s="122">
        <f t="shared" si="93"/>
        <v>2.2358839795300094</v>
      </c>
      <c r="K178" s="122">
        <f t="shared" si="93"/>
        <v>5.6849296658207278</v>
      </c>
      <c r="L178" s="122">
        <f t="shared" si="93"/>
        <v>15.252681741298499</v>
      </c>
      <c r="M178" s="122">
        <f t="shared" si="93"/>
        <v>14.977666863696628</v>
      </c>
      <c r="N178" s="122">
        <f t="shared" si="93"/>
        <v>56.534722984301531</v>
      </c>
      <c r="O178" s="122">
        <f t="shared" si="93"/>
        <v>28.60709504957001</v>
      </c>
      <c r="P178" s="122">
        <f t="shared" si="93"/>
        <v>27.218014557219806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4.8216016936792352</v>
      </c>
      <c r="C179" s="98">
        <f>RES_hhdet_fech!C48</f>
        <v>5.4203013829011137</v>
      </c>
      <c r="D179" s="98">
        <f>RES_hhdet_fech!D48</f>
        <v>3.6871786361326704</v>
      </c>
      <c r="E179" s="98">
        <f>RES_hhdet_fech!E48</f>
        <v>4.4607964455265519</v>
      </c>
      <c r="F179" s="98">
        <f>RES_hhdet_fech!F48</f>
        <v>2.2457119822108882</v>
      </c>
      <c r="G179" s="98">
        <f>RES_hhdet_fech!G48</f>
        <v>2.4742083490275153</v>
      </c>
      <c r="H179" s="98">
        <f>RES_hhdet_fech!H48</f>
        <v>2.7363506693424133</v>
      </c>
      <c r="I179" s="98">
        <f>RES_hhdet_fech!I48</f>
        <v>4.448342935638335</v>
      </c>
      <c r="J179" s="98">
        <f>RES_hhdet_fech!J48</f>
        <v>2.2358839795300094</v>
      </c>
      <c r="K179" s="98">
        <f>RES_hhdet_fech!K48</f>
        <v>5.6849296658207278</v>
      </c>
      <c r="L179" s="98">
        <f>RES_hhdet_fech!L48</f>
        <v>15.252681741298499</v>
      </c>
      <c r="M179" s="98">
        <f>RES_hhdet_fech!M48</f>
        <v>14.977666863696628</v>
      </c>
      <c r="N179" s="98">
        <f>RES_hhdet_fech!N48</f>
        <v>56.534722984301531</v>
      </c>
      <c r="O179" s="98">
        <f>RES_hhdet_fech!O48</f>
        <v>28.60709504957001</v>
      </c>
      <c r="P179" s="98">
        <f>RES_hhdet_fech!P48</f>
        <v>27.218014557219806</v>
      </c>
      <c r="Q179" s="98">
        <f>RES_hhdet_fech!Q48</f>
        <v>0</v>
      </c>
      <c r="R179" s="98">
        <f>RES_hhdet_fech!R48</f>
        <v>0</v>
      </c>
      <c r="S179" s="98">
        <f>RES_hhdet_fech!S48</f>
        <v>0</v>
      </c>
      <c r="T179" s="98">
        <f>RES_hhdet_fech!T48</f>
        <v>0</v>
      </c>
      <c r="U179" s="98">
        <f>RES_hhdet_fech!U48</f>
        <v>0</v>
      </c>
      <c r="V179" s="98">
        <f>RES_hhdet_fech!V48</f>
        <v>0</v>
      </c>
      <c r="W179" s="98">
        <f>RES_hhdet_fech!W48</f>
        <v>0</v>
      </c>
      <c r="X179" s="98">
        <f>RES_hhdet_fech!X48</f>
        <v>0</v>
      </c>
      <c r="Y179" s="98">
        <f>RES_hhdet_fech!Y48</f>
        <v>0</v>
      </c>
      <c r="DA179" s="63" t="s">
        <v>2287</v>
      </c>
    </row>
    <row r="180" spans="1:105" ht="12" customHeight="1" x14ac:dyDescent="0.25">
      <c r="A180" s="121" t="s">
        <v>55</v>
      </c>
      <c r="B180" s="122">
        <v>1270.9519064273486</v>
      </c>
      <c r="C180" s="122">
        <v>1186.9206136370913</v>
      </c>
      <c r="D180" s="122">
        <v>1337.201224275731</v>
      </c>
      <c r="E180" s="122">
        <v>1295.1093570601561</v>
      </c>
      <c r="F180" s="122">
        <v>1253.6305763601267</v>
      </c>
      <c r="G180" s="122">
        <v>1320.4392027048705</v>
      </c>
      <c r="H180" s="122">
        <v>1339.0703251380453</v>
      </c>
      <c r="I180" s="122">
        <v>1307.9641219376192</v>
      </c>
      <c r="J180" s="122">
        <v>1461.2873955394887</v>
      </c>
      <c r="K180" s="122">
        <v>1508.7989537006267</v>
      </c>
      <c r="L180" s="122">
        <v>1538.275474570167</v>
      </c>
      <c r="M180" s="122">
        <v>1596.7355649330184</v>
      </c>
      <c r="N180" s="122">
        <v>1454.484037199418</v>
      </c>
      <c r="O180" s="122">
        <v>1404.3119965740677</v>
      </c>
      <c r="P180" s="122">
        <v>1423.6536318920182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2288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2289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2290</v>
      </c>
    </row>
    <row r="183" spans="1:105" ht="12" customHeight="1" x14ac:dyDescent="0.25">
      <c r="A183" s="100" t="s">
        <v>211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2291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2292</v>
      </c>
    </row>
    <row r="185" spans="1:105" ht="12" customHeight="1" x14ac:dyDescent="0.25">
      <c r="A185" s="106" t="s">
        <v>122</v>
      </c>
      <c r="B185" s="101">
        <v>1270.9519064273486</v>
      </c>
      <c r="C185" s="101">
        <v>1186.9206136370913</v>
      </c>
      <c r="D185" s="101">
        <v>1337.201224275731</v>
      </c>
      <c r="E185" s="101">
        <v>1295.1093570601561</v>
      </c>
      <c r="F185" s="101">
        <v>1253.6305763601267</v>
      </c>
      <c r="G185" s="101">
        <v>1320.4392027048705</v>
      </c>
      <c r="H185" s="101">
        <v>1339.0703251380453</v>
      </c>
      <c r="I185" s="101">
        <v>1307.9641219376192</v>
      </c>
      <c r="J185" s="101">
        <v>1461.2873955394887</v>
      </c>
      <c r="K185" s="101">
        <v>1508.7989537006267</v>
      </c>
      <c r="L185" s="101">
        <v>1568.6351265611665</v>
      </c>
      <c r="M185" s="101">
        <v>1635.85093282156</v>
      </c>
      <c r="N185" s="101">
        <v>1496.9872841241527</v>
      </c>
      <c r="O185" s="101">
        <v>1451.77889903869</v>
      </c>
      <c r="P185" s="101">
        <v>1470.5074827960891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2293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1134.5114404478302</v>
      </c>
      <c r="M186" s="104">
        <v>1180.9622133177538</v>
      </c>
      <c r="N186" s="104">
        <v>1075.8187464154207</v>
      </c>
      <c r="O186" s="104">
        <v>1067.2718743120392</v>
      </c>
      <c r="P186" s="104">
        <v>1089.0264515642339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2294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535.21254323101289</v>
      </c>
      <c r="M187" s="98">
        <v>542.43558877419662</v>
      </c>
      <c r="N187" s="98">
        <v>466.2096322725543</v>
      </c>
      <c r="O187" s="98">
        <v>487.58606836956199</v>
      </c>
      <c r="P187" s="98">
        <v>513.42174448859873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2295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599.29889721681729</v>
      </c>
      <c r="M188" s="98">
        <v>638.5266245435572</v>
      </c>
      <c r="N188" s="98">
        <v>609.60911414286647</v>
      </c>
      <c r="O188" s="98">
        <v>579.68580594247749</v>
      </c>
      <c r="P188" s="98">
        <v>575.60470707563547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2296</v>
      </c>
    </row>
    <row r="189" spans="1:105" ht="12" customHeight="1" x14ac:dyDescent="0.25">
      <c r="A189" s="121" t="s">
        <v>54</v>
      </c>
      <c r="B189" s="122">
        <v>634.64061611537386</v>
      </c>
      <c r="C189" s="122">
        <v>647.418115404167</v>
      </c>
      <c r="D189" s="122">
        <v>637.58275880966289</v>
      </c>
      <c r="E189" s="122">
        <v>658.51093852438976</v>
      </c>
      <c r="F189" s="122">
        <v>692.59129886849541</v>
      </c>
      <c r="G189" s="122">
        <v>697.74598429856985</v>
      </c>
      <c r="H189" s="122">
        <v>710.06925754658243</v>
      </c>
      <c r="I189" s="122">
        <v>718.80980046034767</v>
      </c>
      <c r="J189" s="122">
        <v>725.15895423810753</v>
      </c>
      <c r="K189" s="122">
        <v>740.02155465422254</v>
      </c>
      <c r="L189" s="122">
        <v>720.70705804044701</v>
      </c>
      <c r="M189" s="122">
        <v>779.34894453005722</v>
      </c>
      <c r="N189" s="122">
        <v>720.17263548146468</v>
      </c>
      <c r="O189" s="122">
        <v>699.06995920436987</v>
      </c>
      <c r="P189" s="122">
        <v>689.94283909085448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2297</v>
      </c>
    </row>
    <row r="190" spans="1:105" ht="12" customHeight="1" x14ac:dyDescent="0.25">
      <c r="A190" s="97" t="s">
        <v>50</v>
      </c>
      <c r="B190" s="98">
        <v>758.22441547433505</v>
      </c>
      <c r="C190" s="98">
        <v>810.15009479360583</v>
      </c>
      <c r="D190" s="98">
        <v>778.17478425197351</v>
      </c>
      <c r="E190" s="98">
        <v>894.61836007133127</v>
      </c>
      <c r="F190" s="98">
        <v>920.78457657770105</v>
      </c>
      <c r="G190" s="98">
        <v>904.99866800135726</v>
      </c>
      <c r="H190" s="98">
        <v>953.75167960811143</v>
      </c>
      <c r="I190" s="98">
        <v>899.77703336335082</v>
      </c>
      <c r="J190" s="98">
        <v>834.19575938401795</v>
      </c>
      <c r="K190" s="98">
        <v>931.10619260079875</v>
      </c>
      <c r="L190" s="98">
        <v>811.45923742078139</v>
      </c>
      <c r="M190" s="98">
        <v>1015.5378963143256</v>
      </c>
      <c r="N190" s="98">
        <v>917.68555740984277</v>
      </c>
      <c r="O190" s="98">
        <v>874.38031798991392</v>
      </c>
      <c r="P190" s="98">
        <v>813.00344975431847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2298</v>
      </c>
    </row>
    <row r="191" spans="1:105" ht="12" customHeight="1" x14ac:dyDescent="0.25">
      <c r="A191" s="109" t="s">
        <v>120</v>
      </c>
      <c r="B191" s="33">
        <v>625.87359829984803</v>
      </c>
      <c r="C191" s="33">
        <v>635.21075578874638</v>
      </c>
      <c r="D191" s="33">
        <v>624.40925085373101</v>
      </c>
      <c r="E191" s="33">
        <v>632.95548899053392</v>
      </c>
      <c r="F191" s="33">
        <v>664.39069678741748</v>
      </c>
      <c r="G191" s="33">
        <v>668.54932784758853</v>
      </c>
      <c r="H191" s="33">
        <v>672.30082072994423</v>
      </c>
      <c r="I191" s="33">
        <v>690.98959990890944</v>
      </c>
      <c r="J191" s="33">
        <v>708.90716827027086</v>
      </c>
      <c r="K191" s="33">
        <v>711.78666039047471</v>
      </c>
      <c r="L191" s="33">
        <v>707.51095032442902</v>
      </c>
      <c r="M191" s="33">
        <v>744.37322867350179</v>
      </c>
      <c r="N191" s="33">
        <v>690.76689084654163</v>
      </c>
      <c r="O191" s="33">
        <v>671.04686397425644</v>
      </c>
      <c r="P191" s="33">
        <v>670.13087325267031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4412.7276282915955</v>
      </c>
      <c r="C193" s="117">
        <f t="shared" si="94"/>
        <v>3846.7104371532578</v>
      </c>
      <c r="D193" s="117">
        <f t="shared" si="94"/>
        <v>4216.2071133772797</v>
      </c>
      <c r="E193" s="117">
        <f t="shared" si="94"/>
        <v>4645.6433843673021</v>
      </c>
      <c r="F193" s="117">
        <f t="shared" si="94"/>
        <v>5042.4372011972082</v>
      </c>
      <c r="G193" s="117">
        <f t="shared" si="94"/>
        <v>3023.9284249071889</v>
      </c>
      <c r="H193" s="117">
        <f t="shared" si="94"/>
        <v>5174.9630928437819</v>
      </c>
      <c r="I193" s="117">
        <f t="shared" si="94"/>
        <v>3337.8034606013266</v>
      </c>
      <c r="J193" s="117">
        <f t="shared" si="94"/>
        <v>3553.0809301374211</v>
      </c>
      <c r="K193" s="117">
        <f t="shared" si="94"/>
        <v>5715.7272661079724</v>
      </c>
      <c r="L193" s="117">
        <f t="shared" si="94"/>
        <v>6069.7857486326857</v>
      </c>
      <c r="M193" s="117">
        <f t="shared" si="94"/>
        <v>4271.952649745901</v>
      </c>
      <c r="N193" s="117">
        <f t="shared" si="94"/>
        <v>4828.837580941381</v>
      </c>
      <c r="O193" s="117">
        <f t="shared" si="94"/>
        <v>5412.9514245081746</v>
      </c>
      <c r="P193" s="117">
        <f t="shared" si="94"/>
        <v>6308.3784711997159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3241.8976310393218</v>
      </c>
      <c r="C194" s="122">
        <f t="shared" si="97"/>
        <v>2711.408010232984</v>
      </c>
      <c r="D194" s="122">
        <f t="shared" si="97"/>
        <v>3005.3469919286986</v>
      </c>
      <c r="E194" s="122">
        <f t="shared" si="97"/>
        <v>3441.747593442421</v>
      </c>
      <c r="F194" s="122">
        <f t="shared" si="97"/>
        <v>3837.5123610826276</v>
      </c>
      <c r="G194" s="122">
        <f t="shared" si="97"/>
        <v>1773.9718847189022</v>
      </c>
      <c r="H194" s="122">
        <f t="shared" si="97"/>
        <v>3893.083149323621</v>
      </c>
      <c r="I194" s="122">
        <f t="shared" si="97"/>
        <v>2053.6973692414936</v>
      </c>
      <c r="J194" s="122">
        <f t="shared" si="97"/>
        <v>2176.3039683698785</v>
      </c>
      <c r="K194" s="122">
        <f t="shared" si="97"/>
        <v>4286.683223535465</v>
      </c>
      <c r="L194" s="122">
        <f t="shared" si="97"/>
        <v>4585.9878929599599</v>
      </c>
      <c r="M194" s="122">
        <f t="shared" si="97"/>
        <v>2704.9893790869896</v>
      </c>
      <c r="N194" s="122">
        <f t="shared" si="97"/>
        <v>3255.7192794749412</v>
      </c>
      <c r="O194" s="122">
        <f t="shared" si="97"/>
        <v>3951.5154875369367</v>
      </c>
      <c r="P194" s="122">
        <f t="shared" si="97"/>
        <v>4843.8404153650954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2451</v>
      </c>
    </row>
    <row r="195" spans="1:105" ht="12" customHeight="1" x14ac:dyDescent="0.25">
      <c r="A195" s="97" t="s">
        <v>211</v>
      </c>
      <c r="B195" s="98">
        <v>3168.5203599241709</v>
      </c>
      <c r="C195" s="98">
        <v>2651.3922523353303</v>
      </c>
      <c r="D195" s="98">
        <v>2939.1915361197002</v>
      </c>
      <c r="E195" s="98">
        <v>3366.9776315387417</v>
      </c>
      <c r="F195" s="98">
        <v>3755.1998132836443</v>
      </c>
      <c r="G195" s="98">
        <v>1736.5988008791571</v>
      </c>
      <c r="H195" s="98">
        <v>3811.8264210347206</v>
      </c>
      <c r="I195" s="98">
        <v>2011.6614231839765</v>
      </c>
      <c r="J195" s="98">
        <v>2131.9539645887221</v>
      </c>
      <c r="K195" s="98">
        <v>4200.3511304379672</v>
      </c>
      <c r="L195" s="98">
        <v>4493.7827274286165</v>
      </c>
      <c r="M195" s="98">
        <v>2650.8037176205844</v>
      </c>
      <c r="N195" s="98">
        <v>3192.3461371215917</v>
      </c>
      <c r="O195" s="98">
        <v>3874.4414008466615</v>
      </c>
      <c r="P195" s="98">
        <v>4750.6362885125736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2452</v>
      </c>
    </row>
    <row r="196" spans="1:105" ht="12" customHeight="1" x14ac:dyDescent="0.25">
      <c r="A196" s="97" t="s">
        <v>53</v>
      </c>
      <c r="B196" s="98">
        <v>73.377271115150762</v>
      </c>
      <c r="C196" s="98">
        <v>60.015757897653494</v>
      </c>
      <c r="D196" s="98">
        <v>66.155455808998354</v>
      </c>
      <c r="E196" s="98">
        <v>74.76996190367926</v>
      </c>
      <c r="F196" s="98">
        <v>82.312547798983175</v>
      </c>
      <c r="G196" s="98">
        <v>37.373083839745092</v>
      </c>
      <c r="H196" s="98">
        <v>81.256728288900604</v>
      </c>
      <c r="I196" s="98">
        <v>42.035946057517165</v>
      </c>
      <c r="J196" s="98">
        <v>44.350003781156481</v>
      </c>
      <c r="K196" s="98">
        <v>86.332093097497747</v>
      </c>
      <c r="L196" s="98">
        <v>92.205165531343724</v>
      </c>
      <c r="M196" s="98">
        <v>54.185661466405143</v>
      </c>
      <c r="N196" s="98">
        <v>63.373142353349365</v>
      </c>
      <c r="O196" s="98">
        <v>77.074086690275394</v>
      </c>
      <c r="P196" s="98">
        <v>93.204126852521455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7.8487326736324734</v>
      </c>
      <c r="C197" s="122">
        <f t="shared" si="100"/>
        <v>9.4396534938363459</v>
      </c>
      <c r="D197" s="122">
        <f t="shared" si="100"/>
        <v>6.7154522416613238</v>
      </c>
      <c r="E197" s="122">
        <f t="shared" si="100"/>
        <v>8.2656246587146196</v>
      </c>
      <c r="F197" s="122">
        <f t="shared" si="100"/>
        <v>4.2527727803950475</v>
      </c>
      <c r="G197" s="122">
        <f t="shared" si="100"/>
        <v>4.8235541818351662</v>
      </c>
      <c r="H197" s="122">
        <f t="shared" si="100"/>
        <v>5.6038432612343252</v>
      </c>
      <c r="I197" s="122">
        <f t="shared" si="100"/>
        <v>9.5229806695776649</v>
      </c>
      <c r="J197" s="122">
        <f t="shared" si="100"/>
        <v>4.8504011224622188</v>
      </c>
      <c r="K197" s="122">
        <f t="shared" si="100"/>
        <v>15.443866271029892</v>
      </c>
      <c r="L197" s="122">
        <f t="shared" si="100"/>
        <v>42.77685962325134</v>
      </c>
      <c r="M197" s="122">
        <f t="shared" si="100"/>
        <v>42.782488259570336</v>
      </c>
      <c r="N197" s="122">
        <f t="shared" si="100"/>
        <v>164.80566214247688</v>
      </c>
      <c r="O197" s="122">
        <f t="shared" si="100"/>
        <v>84.988428074460643</v>
      </c>
      <c r="P197" s="122">
        <f t="shared" si="100"/>
        <v>81.905166279265885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7.8487326736324734</v>
      </c>
      <c r="C198" s="98">
        <f>RES_hhdet_tesh!C48</f>
        <v>9.4396534938363459</v>
      </c>
      <c r="D198" s="98">
        <f>RES_hhdet_tesh!D48</f>
        <v>6.7154522416613238</v>
      </c>
      <c r="E198" s="98">
        <f>RES_hhdet_tesh!E48</f>
        <v>8.2656246587146196</v>
      </c>
      <c r="F198" s="98">
        <f>RES_hhdet_tesh!F48</f>
        <v>4.2527727803950475</v>
      </c>
      <c r="G198" s="98">
        <f>RES_hhdet_tesh!G48</f>
        <v>4.8235541818351662</v>
      </c>
      <c r="H198" s="98">
        <f>RES_hhdet_tesh!H48</f>
        <v>5.6038432612343252</v>
      </c>
      <c r="I198" s="98">
        <f>RES_hhdet_tesh!I48</f>
        <v>9.5229806695776649</v>
      </c>
      <c r="J198" s="98">
        <f>RES_hhdet_tesh!J48</f>
        <v>4.8504011224622188</v>
      </c>
      <c r="K198" s="98">
        <f>RES_hhdet_tesh!K48</f>
        <v>15.443866271029892</v>
      </c>
      <c r="L198" s="98">
        <f>RES_hhdet_tesh!L48</f>
        <v>42.77685962325134</v>
      </c>
      <c r="M198" s="98">
        <f>RES_hhdet_tesh!M48</f>
        <v>42.782488259570336</v>
      </c>
      <c r="N198" s="98">
        <f>RES_hhdet_tesh!N48</f>
        <v>164.80566214247688</v>
      </c>
      <c r="O198" s="98">
        <f>RES_hhdet_tesh!O48</f>
        <v>84.988428074460643</v>
      </c>
      <c r="P198" s="98">
        <f>RES_hhdet_tesh!P48</f>
        <v>81.905166279265885</v>
      </c>
      <c r="Q198" s="98">
        <f>RES_hhdet_tesh!Q48</f>
        <v>0</v>
      </c>
      <c r="R198" s="98">
        <f>RES_hhdet_tesh!R48</f>
        <v>0</v>
      </c>
      <c r="S198" s="98">
        <f>RES_hhdet_tesh!S48</f>
        <v>0</v>
      </c>
      <c r="T198" s="98">
        <f>RES_hhdet_tesh!T48</f>
        <v>0</v>
      </c>
      <c r="U198" s="98">
        <f>RES_hhdet_tesh!U48</f>
        <v>0</v>
      </c>
      <c r="V198" s="98">
        <f>RES_hhdet_tesh!V48</f>
        <v>0</v>
      </c>
      <c r="W198" s="98">
        <f>RES_hhdet_tesh!W48</f>
        <v>0</v>
      </c>
      <c r="X198" s="98">
        <f>RES_hhdet_tesh!X48</f>
        <v>0</v>
      </c>
      <c r="Y198" s="98">
        <f>RES_hhdet_tesh!Y48</f>
        <v>0</v>
      </c>
      <c r="DA198" s="63" t="s">
        <v>2455</v>
      </c>
    </row>
    <row r="199" spans="1:105" ht="12" customHeight="1" x14ac:dyDescent="0.25">
      <c r="A199" s="121" t="s">
        <v>55</v>
      </c>
      <c r="B199" s="122">
        <v>710.54371889704169</v>
      </c>
      <c r="C199" s="122">
        <v>664.7506013210965</v>
      </c>
      <c r="D199" s="122">
        <v>751.15181021192609</v>
      </c>
      <c r="E199" s="122">
        <v>729.97132187268164</v>
      </c>
      <c r="F199" s="122">
        <v>710.82638924783123</v>
      </c>
      <c r="G199" s="122">
        <v>752.06112380138177</v>
      </c>
      <c r="H199" s="122">
        <v>772.96640682204111</v>
      </c>
      <c r="I199" s="122">
        <v>760.97764721118915</v>
      </c>
      <c r="J199" s="122">
        <v>851.15281668503007</v>
      </c>
      <c r="K199" s="122">
        <v>882.43227315381989</v>
      </c>
      <c r="L199" s="122">
        <v>920.06017990034468</v>
      </c>
      <c r="M199" s="122">
        <v>963.15793467089793</v>
      </c>
      <c r="N199" s="122">
        <v>887.83144173351741</v>
      </c>
      <c r="O199" s="122">
        <v>870.13269209939222</v>
      </c>
      <c r="P199" s="122">
        <v>881.72016235394938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2456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2457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2458</v>
      </c>
    </row>
    <row r="202" spans="1:105" ht="12" customHeight="1" x14ac:dyDescent="0.25">
      <c r="A202" s="100" t="s">
        <v>211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2459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2460</v>
      </c>
    </row>
    <row r="204" spans="1:105" ht="12" customHeight="1" x14ac:dyDescent="0.25">
      <c r="A204" s="106" t="s">
        <v>122</v>
      </c>
      <c r="B204" s="101">
        <v>710.54371889704169</v>
      </c>
      <c r="C204" s="101">
        <v>664.7506013210965</v>
      </c>
      <c r="D204" s="101">
        <v>751.15181021192609</v>
      </c>
      <c r="E204" s="101">
        <v>729.97132187268164</v>
      </c>
      <c r="F204" s="101">
        <v>710.82638924783123</v>
      </c>
      <c r="G204" s="101">
        <v>752.06112380138177</v>
      </c>
      <c r="H204" s="101">
        <v>772.96640682204111</v>
      </c>
      <c r="I204" s="101">
        <v>760.97764721118915</v>
      </c>
      <c r="J204" s="101">
        <v>851.15281668503007</v>
      </c>
      <c r="K204" s="101">
        <v>882.43227315381989</v>
      </c>
      <c r="L204" s="101">
        <v>920.30454427923996</v>
      </c>
      <c r="M204" s="101">
        <v>963.40443252010618</v>
      </c>
      <c r="N204" s="101">
        <v>887.96023778153449</v>
      </c>
      <c r="O204" s="101">
        <v>870.06231137480563</v>
      </c>
      <c r="P204" s="101">
        <v>881.68412524873668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2461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916.81028930713887</v>
      </c>
      <c r="M205" s="104">
        <v>960.53780753254784</v>
      </c>
      <c r="N205" s="104">
        <v>886.68398603300182</v>
      </c>
      <c r="O205" s="104">
        <v>870.63243248243634</v>
      </c>
      <c r="P205" s="104">
        <v>881.97753703440367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2462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317.51139209032158</v>
      </c>
      <c r="M206" s="98">
        <v>322.0111829889907</v>
      </c>
      <c r="N206" s="98">
        <v>277.0748718901354</v>
      </c>
      <c r="O206" s="98">
        <v>290.94662653995874</v>
      </c>
      <c r="P206" s="98">
        <v>306.37282995876831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2463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599.29889721681729</v>
      </c>
      <c r="M207" s="98">
        <v>638.5266245435572</v>
      </c>
      <c r="N207" s="98">
        <v>609.60911414286647</v>
      </c>
      <c r="O207" s="98">
        <v>579.68580594247749</v>
      </c>
      <c r="P207" s="98">
        <v>575.60470707563547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2464</v>
      </c>
    </row>
    <row r="208" spans="1:105" ht="12" customHeight="1" x14ac:dyDescent="0.25">
      <c r="A208" s="121" t="s">
        <v>54</v>
      </c>
      <c r="B208" s="122">
        <v>452.43754568159949</v>
      </c>
      <c r="C208" s="122">
        <v>461.11217210534113</v>
      </c>
      <c r="D208" s="122">
        <v>452.99285899499358</v>
      </c>
      <c r="E208" s="122">
        <v>465.6588443934844</v>
      </c>
      <c r="F208" s="122">
        <v>489.8456780863545</v>
      </c>
      <c r="G208" s="122">
        <v>493.07186220506975</v>
      </c>
      <c r="H208" s="122">
        <v>503.30969343688497</v>
      </c>
      <c r="I208" s="122">
        <v>513.60546347906654</v>
      </c>
      <c r="J208" s="122">
        <v>520.77374396005064</v>
      </c>
      <c r="K208" s="122">
        <v>531.16790314765808</v>
      </c>
      <c r="L208" s="122">
        <v>520.96081614912976</v>
      </c>
      <c r="M208" s="122">
        <v>561.02284772844291</v>
      </c>
      <c r="N208" s="122">
        <v>520.48119759044482</v>
      </c>
      <c r="O208" s="122">
        <v>506.31481679738459</v>
      </c>
      <c r="P208" s="122">
        <v>500.91272720140444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2465</v>
      </c>
    </row>
    <row r="209" spans="1:105" ht="12" customHeight="1" x14ac:dyDescent="0.25">
      <c r="A209" s="97" t="s">
        <v>50</v>
      </c>
      <c r="B209" s="98">
        <v>425.17679070530158</v>
      </c>
      <c r="C209" s="98">
        <v>454.83327096973937</v>
      </c>
      <c r="D209" s="98">
        <v>438.1258861057359</v>
      </c>
      <c r="E209" s="98">
        <v>504.66621205348582</v>
      </c>
      <c r="F209" s="98">
        <v>520.56266461168332</v>
      </c>
      <c r="G209" s="98">
        <v>512.34476900372567</v>
      </c>
      <c r="H209" s="98">
        <v>541.48685309812913</v>
      </c>
      <c r="I209" s="98">
        <v>511.65394645413971</v>
      </c>
      <c r="J209" s="98">
        <v>474.57976465068606</v>
      </c>
      <c r="K209" s="98">
        <v>530.62837006260747</v>
      </c>
      <c r="L209" s="98">
        <v>463.18318644519877</v>
      </c>
      <c r="M209" s="98">
        <v>580.27192128584772</v>
      </c>
      <c r="N209" s="98">
        <v>524.8169768339834</v>
      </c>
      <c r="O209" s="98">
        <v>500.41354049784354</v>
      </c>
      <c r="P209" s="98">
        <v>465.29728454766422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2466</v>
      </c>
    </row>
    <row r="210" spans="1:105" ht="12" customHeight="1" x14ac:dyDescent="0.25">
      <c r="A210" s="109" t="s">
        <v>120</v>
      </c>
      <c r="B210" s="33">
        <v>454.37141990930229</v>
      </c>
      <c r="C210" s="33">
        <v>461.58318465271833</v>
      </c>
      <c r="D210" s="33">
        <v>454.38589807399609</v>
      </c>
      <c r="E210" s="33">
        <v>461.43682202268172</v>
      </c>
      <c r="F210" s="33">
        <v>486.04960870680628</v>
      </c>
      <c r="G210" s="33">
        <v>490.35679753831204</v>
      </c>
      <c r="H210" s="33">
        <v>497.3926000728822</v>
      </c>
      <c r="I210" s="33">
        <v>513.90547135420547</v>
      </c>
      <c r="J210" s="33">
        <v>527.65889309601289</v>
      </c>
      <c r="K210" s="33">
        <v>531.24762520052388</v>
      </c>
      <c r="L210" s="33">
        <v>529.36215516220125</v>
      </c>
      <c r="M210" s="33">
        <v>558.17237516332216</v>
      </c>
      <c r="N210" s="33">
        <v>519.83568631966773</v>
      </c>
      <c r="O210" s="33">
        <v>507.25812687253858</v>
      </c>
      <c r="P210" s="33">
        <v>506.64658411438012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2154.189837548478</v>
      </c>
      <c r="C212" s="117">
        <f t="shared" si="101"/>
        <v>1805.9035105493138</v>
      </c>
      <c r="D212" s="117">
        <f t="shared" si="101"/>
        <v>2002.8364308180824</v>
      </c>
      <c r="E212" s="117">
        <f t="shared" si="101"/>
        <v>2296.8394229957735</v>
      </c>
      <c r="F212" s="117">
        <f t="shared" si="101"/>
        <v>2562.5413298905341</v>
      </c>
      <c r="G212" s="117">
        <f t="shared" si="101"/>
        <v>1199.7974830950118</v>
      </c>
      <c r="H212" s="117">
        <f t="shared" si="101"/>
        <v>2606.9035798867276</v>
      </c>
      <c r="I212" s="117">
        <f t="shared" si="101"/>
        <v>1387.6643918081302</v>
      </c>
      <c r="J212" s="117">
        <f t="shared" si="101"/>
        <v>1466.3605548545879</v>
      </c>
      <c r="K212" s="117">
        <f t="shared" si="101"/>
        <v>2744.5507128587901</v>
      </c>
      <c r="L212" s="117">
        <f t="shared" si="101"/>
        <v>2815.7658609827026</v>
      </c>
      <c r="M212" s="117">
        <f t="shared" si="101"/>
        <v>1615.2027542105802</v>
      </c>
      <c r="N212" s="117">
        <f t="shared" si="101"/>
        <v>1824.2788348486179</v>
      </c>
      <c r="O212" s="117">
        <f t="shared" si="101"/>
        <v>2053.7743391053518</v>
      </c>
      <c r="P212" s="117">
        <f t="shared" si="101"/>
        <v>2509.3100841030737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2142.7806455951581</v>
      </c>
      <c r="C213" s="122">
        <f t="shared" si="104"/>
        <v>1793.0615419245917</v>
      </c>
      <c r="D213" s="122">
        <f t="shared" si="104"/>
        <v>1987.6920524017464</v>
      </c>
      <c r="E213" s="122">
        <f t="shared" si="104"/>
        <v>2276.9916817532153</v>
      </c>
      <c r="F213" s="122">
        <f t="shared" si="104"/>
        <v>2539.5353560042504</v>
      </c>
      <c r="G213" s="122">
        <f t="shared" si="104"/>
        <v>1174.412620715075</v>
      </c>
      <c r="H213" s="122">
        <f t="shared" si="104"/>
        <v>2577.8303282093912</v>
      </c>
      <c r="I213" s="122">
        <f t="shared" si="104"/>
        <v>1360.4296874999977</v>
      </c>
      <c r="J213" s="122">
        <f t="shared" si="104"/>
        <v>1441.7801287948491</v>
      </c>
      <c r="K213" s="122">
        <f t="shared" si="104"/>
        <v>2717.3211963589092</v>
      </c>
      <c r="L213" s="122">
        <f t="shared" si="104"/>
        <v>2792.3652561247231</v>
      </c>
      <c r="M213" s="122">
        <f t="shared" si="104"/>
        <v>1585.4476479514378</v>
      </c>
      <c r="N213" s="122">
        <f t="shared" si="104"/>
        <v>1797.2649082568771</v>
      </c>
      <c r="O213" s="122">
        <f t="shared" si="104"/>
        <v>2026.4002612671425</v>
      </c>
      <c r="P213" s="122">
        <f t="shared" si="104"/>
        <v>2483.7004754358127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2619</v>
      </c>
    </row>
    <row r="214" spans="1:105" ht="12" customHeight="1" x14ac:dyDescent="0.25">
      <c r="A214" s="97" t="s">
        <v>211</v>
      </c>
      <c r="B214" s="98">
        <v>2142.7806455951581</v>
      </c>
      <c r="C214" s="98">
        <v>1793.0615419245917</v>
      </c>
      <c r="D214" s="98">
        <v>1987.6920524017464</v>
      </c>
      <c r="E214" s="98">
        <v>2276.9916817532153</v>
      </c>
      <c r="F214" s="98">
        <v>2539.5353560042504</v>
      </c>
      <c r="G214" s="98">
        <v>1174.412620715075</v>
      </c>
      <c r="H214" s="98">
        <v>2577.8303282093912</v>
      </c>
      <c r="I214" s="98">
        <v>1360.4296874999977</v>
      </c>
      <c r="J214" s="98">
        <v>1441.7801287948491</v>
      </c>
      <c r="K214" s="98">
        <v>2717.3211963589092</v>
      </c>
      <c r="L214" s="98">
        <v>2792.3652561247231</v>
      </c>
      <c r="M214" s="98">
        <v>1585.4476479514378</v>
      </c>
      <c r="N214" s="98">
        <v>1797.2649082568771</v>
      </c>
      <c r="O214" s="98">
        <v>2026.4002612671425</v>
      </c>
      <c r="P214" s="98">
        <v>2483.7004754358127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2624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2625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2626</v>
      </c>
    </row>
    <row r="221" spans="1:105" ht="12" customHeight="1" x14ac:dyDescent="0.25">
      <c r="A221" s="100" t="s">
        <v>211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11.409191953319613</v>
      </c>
      <c r="C227" s="122">
        <v>12.841968624722073</v>
      </c>
      <c r="D227" s="122">
        <v>15.144378416335927</v>
      </c>
      <c r="E227" s="122">
        <v>19.847741242558239</v>
      </c>
      <c r="F227" s="122">
        <v>23.005973886283662</v>
      </c>
      <c r="G227" s="122">
        <v>25.384862379936639</v>
      </c>
      <c r="H227" s="122">
        <v>29.073251677336312</v>
      </c>
      <c r="I227" s="122">
        <v>27.234704308132539</v>
      </c>
      <c r="J227" s="122">
        <v>24.580426059738699</v>
      </c>
      <c r="K227" s="122">
        <v>27.229516499881079</v>
      </c>
      <c r="L227" s="122">
        <v>23.400604857979445</v>
      </c>
      <c r="M227" s="122">
        <v>29.75510625914232</v>
      </c>
      <c r="N227" s="122">
        <v>27.013926591740656</v>
      </c>
      <c r="O227" s="122">
        <v>27.374077838209178</v>
      </c>
      <c r="P227" s="122">
        <v>25.609608667261039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2633</v>
      </c>
    </row>
    <row r="228" spans="1:105" ht="12" customHeight="1" x14ac:dyDescent="0.25">
      <c r="A228" s="97" t="s">
        <v>50</v>
      </c>
      <c r="B228" s="98">
        <v>172.23825821914991</v>
      </c>
      <c r="C228" s="98">
        <v>184.03369553331552</v>
      </c>
      <c r="D228" s="98">
        <v>176.77018399067833</v>
      </c>
      <c r="E228" s="98">
        <v>203.22150667380362</v>
      </c>
      <c r="F228" s="98">
        <v>209.16542441539059</v>
      </c>
      <c r="G228" s="98">
        <v>205.57949742318834</v>
      </c>
      <c r="H228" s="98">
        <v>216.65423153977866</v>
      </c>
      <c r="I228" s="98">
        <v>204.3933508988188</v>
      </c>
      <c r="J228" s="98">
        <v>189.49590870167353</v>
      </c>
      <c r="K228" s="98">
        <v>211.51008271119747</v>
      </c>
      <c r="L228" s="98">
        <v>184.33108037250474</v>
      </c>
      <c r="M228" s="98">
        <v>230.68958852676221</v>
      </c>
      <c r="N228" s="98">
        <v>208.46145122121993</v>
      </c>
      <c r="O228" s="98">
        <v>198.62423303458888</v>
      </c>
      <c r="P228" s="98">
        <v>184.68186364619103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132.98865531331344</v>
      </c>
      <c r="C231" s="118">
        <f t="shared" si="108"/>
        <v>114.78239654727695</v>
      </c>
      <c r="D231" s="118">
        <f t="shared" si="108"/>
        <v>126.77762724696379</v>
      </c>
      <c r="E231" s="118">
        <f t="shared" si="108"/>
        <v>141.49644300467855</v>
      </c>
      <c r="F231" s="118">
        <f t="shared" si="108"/>
        <v>155.08225077666691</v>
      </c>
      <c r="G231" s="118">
        <f t="shared" si="108"/>
        <v>86.985956230067075</v>
      </c>
      <c r="H231" s="118">
        <f t="shared" si="108"/>
        <v>159.28151983988812</v>
      </c>
      <c r="I231" s="118">
        <f t="shared" si="108"/>
        <v>97.126942063974155</v>
      </c>
      <c r="J231" s="118">
        <f t="shared" si="108"/>
        <v>103.71097105703073</v>
      </c>
      <c r="K231" s="118">
        <f t="shared" si="108"/>
        <v>170.5787203564193</v>
      </c>
      <c r="L231" s="118">
        <f t="shared" si="108"/>
        <v>175.24102001364795</v>
      </c>
      <c r="M231" s="118">
        <f t="shared" si="108"/>
        <v>114.84662515041238</v>
      </c>
      <c r="N231" s="118">
        <f t="shared" si="108"/>
        <v>123.6050563916797</v>
      </c>
      <c r="O231" s="118">
        <f t="shared" si="108"/>
        <v>134.14002322987488</v>
      </c>
      <c r="P231" s="118">
        <f t="shared" si="108"/>
        <v>157.86416152015818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107.62393168443971</v>
      </c>
      <c r="C232" s="123">
        <f t="shared" si="111"/>
        <v>90.288477104548406</v>
      </c>
      <c r="D232" s="123">
        <f t="shared" si="111"/>
        <v>100.36340284326261</v>
      </c>
      <c r="E232" s="123">
        <f t="shared" si="111"/>
        <v>115.28086362589747</v>
      </c>
      <c r="F232" s="123">
        <f t="shared" si="111"/>
        <v>128.92170737497383</v>
      </c>
      <c r="G232" s="123">
        <f t="shared" si="111"/>
        <v>59.779404015939591</v>
      </c>
      <c r="H232" s="123">
        <f t="shared" si="111"/>
        <v>131.57645867830118</v>
      </c>
      <c r="I232" s="123">
        <f t="shared" si="111"/>
        <v>69.623236436912435</v>
      </c>
      <c r="J232" s="123">
        <f t="shared" si="111"/>
        <v>73.991695491134692</v>
      </c>
      <c r="K232" s="123">
        <f t="shared" si="111"/>
        <v>139.87993447425765</v>
      </c>
      <c r="L232" s="123">
        <f t="shared" si="111"/>
        <v>144.18797709965176</v>
      </c>
      <c r="M232" s="123">
        <f t="shared" si="111"/>
        <v>82.111062469669619</v>
      </c>
      <c r="N232" s="123">
        <f t="shared" si="111"/>
        <v>93.070504873618844</v>
      </c>
      <c r="O232" s="123">
        <f t="shared" si="111"/>
        <v>104.97396132717857</v>
      </c>
      <c r="P232" s="123">
        <f t="shared" si="111"/>
        <v>128.5901450977872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2787</v>
      </c>
    </row>
    <row r="233" spans="1:105" ht="12" customHeight="1" x14ac:dyDescent="0.25">
      <c r="A233" s="97" t="s">
        <v>211</v>
      </c>
      <c r="B233" s="99">
        <v>106.64969569085865</v>
      </c>
      <c r="C233" s="99">
        <v>89.489447930113258</v>
      </c>
      <c r="D233" s="99">
        <v>99.480172857869476</v>
      </c>
      <c r="E233" s="99">
        <v>114.27981322026685</v>
      </c>
      <c r="F233" s="99">
        <v>127.81656146783475</v>
      </c>
      <c r="G233" s="99">
        <v>59.27620552576969</v>
      </c>
      <c r="H233" s="99">
        <v>130.47930529273822</v>
      </c>
      <c r="I233" s="99">
        <v>69.054049939770962</v>
      </c>
      <c r="J233" s="99">
        <v>73.389483820846607</v>
      </c>
      <c r="K233" s="99">
        <v>138.70438155872077</v>
      </c>
      <c r="L233" s="99">
        <v>142.92898201239433</v>
      </c>
      <c r="M233" s="99">
        <v>81.369217219933802</v>
      </c>
      <c r="N233" s="99">
        <v>92.203223615807772</v>
      </c>
      <c r="O233" s="99">
        <v>103.91957149218889</v>
      </c>
      <c r="P233" s="99">
        <v>127.3156492652232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2788</v>
      </c>
    </row>
    <row r="234" spans="1:105" ht="12" customHeight="1" x14ac:dyDescent="0.25">
      <c r="A234" s="97" t="s">
        <v>53</v>
      </c>
      <c r="B234" s="99">
        <v>0.97423599358105895</v>
      </c>
      <c r="C234" s="99">
        <v>0.79902917443514754</v>
      </c>
      <c r="D234" s="99">
        <v>0.88322998539312358</v>
      </c>
      <c r="E234" s="99">
        <v>1.0010504056306158</v>
      </c>
      <c r="F234" s="99">
        <v>1.1051459071390926</v>
      </c>
      <c r="G234" s="99">
        <v>0.50319849016990204</v>
      </c>
      <c r="H234" s="99">
        <v>1.0971533855629483</v>
      </c>
      <c r="I234" s="99">
        <v>0.56918649714147085</v>
      </c>
      <c r="J234" s="99">
        <v>0.60221167028807798</v>
      </c>
      <c r="K234" s="99">
        <v>1.1755529155368711</v>
      </c>
      <c r="L234" s="99">
        <v>1.2589950872574449</v>
      </c>
      <c r="M234" s="99">
        <v>0.74184524973582233</v>
      </c>
      <c r="N234" s="99">
        <v>0.86728125781107579</v>
      </c>
      <c r="O234" s="99">
        <v>1.0543898349896834</v>
      </c>
      <c r="P234" s="99">
        <v>1.2744958325639861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6.4016797644629267E-2</v>
      </c>
      <c r="C235" s="123">
        <f t="shared" si="114"/>
        <v>7.2164029762898305E-2</v>
      </c>
      <c r="D235" s="123">
        <f t="shared" si="114"/>
        <v>4.9226880732795658E-2</v>
      </c>
      <c r="E235" s="123">
        <f t="shared" si="114"/>
        <v>5.9722941907908438E-2</v>
      </c>
      <c r="F235" s="123">
        <f t="shared" si="114"/>
        <v>3.0151410351366141E-2</v>
      </c>
      <c r="G235" s="123">
        <f t="shared" si="114"/>
        <v>3.3313223787874165E-2</v>
      </c>
      <c r="H235" s="123">
        <f t="shared" si="114"/>
        <v>3.6947049975756388E-2</v>
      </c>
      <c r="I235" s="123">
        <f t="shared" si="114"/>
        <v>6.0232657310854379E-2</v>
      </c>
      <c r="J235" s="123">
        <f t="shared" si="114"/>
        <v>3.0360209945578743E-2</v>
      </c>
      <c r="K235" s="123">
        <f t="shared" si="114"/>
        <v>7.7409633005542239E-2</v>
      </c>
      <c r="L235" s="123">
        <f t="shared" si="114"/>
        <v>0.20826437726277233</v>
      </c>
      <c r="M235" s="123">
        <f t="shared" si="114"/>
        <v>0.20505629560041105</v>
      </c>
      <c r="N235" s="123">
        <f t="shared" si="114"/>
        <v>0.77369535167502046</v>
      </c>
      <c r="O235" s="123">
        <f t="shared" si="114"/>
        <v>0.39135112103321296</v>
      </c>
      <c r="P235" s="123">
        <f t="shared" si="114"/>
        <v>0.3721857314186523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6.4016797644629267E-2</v>
      </c>
      <c r="C236" s="99">
        <f>RES_hhdet_fecs!C48</f>
        <v>7.2164029762898305E-2</v>
      </c>
      <c r="D236" s="99">
        <f>RES_hhdet_fecs!D48</f>
        <v>4.9226880732795658E-2</v>
      </c>
      <c r="E236" s="99">
        <f>RES_hhdet_fecs!E48</f>
        <v>5.9722941907908438E-2</v>
      </c>
      <c r="F236" s="99">
        <f>RES_hhdet_fecs!F48</f>
        <v>3.0151410351366141E-2</v>
      </c>
      <c r="G236" s="99">
        <f>RES_hhdet_fecs!G48</f>
        <v>3.3313223787874165E-2</v>
      </c>
      <c r="H236" s="99">
        <f>RES_hhdet_fecs!H48</f>
        <v>3.6947049975756388E-2</v>
      </c>
      <c r="I236" s="99">
        <f>RES_hhdet_fecs!I48</f>
        <v>6.0232657310854379E-2</v>
      </c>
      <c r="J236" s="99">
        <f>RES_hhdet_fecs!J48</f>
        <v>3.0360209945578743E-2</v>
      </c>
      <c r="K236" s="99">
        <f>RES_hhdet_fecs!K48</f>
        <v>7.7409633005542239E-2</v>
      </c>
      <c r="L236" s="99">
        <f>RES_hhdet_fecs!L48</f>
        <v>0.20826437726277233</v>
      </c>
      <c r="M236" s="99">
        <f>RES_hhdet_fecs!M48</f>
        <v>0.20505629560041105</v>
      </c>
      <c r="N236" s="99">
        <f>RES_hhdet_fecs!N48</f>
        <v>0.77369535167502046</v>
      </c>
      <c r="O236" s="99">
        <f>RES_hhdet_fecs!O48</f>
        <v>0.39135112103321296</v>
      </c>
      <c r="P236" s="99">
        <f>RES_hhdet_fecs!P48</f>
        <v>0.3721857314186523</v>
      </c>
      <c r="Q236" s="99">
        <f>RES_hhdet_fecs!Q48</f>
        <v>0</v>
      </c>
      <c r="R236" s="99">
        <f>RES_hhdet_fecs!R48</f>
        <v>0</v>
      </c>
      <c r="S236" s="99">
        <f>RES_hhdet_fecs!S48</f>
        <v>0</v>
      </c>
      <c r="T236" s="99">
        <f>RES_hhdet_fecs!T48</f>
        <v>0</v>
      </c>
      <c r="U236" s="99">
        <f>RES_hhdet_fecs!U48</f>
        <v>0</v>
      </c>
      <c r="V236" s="99">
        <f>RES_hhdet_fecs!V48</f>
        <v>0</v>
      </c>
      <c r="W236" s="99">
        <f>RES_hhdet_fecs!W48</f>
        <v>0</v>
      </c>
      <c r="X236" s="99">
        <f>RES_hhdet_fecs!X48</f>
        <v>0</v>
      </c>
      <c r="Y236" s="99">
        <f>RES_hhdet_fecs!Y48</f>
        <v>0</v>
      </c>
      <c r="DA236" s="63" t="s">
        <v>2791</v>
      </c>
    </row>
    <row r="237" spans="1:105" ht="12" customHeight="1" x14ac:dyDescent="0.25">
      <c r="A237" s="121" t="s">
        <v>55</v>
      </c>
      <c r="B237" s="123">
        <v>16.874531779859648</v>
      </c>
      <c r="C237" s="123">
        <v>15.802253129116677</v>
      </c>
      <c r="D237" s="123">
        <v>17.852740992286769</v>
      </c>
      <c r="E237" s="123">
        <v>17.339446406181448</v>
      </c>
      <c r="F237" s="123">
        <v>16.831512783594462</v>
      </c>
      <c r="G237" s="123">
        <v>17.778650967400928</v>
      </c>
      <c r="H237" s="123">
        <v>18.080540180114134</v>
      </c>
      <c r="I237" s="123">
        <v>17.710449907175594</v>
      </c>
      <c r="J237" s="123">
        <v>19.84226038809604</v>
      </c>
      <c r="K237" s="123">
        <v>20.544770146817633</v>
      </c>
      <c r="L237" s="123">
        <v>21.004043040019379</v>
      </c>
      <c r="M237" s="123">
        <v>21.860593040175544</v>
      </c>
      <c r="N237" s="123">
        <v>19.905068589071998</v>
      </c>
      <c r="O237" s="123">
        <v>19.211285633418818</v>
      </c>
      <c r="P237" s="123">
        <v>19.467384998219895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2792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2793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2794</v>
      </c>
    </row>
    <row r="240" spans="1:105" ht="12" customHeight="1" x14ac:dyDescent="0.25">
      <c r="A240" s="100" t="s">
        <v>211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2795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2796</v>
      </c>
    </row>
    <row r="242" spans="1:105" ht="12" customHeight="1" x14ac:dyDescent="0.25">
      <c r="A242" s="106" t="s">
        <v>122</v>
      </c>
      <c r="B242" s="102">
        <v>16.874531779859648</v>
      </c>
      <c r="C242" s="102">
        <v>15.802253129116677</v>
      </c>
      <c r="D242" s="102">
        <v>17.852740992286769</v>
      </c>
      <c r="E242" s="102">
        <v>17.339446406181448</v>
      </c>
      <c r="F242" s="102">
        <v>16.831512783594462</v>
      </c>
      <c r="G242" s="102">
        <v>17.778650967400928</v>
      </c>
      <c r="H242" s="102">
        <v>18.080540180114134</v>
      </c>
      <c r="I242" s="102">
        <v>17.710449907175594</v>
      </c>
      <c r="J242" s="102">
        <v>19.84226038809604</v>
      </c>
      <c r="K242" s="102">
        <v>20.544770146817633</v>
      </c>
      <c r="L242" s="102">
        <v>21.418582209134811</v>
      </c>
      <c r="M242" s="102">
        <v>22.396113860158049</v>
      </c>
      <c r="N242" s="102">
        <v>20.486738805903062</v>
      </c>
      <c r="O242" s="102">
        <v>19.860642915565624</v>
      </c>
      <c r="P242" s="102">
        <v>20.108075917531881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2797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15.490936128471478</v>
      </c>
      <c r="M243" s="105">
        <v>16.168321736008537</v>
      </c>
      <c r="N243" s="105">
        <v>14.722915748213461</v>
      </c>
      <c r="O243" s="105">
        <v>14.600505354894921</v>
      </c>
      <c r="P243" s="105">
        <v>14.891611787391721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2798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7.3079415744592966</v>
      </c>
      <c r="M244" s="99">
        <v>7.4263791181967918</v>
      </c>
      <c r="N244" s="99">
        <v>6.3802245125629362</v>
      </c>
      <c r="O244" s="99">
        <v>6.6702807162334734</v>
      </c>
      <c r="P244" s="99">
        <v>7.0206534388101351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2799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8.1829945540121809</v>
      </c>
      <c r="M245" s="99">
        <v>8.7419426178117465</v>
      </c>
      <c r="N245" s="99">
        <v>8.3426912356505269</v>
      </c>
      <c r="O245" s="99">
        <v>7.9302246386614508</v>
      </c>
      <c r="P245" s="99">
        <v>7.870958348581591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2800</v>
      </c>
    </row>
    <row r="246" spans="1:105" ht="12" customHeight="1" x14ac:dyDescent="0.25">
      <c r="A246" s="121" t="s">
        <v>54</v>
      </c>
      <c r="B246" s="123">
        <v>8.4261750513694658</v>
      </c>
      <c r="C246" s="123">
        <v>8.619502283848961</v>
      </c>
      <c r="D246" s="123">
        <v>8.5122565306816256</v>
      </c>
      <c r="E246" s="123">
        <v>8.816410030691749</v>
      </c>
      <c r="F246" s="123">
        <v>9.2988792077472429</v>
      </c>
      <c r="G246" s="123">
        <v>9.3945880229386844</v>
      </c>
      <c r="H246" s="123">
        <v>9.5875739314970456</v>
      </c>
      <c r="I246" s="123">
        <v>9.7330230625752794</v>
      </c>
      <c r="J246" s="123">
        <v>9.846654967854418</v>
      </c>
      <c r="K246" s="123">
        <v>10.076606102338477</v>
      </c>
      <c r="L246" s="123">
        <v>9.8407354967140499</v>
      </c>
      <c r="M246" s="123">
        <v>10.669913344966805</v>
      </c>
      <c r="N246" s="123">
        <v>9.855787577313837</v>
      </c>
      <c r="O246" s="123">
        <v>9.5634251482442902</v>
      </c>
      <c r="P246" s="123">
        <v>9.4344456927324387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2801</v>
      </c>
    </row>
    <row r="247" spans="1:105" ht="12" customHeight="1" x14ac:dyDescent="0.25">
      <c r="A247" s="97" t="s">
        <v>50</v>
      </c>
      <c r="B247" s="99">
        <v>10.067007201832743</v>
      </c>
      <c r="C247" s="99">
        <v>10.786059929717242</v>
      </c>
      <c r="D247" s="99">
        <v>10.389276211965594</v>
      </c>
      <c r="E247" s="99">
        <v>11.977511415448962</v>
      </c>
      <c r="F247" s="99">
        <v>12.362651058338633</v>
      </c>
      <c r="G247" s="99">
        <v>12.185078579460395</v>
      </c>
      <c r="H247" s="99">
        <v>12.877849087745318</v>
      </c>
      <c r="I247" s="99">
        <v>12.183404582536935</v>
      </c>
      <c r="J247" s="99">
        <v>11.327223873187714</v>
      </c>
      <c r="K247" s="99">
        <v>12.678536568668335</v>
      </c>
      <c r="L247" s="99">
        <v>11.079891105180559</v>
      </c>
      <c r="M247" s="99">
        <v>13.903529899225823</v>
      </c>
      <c r="N247" s="99">
        <v>12.558813638557131</v>
      </c>
      <c r="O247" s="99">
        <v>11.961707998025945</v>
      </c>
      <c r="P247" s="99">
        <v>11.117206325118762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2802</v>
      </c>
    </row>
    <row r="248" spans="1:105" ht="12" customHeight="1" x14ac:dyDescent="0.25">
      <c r="A248" s="109" t="s">
        <v>120</v>
      </c>
      <c r="B248" s="110">
        <v>8.3097746431443067</v>
      </c>
      <c r="C248" s="110">
        <v>8.4569776933543075</v>
      </c>
      <c r="D248" s="110">
        <v>8.3363793169702323</v>
      </c>
      <c r="E248" s="110">
        <v>8.4742633654989152</v>
      </c>
      <c r="F248" s="110">
        <v>8.9202518805398299</v>
      </c>
      <c r="G248" s="110">
        <v>9.0014785458845328</v>
      </c>
      <c r="H248" s="110">
        <v>9.07761285881557</v>
      </c>
      <c r="I248" s="110">
        <v>9.3563244513443173</v>
      </c>
      <c r="J248" s="110">
        <v>9.6259782071229196</v>
      </c>
      <c r="K248" s="110">
        <v>9.692141749850931</v>
      </c>
      <c r="L248" s="110">
        <v>9.6605521556870322</v>
      </c>
      <c r="M248" s="110">
        <v>10.191067687977229</v>
      </c>
      <c r="N248" s="110">
        <v>9.4533607724120046</v>
      </c>
      <c r="O248" s="110">
        <v>9.1800632684685883</v>
      </c>
      <c r="P248" s="110">
        <v>9.163532067463251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58.588143440286608</v>
      </c>
      <c r="C250" s="118">
        <f t="shared" si="115"/>
        <v>51.21378072290922</v>
      </c>
      <c r="D250" s="118">
        <f t="shared" si="115"/>
        <v>56.289847929006065</v>
      </c>
      <c r="E250" s="118">
        <f t="shared" si="115"/>
        <v>62.197747276199053</v>
      </c>
      <c r="F250" s="118">
        <f t="shared" si="115"/>
        <v>67.700842507244502</v>
      </c>
      <c r="G250" s="118">
        <f t="shared" si="115"/>
        <v>40.714762108470573</v>
      </c>
      <c r="H250" s="118">
        <f t="shared" si="115"/>
        <v>69.873946404662462</v>
      </c>
      <c r="I250" s="118">
        <f t="shared" si="115"/>
        <v>45.195430056143749</v>
      </c>
      <c r="J250" s="118">
        <f t="shared" si="115"/>
        <v>48.245921514800351</v>
      </c>
      <c r="K250" s="118">
        <f t="shared" si="115"/>
        <v>77.828992799915838</v>
      </c>
      <c r="L250" s="118">
        <f t="shared" si="115"/>
        <v>82.878550178797539</v>
      </c>
      <c r="M250" s="118">
        <f t="shared" si="115"/>
        <v>58.486464768455399</v>
      </c>
      <c r="N250" s="118">
        <f t="shared" si="115"/>
        <v>66.084151352531009</v>
      </c>
      <c r="O250" s="118">
        <f t="shared" si="115"/>
        <v>74.050322285745054</v>
      </c>
      <c r="P250" s="118">
        <f t="shared" si="115"/>
        <v>86.26229699573544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43.042938387654779</v>
      </c>
      <c r="C251" s="123">
        <f t="shared" si="118"/>
        <v>36.098754391603094</v>
      </c>
      <c r="D251" s="123">
        <f t="shared" si="118"/>
        <v>40.123865028549972</v>
      </c>
      <c r="E251" s="123">
        <f t="shared" si="118"/>
        <v>46.079504881012816</v>
      </c>
      <c r="F251" s="123">
        <f t="shared" si="118"/>
        <v>51.523263376601875</v>
      </c>
      <c r="G251" s="123">
        <f t="shared" si="118"/>
        <v>23.885103456330018</v>
      </c>
      <c r="H251" s="123">
        <f t="shared" si="118"/>
        <v>52.565608381034487</v>
      </c>
      <c r="I251" s="123">
        <f t="shared" si="118"/>
        <v>27.808029113649081</v>
      </c>
      <c r="J251" s="123">
        <f t="shared" si="118"/>
        <v>29.551195853639264</v>
      </c>
      <c r="K251" s="123">
        <f t="shared" si="118"/>
        <v>58.370216458428082</v>
      </c>
      <c r="L251" s="123">
        <f t="shared" si="118"/>
        <v>62.618359765278214</v>
      </c>
      <c r="M251" s="123">
        <f t="shared" si="118"/>
        <v>37.033478362272447</v>
      </c>
      <c r="N251" s="123">
        <f t="shared" si="118"/>
        <v>44.555535782636852</v>
      </c>
      <c r="O251" s="123">
        <f t="shared" si="118"/>
        <v>54.057569045303239</v>
      </c>
      <c r="P251" s="123">
        <f t="shared" si="118"/>
        <v>66.235848470059565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2955</v>
      </c>
    </row>
    <row r="252" spans="1:105" ht="12" customHeight="1" x14ac:dyDescent="0.25">
      <c r="A252" s="97" t="s">
        <v>211</v>
      </c>
      <c r="B252" s="99">
        <v>42.068702394073718</v>
      </c>
      <c r="C252" s="99">
        <v>35.299725217167946</v>
      </c>
      <c r="D252" s="99">
        <v>39.24063504315685</v>
      </c>
      <c r="E252" s="99">
        <v>45.078454475382202</v>
      </c>
      <c r="F252" s="99">
        <v>50.418117469462786</v>
      </c>
      <c r="G252" s="99">
        <v>23.381904966160118</v>
      </c>
      <c r="H252" s="99">
        <v>51.468454995471539</v>
      </c>
      <c r="I252" s="99">
        <v>27.238842616507611</v>
      </c>
      <c r="J252" s="99">
        <v>28.948984183351186</v>
      </c>
      <c r="K252" s="99">
        <v>57.194663542891213</v>
      </c>
      <c r="L252" s="99">
        <v>61.359364678020768</v>
      </c>
      <c r="M252" s="99">
        <v>36.291633112536623</v>
      </c>
      <c r="N252" s="99">
        <v>43.688254524825773</v>
      </c>
      <c r="O252" s="99">
        <v>53.003179210313554</v>
      </c>
      <c r="P252" s="99">
        <v>64.96135263749558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2956</v>
      </c>
    </row>
    <row r="253" spans="1:105" ht="12" customHeight="1" x14ac:dyDescent="0.25">
      <c r="A253" s="97" t="s">
        <v>53</v>
      </c>
      <c r="B253" s="99">
        <v>0.97423599358105895</v>
      </c>
      <c r="C253" s="99">
        <v>0.79902917443514754</v>
      </c>
      <c r="D253" s="99">
        <v>0.88322998539312358</v>
      </c>
      <c r="E253" s="99">
        <v>1.0010504056306158</v>
      </c>
      <c r="F253" s="99">
        <v>1.1051459071390926</v>
      </c>
      <c r="G253" s="99">
        <v>0.50319849016990204</v>
      </c>
      <c r="H253" s="99">
        <v>1.0971533855629483</v>
      </c>
      <c r="I253" s="99">
        <v>0.56918649714147085</v>
      </c>
      <c r="J253" s="99">
        <v>0.60221167028807798</v>
      </c>
      <c r="K253" s="99">
        <v>1.1755529155368711</v>
      </c>
      <c r="L253" s="99">
        <v>1.2589950872574449</v>
      </c>
      <c r="M253" s="99">
        <v>0.74184524973582233</v>
      </c>
      <c r="N253" s="99">
        <v>0.86728125781107579</v>
      </c>
      <c r="O253" s="99">
        <v>1.0543898349896834</v>
      </c>
      <c r="P253" s="99">
        <v>1.2744958325639861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0.10420826174700328</v>
      </c>
      <c r="C254" s="123">
        <f t="shared" si="121"/>
        <v>0.12567630239705449</v>
      </c>
      <c r="D254" s="123">
        <f t="shared" si="121"/>
        <v>8.9656834992345197E-2</v>
      </c>
      <c r="E254" s="123">
        <f t="shared" si="121"/>
        <v>0.11066351656104735</v>
      </c>
      <c r="F254" s="123">
        <f t="shared" si="121"/>
        <v>5.709863876068947E-2</v>
      </c>
      <c r="G254" s="123">
        <f t="shared" si="121"/>
        <v>6.49452743038271E-2</v>
      </c>
      <c r="H254" s="123">
        <f t="shared" si="121"/>
        <v>7.5664818602685313E-2</v>
      </c>
      <c r="I254" s="123">
        <f t="shared" si="121"/>
        <v>0.1289456410055875</v>
      </c>
      <c r="J254" s="123">
        <f t="shared" si="121"/>
        <v>6.5861734216270978E-2</v>
      </c>
      <c r="K254" s="123">
        <f t="shared" si="121"/>
        <v>0.21029354635902997</v>
      </c>
      <c r="L254" s="123">
        <f t="shared" si="121"/>
        <v>0.58408719081652016</v>
      </c>
      <c r="M254" s="123">
        <f t="shared" si="121"/>
        <v>0.58572664480470071</v>
      </c>
      <c r="N254" s="123">
        <f t="shared" si="121"/>
        <v>2.2554169897456617</v>
      </c>
      <c r="O254" s="123">
        <f t="shared" si="121"/>
        <v>1.162659701873179</v>
      </c>
      <c r="P254" s="123">
        <f t="shared" si="121"/>
        <v>1.1199911056895511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0.10420826174700328</v>
      </c>
      <c r="C255" s="99">
        <f>RES_hhdet_tess!C48</f>
        <v>0.12567630239705449</v>
      </c>
      <c r="D255" s="99">
        <f>RES_hhdet_tess!D48</f>
        <v>8.9656834992345197E-2</v>
      </c>
      <c r="E255" s="99">
        <f>RES_hhdet_tess!E48</f>
        <v>0.11066351656104735</v>
      </c>
      <c r="F255" s="99">
        <f>RES_hhdet_tess!F48</f>
        <v>5.709863876068947E-2</v>
      </c>
      <c r="G255" s="99">
        <f>RES_hhdet_tess!G48</f>
        <v>6.49452743038271E-2</v>
      </c>
      <c r="H255" s="99">
        <f>RES_hhdet_tess!H48</f>
        <v>7.5664818602685313E-2</v>
      </c>
      <c r="I255" s="99">
        <f>RES_hhdet_tess!I48</f>
        <v>0.1289456410055875</v>
      </c>
      <c r="J255" s="99">
        <f>RES_hhdet_tess!J48</f>
        <v>6.5861734216270978E-2</v>
      </c>
      <c r="K255" s="99">
        <f>RES_hhdet_tess!K48</f>
        <v>0.21029354635902997</v>
      </c>
      <c r="L255" s="99">
        <f>RES_hhdet_tess!L48</f>
        <v>0.58408719081652016</v>
      </c>
      <c r="M255" s="99">
        <f>RES_hhdet_tess!M48</f>
        <v>0.58572664480470071</v>
      </c>
      <c r="N255" s="99">
        <f>RES_hhdet_tess!N48</f>
        <v>2.2554169897456617</v>
      </c>
      <c r="O255" s="99">
        <f>RES_hhdet_tess!O48</f>
        <v>1.162659701873179</v>
      </c>
      <c r="P255" s="99">
        <f>RES_hhdet_tess!P48</f>
        <v>1.1199911056895511</v>
      </c>
      <c r="Q255" s="99">
        <f>RES_hhdet_tess!Q48</f>
        <v>0</v>
      </c>
      <c r="R255" s="99">
        <f>RES_hhdet_tess!R48</f>
        <v>0</v>
      </c>
      <c r="S255" s="99">
        <f>RES_hhdet_tess!S48</f>
        <v>0</v>
      </c>
      <c r="T255" s="99">
        <f>RES_hhdet_tess!T48</f>
        <v>0</v>
      </c>
      <c r="U255" s="99">
        <f>RES_hhdet_tess!U48</f>
        <v>0</v>
      </c>
      <c r="V255" s="99">
        <f>RES_hhdet_tess!V48</f>
        <v>0</v>
      </c>
      <c r="W255" s="99">
        <f>RES_hhdet_tess!W48</f>
        <v>0</v>
      </c>
      <c r="X255" s="99">
        <f>RES_hhdet_tess!X48</f>
        <v>0</v>
      </c>
      <c r="Y255" s="99">
        <f>RES_hhdet_tess!Y48</f>
        <v>0</v>
      </c>
      <c r="DA255" s="63" t="s">
        <v>2959</v>
      </c>
    </row>
    <row r="256" spans="1:105" ht="12" customHeight="1" x14ac:dyDescent="0.25">
      <c r="A256" s="121" t="s">
        <v>55</v>
      </c>
      <c r="B256" s="123">
        <v>9.4339467173167826</v>
      </c>
      <c r="C256" s="123">
        <v>8.8502610445186232</v>
      </c>
      <c r="D256" s="123">
        <v>10.028497185129481</v>
      </c>
      <c r="E256" s="123">
        <v>9.7731504638282658</v>
      </c>
      <c r="F256" s="123">
        <v>9.5437074391397267</v>
      </c>
      <c r="G256" s="123">
        <v>10.12589765498239</v>
      </c>
      <c r="H256" s="123">
        <v>10.436830623502621</v>
      </c>
      <c r="I256" s="123">
        <v>10.303995557193792</v>
      </c>
      <c r="J256" s="123">
        <v>11.557477242517797</v>
      </c>
      <c r="K256" s="123">
        <v>12.015761395919034</v>
      </c>
      <c r="L256" s="123">
        <v>12.562758710974508</v>
      </c>
      <c r="M256" s="123">
        <v>13.186406131149042</v>
      </c>
      <c r="N256" s="123">
        <v>12.150250735833524</v>
      </c>
      <c r="O256" s="123">
        <v>11.903599575933281</v>
      </c>
      <c r="P256" s="123">
        <v>12.056855316995536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2960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2961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2962</v>
      </c>
    </row>
    <row r="259" spans="1:105" ht="12" customHeight="1" x14ac:dyDescent="0.25">
      <c r="A259" s="100" t="s">
        <v>211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2963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2964</v>
      </c>
    </row>
    <row r="261" spans="1:105" ht="12" customHeight="1" x14ac:dyDescent="0.25">
      <c r="A261" s="106" t="s">
        <v>122</v>
      </c>
      <c r="B261" s="102">
        <v>9.4339467173167826</v>
      </c>
      <c r="C261" s="102">
        <v>8.8502610445186232</v>
      </c>
      <c r="D261" s="102">
        <v>10.028497185129481</v>
      </c>
      <c r="E261" s="102">
        <v>9.7731504638282658</v>
      </c>
      <c r="F261" s="102">
        <v>9.5437074391397267</v>
      </c>
      <c r="G261" s="102">
        <v>10.12589765498239</v>
      </c>
      <c r="H261" s="102">
        <v>10.436830623502621</v>
      </c>
      <c r="I261" s="102">
        <v>10.303995557193792</v>
      </c>
      <c r="J261" s="102">
        <v>11.557477242517797</v>
      </c>
      <c r="K261" s="102">
        <v>12.015761395919034</v>
      </c>
      <c r="L261" s="102">
        <v>12.56609533046602</v>
      </c>
      <c r="M261" s="102">
        <v>13.189780884793391</v>
      </c>
      <c r="N261" s="102">
        <v>12.152013350000619</v>
      </c>
      <c r="O261" s="102">
        <v>11.90263675270994</v>
      </c>
      <c r="P261" s="102">
        <v>12.056362536879867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2965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12.518383796972762</v>
      </c>
      <c r="M262" s="105">
        <v>13.150534485058792</v>
      </c>
      <c r="N262" s="105">
        <v>12.134547445981225</v>
      </c>
      <c r="O262" s="105">
        <v>11.9104361302493</v>
      </c>
      <c r="P262" s="105">
        <v>12.060374720789378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2966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4.3353892429605798</v>
      </c>
      <c r="M263" s="99">
        <v>4.4085918672470461</v>
      </c>
      <c r="N263" s="99">
        <v>3.7918562103307001</v>
      </c>
      <c r="O263" s="99">
        <v>3.9802114915878484</v>
      </c>
      <c r="P263" s="99">
        <v>4.1894163722077886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2967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8.1829945540121809</v>
      </c>
      <c r="M264" s="99">
        <v>8.7419426178117465</v>
      </c>
      <c r="N264" s="99">
        <v>8.3426912356505269</v>
      </c>
      <c r="O264" s="99">
        <v>7.9302246386614508</v>
      </c>
      <c r="P264" s="99">
        <v>7.870958348581591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2968</v>
      </c>
    </row>
    <row r="265" spans="1:105" ht="12" customHeight="1" x14ac:dyDescent="0.25">
      <c r="A265" s="121" t="s">
        <v>54</v>
      </c>
      <c r="B265" s="123">
        <v>6.0070500735680454</v>
      </c>
      <c r="C265" s="123">
        <v>6.1390889843904448</v>
      </c>
      <c r="D265" s="123">
        <v>6.047828880334265</v>
      </c>
      <c r="E265" s="123">
        <v>6.2344284147969216</v>
      </c>
      <c r="F265" s="123">
        <v>6.5767730527422161</v>
      </c>
      <c r="G265" s="123">
        <v>6.6388157228543374</v>
      </c>
      <c r="H265" s="123">
        <v>6.7958425815226633</v>
      </c>
      <c r="I265" s="123">
        <v>6.9544597442952929</v>
      </c>
      <c r="J265" s="123">
        <v>7.0713866844270212</v>
      </c>
      <c r="K265" s="123">
        <v>7.2327213992096979</v>
      </c>
      <c r="L265" s="123">
        <v>7.1133445117283003</v>
      </c>
      <c r="M265" s="123">
        <v>7.6808536302292101</v>
      </c>
      <c r="N265" s="123">
        <v>7.122947844314977</v>
      </c>
      <c r="O265" s="123">
        <v>6.9264939626353508</v>
      </c>
      <c r="P265" s="123">
        <v>6.8496021029907839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2969</v>
      </c>
    </row>
    <row r="266" spans="1:105" ht="12" customHeight="1" x14ac:dyDescent="0.25">
      <c r="A266" s="97" t="s">
        <v>50</v>
      </c>
      <c r="B266" s="99">
        <v>5.6451068136664153</v>
      </c>
      <c r="C266" s="99">
        <v>6.0554938526036324</v>
      </c>
      <c r="D266" s="99">
        <v>5.8493425108089721</v>
      </c>
      <c r="E266" s="99">
        <v>6.7566747851900235</v>
      </c>
      <c r="F266" s="99">
        <v>6.9891858967841198</v>
      </c>
      <c r="G266" s="99">
        <v>6.8983098990334861</v>
      </c>
      <c r="H266" s="99">
        <v>7.311322356004708</v>
      </c>
      <c r="I266" s="99">
        <v>6.9280352851428759</v>
      </c>
      <c r="J266" s="99">
        <v>6.4441363785552328</v>
      </c>
      <c r="K266" s="99">
        <v>7.2253747721512811</v>
      </c>
      <c r="L266" s="99">
        <v>6.3244326158334712</v>
      </c>
      <c r="M266" s="99">
        <v>7.9443889160211834</v>
      </c>
      <c r="N266" s="99">
        <v>7.1822843382347639</v>
      </c>
      <c r="O266" s="99">
        <v>6.8457632526016932</v>
      </c>
      <c r="P266" s="99">
        <v>6.3625879034056343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2970</v>
      </c>
    </row>
    <row r="267" spans="1:105" ht="12" customHeight="1" x14ac:dyDescent="0.25">
      <c r="A267" s="109" t="s">
        <v>120</v>
      </c>
      <c r="B267" s="110">
        <v>6.032726278897762</v>
      </c>
      <c r="C267" s="110">
        <v>6.145359883568644</v>
      </c>
      <c r="D267" s="110">
        <v>6.0664271028142327</v>
      </c>
      <c r="E267" s="110">
        <v>6.1779022765019977</v>
      </c>
      <c r="F267" s="110">
        <v>6.5258062117173345</v>
      </c>
      <c r="G267" s="110">
        <v>6.6022595626272489</v>
      </c>
      <c r="H267" s="110">
        <v>6.7159481635007348</v>
      </c>
      <c r="I267" s="110">
        <v>6.9585219921469657</v>
      </c>
      <c r="J267" s="110">
        <v>7.1648774805453304</v>
      </c>
      <c r="K267" s="110">
        <v>7.2338069455959433</v>
      </c>
      <c r="L267" s="110">
        <v>7.2280587414885167</v>
      </c>
      <c r="M267" s="110">
        <v>7.6418283701380663</v>
      </c>
      <c r="N267" s="110">
        <v>7.1141138208460246</v>
      </c>
      <c r="O267" s="110">
        <v>6.9393986443149744</v>
      </c>
      <c r="P267" s="110">
        <v>6.9280082528779987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28.601353591533726</v>
      </c>
      <c r="C269" s="118">
        <f t="shared" si="122"/>
        <v>24.043178686579086</v>
      </c>
      <c r="D269" s="118">
        <f t="shared" si="122"/>
        <v>26.739520874038917</v>
      </c>
      <c r="E269" s="118">
        <f t="shared" si="122"/>
        <v>30.751012539236928</v>
      </c>
      <c r="F269" s="118">
        <f t="shared" si="122"/>
        <v>34.405229072963706</v>
      </c>
      <c r="G269" s="118">
        <f t="shared" si="122"/>
        <v>16.154307324272875</v>
      </c>
      <c r="H269" s="118">
        <f t="shared" si="122"/>
        <v>35.199215483299028</v>
      </c>
      <c r="I269" s="118">
        <f t="shared" si="122"/>
        <v>18.789629078420006</v>
      </c>
      <c r="J269" s="118">
        <f t="shared" si="122"/>
        <v>19.911146870267693</v>
      </c>
      <c r="K269" s="118">
        <f t="shared" si="122"/>
        <v>37.37155531137541</v>
      </c>
      <c r="L269" s="118">
        <f t="shared" si="122"/>
        <v>38.447253637209421</v>
      </c>
      <c r="M269" s="118">
        <f t="shared" si="122"/>
        <v>22.113423701844688</v>
      </c>
      <c r="N269" s="118">
        <f t="shared" si="122"/>
        <v>24.965825959267956</v>
      </c>
      <c r="O269" s="118">
        <f t="shared" si="122"/>
        <v>28.096068075608624</v>
      </c>
      <c r="P269" s="118">
        <f t="shared" si="122"/>
        <v>34.312914597232066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28.449872822493457</v>
      </c>
      <c r="C270" s="123">
        <f t="shared" si="125"/>
        <v>23.872205129836999</v>
      </c>
      <c r="D270" s="123">
        <f t="shared" si="125"/>
        <v>26.53733091156527</v>
      </c>
      <c r="E270" s="123">
        <f t="shared" si="125"/>
        <v>30.485282974638384</v>
      </c>
      <c r="F270" s="123">
        <f t="shared" si="125"/>
        <v>34.096345937159604</v>
      </c>
      <c r="G270" s="123">
        <f t="shared" si="125"/>
        <v>15.812520586054326</v>
      </c>
      <c r="H270" s="123">
        <f t="shared" si="125"/>
        <v>34.806659479890875</v>
      </c>
      <c r="I270" s="123">
        <f t="shared" si="125"/>
        <v>18.420858361933238</v>
      </c>
      <c r="J270" s="123">
        <f t="shared" si="125"/>
        <v>19.577378704049018</v>
      </c>
      <c r="K270" s="123">
        <f t="shared" si="125"/>
        <v>37.000780824604369</v>
      </c>
      <c r="L270" s="123">
        <f t="shared" si="125"/>
        <v>38.127735241626326</v>
      </c>
      <c r="M270" s="123">
        <f t="shared" si="125"/>
        <v>21.706052385589466</v>
      </c>
      <c r="N270" s="123">
        <f t="shared" si="125"/>
        <v>24.596131931752801</v>
      </c>
      <c r="O270" s="123">
        <f t="shared" si="125"/>
        <v>27.721584891256263</v>
      </c>
      <c r="P270" s="123">
        <f t="shared" si="125"/>
        <v>33.962722597990826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3123</v>
      </c>
    </row>
    <row r="271" spans="1:105" ht="12" customHeight="1" x14ac:dyDescent="0.25">
      <c r="A271" s="97" t="s">
        <v>211</v>
      </c>
      <c r="B271" s="99">
        <v>28.449872822493457</v>
      </c>
      <c r="C271" s="99">
        <v>23.872205129836999</v>
      </c>
      <c r="D271" s="99">
        <v>26.53733091156527</v>
      </c>
      <c r="E271" s="99">
        <v>30.485282974638384</v>
      </c>
      <c r="F271" s="99">
        <v>34.096345937159604</v>
      </c>
      <c r="G271" s="99">
        <v>15.812520586054326</v>
      </c>
      <c r="H271" s="99">
        <v>34.806659479890875</v>
      </c>
      <c r="I271" s="99">
        <v>18.420858361933238</v>
      </c>
      <c r="J271" s="99">
        <v>19.577378704049018</v>
      </c>
      <c r="K271" s="99">
        <v>37.000780824604369</v>
      </c>
      <c r="L271" s="99">
        <v>38.127735241626326</v>
      </c>
      <c r="M271" s="99">
        <v>21.706052385589466</v>
      </c>
      <c r="N271" s="99">
        <v>24.596131931752801</v>
      </c>
      <c r="O271" s="99">
        <v>27.721584891256263</v>
      </c>
      <c r="P271" s="99">
        <v>33.962722597990826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3128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3129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3130</v>
      </c>
    </row>
    <row r="278" spans="1:105" ht="12" customHeight="1" x14ac:dyDescent="0.25">
      <c r="A278" s="100" t="s">
        <v>211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0.15148076904026903</v>
      </c>
      <c r="C284" s="123">
        <v>0.17097355674208584</v>
      </c>
      <c r="D284" s="123">
        <v>0.2021899624736459</v>
      </c>
      <c r="E284" s="123">
        <v>0.26572956459854419</v>
      </c>
      <c r="F284" s="123">
        <v>0.30888313580410531</v>
      </c>
      <c r="G284" s="123">
        <v>0.3417867382185496</v>
      </c>
      <c r="H284" s="123">
        <v>0.39255600340815511</v>
      </c>
      <c r="I284" s="123">
        <v>0.36877071648676685</v>
      </c>
      <c r="J284" s="123">
        <v>0.33376816621867367</v>
      </c>
      <c r="K284" s="123">
        <v>0.37077448677104191</v>
      </c>
      <c r="L284" s="123">
        <v>0.31951839558309697</v>
      </c>
      <c r="M284" s="123">
        <v>0.40737131625522272</v>
      </c>
      <c r="N284" s="123">
        <v>0.3696940275151539</v>
      </c>
      <c r="O284" s="123">
        <v>0.37448318435235933</v>
      </c>
      <c r="P284" s="123">
        <v>0.35019199924124111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3137</v>
      </c>
    </row>
    <row r="285" spans="1:105" ht="12" customHeight="1" x14ac:dyDescent="0.25">
      <c r="A285" s="97" t="s">
        <v>50</v>
      </c>
      <c r="B285" s="99">
        <v>2.2868213559683253</v>
      </c>
      <c r="C285" s="99">
        <v>2.4501613736345687</v>
      </c>
      <c r="D285" s="99">
        <v>2.3600279843101046</v>
      </c>
      <c r="E285" s="99">
        <v>2.7208114931333864</v>
      </c>
      <c r="F285" s="99">
        <v>2.8082998144122042</v>
      </c>
      <c r="G285" s="99">
        <v>2.767962450110224</v>
      </c>
      <c r="H285" s="99">
        <v>2.9253321987722272</v>
      </c>
      <c r="I285" s="99">
        <v>2.7675821849690907</v>
      </c>
      <c r="J285" s="99">
        <v>2.5730921750333211</v>
      </c>
      <c r="K285" s="99">
        <v>2.8800563669386992</v>
      </c>
      <c r="L285" s="99">
        <v>2.5169080634528163</v>
      </c>
      <c r="M285" s="99">
        <v>3.1583258519081383</v>
      </c>
      <c r="N285" s="99">
        <v>2.8528601061346386</v>
      </c>
      <c r="O285" s="99">
        <v>2.7172215888315745</v>
      </c>
      <c r="P285" s="99">
        <v>2.5253845888139788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0.13021759015450005</v>
      </c>
      <c r="L290" s="117">
        <f t="shared" si="129"/>
        <v>8.6390721322404745E-2</v>
      </c>
      <c r="M290" s="117">
        <f t="shared" si="129"/>
        <v>2.9849943308204261E-2</v>
      </c>
      <c r="N290" s="117">
        <f t="shared" si="129"/>
        <v>6.0613098051846011E-2</v>
      </c>
      <c r="O290" s="117">
        <f t="shared" si="129"/>
        <v>3.5642727578798723E-2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9.8442013857824168E-2</v>
      </c>
      <c r="L291" s="122">
        <f t="shared" si="132"/>
        <v>6.6976015093885746E-2</v>
      </c>
      <c r="M291" s="122">
        <f t="shared" si="132"/>
        <v>1.9025305826483367E-2</v>
      </c>
      <c r="N291" s="122">
        <f t="shared" si="132"/>
        <v>4.1928297101838763E-2</v>
      </c>
      <c r="O291" s="122">
        <f t="shared" si="132"/>
        <v>2.622251644616443E-2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9.7460383764509786E-2</v>
      </c>
      <c r="L292" s="98">
        <v>6.6297822280047089E-2</v>
      </c>
      <c r="M292" s="98">
        <v>1.8827507988736513E-2</v>
      </c>
      <c r="N292" s="98">
        <v>4.1485187974191422E-2</v>
      </c>
      <c r="O292" s="98">
        <v>2.5927610960335572E-2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9.8163009331437754E-4</v>
      </c>
      <c r="L293" s="98">
        <v>6.7819281383865065E-4</v>
      </c>
      <c r="M293" s="98">
        <v>1.9779783774685414E-4</v>
      </c>
      <c r="N293" s="98">
        <v>4.4310912764734296E-4</v>
      </c>
      <c r="O293" s="98">
        <v>2.9490548582885673E-4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7.9134543015749507E-4</v>
      </c>
      <c r="L294" s="122">
        <f t="shared" si="135"/>
        <v>1.8131367865335864E-4</v>
      </c>
      <c r="M294" s="122">
        <f t="shared" si="135"/>
        <v>1.1685267324114187E-4</v>
      </c>
      <c r="N294" s="122">
        <f t="shared" si="135"/>
        <v>9.5192605753642784E-4</v>
      </c>
      <c r="O294" s="122">
        <f t="shared" si="135"/>
        <v>9.2158082110734127E-5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7.9134543015749507E-4</v>
      </c>
      <c r="L295" s="98">
        <v>1.8131367865335864E-4</v>
      </c>
      <c r="M295" s="98">
        <v>1.1685267324114187E-4</v>
      </c>
      <c r="N295" s="98">
        <v>9.5192605753642784E-4</v>
      </c>
      <c r="O295" s="98">
        <v>9.2158082110734127E-5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2.0535536438896131E-2</v>
      </c>
      <c r="L296" s="122">
        <v>1.2550780656626745E-2</v>
      </c>
      <c r="M296" s="122">
        <v>7.0910073326018392E-3</v>
      </c>
      <c r="N296" s="122">
        <v>1.1770858344414261E-2</v>
      </c>
      <c r="O296" s="122">
        <v>6.1255525647243014E-3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2.0535536438896131E-2</v>
      </c>
      <c r="L301" s="101">
        <v>8.549735518453146E-3</v>
      </c>
      <c r="M301" s="101">
        <v>6.6977360463237488E-3</v>
      </c>
      <c r="N301" s="101">
        <v>1.1416317168881352E-2</v>
      </c>
      <c r="O301" s="101">
        <v>5.6918407775325905E-3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4.0010451381735992E-3</v>
      </c>
      <c r="M302" s="104">
        <v>3.9327128627809037E-4</v>
      </c>
      <c r="N302" s="104">
        <v>3.5454117553290884E-4</v>
      </c>
      <c r="O302" s="104">
        <v>4.3371178719171105E-4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1.887516923706546E-3</v>
      </c>
      <c r="M303" s="98">
        <v>1.7984382761290394E-4</v>
      </c>
      <c r="N303" s="98">
        <v>1.5179060755225431E-4</v>
      </c>
      <c r="O303" s="98">
        <v>1.9398386241827262E-4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2.113528214467053E-3</v>
      </c>
      <c r="M304" s="98">
        <v>2.134274586651864E-4</v>
      </c>
      <c r="N304" s="98">
        <v>2.0275056798065456E-4</v>
      </c>
      <c r="O304" s="98">
        <v>2.3972792477343843E-4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1.0448694427622243E-2</v>
      </c>
      <c r="L305" s="122">
        <v>6.6826118932388837E-3</v>
      </c>
      <c r="M305" s="122">
        <v>3.616777475877915E-3</v>
      </c>
      <c r="N305" s="122">
        <v>5.9620165480565616E-3</v>
      </c>
      <c r="O305" s="122">
        <v>3.202500485799262E-3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1.9952518784576369E-3</v>
      </c>
      <c r="L306" s="98">
        <v>1.1831087080088451E-3</v>
      </c>
      <c r="M306" s="98">
        <v>6.9695920998243403E-4</v>
      </c>
      <c r="N306" s="98">
        <v>7.8759938902311086E-4</v>
      </c>
      <c r="O306" s="98">
        <v>5.2554761700476186E-4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8.4534425491646064E-3</v>
      </c>
      <c r="L307" s="33">
        <v>5.4995031852300381E-3</v>
      </c>
      <c r="M307" s="33">
        <v>2.9198182658954812E-3</v>
      </c>
      <c r="N307" s="33">
        <v>5.1744171590334511E-3</v>
      </c>
      <c r="O307" s="33">
        <v>2.6769528687945001E-3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7.0544471288852967E-2</v>
      </c>
      <c r="L309" s="117">
        <f t="shared" si="136"/>
        <v>4.7373332658427539E-2</v>
      </c>
      <c r="M309" s="117">
        <f t="shared" si="136"/>
        <v>1.7156570180385224E-2</v>
      </c>
      <c r="N309" s="117">
        <f t="shared" si="136"/>
        <v>3.7309162629172804E-2</v>
      </c>
      <c r="O309" s="117">
        <f t="shared" si="136"/>
        <v>2.1658017436680693E-2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4.8741286139977288E-2</v>
      </c>
      <c r="L310" s="122">
        <f t="shared" si="139"/>
        <v>3.3731125750207994E-2</v>
      </c>
      <c r="M310" s="122">
        <f t="shared" si="139"/>
        <v>9.8742183048431582E-3</v>
      </c>
      <c r="N310" s="122">
        <f t="shared" si="139"/>
        <v>2.276420067272443E-2</v>
      </c>
      <c r="O310" s="122">
        <f t="shared" si="139"/>
        <v>1.5119525182247325E-2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4.7759656046662914E-2</v>
      </c>
      <c r="L311" s="98">
        <v>3.3052932936369343E-2</v>
      </c>
      <c r="M311" s="98">
        <v>9.6764204670963042E-3</v>
      </c>
      <c r="N311" s="98">
        <v>2.2321091545077085E-2</v>
      </c>
      <c r="O311" s="98">
        <v>1.4824619696418469E-2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9.8163009331437754E-4</v>
      </c>
      <c r="L312" s="98">
        <v>6.7819281383865065E-4</v>
      </c>
      <c r="M312" s="98">
        <v>1.9779783774685414E-4</v>
      </c>
      <c r="N312" s="98">
        <v>4.4310912764734296E-4</v>
      </c>
      <c r="O312" s="98">
        <v>2.9490548582885673E-4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2.187092869046323E-3</v>
      </c>
      <c r="L313" s="122">
        <f t="shared" si="142"/>
        <v>5.1775133754448943E-4</v>
      </c>
      <c r="M313" s="122">
        <f t="shared" si="142"/>
        <v>3.4597053840643697E-4</v>
      </c>
      <c r="N313" s="122">
        <f t="shared" si="142"/>
        <v>2.9345006799016285E-3</v>
      </c>
      <c r="O313" s="122">
        <f t="shared" si="142"/>
        <v>2.9686041850871502E-4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2.187092869046323E-3</v>
      </c>
      <c r="L314" s="98">
        <v>5.1775133754448943E-4</v>
      </c>
      <c r="M314" s="98">
        <v>3.4597053840643697E-4</v>
      </c>
      <c r="N314" s="98">
        <v>2.9345006799016285E-3</v>
      </c>
      <c r="O314" s="98">
        <v>2.9686041850871502E-4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1.2126055379189806E-2</v>
      </c>
      <c r="L315" s="122">
        <v>8.3053609628222034E-3</v>
      </c>
      <c r="M315" s="122">
        <v>4.3294935789413387E-3</v>
      </c>
      <c r="N315" s="122">
        <v>7.2257914429723182E-3</v>
      </c>
      <c r="O315" s="122">
        <v>3.890468745082505E-3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1.2126055379189806E-2</v>
      </c>
      <c r="L320" s="101">
        <v>5.0720754974840172E-3</v>
      </c>
      <c r="M320" s="101">
        <v>4.0084339154385883E-3</v>
      </c>
      <c r="N320" s="101">
        <v>6.9308882375956841E-3</v>
      </c>
      <c r="O320" s="101">
        <v>3.5304204152115885E-3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3.2332854653381866E-3</v>
      </c>
      <c r="M321" s="104">
        <v>3.2105966350275063E-4</v>
      </c>
      <c r="N321" s="104">
        <v>2.9490320537663438E-4</v>
      </c>
      <c r="O321" s="104">
        <v>3.6004832987091646E-4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1.1197572508711336E-3</v>
      </c>
      <c r="M322" s="98">
        <v>1.076322048375642E-4</v>
      </c>
      <c r="N322" s="98">
        <v>9.2152637395979809E-5</v>
      </c>
      <c r="O322" s="98">
        <v>1.2032040509747804E-4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2.113528214467053E-3</v>
      </c>
      <c r="M323" s="98">
        <v>2.134274586651864E-4</v>
      </c>
      <c r="N323" s="98">
        <v>2.0275056798065456E-4</v>
      </c>
      <c r="O323" s="98">
        <v>2.3972792477343843E-4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7.490036900639551E-3</v>
      </c>
      <c r="L324" s="122">
        <v>4.8190946078528561E-3</v>
      </c>
      <c r="M324" s="122">
        <v>2.6068877581942899E-3</v>
      </c>
      <c r="N324" s="122">
        <v>4.3846698335744264E-3</v>
      </c>
      <c r="O324" s="122">
        <v>2.3511630908421479E-3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1.1406456794123116E-3</v>
      </c>
      <c r="L325" s="98">
        <v>6.7705194923201864E-4</v>
      </c>
      <c r="M325" s="98">
        <v>3.9915523390256078E-4</v>
      </c>
      <c r="N325" s="98">
        <v>4.5126137303008046E-4</v>
      </c>
      <c r="O325" s="98">
        <v>3.0119473632716294E-4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6.3493912212272399E-3</v>
      </c>
      <c r="L326" s="33">
        <v>4.142042658620837E-3</v>
      </c>
      <c r="M326" s="33">
        <v>2.207732524291729E-3</v>
      </c>
      <c r="N326" s="33">
        <v>3.9334084605443459E-3</v>
      </c>
      <c r="O326" s="33">
        <v>2.0499683545149852E-3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>
        <f t="shared" si="143"/>
        <v>0.54174302569379174</v>
      </c>
      <c r="L328" s="119">
        <f t="shared" si="143"/>
        <v>0.54836135100242112</v>
      </c>
      <c r="M328" s="119">
        <f t="shared" si="143"/>
        <v>0.57476056162792566</v>
      </c>
      <c r="N328" s="119">
        <f t="shared" si="143"/>
        <v>0.61552970939152529</v>
      </c>
      <c r="O328" s="119">
        <f t="shared" si="143"/>
        <v>0.6076419765799147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>
        <f t="shared" si="146"/>
        <v>0.49512686941139139</v>
      </c>
      <c r="L329" s="124">
        <f t="shared" si="146"/>
        <v>0.5036299293549239</v>
      </c>
      <c r="M329" s="124">
        <f t="shared" si="146"/>
        <v>0.51900444570505522</v>
      </c>
      <c r="N329" s="124">
        <f t="shared" si="146"/>
        <v>0.54293167732123582</v>
      </c>
      <c r="O329" s="124">
        <f t="shared" si="146"/>
        <v>0.57658559251123509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>
        <f t="shared" si="149"/>
        <v>0.4900417400578162</v>
      </c>
      <c r="L330" s="111">
        <f t="shared" si="149"/>
        <v>0.49855231740118428</v>
      </c>
      <c r="M330" s="111">
        <f t="shared" si="149"/>
        <v>0.51395120760990709</v>
      </c>
      <c r="N330" s="111">
        <f t="shared" si="149"/>
        <v>0.53804966628000772</v>
      </c>
      <c r="O330" s="111">
        <f t="shared" si="149"/>
        <v>0.57176959802032601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>
        <f t="shared" si="155"/>
        <v>2.763765083739782</v>
      </c>
      <c r="L332" s="124">
        <f t="shared" si="155"/>
        <v>2.8555558598220445</v>
      </c>
      <c r="M332" s="124">
        <f t="shared" si="155"/>
        <v>2.9607413233283784</v>
      </c>
      <c r="N332" s="124">
        <f t="shared" si="155"/>
        <v>3.0826981325588227</v>
      </c>
      <c r="O332" s="124">
        <f t="shared" si="155"/>
        <v>3.2212087286280249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>
        <f t="shared" si="158"/>
        <v>2.763765083739782</v>
      </c>
      <c r="L333" s="111">
        <f t="shared" si="158"/>
        <v>2.8555558598220445</v>
      </c>
      <c r="M333" s="111">
        <f t="shared" si="158"/>
        <v>2.9607413233283784</v>
      </c>
      <c r="N333" s="111">
        <f t="shared" si="158"/>
        <v>3.0826981325588227</v>
      </c>
      <c r="O333" s="111">
        <f t="shared" si="158"/>
        <v>3.2212087286280249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>
        <f t="shared" si="161"/>
        <v>0.59049128885778601</v>
      </c>
      <c r="L334" s="124">
        <f t="shared" si="161"/>
        <v>0.66174058730259278</v>
      </c>
      <c r="M334" s="124">
        <f t="shared" si="161"/>
        <v>0.61056114820752228</v>
      </c>
      <c r="N334" s="124">
        <f t="shared" si="161"/>
        <v>0.6138712429923382</v>
      </c>
      <c r="O334" s="124">
        <f t="shared" si="161"/>
        <v>0.6351212733830498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>
        <f t="shared" si="176"/>
        <v>0.59049128885778601</v>
      </c>
      <c r="L339" s="112">
        <f t="shared" si="176"/>
        <v>0.5932435554920743</v>
      </c>
      <c r="M339" s="112">
        <f t="shared" si="176"/>
        <v>0.59847594585915886</v>
      </c>
      <c r="N339" s="112">
        <f t="shared" si="176"/>
        <v>0.60710368633484801</v>
      </c>
      <c r="O339" s="112">
        <f t="shared" si="176"/>
        <v>0.62025986902993158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0.80811021962479523</v>
      </c>
      <c r="M340" s="113">
        <f t="shared" si="179"/>
        <v>0.81638216342019598</v>
      </c>
      <c r="N340" s="113">
        <f t="shared" si="179"/>
        <v>0.83178831043634649</v>
      </c>
      <c r="O340" s="113">
        <f t="shared" si="179"/>
        <v>0.83015574052583085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0.5932435554920743</v>
      </c>
      <c r="M341" s="111">
        <f t="shared" si="182"/>
        <v>0.59847594585915886</v>
      </c>
      <c r="N341" s="111">
        <f t="shared" si="182"/>
        <v>0.60710368633484801</v>
      </c>
      <c r="O341" s="111">
        <f t="shared" si="182"/>
        <v>0.62025986902993158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>
        <f t="shared" si="188"/>
        <v>0.71683950109966244</v>
      </c>
      <c r="L343" s="124">
        <f t="shared" si="188"/>
        <v>0.72113938155357538</v>
      </c>
      <c r="M343" s="124">
        <f t="shared" si="188"/>
        <v>0.72077637498599756</v>
      </c>
      <c r="N343" s="124">
        <f t="shared" si="188"/>
        <v>0.73543402609368758</v>
      </c>
      <c r="O343" s="124">
        <f t="shared" si="188"/>
        <v>0.73416478819217346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>
        <f t="shared" si="191"/>
        <v>0.57168004286959995</v>
      </c>
      <c r="L344" s="111">
        <f t="shared" si="191"/>
        <v>0.57226520661105373</v>
      </c>
      <c r="M344" s="111">
        <f t="shared" si="191"/>
        <v>0.57270960507519653</v>
      </c>
      <c r="N344" s="111">
        <f t="shared" si="191"/>
        <v>0.57295800291287291</v>
      </c>
      <c r="O344" s="111">
        <f t="shared" si="191"/>
        <v>0.57310646377535357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>
        <f t="shared" si="194"/>
        <v>0.75110124476503426</v>
      </c>
      <c r="L345" s="45">
        <f t="shared" si="194"/>
        <v>0.7531666987201826</v>
      </c>
      <c r="M345" s="45">
        <f t="shared" si="194"/>
        <v>0.75611984145685784</v>
      </c>
      <c r="N345" s="45">
        <f t="shared" si="194"/>
        <v>0.76016454407380674</v>
      </c>
      <c r="O345" s="45">
        <f t="shared" si="194"/>
        <v>0.76578425358610736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0.30763412452257249</v>
      </c>
      <c r="L347" s="117">
        <f t="shared" si="197"/>
        <v>0.20880923058959136</v>
      </c>
      <c r="M347" s="117">
        <f t="shared" si="197"/>
        <v>6.0252090927049813E-2</v>
      </c>
      <c r="N347" s="117">
        <f t="shared" si="197"/>
        <v>0.13078516292062295</v>
      </c>
      <c r="O347" s="117">
        <f t="shared" si="197"/>
        <v>8.1826736585805485E-2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0.30236292684623012</v>
      </c>
      <c r="L348" s="122">
        <f t="shared" si="200"/>
        <v>0.20568361024067708</v>
      </c>
      <c r="M348" s="122">
        <f t="shared" si="200"/>
        <v>5.841081474140615E-2</v>
      </c>
      <c r="N348" s="122">
        <f t="shared" si="200"/>
        <v>0.12870442709266494</v>
      </c>
      <c r="O348" s="122">
        <f t="shared" si="200"/>
        <v>8.0438307682431015E-2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0.30236292684623012</v>
      </c>
      <c r="L349" s="98">
        <v>0.20568361024067708</v>
      </c>
      <c r="M349" s="98">
        <v>5.841081474140615E-2</v>
      </c>
      <c r="N349" s="98">
        <v>0.12870442709266494</v>
      </c>
      <c r="O349" s="98">
        <v>8.0438307682431015E-2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5.2711976763423806E-3</v>
      </c>
      <c r="L362" s="122">
        <v>3.1256203489142946E-3</v>
      </c>
      <c r="M362" s="122">
        <v>1.841276185643661E-3</v>
      </c>
      <c r="N362" s="122">
        <v>2.0807358279579975E-3</v>
      </c>
      <c r="O362" s="122">
        <v>1.3884289033744641E-3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5.2711976763423806E-3</v>
      </c>
      <c r="L363" s="98">
        <v>3.1256203489142946E-3</v>
      </c>
      <c r="M363" s="98">
        <v>1.841276185643661E-3</v>
      </c>
      <c r="N363" s="98">
        <v>2.0807358279579975E-3</v>
      </c>
      <c r="O363" s="98">
        <v>1.3884289033744641E-3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9234.3327652246062</v>
      </c>
      <c r="L366" s="117">
        <f t="shared" si="204"/>
        <v>9303.0008238848786</v>
      </c>
      <c r="M366" s="117">
        <f t="shared" si="204"/>
        <v>6428.7933458225107</v>
      </c>
      <c r="N366" s="117">
        <f t="shared" si="204"/>
        <v>7193.1666361527459</v>
      </c>
      <c r="O366" s="117">
        <f t="shared" si="204"/>
        <v>7676.3874396560968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6980.9793973566784</v>
      </c>
      <c r="L367" s="122">
        <f t="shared" si="207"/>
        <v>7212.3245883508434</v>
      </c>
      <c r="M367" s="122">
        <f t="shared" si="207"/>
        <v>4097.4871622592882</v>
      </c>
      <c r="N367" s="122">
        <f t="shared" si="207"/>
        <v>4975.7764825957638</v>
      </c>
      <c r="O367" s="122">
        <f t="shared" si="207"/>
        <v>5647.5530790535613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6911.3674584222499</v>
      </c>
      <c r="L368" s="98">
        <v>7139.2932696013668</v>
      </c>
      <c r="M368" s="98">
        <v>4054.8873686852899</v>
      </c>
      <c r="N368" s="98">
        <v>4923.1911851004716</v>
      </c>
      <c r="O368" s="98">
        <v>5584.0391753463464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69.61193893442811</v>
      </c>
      <c r="L369" s="98">
        <v>73.031318749476924</v>
      </c>
      <c r="M369" s="98">
        <v>42.599793573998397</v>
      </c>
      <c r="N369" s="98">
        <v>52.585297495291826</v>
      </c>
      <c r="O369" s="98">
        <v>63.51390370721488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56.117971662997974</v>
      </c>
      <c r="L370" s="122">
        <f t="shared" si="210"/>
        <v>19.524797062394082</v>
      </c>
      <c r="M370" s="122">
        <f t="shared" si="210"/>
        <v>25.166603514712595</v>
      </c>
      <c r="N370" s="122">
        <f t="shared" si="210"/>
        <v>112.96836784845569</v>
      </c>
      <c r="O370" s="122">
        <f t="shared" si="210"/>
        <v>19.848120276811816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56.117971662997974</v>
      </c>
      <c r="L371" s="98">
        <f>RES_hhdet_in_fech!L48</f>
        <v>19.524797062394082</v>
      </c>
      <c r="M371" s="98">
        <f>RES_hhdet_in_fech!M48</f>
        <v>25.166603514712595</v>
      </c>
      <c r="N371" s="98">
        <f>RES_hhdet_in_fech!N48</f>
        <v>112.96836784845569</v>
      </c>
      <c r="O371" s="98">
        <f>RES_hhdet_in_fech!O48</f>
        <v>19.848120276811816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X371" s="98">
        <f>RES_hhdet_in_fech!X48</f>
        <v>0</v>
      </c>
      <c r="Y371" s="98">
        <f>RES_hhdet_in_fech!Y48</f>
        <v>0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1456.270053563183</v>
      </c>
      <c r="L372" s="122">
        <v>1351.5331392274911</v>
      </c>
      <c r="M372" s="122">
        <v>1527.1928755214701</v>
      </c>
      <c r="N372" s="122">
        <v>1396.8885974034474</v>
      </c>
      <c r="O372" s="122">
        <v>1319.2625245878448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1456.270053563183</v>
      </c>
      <c r="L377" s="101">
        <v>1506.5670315092439</v>
      </c>
      <c r="M377" s="101">
        <v>1557.8934043749041</v>
      </c>
      <c r="N377" s="101">
        <v>1412.4656241924479</v>
      </c>
      <c r="O377" s="101">
        <v>1350.94098454498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1107.9084513561659</v>
      </c>
      <c r="M378" s="104">
        <v>1143.4362648535478</v>
      </c>
      <c r="N378" s="104">
        <v>1030.8284678619325</v>
      </c>
      <c r="O378" s="104">
        <v>1008.8136170079199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522.66242435016977</v>
      </c>
      <c r="M379" s="98">
        <v>522.89592878451822</v>
      </c>
      <c r="N379" s="98">
        <v>441.33119145817938</v>
      </c>
      <c r="O379" s="98">
        <v>451.20646398490214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585.24602700599587</v>
      </c>
      <c r="M380" s="98">
        <v>620.54033606902942</v>
      </c>
      <c r="N380" s="98">
        <v>589.49727640375318</v>
      </c>
      <c r="O380" s="98">
        <v>557.60715302301776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740.96534264174807</v>
      </c>
      <c r="L381" s="122">
        <v>719.61829924415008</v>
      </c>
      <c r="M381" s="122">
        <v>778.94670452703986</v>
      </c>
      <c r="N381" s="122">
        <v>707.53318830507965</v>
      </c>
      <c r="O381" s="122">
        <v>689.72371573787814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928.19117385849268</v>
      </c>
      <c r="L382" s="98">
        <v>809.38554553781569</v>
      </c>
      <c r="M382" s="98">
        <v>1013.2044515119636</v>
      </c>
      <c r="N382" s="98">
        <v>915.97808943387793</v>
      </c>
      <c r="O382" s="98">
        <v>873.1598265379115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707.29163199125458</v>
      </c>
      <c r="L383" s="33">
        <v>702.84859389258622</v>
      </c>
      <c r="M383" s="33">
        <v>738.20622679053156</v>
      </c>
      <c r="N383" s="33">
        <v>683.84626772226181</v>
      </c>
      <c r="O383" s="33">
        <v>662.40344391659653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5002.6353724960973</v>
      </c>
      <c r="L385" s="117">
        <f t="shared" si="211"/>
        <v>5101.4061001621512</v>
      </c>
      <c r="M385" s="117">
        <f t="shared" si="211"/>
        <v>3695.0168740348176</v>
      </c>
      <c r="N385" s="117">
        <f t="shared" si="211"/>
        <v>4427.6077691559149</v>
      </c>
      <c r="O385" s="117">
        <f t="shared" si="211"/>
        <v>4664.495236825861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3456.4704744386336</v>
      </c>
      <c r="L386" s="122">
        <f t="shared" si="214"/>
        <v>3632.3425229159166</v>
      </c>
      <c r="M386" s="122">
        <f t="shared" si="214"/>
        <v>2126.6140534319616</v>
      </c>
      <c r="N386" s="122">
        <f t="shared" si="214"/>
        <v>2701.5066716712768</v>
      </c>
      <c r="O386" s="122">
        <f t="shared" si="214"/>
        <v>3256.297738324748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3386.8585355042055</v>
      </c>
      <c r="L387" s="98">
        <v>3559.3112041664394</v>
      </c>
      <c r="M387" s="98">
        <v>2084.0142598579632</v>
      </c>
      <c r="N387" s="98">
        <v>2648.921374175985</v>
      </c>
      <c r="O387" s="98">
        <v>3192.7838346175331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69.61193893442811</v>
      </c>
      <c r="L388" s="98">
        <v>73.031318749476924</v>
      </c>
      <c r="M388" s="98">
        <v>42.599793573998397</v>
      </c>
      <c r="N388" s="98">
        <v>52.585297495291826</v>
      </c>
      <c r="O388" s="98">
        <v>63.51390370721488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155.09689065249231</v>
      </c>
      <c r="L389" s="122">
        <f t="shared" si="217"/>
        <v>55.754148663355672</v>
      </c>
      <c r="M389" s="122">
        <f t="shared" si="217"/>
        <v>74.511802993830784</v>
      </c>
      <c r="N389" s="122">
        <f t="shared" si="217"/>
        <v>348.24737660465246</v>
      </c>
      <c r="O389" s="122">
        <f t="shared" si="217"/>
        <v>63.93493828252511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155.09689065249231</v>
      </c>
      <c r="L390" s="98">
        <f>RES_hhdet_in_tesh!L48</f>
        <v>55.754148663355672</v>
      </c>
      <c r="M390" s="98">
        <f>RES_hhdet_in_tesh!M48</f>
        <v>74.511802993830784</v>
      </c>
      <c r="N390" s="98">
        <f>RES_hhdet_in_tesh!N48</f>
        <v>348.24737660465246</v>
      </c>
      <c r="O390" s="98">
        <f>RES_hhdet_in_tesh!O48</f>
        <v>63.93493828252511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X390" s="98">
        <f>RES_hhdet_in_tesh!X48</f>
        <v>0</v>
      </c>
      <c r="Y390" s="98">
        <f>RES_hhdet_in_tesh!Y48</f>
        <v>0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859.91478085352117</v>
      </c>
      <c r="L391" s="122">
        <v>894.36433331131684</v>
      </c>
      <c r="M391" s="122">
        <v>932.44463561273642</v>
      </c>
      <c r="N391" s="122">
        <v>857.50973960987812</v>
      </c>
      <c r="O391" s="122">
        <v>837.89169454276919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859.91478085352117</v>
      </c>
      <c r="L396" s="101">
        <v>893.76118235968363</v>
      </c>
      <c r="M396" s="101">
        <v>932.36172873101566</v>
      </c>
      <c r="N396" s="101">
        <v>857.51308726848731</v>
      </c>
      <c r="O396" s="101">
        <v>837.93447814103615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895.31214194959796</v>
      </c>
      <c r="M397" s="104">
        <v>933.48097163424745</v>
      </c>
      <c r="N397" s="104">
        <v>857.43106963256446</v>
      </c>
      <c r="O397" s="104">
        <v>837.47241527975166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310.06611494360203</v>
      </c>
      <c r="M398" s="98">
        <v>312.94063556521792</v>
      </c>
      <c r="N398" s="98">
        <v>267.93379322881128</v>
      </c>
      <c r="O398" s="98">
        <v>279.8652622567339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585.24602700599587</v>
      </c>
      <c r="M399" s="98">
        <v>620.54033606902942</v>
      </c>
      <c r="N399" s="98">
        <v>589.49727640375318</v>
      </c>
      <c r="O399" s="98">
        <v>557.60715302301776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531.1532265514511</v>
      </c>
      <c r="L400" s="122">
        <v>518.9450952715622</v>
      </c>
      <c r="M400" s="122">
        <v>561.44638199628878</v>
      </c>
      <c r="N400" s="122">
        <v>520.34398127010797</v>
      </c>
      <c r="O400" s="122">
        <v>506.37086567581815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530.62837006260736</v>
      </c>
      <c r="L401" s="98">
        <v>463.1831864451986</v>
      </c>
      <c r="M401" s="98">
        <v>580.27192128584772</v>
      </c>
      <c r="N401" s="98">
        <v>524.81697683398363</v>
      </c>
      <c r="O401" s="98">
        <v>500.4135404978436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531.24762520052366</v>
      </c>
      <c r="L402" s="33">
        <v>529.36215516220147</v>
      </c>
      <c r="M402" s="33">
        <v>558.17237516332193</v>
      </c>
      <c r="N402" s="33">
        <v>519.83568631966762</v>
      </c>
      <c r="O402" s="33">
        <v>507.25812687253779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1875.8178324547102</v>
      </c>
      <c r="L404" s="117">
        <f t="shared" si="218"/>
        <v>1933.4188017554759</v>
      </c>
      <c r="M404" s="117">
        <f t="shared" si="218"/>
        <v>1115.7794616120336</v>
      </c>
      <c r="N404" s="117">
        <f t="shared" si="218"/>
        <v>1334.5424787818667</v>
      </c>
      <c r="O404" s="117">
        <f t="shared" si="218"/>
        <v>1515.3099367741754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1843.6763832087202</v>
      </c>
      <c r="L405" s="122">
        <f t="shared" si="221"/>
        <v>1904.4778725988619</v>
      </c>
      <c r="M405" s="122">
        <f t="shared" si="221"/>
        <v>1081.6817544704843</v>
      </c>
      <c r="N405" s="122">
        <f t="shared" si="221"/>
        <v>1313.3104805373973</v>
      </c>
      <c r="O405" s="122">
        <f t="shared" si="221"/>
        <v>1489.5982904153891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1843.6763832087202</v>
      </c>
      <c r="L406" s="98">
        <v>1904.4778725988619</v>
      </c>
      <c r="M406" s="98">
        <v>1081.6817544704843</v>
      </c>
      <c r="N406" s="98">
        <v>1313.3104805373973</v>
      </c>
      <c r="O406" s="98">
        <v>1489.5982904153891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32.141449245990124</v>
      </c>
      <c r="L419" s="122">
        <v>28.940929156613837</v>
      </c>
      <c r="M419" s="122">
        <v>34.097707141549279</v>
      </c>
      <c r="N419" s="122">
        <v>21.231998244469363</v>
      </c>
      <c r="O419" s="122">
        <v>25.711646358786375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210.84790705369522</v>
      </c>
      <c r="L420" s="98">
        <v>183.86002052437027</v>
      </c>
      <c r="M420" s="98">
        <v>230.15952320545762</v>
      </c>
      <c r="N420" s="98">
        <v>208.07358279579975</v>
      </c>
      <c r="O420" s="98">
        <v>198.34698619635202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136.11351099453569</v>
      </c>
      <c r="L423" s="118">
        <f t="shared" si="225"/>
        <v>137.78616797356872</v>
      </c>
      <c r="M423" s="118">
        <f t="shared" si="225"/>
        <v>93.950154565829649</v>
      </c>
      <c r="N423" s="118">
        <f t="shared" si="225"/>
        <v>96.539883902608025</v>
      </c>
      <c r="O423" s="118">
        <f t="shared" si="225"/>
        <v>101.58281663338433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102.89921753016048</v>
      </c>
      <c r="L424" s="123">
        <f t="shared" si="228"/>
        <v>106.82129197054304</v>
      </c>
      <c r="M424" s="123">
        <f t="shared" si="228"/>
        <v>59.880529909382318</v>
      </c>
      <c r="N424" s="123">
        <f t="shared" si="228"/>
        <v>66.780169048334827</v>
      </c>
      <c r="O424" s="123">
        <f t="shared" si="228"/>
        <v>74.734939236274997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101.87314172626652</v>
      </c>
      <c r="L425" s="99">
        <v>105.73962963996351</v>
      </c>
      <c r="M425" s="99">
        <v>59.257978059376079</v>
      </c>
      <c r="N425" s="99">
        <v>66.074418886832277</v>
      </c>
      <c r="O425" s="99">
        <v>73.894449971672501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1.0260758038939659</v>
      </c>
      <c r="L426" s="99">
        <v>1.0816623305795363</v>
      </c>
      <c r="M426" s="99">
        <v>0.62255185000623636</v>
      </c>
      <c r="N426" s="99">
        <v>0.70575016150255321</v>
      </c>
      <c r="O426" s="99">
        <v>0.8404892646025024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0.8271755358121673</v>
      </c>
      <c r="L427" s="123">
        <f t="shared" si="231"/>
        <v>0.28918055782407642</v>
      </c>
      <c r="M427" s="123">
        <f t="shared" si="231"/>
        <v>0.3677838379484718</v>
      </c>
      <c r="N427" s="123">
        <f t="shared" si="231"/>
        <v>1.5161546601664802</v>
      </c>
      <c r="O427" s="123">
        <f t="shared" si="231"/>
        <v>0.26265323089099574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0.8271755358121673</v>
      </c>
      <c r="L428" s="99">
        <f>RES_hhdet_in_fecs!L48</f>
        <v>0.28918055782407642</v>
      </c>
      <c r="M428" s="99">
        <f>RES_hhdet_in_fecs!M48</f>
        <v>0.3677838379484718</v>
      </c>
      <c r="N428" s="99">
        <f>RES_hhdet_in_fecs!N48</f>
        <v>1.5161546601664802</v>
      </c>
      <c r="O428" s="99">
        <f>RES_hhdet_in_fecs!O48</f>
        <v>0.26265323089099574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X428" s="99">
        <f>RES_hhdet_in_fecs!X48</f>
        <v>0</v>
      </c>
      <c r="Y428" s="99">
        <f>RES_hhdet_in_fecs!Y48</f>
        <v>0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21.465333228314101</v>
      </c>
      <c r="L429" s="123">
        <v>20.017473465693865</v>
      </c>
      <c r="M429" s="123">
        <v>22.318341714983045</v>
      </c>
      <c r="N429" s="123">
        <v>18.747718472198919</v>
      </c>
      <c r="O429" s="123">
        <v>17.458004065061445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21.465333228314101</v>
      </c>
      <c r="L434" s="102">
        <v>22.313670824796031</v>
      </c>
      <c r="M434" s="102">
        <v>22.76699813865034</v>
      </c>
      <c r="N434" s="102">
        <v>18.956778602990248</v>
      </c>
      <c r="O434" s="102">
        <v>17.877210002014234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16.409163329961896</v>
      </c>
      <c r="M435" s="105">
        <v>16.710136419141886</v>
      </c>
      <c r="N435" s="105">
        <v>13.834805398602622</v>
      </c>
      <c r="O435" s="105">
        <v>13.349785882924088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7.7411207370947883</v>
      </c>
      <c r="M436" s="99">
        <v>7.6415822827889111</v>
      </c>
      <c r="N436" s="99">
        <v>5.9231301235028946</v>
      </c>
      <c r="O436" s="99">
        <v>5.9708845931869039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8.6680425928671028</v>
      </c>
      <c r="M437" s="99">
        <v>9.0685541363529723</v>
      </c>
      <c r="N437" s="99">
        <v>7.9116752750997286</v>
      </c>
      <c r="O437" s="99">
        <v>7.3789012897371844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10.921784700248928</v>
      </c>
      <c r="L438" s="123">
        <v>10.658221979507726</v>
      </c>
      <c r="M438" s="123">
        <v>11.383499103515822</v>
      </c>
      <c r="N438" s="123">
        <v>9.4958417219078086</v>
      </c>
      <c r="O438" s="123">
        <v>9.1272201011568885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13.681482220761835</v>
      </c>
      <c r="L439" s="99">
        <v>11.987759094519893</v>
      </c>
      <c r="M439" s="99">
        <v>14.806933386370467</v>
      </c>
      <c r="N439" s="99">
        <v>12.293392171236436</v>
      </c>
      <c r="O439" s="99">
        <v>11.554658392126704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10.425436225336536</v>
      </c>
      <c r="L440" s="110">
        <v>10.409846914065893</v>
      </c>
      <c r="M440" s="110">
        <v>10.788119228236756</v>
      </c>
      <c r="N440" s="110">
        <v>9.1779382617568306</v>
      </c>
      <c r="O440" s="110">
        <v>8.7656867386720219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73.738545283984962</v>
      </c>
      <c r="L442" s="118">
        <f t="shared" si="232"/>
        <v>75.556609219432701</v>
      </c>
      <c r="M442" s="118">
        <f t="shared" si="232"/>
        <v>53.998843603286673</v>
      </c>
      <c r="N442" s="118">
        <f t="shared" si="232"/>
        <v>59.423166683263915</v>
      </c>
      <c r="O442" s="118">
        <f t="shared" si="232"/>
        <v>61.725983485664692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50.948167440590133</v>
      </c>
      <c r="L443" s="123">
        <f t="shared" si="235"/>
        <v>53.798399728726295</v>
      </c>
      <c r="M443" s="123">
        <f t="shared" si="235"/>
        <v>31.078261234143948</v>
      </c>
      <c r="N443" s="123">
        <f t="shared" si="235"/>
        <v>36.257069193208103</v>
      </c>
      <c r="O443" s="123">
        <f t="shared" si="235"/>
        <v>43.091089220838782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49.922091636696166</v>
      </c>
      <c r="L444" s="99">
        <v>52.716737398146762</v>
      </c>
      <c r="M444" s="99">
        <v>30.455709384137712</v>
      </c>
      <c r="N444" s="99">
        <v>35.551319031705553</v>
      </c>
      <c r="O444" s="99">
        <v>42.250599956236279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1.0260758038939659</v>
      </c>
      <c r="L445" s="99">
        <v>1.0816623305795363</v>
      </c>
      <c r="M445" s="99">
        <v>0.62255185000623636</v>
      </c>
      <c r="N445" s="99">
        <v>0.70575016150255321</v>
      </c>
      <c r="O445" s="99">
        <v>0.8404892646025024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2.2861188640014136</v>
      </c>
      <c r="L446" s="123">
        <f t="shared" si="238"/>
        <v>0.82577123644114914</v>
      </c>
      <c r="M446" s="123">
        <f t="shared" si="238"/>
        <v>1.0889128070663483</v>
      </c>
      <c r="N446" s="123">
        <f t="shared" si="238"/>
        <v>4.6738471395655647</v>
      </c>
      <c r="O446" s="123">
        <f t="shared" si="238"/>
        <v>0.84606087994842749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2.2861188640014136</v>
      </c>
      <c r="L447" s="99">
        <f>RES_hhdet_in_tess!L48</f>
        <v>0.82577123644114914</v>
      </c>
      <c r="M447" s="99">
        <f>RES_hhdet_in_tess!M48</f>
        <v>1.0889128070663483</v>
      </c>
      <c r="N447" s="99">
        <f>RES_hhdet_in_tess!N48</f>
        <v>4.6738471395655647</v>
      </c>
      <c r="O447" s="99">
        <f>RES_hhdet_in_tess!O48</f>
        <v>0.84606087994842749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X447" s="99">
        <f>RES_hhdet_in_tess!X48</f>
        <v>0</v>
      </c>
      <c r="Y447" s="99">
        <f>RES_hhdet_in_tess!Y48</f>
        <v>0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12.675092283749056</v>
      </c>
      <c r="L448" s="123">
        <v>13.246374647502325</v>
      </c>
      <c r="M448" s="123">
        <v>13.62671234358789</v>
      </c>
      <c r="N448" s="123">
        <v>11.508685241799169</v>
      </c>
      <c r="O448" s="123">
        <v>11.087949772528287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12.675092283749056</v>
      </c>
      <c r="L453" s="102">
        <v>13.237441416181762</v>
      </c>
      <c r="M453" s="102">
        <v>13.625500745402469</v>
      </c>
      <c r="N453" s="102">
        <v>11.508730170908951</v>
      </c>
      <c r="O453" s="102">
        <v>11.088515934469934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13.260412582434643</v>
      </c>
      <c r="M454" s="105">
        <v>13.641857320905658</v>
      </c>
      <c r="N454" s="105">
        <v>11.507629407719319</v>
      </c>
      <c r="O454" s="105">
        <v>11.082401385500129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4.5923699895675396</v>
      </c>
      <c r="M455" s="99">
        <v>4.5733031845526835</v>
      </c>
      <c r="N455" s="99">
        <v>3.5959541326195907</v>
      </c>
      <c r="O455" s="99">
        <v>3.7035000957629447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8.6680425928671028</v>
      </c>
      <c r="M456" s="99">
        <v>9.0685541363529723</v>
      </c>
      <c r="N456" s="99">
        <v>7.9116752750997286</v>
      </c>
      <c r="O456" s="99">
        <v>7.3789012897371844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7.8291666956443668</v>
      </c>
      <c r="L457" s="123">
        <v>7.686063606762926</v>
      </c>
      <c r="M457" s="123">
        <v>8.204957218488488</v>
      </c>
      <c r="N457" s="123">
        <v>6.9835651086910762</v>
      </c>
      <c r="O457" s="123">
        <v>6.7008836123491946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7.8214303424847946</v>
      </c>
      <c r="L458" s="99">
        <v>6.8601774350289659</v>
      </c>
      <c r="M458" s="99">
        <v>8.4800729720829722</v>
      </c>
      <c r="N458" s="99">
        <v>7.0435974274563753</v>
      </c>
      <c r="O458" s="99">
        <v>6.6220494112439487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7.8305581260687491</v>
      </c>
      <c r="L459" s="110">
        <v>7.8403500344494885</v>
      </c>
      <c r="M459" s="110">
        <v>8.1571110004720548</v>
      </c>
      <c r="N459" s="110">
        <v>6.9767432542859291</v>
      </c>
      <c r="O459" s="110">
        <v>6.7126248763435932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27.649442320628786</v>
      </c>
      <c r="L461" s="118">
        <f t="shared" si="239"/>
        <v>28.635745908779736</v>
      </c>
      <c r="M461" s="118">
        <f t="shared" si="239"/>
        <v>16.305960892015097</v>
      </c>
      <c r="N461" s="118">
        <f t="shared" si="239"/>
        <v>17.910967795069489</v>
      </c>
      <c r="O461" s="118">
        <f t="shared" si="239"/>
        <v>20.052329648563486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27.17567928689887</v>
      </c>
      <c r="L462" s="123">
        <f t="shared" si="242"/>
        <v>28.207103602756685</v>
      </c>
      <c r="M462" s="123">
        <f t="shared" si="242"/>
        <v>15.807658227119109</v>
      </c>
      <c r="N462" s="123">
        <f t="shared" si="242"/>
        <v>17.626011982251317</v>
      </c>
      <c r="O462" s="123">
        <f t="shared" si="242"/>
        <v>19.712083474443329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27.17567928689887</v>
      </c>
      <c r="L463" s="99">
        <v>28.207103602756685</v>
      </c>
      <c r="M463" s="99">
        <v>15.807658227119109</v>
      </c>
      <c r="N463" s="99">
        <v>17.626011982251317</v>
      </c>
      <c r="O463" s="99">
        <v>19.712083474443329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0.47376303372991746</v>
      </c>
      <c r="L476" s="123">
        <v>0.42864230602304976</v>
      </c>
      <c r="M476" s="123">
        <v>0.4983026648959874</v>
      </c>
      <c r="N476" s="123">
        <v>0.28495581281817034</v>
      </c>
      <c r="O476" s="123">
        <v>0.34024617412015778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3.1078855012682589</v>
      </c>
      <c r="L477" s="99">
        <v>2.7231393559111399</v>
      </c>
      <c r="M477" s="99">
        <v>3.3635429880479149</v>
      </c>
      <c r="N477" s="99">
        <v>2.7925669656180694</v>
      </c>
      <c r="O477" s="99">
        <v>2.6247562003555029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615</v>
      </c>
      <c r="C5" s="120">
        <v>1191</v>
      </c>
      <c r="D5" s="120">
        <v>2825</v>
      </c>
      <c r="E5" s="120">
        <v>6276</v>
      </c>
      <c r="F5" s="120">
        <v>12800</v>
      </c>
      <c r="G5" s="120">
        <v>23866</v>
      </c>
      <c r="H5" s="120">
        <v>37044</v>
      </c>
      <c r="I5" s="120">
        <v>51494</v>
      </c>
      <c r="J5" s="120">
        <v>62359</v>
      </c>
      <c r="K5" s="120">
        <v>71527</v>
      </c>
      <c r="L5" s="120">
        <v>72824</v>
      </c>
      <c r="M5" s="120">
        <v>72902</v>
      </c>
      <c r="N5" s="120">
        <v>71190</v>
      </c>
      <c r="O5" s="120">
        <v>70864</v>
      </c>
      <c r="P5" s="120">
        <v>75567</v>
      </c>
      <c r="Q5" s="120">
        <v>85596</v>
      </c>
      <c r="R5" s="120">
        <v>99572</v>
      </c>
      <c r="S5" s="120">
        <v>116673</v>
      </c>
      <c r="T5" s="120">
        <v>135665</v>
      </c>
      <c r="U5" s="120">
        <v>154292</v>
      </c>
      <c r="V5" s="120">
        <v>172560</v>
      </c>
      <c r="W5" s="120">
        <v>188006</v>
      </c>
      <c r="X5" s="120">
        <v>186577</v>
      </c>
      <c r="Y5" s="120">
        <v>178449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615</v>
      </c>
      <c r="C7" s="52">
        <v>1191</v>
      </c>
      <c r="D7" s="52">
        <v>2825</v>
      </c>
      <c r="E7" s="52">
        <v>6276</v>
      </c>
      <c r="F7" s="52">
        <v>12800</v>
      </c>
      <c r="G7" s="52">
        <v>23866</v>
      </c>
      <c r="H7" s="52">
        <v>37044</v>
      </c>
      <c r="I7" s="52">
        <v>51494</v>
      </c>
      <c r="J7" s="52">
        <v>62359</v>
      </c>
      <c r="K7" s="52">
        <v>71527</v>
      </c>
      <c r="L7" s="52">
        <v>72824</v>
      </c>
      <c r="M7" s="52">
        <v>72902</v>
      </c>
      <c r="N7" s="52">
        <v>71190</v>
      </c>
      <c r="O7" s="52">
        <v>70864</v>
      </c>
      <c r="P7" s="52">
        <v>75567</v>
      </c>
      <c r="Q7" s="52">
        <v>85596</v>
      </c>
      <c r="R7" s="52">
        <v>99572</v>
      </c>
      <c r="S7" s="52">
        <v>116673</v>
      </c>
      <c r="T7" s="52">
        <v>135665</v>
      </c>
      <c r="U7" s="52">
        <v>154292</v>
      </c>
      <c r="V7" s="52">
        <v>172560</v>
      </c>
      <c r="W7" s="52">
        <v>188006</v>
      </c>
      <c r="X7" s="52">
        <v>186577</v>
      </c>
      <c r="Y7" s="52">
        <v>178449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11</v>
      </c>
      <c r="C9" s="52">
        <v>62</v>
      </c>
      <c r="D9" s="52">
        <v>258</v>
      </c>
      <c r="E9" s="52">
        <v>831</v>
      </c>
      <c r="F9" s="52">
        <v>1855</v>
      </c>
      <c r="G9" s="52">
        <v>3883</v>
      </c>
      <c r="H9" s="52">
        <v>6724</v>
      </c>
      <c r="I9" s="52">
        <v>9901</v>
      </c>
      <c r="J9" s="52">
        <v>12857</v>
      </c>
      <c r="K9" s="52">
        <v>22168</v>
      </c>
      <c r="L9" s="52">
        <v>22426</v>
      </c>
      <c r="M9" s="52">
        <v>21017</v>
      </c>
      <c r="N9" s="52">
        <v>20686</v>
      </c>
      <c r="O9" s="52">
        <v>18451</v>
      </c>
      <c r="P9" s="52">
        <v>21052</v>
      </c>
      <c r="Q9" s="52">
        <v>24251</v>
      </c>
      <c r="R9" s="52">
        <v>30395</v>
      </c>
      <c r="S9" s="52">
        <v>40960</v>
      </c>
      <c r="T9" s="52">
        <v>52628</v>
      </c>
      <c r="U9" s="52">
        <v>65065</v>
      </c>
      <c r="V9" s="52">
        <v>80077</v>
      </c>
      <c r="W9" s="52">
        <v>89253</v>
      </c>
      <c r="X9" s="52">
        <v>103029</v>
      </c>
      <c r="Y9" s="52">
        <v>106852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225</v>
      </c>
      <c r="C11" s="52">
        <v>665</v>
      </c>
      <c r="D11" s="52">
        <v>1521</v>
      </c>
      <c r="E11" s="52">
        <v>3405</v>
      </c>
      <c r="F11" s="52">
        <v>6966</v>
      </c>
      <c r="G11" s="52">
        <v>13039</v>
      </c>
      <c r="H11" s="52">
        <v>20294</v>
      </c>
      <c r="I11" s="52">
        <v>28265</v>
      </c>
      <c r="J11" s="52">
        <v>34248</v>
      </c>
      <c r="K11" s="52">
        <v>39279</v>
      </c>
      <c r="L11" s="52">
        <v>40087</v>
      </c>
      <c r="M11" s="52">
        <v>40245</v>
      </c>
      <c r="N11" s="52">
        <v>39349</v>
      </c>
      <c r="O11" s="52">
        <v>40242</v>
      </c>
      <c r="P11" s="52">
        <v>45657</v>
      </c>
      <c r="Q11" s="52">
        <v>57180</v>
      </c>
      <c r="R11" s="52">
        <v>67636</v>
      </c>
      <c r="S11" s="52">
        <v>75794</v>
      </c>
      <c r="T11" s="52">
        <v>84782</v>
      </c>
      <c r="U11" s="52">
        <v>92570</v>
      </c>
      <c r="V11" s="52">
        <v>98093</v>
      </c>
      <c r="W11" s="52">
        <v>99249</v>
      </c>
      <c r="X11" s="52">
        <v>95382</v>
      </c>
      <c r="Y11" s="52">
        <v>89321</v>
      </c>
      <c r="DA11" s="63" t="s">
        <v>1087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28</v>
      </c>
      <c r="M12" s="52">
        <v>33</v>
      </c>
      <c r="N12" s="52">
        <v>35</v>
      </c>
      <c r="O12" s="52">
        <v>35</v>
      </c>
      <c r="P12" s="52">
        <v>38</v>
      </c>
      <c r="Q12" s="52">
        <v>61</v>
      </c>
      <c r="R12" s="52">
        <v>72</v>
      </c>
      <c r="S12" s="52">
        <v>74</v>
      </c>
      <c r="T12" s="52">
        <v>89</v>
      </c>
      <c r="U12" s="52">
        <v>99</v>
      </c>
      <c r="V12" s="52">
        <v>107</v>
      </c>
      <c r="W12" s="52">
        <v>112</v>
      </c>
      <c r="X12" s="52">
        <v>109</v>
      </c>
      <c r="Y12" s="52">
        <v>97</v>
      </c>
      <c r="DA12" s="63" t="s">
        <v>1088</v>
      </c>
    </row>
    <row r="13" spans="1:105" ht="12" customHeight="1" x14ac:dyDescent="0.25">
      <c r="A13" s="97" t="s">
        <v>122</v>
      </c>
      <c r="B13" s="52">
        <v>390</v>
      </c>
      <c r="C13" s="52">
        <v>526</v>
      </c>
      <c r="D13" s="52">
        <v>1304</v>
      </c>
      <c r="E13" s="52">
        <v>2871</v>
      </c>
      <c r="F13" s="52">
        <v>5834</v>
      </c>
      <c r="G13" s="52">
        <v>10827</v>
      </c>
      <c r="H13" s="52">
        <v>16750</v>
      </c>
      <c r="I13" s="52">
        <v>23229</v>
      </c>
      <c r="J13" s="52">
        <v>28111</v>
      </c>
      <c r="K13" s="52">
        <v>32248</v>
      </c>
      <c r="L13" s="52">
        <v>31497</v>
      </c>
      <c r="M13" s="52">
        <v>31162</v>
      </c>
      <c r="N13" s="52">
        <v>30212</v>
      </c>
      <c r="O13" s="52">
        <v>28617</v>
      </c>
      <c r="P13" s="52">
        <v>27568</v>
      </c>
      <c r="Q13" s="52">
        <v>26043</v>
      </c>
      <c r="R13" s="52">
        <v>28940</v>
      </c>
      <c r="S13" s="52">
        <v>36408</v>
      </c>
      <c r="T13" s="52">
        <v>44708</v>
      </c>
      <c r="U13" s="52">
        <v>54351</v>
      </c>
      <c r="V13" s="52">
        <v>66279</v>
      </c>
      <c r="W13" s="52">
        <v>79337</v>
      </c>
      <c r="X13" s="52">
        <v>81195</v>
      </c>
      <c r="Y13" s="52">
        <v>79508</v>
      </c>
      <c r="DA13" s="63" t="s">
        <v>1089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1212</v>
      </c>
      <c r="M14" s="52">
        <v>1462</v>
      </c>
      <c r="N14" s="52">
        <v>1594</v>
      </c>
      <c r="O14" s="52">
        <v>1970</v>
      </c>
      <c r="P14" s="52">
        <v>2304</v>
      </c>
      <c r="Q14" s="52">
        <v>2312</v>
      </c>
      <c r="R14" s="52">
        <v>2924</v>
      </c>
      <c r="S14" s="52">
        <v>4397</v>
      </c>
      <c r="T14" s="52">
        <v>6086</v>
      </c>
      <c r="U14" s="52">
        <v>7272</v>
      </c>
      <c r="V14" s="52">
        <v>8081</v>
      </c>
      <c r="W14" s="52">
        <v>9308</v>
      </c>
      <c r="X14" s="52">
        <v>9891</v>
      </c>
      <c r="Y14" s="52">
        <v>9523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314</v>
      </c>
      <c r="C16" s="52">
        <v>636</v>
      </c>
      <c r="D16" s="52">
        <v>1582</v>
      </c>
      <c r="E16" s="52">
        <v>3560</v>
      </c>
      <c r="F16" s="52">
        <v>7305</v>
      </c>
      <c r="G16" s="52">
        <v>13671</v>
      </c>
      <c r="H16" s="52">
        <v>21278</v>
      </c>
      <c r="I16" s="52">
        <v>29632</v>
      </c>
      <c r="J16" s="52">
        <v>35898</v>
      </c>
      <c r="K16" s="52">
        <v>41158</v>
      </c>
      <c r="L16" s="52">
        <v>42053</v>
      </c>
      <c r="M16" s="52">
        <v>42248</v>
      </c>
      <c r="N16" s="52">
        <v>41338</v>
      </c>
      <c r="O16" s="52">
        <v>39342</v>
      </c>
      <c r="P16" s="52">
        <v>38662</v>
      </c>
      <c r="Q16" s="52">
        <v>38250</v>
      </c>
      <c r="R16" s="52">
        <v>40608</v>
      </c>
      <c r="S16" s="52">
        <v>43353</v>
      </c>
      <c r="T16" s="52">
        <v>48040</v>
      </c>
      <c r="U16" s="52">
        <v>51700</v>
      </c>
      <c r="V16" s="52">
        <v>54084</v>
      </c>
      <c r="W16" s="52">
        <v>54635</v>
      </c>
      <c r="X16" s="52">
        <v>53002</v>
      </c>
      <c r="Y16" s="52">
        <v>50366</v>
      </c>
      <c r="DA16" s="63" t="s">
        <v>1091</v>
      </c>
    </row>
    <row r="17" spans="1:105" ht="12" customHeight="1" x14ac:dyDescent="0.25">
      <c r="A17" s="109" t="s">
        <v>120</v>
      </c>
      <c r="B17" s="36">
        <v>301</v>
      </c>
      <c r="C17" s="36">
        <v>555</v>
      </c>
      <c r="D17" s="36">
        <v>1243</v>
      </c>
      <c r="E17" s="36">
        <v>2716</v>
      </c>
      <c r="F17" s="36">
        <v>5495</v>
      </c>
      <c r="G17" s="36">
        <v>10195</v>
      </c>
      <c r="H17" s="36">
        <v>15766</v>
      </c>
      <c r="I17" s="36">
        <v>21862</v>
      </c>
      <c r="J17" s="36">
        <v>26461</v>
      </c>
      <c r="K17" s="36">
        <v>30369</v>
      </c>
      <c r="L17" s="36">
        <v>30771</v>
      </c>
      <c r="M17" s="36">
        <v>30654</v>
      </c>
      <c r="N17" s="36">
        <v>29852</v>
      </c>
      <c r="O17" s="36">
        <v>31522</v>
      </c>
      <c r="P17" s="36">
        <v>36905</v>
      </c>
      <c r="Q17" s="36">
        <v>47346</v>
      </c>
      <c r="R17" s="36">
        <v>58964</v>
      </c>
      <c r="S17" s="36">
        <v>73320</v>
      </c>
      <c r="T17" s="36">
        <v>87625</v>
      </c>
      <c r="U17" s="36">
        <v>102592</v>
      </c>
      <c r="V17" s="36">
        <v>118476</v>
      </c>
      <c r="W17" s="36">
        <v>133371</v>
      </c>
      <c r="X17" s="36">
        <v>133575</v>
      </c>
      <c r="Y17" s="36">
        <v>128083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48</v>
      </c>
      <c r="D21" s="52">
        <v>48</v>
      </c>
      <c r="E21" s="52">
        <v>49</v>
      </c>
      <c r="F21" s="52">
        <v>55</v>
      </c>
      <c r="G21" s="52">
        <v>68</v>
      </c>
      <c r="H21" s="52">
        <v>104</v>
      </c>
      <c r="I21" s="52">
        <v>170</v>
      </c>
      <c r="J21" s="52">
        <v>293</v>
      </c>
      <c r="K21" s="52">
        <v>492</v>
      </c>
      <c r="L21" s="52">
        <v>780</v>
      </c>
      <c r="M21" s="52">
        <v>1175</v>
      </c>
      <c r="N21" s="52">
        <v>1712</v>
      </c>
      <c r="O21" s="52">
        <v>2236</v>
      </c>
      <c r="P21" s="52">
        <v>2961</v>
      </c>
      <c r="Q21" s="52">
        <v>3797</v>
      </c>
      <c r="R21" s="52">
        <v>4757</v>
      </c>
      <c r="S21" s="52">
        <v>5876</v>
      </c>
      <c r="T21" s="52">
        <v>7030</v>
      </c>
      <c r="U21" s="52">
        <v>8167</v>
      </c>
      <c r="V21" s="52">
        <v>9152</v>
      </c>
      <c r="W21" s="52">
        <v>9715</v>
      </c>
      <c r="X21" s="52">
        <v>9499</v>
      </c>
      <c r="Y21" s="52">
        <v>8940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</v>
      </c>
      <c r="D23" s="52">
        <v>1</v>
      </c>
      <c r="E23" s="52">
        <v>3</v>
      </c>
      <c r="F23" s="52">
        <v>7</v>
      </c>
      <c r="G23" s="52">
        <v>21</v>
      </c>
      <c r="H23" s="52">
        <v>65</v>
      </c>
      <c r="I23" s="52">
        <v>142</v>
      </c>
      <c r="J23" s="52">
        <v>317</v>
      </c>
      <c r="K23" s="52">
        <v>600</v>
      </c>
      <c r="L23" s="52">
        <v>2366</v>
      </c>
      <c r="M23" s="52">
        <v>2771</v>
      </c>
      <c r="N23" s="52">
        <v>2002</v>
      </c>
      <c r="O23" s="52">
        <v>2574</v>
      </c>
      <c r="P23" s="52">
        <v>3055</v>
      </c>
      <c r="Q23" s="52">
        <v>3759</v>
      </c>
      <c r="R23" s="52">
        <v>6871</v>
      </c>
      <c r="S23" s="52">
        <v>5329</v>
      </c>
      <c r="T23" s="52">
        <v>4912</v>
      </c>
      <c r="U23" s="52">
        <v>5902</v>
      </c>
      <c r="V23" s="52">
        <v>6655</v>
      </c>
      <c r="W23" s="52">
        <v>8407</v>
      </c>
      <c r="X23" s="52">
        <v>11463</v>
      </c>
      <c r="Y23" s="52">
        <v>12433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18</v>
      </c>
      <c r="D25" s="52">
        <v>17</v>
      </c>
      <c r="E25" s="52">
        <v>19</v>
      </c>
      <c r="F25" s="52">
        <v>21</v>
      </c>
      <c r="G25" s="52">
        <v>28</v>
      </c>
      <c r="H25" s="52">
        <v>51</v>
      </c>
      <c r="I25" s="52">
        <v>88</v>
      </c>
      <c r="J25" s="52">
        <v>184</v>
      </c>
      <c r="K25" s="52">
        <v>285</v>
      </c>
      <c r="L25" s="52">
        <v>454</v>
      </c>
      <c r="M25" s="52">
        <v>712</v>
      </c>
      <c r="N25" s="52">
        <v>1116</v>
      </c>
      <c r="O25" s="52">
        <v>1400</v>
      </c>
      <c r="P25" s="52">
        <v>1954</v>
      </c>
      <c r="Q25" s="52">
        <v>2564</v>
      </c>
      <c r="R25" s="52">
        <v>3278</v>
      </c>
      <c r="S25" s="52">
        <v>4038</v>
      </c>
      <c r="T25" s="52">
        <v>4770</v>
      </c>
      <c r="U25" s="52">
        <v>5592</v>
      </c>
      <c r="V25" s="52">
        <v>6630</v>
      </c>
      <c r="W25" s="52">
        <v>7942</v>
      </c>
      <c r="X25" s="52">
        <v>9264</v>
      </c>
      <c r="Y25" s="52">
        <v>13142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1</v>
      </c>
      <c r="U26" s="52">
        <v>6</v>
      </c>
      <c r="V26" s="52">
        <v>3</v>
      </c>
      <c r="W26" s="52">
        <v>9</v>
      </c>
      <c r="X26" s="52">
        <v>9</v>
      </c>
      <c r="Y26" s="52">
        <v>12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61</v>
      </c>
      <c r="D27" s="52">
        <v>61</v>
      </c>
      <c r="E27" s="52">
        <v>66</v>
      </c>
      <c r="F27" s="52">
        <v>82</v>
      </c>
      <c r="G27" s="52">
        <v>135</v>
      </c>
      <c r="H27" s="52">
        <v>258</v>
      </c>
      <c r="I27" s="52">
        <v>470</v>
      </c>
      <c r="J27" s="52">
        <v>903</v>
      </c>
      <c r="K27" s="52">
        <v>1629</v>
      </c>
      <c r="L27" s="52">
        <v>2631</v>
      </c>
      <c r="M27" s="52">
        <v>3742</v>
      </c>
      <c r="N27" s="52">
        <v>4887</v>
      </c>
      <c r="O27" s="52">
        <v>5748</v>
      </c>
      <c r="P27" s="52">
        <v>5930</v>
      </c>
      <c r="Q27" s="52">
        <v>5574</v>
      </c>
      <c r="R27" s="52">
        <v>4703</v>
      </c>
      <c r="S27" s="52">
        <v>4024</v>
      </c>
      <c r="T27" s="52">
        <v>3220</v>
      </c>
      <c r="U27" s="52">
        <v>4073</v>
      </c>
      <c r="V27" s="52">
        <v>4757</v>
      </c>
      <c r="W27" s="52">
        <v>5633</v>
      </c>
      <c r="X27" s="52">
        <v>6933</v>
      </c>
      <c r="Y27" s="52">
        <v>8500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3</v>
      </c>
      <c r="N28" s="52">
        <v>24</v>
      </c>
      <c r="O28" s="52">
        <v>56</v>
      </c>
      <c r="P28" s="52">
        <v>115</v>
      </c>
      <c r="Q28" s="52">
        <v>190</v>
      </c>
      <c r="R28" s="52">
        <v>290</v>
      </c>
      <c r="S28" s="52">
        <v>407</v>
      </c>
      <c r="T28" s="52">
        <v>572</v>
      </c>
      <c r="U28" s="52">
        <v>326</v>
      </c>
      <c r="V28" s="52">
        <v>437</v>
      </c>
      <c r="W28" s="52">
        <v>639</v>
      </c>
      <c r="X28" s="52">
        <v>814</v>
      </c>
      <c r="Y28" s="52">
        <v>1076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49</v>
      </c>
      <c r="D30" s="52">
        <v>49</v>
      </c>
      <c r="E30" s="52">
        <v>57</v>
      </c>
      <c r="F30" s="52">
        <v>80</v>
      </c>
      <c r="G30" s="52">
        <v>148</v>
      </c>
      <c r="H30" s="52">
        <v>302</v>
      </c>
      <c r="I30" s="52">
        <v>596</v>
      </c>
      <c r="J30" s="52">
        <v>1170</v>
      </c>
      <c r="K30" s="52">
        <v>2084</v>
      </c>
      <c r="L30" s="52">
        <v>3325</v>
      </c>
      <c r="M30" s="52">
        <v>4774</v>
      </c>
      <c r="N30" s="52">
        <v>6273</v>
      </c>
      <c r="O30" s="52">
        <v>7412</v>
      </c>
      <c r="P30" s="52">
        <v>7663</v>
      </c>
      <c r="Q30" s="52">
        <v>7322</v>
      </c>
      <c r="R30" s="52">
        <v>6385</v>
      </c>
      <c r="S30" s="52">
        <v>5807</v>
      </c>
      <c r="T30" s="52">
        <v>5204</v>
      </c>
      <c r="U30" s="52">
        <v>5847</v>
      </c>
      <c r="V30" s="52">
        <v>6581</v>
      </c>
      <c r="W30" s="52">
        <v>7482</v>
      </c>
      <c r="X30" s="52">
        <v>8348</v>
      </c>
      <c r="Y30" s="52">
        <v>8745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47</v>
      </c>
      <c r="D31" s="36">
        <v>47</v>
      </c>
      <c r="E31" s="36">
        <v>54</v>
      </c>
      <c r="F31" s="36">
        <v>71</v>
      </c>
      <c r="G31" s="36">
        <v>121</v>
      </c>
      <c r="H31" s="36">
        <v>240</v>
      </c>
      <c r="I31" s="36">
        <v>454</v>
      </c>
      <c r="J31" s="36">
        <v>865</v>
      </c>
      <c r="K31" s="36">
        <v>1556</v>
      </c>
      <c r="L31" s="36">
        <v>2450</v>
      </c>
      <c r="M31" s="36">
        <v>3530</v>
      </c>
      <c r="N31" s="36">
        <v>4621</v>
      </c>
      <c r="O31" s="36">
        <v>5464</v>
      </c>
      <c r="P31" s="36">
        <v>5668</v>
      </c>
      <c r="Q31" s="36">
        <v>5451</v>
      </c>
      <c r="R31" s="36">
        <v>4872</v>
      </c>
      <c r="S31" s="36">
        <v>4755</v>
      </c>
      <c r="T31" s="36">
        <v>4921</v>
      </c>
      <c r="U31" s="36">
        <v>6618</v>
      </c>
      <c r="V31" s="36">
        <v>9029</v>
      </c>
      <c r="W31" s="36">
        <v>12336</v>
      </c>
      <c r="X31" s="36">
        <v>15589</v>
      </c>
      <c r="Y31" s="36">
        <v>18316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624</v>
      </c>
      <c r="D35" s="52">
        <v>1682</v>
      </c>
      <c r="E35" s="52">
        <v>3500</v>
      </c>
      <c r="F35" s="52">
        <v>6579</v>
      </c>
      <c r="G35" s="52">
        <v>11134</v>
      </c>
      <c r="H35" s="52">
        <v>13282</v>
      </c>
      <c r="I35" s="52">
        <v>14620</v>
      </c>
      <c r="J35" s="52">
        <v>11158</v>
      </c>
      <c r="K35" s="52">
        <v>9660</v>
      </c>
      <c r="L35" s="52">
        <v>2077</v>
      </c>
      <c r="M35" s="52">
        <v>1253</v>
      </c>
      <c r="N35" s="52">
        <v>0</v>
      </c>
      <c r="O35" s="52">
        <v>1910</v>
      </c>
      <c r="P35" s="52">
        <v>7664</v>
      </c>
      <c r="Q35" s="52">
        <v>13826</v>
      </c>
      <c r="R35" s="52">
        <v>18733</v>
      </c>
      <c r="S35" s="52">
        <v>22977</v>
      </c>
      <c r="T35" s="52">
        <v>26022</v>
      </c>
      <c r="U35" s="52">
        <v>26794</v>
      </c>
      <c r="V35" s="52">
        <v>27420</v>
      </c>
      <c r="W35" s="52">
        <v>25161</v>
      </c>
      <c r="X35" s="52">
        <v>8070</v>
      </c>
      <c r="Y35" s="52">
        <v>812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53</v>
      </c>
      <c r="D37" s="52">
        <v>197</v>
      </c>
      <c r="E37" s="52">
        <v>576</v>
      </c>
      <c r="F37" s="52">
        <v>1031</v>
      </c>
      <c r="G37" s="52">
        <v>2049</v>
      </c>
      <c r="H37" s="52">
        <v>2906</v>
      </c>
      <c r="I37" s="52">
        <v>3319</v>
      </c>
      <c r="J37" s="52">
        <v>3273</v>
      </c>
      <c r="K37" s="52">
        <v>9911</v>
      </c>
      <c r="L37" s="52">
        <v>2624</v>
      </c>
      <c r="M37" s="52">
        <v>1362</v>
      </c>
      <c r="N37" s="52">
        <v>1671</v>
      </c>
      <c r="O37" s="52">
        <v>339</v>
      </c>
      <c r="P37" s="52">
        <v>5656</v>
      </c>
      <c r="Q37" s="52">
        <v>6958</v>
      </c>
      <c r="R37" s="52">
        <v>13015</v>
      </c>
      <c r="S37" s="52">
        <v>15894</v>
      </c>
      <c r="T37" s="52">
        <v>16580</v>
      </c>
      <c r="U37" s="52">
        <v>18339</v>
      </c>
      <c r="V37" s="52">
        <v>21667</v>
      </c>
      <c r="W37" s="52">
        <v>17583</v>
      </c>
      <c r="X37" s="52">
        <v>25239</v>
      </c>
      <c r="Y37" s="52">
        <v>16256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458</v>
      </c>
      <c r="D39" s="52">
        <v>873</v>
      </c>
      <c r="E39" s="52">
        <v>1903</v>
      </c>
      <c r="F39" s="52">
        <v>3582</v>
      </c>
      <c r="G39" s="52">
        <v>6101</v>
      </c>
      <c r="H39" s="52">
        <v>7306</v>
      </c>
      <c r="I39" s="52">
        <v>8059</v>
      </c>
      <c r="J39" s="52">
        <v>6167</v>
      </c>
      <c r="K39" s="52">
        <v>5316</v>
      </c>
      <c r="L39" s="52">
        <v>1262</v>
      </c>
      <c r="M39" s="52">
        <v>870</v>
      </c>
      <c r="N39" s="52">
        <v>220</v>
      </c>
      <c r="O39" s="52">
        <v>2293</v>
      </c>
      <c r="P39" s="52">
        <v>7369</v>
      </c>
      <c r="Q39" s="52">
        <v>14087</v>
      </c>
      <c r="R39" s="52">
        <v>13734</v>
      </c>
      <c r="S39" s="52">
        <v>12196</v>
      </c>
      <c r="T39" s="52">
        <v>13758</v>
      </c>
      <c r="U39" s="52">
        <v>13380</v>
      </c>
      <c r="V39" s="52">
        <v>12153</v>
      </c>
      <c r="W39" s="52">
        <v>9098</v>
      </c>
      <c r="X39" s="52">
        <v>5397</v>
      </c>
      <c r="Y39" s="52">
        <v>7081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28</v>
      </c>
      <c r="M40" s="52">
        <v>5</v>
      </c>
      <c r="N40" s="52">
        <v>2</v>
      </c>
      <c r="O40" s="52">
        <v>0</v>
      </c>
      <c r="P40" s="52">
        <v>3</v>
      </c>
      <c r="Q40" s="52">
        <v>23</v>
      </c>
      <c r="R40" s="52">
        <v>11</v>
      </c>
      <c r="S40" s="52">
        <v>2</v>
      </c>
      <c r="T40" s="52">
        <v>16</v>
      </c>
      <c r="U40" s="52">
        <v>16</v>
      </c>
      <c r="V40" s="52">
        <v>11</v>
      </c>
      <c r="W40" s="52">
        <v>14</v>
      </c>
      <c r="X40" s="52">
        <v>6</v>
      </c>
      <c r="Y40" s="52">
        <v>0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197</v>
      </c>
      <c r="D41" s="52">
        <v>839</v>
      </c>
      <c r="E41" s="52">
        <v>1633</v>
      </c>
      <c r="F41" s="52">
        <v>3045</v>
      </c>
      <c r="G41" s="52">
        <v>5128</v>
      </c>
      <c r="H41" s="52">
        <v>6181</v>
      </c>
      <c r="I41" s="52">
        <v>6949</v>
      </c>
      <c r="J41" s="52">
        <v>5785</v>
      </c>
      <c r="K41" s="52">
        <v>5766</v>
      </c>
      <c r="L41" s="52">
        <v>1880</v>
      </c>
      <c r="M41" s="52">
        <v>3407</v>
      </c>
      <c r="N41" s="52">
        <v>3937</v>
      </c>
      <c r="O41" s="52">
        <v>4153</v>
      </c>
      <c r="P41" s="52">
        <v>4881</v>
      </c>
      <c r="Q41" s="52">
        <v>4049</v>
      </c>
      <c r="R41" s="52">
        <v>7600</v>
      </c>
      <c r="S41" s="52">
        <v>11492</v>
      </c>
      <c r="T41" s="52">
        <v>11520</v>
      </c>
      <c r="U41" s="52">
        <v>13716</v>
      </c>
      <c r="V41" s="52">
        <v>16685</v>
      </c>
      <c r="W41" s="52">
        <v>18691</v>
      </c>
      <c r="X41" s="52">
        <v>8791</v>
      </c>
      <c r="Y41" s="52">
        <v>6813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1212</v>
      </c>
      <c r="M42" s="52">
        <v>253</v>
      </c>
      <c r="N42" s="52">
        <v>156</v>
      </c>
      <c r="O42" s="52">
        <v>432</v>
      </c>
      <c r="P42" s="52">
        <v>449</v>
      </c>
      <c r="Q42" s="52">
        <v>198</v>
      </c>
      <c r="R42" s="52">
        <v>902</v>
      </c>
      <c r="S42" s="52">
        <v>1880</v>
      </c>
      <c r="T42" s="52">
        <v>2261</v>
      </c>
      <c r="U42" s="52">
        <v>1512</v>
      </c>
      <c r="V42" s="52">
        <v>1246</v>
      </c>
      <c r="W42" s="52">
        <v>1866</v>
      </c>
      <c r="X42" s="52">
        <v>1397</v>
      </c>
      <c r="Y42" s="52">
        <v>708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371</v>
      </c>
      <c r="D44" s="52">
        <v>995</v>
      </c>
      <c r="E44" s="52">
        <v>2035</v>
      </c>
      <c r="F44" s="52">
        <v>3825</v>
      </c>
      <c r="G44" s="52">
        <v>6514</v>
      </c>
      <c r="H44" s="52">
        <v>7909</v>
      </c>
      <c r="I44" s="52">
        <v>8950</v>
      </c>
      <c r="J44" s="52">
        <v>7436</v>
      </c>
      <c r="K44" s="52">
        <v>7344</v>
      </c>
      <c r="L44" s="52">
        <v>4220</v>
      </c>
      <c r="M44" s="52">
        <v>4969</v>
      </c>
      <c r="N44" s="52">
        <v>5363</v>
      </c>
      <c r="O44" s="52">
        <v>5416</v>
      </c>
      <c r="P44" s="52">
        <v>6983</v>
      </c>
      <c r="Q44" s="52">
        <v>6910</v>
      </c>
      <c r="R44" s="52">
        <v>8743</v>
      </c>
      <c r="S44" s="52">
        <v>8552</v>
      </c>
      <c r="T44" s="52">
        <v>9891</v>
      </c>
      <c r="U44" s="52">
        <v>9507</v>
      </c>
      <c r="V44" s="52">
        <v>8965</v>
      </c>
      <c r="W44" s="52">
        <v>8033</v>
      </c>
      <c r="X44" s="52">
        <v>6715</v>
      </c>
      <c r="Y44" s="52">
        <v>6109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301</v>
      </c>
      <c r="D45" s="36">
        <v>735</v>
      </c>
      <c r="E45" s="36">
        <v>1527</v>
      </c>
      <c r="F45" s="36">
        <v>2850</v>
      </c>
      <c r="G45" s="36">
        <v>4821</v>
      </c>
      <c r="H45" s="36">
        <v>5811</v>
      </c>
      <c r="I45" s="36">
        <v>6550</v>
      </c>
      <c r="J45" s="36">
        <v>5464</v>
      </c>
      <c r="K45" s="36">
        <v>5464</v>
      </c>
      <c r="L45" s="36">
        <v>2852</v>
      </c>
      <c r="M45" s="36">
        <v>3413</v>
      </c>
      <c r="N45" s="36">
        <v>3819</v>
      </c>
      <c r="O45" s="36">
        <v>7134</v>
      </c>
      <c r="P45" s="36">
        <v>11051</v>
      </c>
      <c r="Q45" s="36">
        <v>15892</v>
      </c>
      <c r="R45" s="36">
        <v>16490</v>
      </c>
      <c r="S45" s="36">
        <v>19111</v>
      </c>
      <c r="T45" s="36">
        <v>19226</v>
      </c>
      <c r="U45" s="36">
        <v>21585</v>
      </c>
      <c r="V45" s="36">
        <v>24913</v>
      </c>
      <c r="W45" s="36">
        <v>27231</v>
      </c>
      <c r="X45" s="36">
        <v>15793</v>
      </c>
      <c r="Y45" s="36">
        <v>12824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208</v>
      </c>
      <c r="D49" s="52">
        <v>660</v>
      </c>
      <c r="E49" s="52">
        <v>1359</v>
      </c>
      <c r="F49" s="52">
        <v>2039</v>
      </c>
      <c r="G49" s="52">
        <v>3972</v>
      </c>
      <c r="H49" s="52">
        <v>4802</v>
      </c>
      <c r="I49" s="52">
        <v>5272</v>
      </c>
      <c r="J49" s="52">
        <v>3585</v>
      </c>
      <c r="K49" s="52">
        <v>2942</v>
      </c>
      <c r="L49" s="52">
        <v>559</v>
      </c>
      <c r="M49" s="52">
        <v>343</v>
      </c>
      <c r="N49" s="52">
        <v>0</v>
      </c>
      <c r="O49" s="52">
        <v>620</v>
      </c>
      <c r="P49" s="52">
        <v>4800</v>
      </c>
      <c r="Q49" s="52">
        <v>10052</v>
      </c>
      <c r="R49" s="52">
        <v>8445</v>
      </c>
      <c r="S49" s="52">
        <v>9177</v>
      </c>
      <c r="T49" s="52">
        <v>9241</v>
      </c>
      <c r="U49" s="52">
        <v>10631</v>
      </c>
      <c r="V49" s="52">
        <v>9036</v>
      </c>
      <c r="W49" s="52">
        <v>8028</v>
      </c>
      <c r="X49" s="52">
        <v>2306</v>
      </c>
      <c r="Y49" s="52">
        <v>325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46</v>
      </c>
      <c r="D51" s="52">
        <v>186</v>
      </c>
      <c r="E51" s="52">
        <v>455</v>
      </c>
      <c r="F51" s="52">
        <v>691</v>
      </c>
      <c r="G51" s="52">
        <v>1376</v>
      </c>
      <c r="H51" s="52">
        <v>1216</v>
      </c>
      <c r="I51" s="52">
        <v>1014</v>
      </c>
      <c r="J51" s="52">
        <v>730</v>
      </c>
      <c r="K51" s="52">
        <v>2358</v>
      </c>
      <c r="L51" s="52">
        <v>109</v>
      </c>
      <c r="M51" s="52">
        <v>115</v>
      </c>
      <c r="N51" s="52">
        <v>0</v>
      </c>
      <c r="O51" s="52">
        <v>164</v>
      </c>
      <c r="P51" s="52">
        <v>3512</v>
      </c>
      <c r="Q51" s="52">
        <v>2411</v>
      </c>
      <c r="R51" s="52">
        <v>4224</v>
      </c>
      <c r="S51" s="52">
        <v>5540</v>
      </c>
      <c r="T51" s="52">
        <v>5293</v>
      </c>
      <c r="U51" s="52">
        <v>4826</v>
      </c>
      <c r="V51" s="52">
        <v>4633</v>
      </c>
      <c r="W51" s="52">
        <v>2236</v>
      </c>
      <c r="X51" s="52">
        <v>2082</v>
      </c>
      <c r="Y51" s="52">
        <v>213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142</v>
      </c>
      <c r="D53" s="52">
        <v>331</v>
      </c>
      <c r="E53" s="52">
        <v>725</v>
      </c>
      <c r="F53" s="52">
        <v>1096</v>
      </c>
      <c r="G53" s="52">
        <v>2142</v>
      </c>
      <c r="H53" s="52">
        <v>2567</v>
      </c>
      <c r="I53" s="52">
        <v>2766</v>
      </c>
      <c r="J53" s="52">
        <v>1727</v>
      </c>
      <c r="K53" s="52">
        <v>1204</v>
      </c>
      <c r="L53" s="52">
        <v>63</v>
      </c>
      <c r="M53" s="52">
        <v>13</v>
      </c>
      <c r="N53" s="52">
        <v>0</v>
      </c>
      <c r="O53" s="52">
        <v>62</v>
      </c>
      <c r="P53" s="52">
        <v>1856</v>
      </c>
      <c r="Q53" s="52">
        <v>6951</v>
      </c>
      <c r="R53" s="52">
        <v>4707</v>
      </c>
      <c r="S53" s="52">
        <v>4098</v>
      </c>
      <c r="T53" s="52">
        <v>4445</v>
      </c>
      <c r="U53" s="52">
        <v>4671</v>
      </c>
      <c r="V53" s="52">
        <v>3229</v>
      </c>
      <c r="W53" s="52">
        <v>1765</v>
      </c>
      <c r="X53" s="52">
        <v>371</v>
      </c>
      <c r="Y53" s="52">
        <v>49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1</v>
      </c>
      <c r="M54" s="52">
        <v>0</v>
      </c>
      <c r="N54" s="52">
        <v>0</v>
      </c>
      <c r="O54" s="52">
        <v>0</v>
      </c>
      <c r="P54" s="52">
        <v>1</v>
      </c>
      <c r="Q54" s="52">
        <v>13</v>
      </c>
      <c r="R54" s="52">
        <v>4</v>
      </c>
      <c r="S54" s="52">
        <v>1</v>
      </c>
      <c r="T54" s="52">
        <v>6</v>
      </c>
      <c r="U54" s="52">
        <v>7</v>
      </c>
      <c r="V54" s="52">
        <v>4</v>
      </c>
      <c r="W54" s="52">
        <v>4</v>
      </c>
      <c r="X54" s="52">
        <v>1</v>
      </c>
      <c r="Y54" s="52">
        <v>0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66</v>
      </c>
      <c r="D55" s="52">
        <v>329</v>
      </c>
      <c r="E55" s="52">
        <v>634</v>
      </c>
      <c r="F55" s="52">
        <v>943</v>
      </c>
      <c r="G55" s="52">
        <v>1830</v>
      </c>
      <c r="H55" s="52">
        <v>2235</v>
      </c>
      <c r="I55" s="52">
        <v>2506</v>
      </c>
      <c r="J55" s="52">
        <v>1858</v>
      </c>
      <c r="K55" s="52">
        <v>1738</v>
      </c>
      <c r="L55" s="52">
        <v>301</v>
      </c>
      <c r="M55" s="52">
        <v>307</v>
      </c>
      <c r="N55" s="52">
        <v>0</v>
      </c>
      <c r="O55" s="52">
        <v>505</v>
      </c>
      <c r="P55" s="52">
        <v>2694</v>
      </c>
      <c r="Q55" s="52">
        <v>2944</v>
      </c>
      <c r="R55" s="52">
        <v>3337</v>
      </c>
      <c r="S55" s="52">
        <v>4364</v>
      </c>
      <c r="T55" s="52">
        <v>4002</v>
      </c>
      <c r="U55" s="52">
        <v>5360</v>
      </c>
      <c r="V55" s="52">
        <v>5399</v>
      </c>
      <c r="W55" s="52">
        <v>5690</v>
      </c>
      <c r="X55" s="52">
        <v>1668</v>
      </c>
      <c r="Y55" s="52">
        <v>250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194</v>
      </c>
      <c r="M56" s="52">
        <v>23</v>
      </c>
      <c r="N56" s="52">
        <v>0</v>
      </c>
      <c r="O56" s="52">
        <v>53</v>
      </c>
      <c r="P56" s="52">
        <v>249</v>
      </c>
      <c r="Q56" s="52">
        <v>144</v>
      </c>
      <c r="R56" s="52">
        <v>397</v>
      </c>
      <c r="S56" s="52">
        <v>714</v>
      </c>
      <c r="T56" s="52">
        <v>788</v>
      </c>
      <c r="U56" s="52">
        <v>593</v>
      </c>
      <c r="V56" s="52">
        <v>404</v>
      </c>
      <c r="W56" s="52">
        <v>569</v>
      </c>
      <c r="X56" s="52">
        <v>266</v>
      </c>
      <c r="Y56" s="52">
        <v>26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108</v>
      </c>
      <c r="D58" s="52">
        <v>371</v>
      </c>
      <c r="E58" s="52">
        <v>766</v>
      </c>
      <c r="F58" s="52">
        <v>1156</v>
      </c>
      <c r="G58" s="52">
        <v>2252</v>
      </c>
      <c r="H58" s="52">
        <v>2701</v>
      </c>
      <c r="I58" s="52">
        <v>2910</v>
      </c>
      <c r="J58" s="52">
        <v>1856</v>
      </c>
      <c r="K58" s="52">
        <v>1387</v>
      </c>
      <c r="L58" s="52">
        <v>210</v>
      </c>
      <c r="M58" s="52">
        <v>109</v>
      </c>
      <c r="N58" s="52">
        <v>0</v>
      </c>
      <c r="O58" s="52">
        <v>118</v>
      </c>
      <c r="P58" s="52">
        <v>1083</v>
      </c>
      <c r="Q58" s="52">
        <v>2199</v>
      </c>
      <c r="R58" s="52">
        <v>2464</v>
      </c>
      <c r="S58" s="52">
        <v>2436</v>
      </c>
      <c r="T58" s="52">
        <v>2644</v>
      </c>
      <c r="U58" s="52">
        <v>2424</v>
      </c>
      <c r="V58" s="52">
        <v>1547</v>
      </c>
      <c r="W58" s="52">
        <v>995</v>
      </c>
      <c r="X58" s="52">
        <v>312</v>
      </c>
      <c r="Y58" s="52">
        <v>38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100</v>
      </c>
      <c r="D59" s="36">
        <v>289</v>
      </c>
      <c r="E59" s="36">
        <v>593</v>
      </c>
      <c r="F59" s="36">
        <v>883</v>
      </c>
      <c r="G59" s="36">
        <v>1720</v>
      </c>
      <c r="H59" s="36">
        <v>2101</v>
      </c>
      <c r="I59" s="36">
        <v>2362</v>
      </c>
      <c r="J59" s="36">
        <v>1729</v>
      </c>
      <c r="K59" s="36">
        <v>1555</v>
      </c>
      <c r="L59" s="36">
        <v>349</v>
      </c>
      <c r="M59" s="36">
        <v>234</v>
      </c>
      <c r="N59" s="36">
        <v>0</v>
      </c>
      <c r="O59" s="36">
        <v>502</v>
      </c>
      <c r="P59" s="36">
        <v>3717</v>
      </c>
      <c r="Q59" s="36">
        <v>7853</v>
      </c>
      <c r="R59" s="36">
        <v>5981</v>
      </c>
      <c r="S59" s="36">
        <v>6741</v>
      </c>
      <c r="T59" s="36">
        <v>6597</v>
      </c>
      <c r="U59" s="36">
        <v>8207</v>
      </c>
      <c r="V59" s="36">
        <v>7489</v>
      </c>
      <c r="W59" s="36">
        <v>7033</v>
      </c>
      <c r="X59" s="36">
        <v>1994</v>
      </c>
      <c r="Y59" s="36">
        <v>287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416</v>
      </c>
      <c r="D63" s="52">
        <v>1022</v>
      </c>
      <c r="E63" s="52">
        <v>2141</v>
      </c>
      <c r="F63" s="52">
        <v>4540</v>
      </c>
      <c r="G63" s="52">
        <v>7162</v>
      </c>
      <c r="H63" s="52">
        <v>8480</v>
      </c>
      <c r="I63" s="52">
        <v>9348</v>
      </c>
      <c r="J63" s="52">
        <v>7573</v>
      </c>
      <c r="K63" s="52">
        <v>6718</v>
      </c>
      <c r="L63" s="52">
        <v>1518</v>
      </c>
      <c r="M63" s="52">
        <v>910</v>
      </c>
      <c r="N63" s="52">
        <v>0</v>
      </c>
      <c r="O63" s="52">
        <v>1290</v>
      </c>
      <c r="P63" s="52">
        <v>2864</v>
      </c>
      <c r="Q63" s="52">
        <v>3774</v>
      </c>
      <c r="R63" s="52">
        <v>10288</v>
      </c>
      <c r="S63" s="52">
        <v>13800</v>
      </c>
      <c r="T63" s="52">
        <v>16781</v>
      </c>
      <c r="U63" s="52">
        <v>16163</v>
      </c>
      <c r="V63" s="52">
        <v>18384</v>
      </c>
      <c r="W63" s="52">
        <v>17133</v>
      </c>
      <c r="X63" s="52">
        <v>5764</v>
      </c>
      <c r="Y63" s="52">
        <v>487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7</v>
      </c>
      <c r="D65" s="52">
        <v>11</v>
      </c>
      <c r="E65" s="52">
        <v>121</v>
      </c>
      <c r="F65" s="52">
        <v>340</v>
      </c>
      <c r="G65" s="52">
        <v>673</v>
      </c>
      <c r="H65" s="52">
        <v>1690</v>
      </c>
      <c r="I65" s="52">
        <v>2305</v>
      </c>
      <c r="J65" s="52">
        <v>2543</v>
      </c>
      <c r="K65" s="52">
        <v>7553</v>
      </c>
      <c r="L65" s="52">
        <v>2515</v>
      </c>
      <c r="M65" s="52">
        <v>1247</v>
      </c>
      <c r="N65" s="52">
        <v>1671</v>
      </c>
      <c r="O65" s="52">
        <v>175</v>
      </c>
      <c r="P65" s="52">
        <v>2144</v>
      </c>
      <c r="Q65" s="52">
        <v>4547</v>
      </c>
      <c r="R65" s="52">
        <v>8791</v>
      </c>
      <c r="S65" s="52">
        <v>10354</v>
      </c>
      <c r="T65" s="52">
        <v>11287</v>
      </c>
      <c r="U65" s="52">
        <v>13513</v>
      </c>
      <c r="V65" s="52">
        <v>17034</v>
      </c>
      <c r="W65" s="52">
        <v>15347</v>
      </c>
      <c r="X65" s="52">
        <v>23157</v>
      </c>
      <c r="Y65" s="52">
        <v>16043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316</v>
      </c>
      <c r="D67" s="52">
        <f t="shared" si="0"/>
        <v>542</v>
      </c>
      <c r="E67" s="52">
        <f t="shared" si="0"/>
        <v>1178</v>
      </c>
      <c r="F67" s="52">
        <f t="shared" si="0"/>
        <v>2486</v>
      </c>
      <c r="G67" s="52">
        <f t="shared" si="0"/>
        <v>3959</v>
      </c>
      <c r="H67" s="52">
        <f t="shared" si="0"/>
        <v>4739</v>
      </c>
      <c r="I67" s="52">
        <f t="shared" si="0"/>
        <v>5293</v>
      </c>
      <c r="J67" s="52">
        <f t="shared" si="0"/>
        <v>4440</v>
      </c>
      <c r="K67" s="52">
        <f t="shared" si="0"/>
        <v>4112</v>
      </c>
      <c r="L67" s="52">
        <f t="shared" si="0"/>
        <v>1199</v>
      </c>
      <c r="M67" s="52">
        <f t="shared" si="0"/>
        <v>857</v>
      </c>
      <c r="N67" s="52">
        <f t="shared" si="0"/>
        <v>220</v>
      </c>
      <c r="O67" s="52">
        <f t="shared" si="0"/>
        <v>2231</v>
      </c>
      <c r="P67" s="52">
        <f t="shared" si="0"/>
        <v>5513</v>
      </c>
      <c r="Q67" s="52">
        <f t="shared" si="0"/>
        <v>7136</v>
      </c>
      <c r="R67" s="52">
        <f t="shared" ref="R67:V67" si="1">R39-R53</f>
        <v>9027</v>
      </c>
      <c r="S67" s="52">
        <f t="shared" si="1"/>
        <v>8098</v>
      </c>
      <c r="T67" s="52">
        <f t="shared" si="1"/>
        <v>9313</v>
      </c>
      <c r="U67" s="52">
        <f t="shared" si="1"/>
        <v>8709</v>
      </c>
      <c r="V67" s="52">
        <f t="shared" si="1"/>
        <v>8924</v>
      </c>
      <c r="W67" s="52">
        <f t="shared" ref="W67:Y67" si="2">W39-W53</f>
        <v>7333</v>
      </c>
      <c r="X67" s="52">
        <f t="shared" si="2"/>
        <v>5026</v>
      </c>
      <c r="Y67" s="52">
        <f t="shared" si="2"/>
        <v>7032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27</v>
      </c>
      <c r="M68" s="52">
        <f t="shared" si="3"/>
        <v>5</v>
      </c>
      <c r="N68" s="52">
        <f t="shared" si="3"/>
        <v>2</v>
      </c>
      <c r="O68" s="52">
        <f t="shared" si="3"/>
        <v>0</v>
      </c>
      <c r="P68" s="52">
        <f t="shared" si="3"/>
        <v>2</v>
      </c>
      <c r="Q68" s="52">
        <f t="shared" si="3"/>
        <v>10</v>
      </c>
      <c r="R68" s="52">
        <f t="shared" ref="R68:V68" si="4">R40-R54</f>
        <v>7</v>
      </c>
      <c r="S68" s="52">
        <f t="shared" si="4"/>
        <v>1</v>
      </c>
      <c r="T68" s="52">
        <f t="shared" si="4"/>
        <v>10</v>
      </c>
      <c r="U68" s="52">
        <f t="shared" si="4"/>
        <v>9</v>
      </c>
      <c r="V68" s="52">
        <f t="shared" si="4"/>
        <v>7</v>
      </c>
      <c r="W68" s="52">
        <f t="shared" ref="W68:Y68" si="5">W40-W54</f>
        <v>10</v>
      </c>
      <c r="X68" s="52">
        <f t="shared" si="5"/>
        <v>5</v>
      </c>
      <c r="Y68" s="52">
        <f t="shared" si="5"/>
        <v>0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131</v>
      </c>
      <c r="D69" s="52">
        <f t="shared" si="6"/>
        <v>510</v>
      </c>
      <c r="E69" s="52">
        <f t="shared" si="6"/>
        <v>999</v>
      </c>
      <c r="F69" s="52">
        <f t="shared" si="6"/>
        <v>2102</v>
      </c>
      <c r="G69" s="52">
        <f t="shared" si="6"/>
        <v>3298</v>
      </c>
      <c r="H69" s="52">
        <f t="shared" si="6"/>
        <v>3946</v>
      </c>
      <c r="I69" s="52">
        <f t="shared" si="6"/>
        <v>4443</v>
      </c>
      <c r="J69" s="52">
        <f t="shared" si="6"/>
        <v>3927</v>
      </c>
      <c r="K69" s="52">
        <f t="shared" si="6"/>
        <v>4028</v>
      </c>
      <c r="L69" s="52">
        <f t="shared" si="6"/>
        <v>1579</v>
      </c>
      <c r="M69" s="52">
        <f t="shared" si="6"/>
        <v>3100</v>
      </c>
      <c r="N69" s="52">
        <f t="shared" si="6"/>
        <v>3937</v>
      </c>
      <c r="O69" s="52">
        <f t="shared" si="6"/>
        <v>3648</v>
      </c>
      <c r="P69" s="52">
        <f t="shared" si="6"/>
        <v>2187</v>
      </c>
      <c r="Q69" s="52">
        <f t="shared" si="6"/>
        <v>1105</v>
      </c>
      <c r="R69" s="52">
        <f t="shared" ref="R69:V69" si="7">R41-R55</f>
        <v>4263</v>
      </c>
      <c r="S69" s="52">
        <f t="shared" si="7"/>
        <v>7128</v>
      </c>
      <c r="T69" s="52">
        <f t="shared" si="7"/>
        <v>7518</v>
      </c>
      <c r="U69" s="52">
        <f t="shared" si="7"/>
        <v>8356</v>
      </c>
      <c r="V69" s="52">
        <f t="shared" si="7"/>
        <v>11286</v>
      </c>
      <c r="W69" s="52">
        <f t="shared" ref="W69:Y69" si="8">W41-W55</f>
        <v>13001</v>
      </c>
      <c r="X69" s="52">
        <f t="shared" si="8"/>
        <v>7123</v>
      </c>
      <c r="Y69" s="52">
        <f t="shared" si="8"/>
        <v>6563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1018</v>
      </c>
      <c r="M70" s="52">
        <f t="shared" si="9"/>
        <v>230</v>
      </c>
      <c r="N70" s="52">
        <f t="shared" si="9"/>
        <v>156</v>
      </c>
      <c r="O70" s="52">
        <f t="shared" si="9"/>
        <v>379</v>
      </c>
      <c r="P70" s="52">
        <f t="shared" si="9"/>
        <v>200</v>
      </c>
      <c r="Q70" s="52">
        <f t="shared" si="9"/>
        <v>54</v>
      </c>
      <c r="R70" s="52">
        <f t="shared" ref="R70:V70" si="10">R42-R56</f>
        <v>505</v>
      </c>
      <c r="S70" s="52">
        <f t="shared" si="10"/>
        <v>1166</v>
      </c>
      <c r="T70" s="52">
        <f t="shared" si="10"/>
        <v>1473</v>
      </c>
      <c r="U70" s="52">
        <f t="shared" si="10"/>
        <v>919</v>
      </c>
      <c r="V70" s="52">
        <f t="shared" si="10"/>
        <v>842</v>
      </c>
      <c r="W70" s="52">
        <f t="shared" ref="W70:Y70" si="11">W42-W56</f>
        <v>1297</v>
      </c>
      <c r="X70" s="52">
        <f t="shared" si="11"/>
        <v>1131</v>
      </c>
      <c r="Y70" s="52">
        <f t="shared" si="11"/>
        <v>682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263</v>
      </c>
      <c r="D72" s="52">
        <v>624</v>
      </c>
      <c r="E72" s="52">
        <v>1269</v>
      </c>
      <c r="F72" s="52">
        <v>2669</v>
      </c>
      <c r="G72" s="52">
        <v>4262</v>
      </c>
      <c r="H72" s="52">
        <v>5208</v>
      </c>
      <c r="I72" s="52">
        <v>6040</v>
      </c>
      <c r="J72" s="52">
        <v>5580</v>
      </c>
      <c r="K72" s="52">
        <v>5957</v>
      </c>
      <c r="L72" s="52">
        <v>4010</v>
      </c>
      <c r="M72" s="52">
        <v>4860</v>
      </c>
      <c r="N72" s="52">
        <v>5363</v>
      </c>
      <c r="O72" s="52">
        <v>5298</v>
      </c>
      <c r="P72" s="52">
        <v>5900</v>
      </c>
      <c r="Q72" s="52">
        <v>4711</v>
      </c>
      <c r="R72" s="52">
        <v>6279</v>
      </c>
      <c r="S72" s="52">
        <v>6116</v>
      </c>
      <c r="T72" s="52">
        <v>7247</v>
      </c>
      <c r="U72" s="52">
        <v>7083</v>
      </c>
      <c r="V72" s="52">
        <v>7418</v>
      </c>
      <c r="W72" s="52">
        <v>7038</v>
      </c>
      <c r="X72" s="52">
        <v>6403</v>
      </c>
      <c r="Y72" s="52">
        <v>6071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201</v>
      </c>
      <c r="D73" s="36">
        <v>446</v>
      </c>
      <c r="E73" s="36">
        <v>934</v>
      </c>
      <c r="F73" s="36">
        <v>1967</v>
      </c>
      <c r="G73" s="36">
        <v>3101</v>
      </c>
      <c r="H73" s="36">
        <v>3710</v>
      </c>
      <c r="I73" s="36">
        <v>4188</v>
      </c>
      <c r="J73" s="36">
        <v>3735</v>
      </c>
      <c r="K73" s="36">
        <v>3909</v>
      </c>
      <c r="L73" s="36">
        <v>2503</v>
      </c>
      <c r="M73" s="36">
        <v>3179</v>
      </c>
      <c r="N73" s="36">
        <v>3819</v>
      </c>
      <c r="O73" s="36">
        <v>6632</v>
      </c>
      <c r="P73" s="36">
        <v>7334</v>
      </c>
      <c r="Q73" s="36">
        <v>8039</v>
      </c>
      <c r="R73" s="36">
        <v>10509</v>
      </c>
      <c r="S73" s="36">
        <v>12370</v>
      </c>
      <c r="T73" s="36">
        <v>12629</v>
      </c>
      <c r="U73" s="36">
        <v>13378</v>
      </c>
      <c r="V73" s="36">
        <v>17424</v>
      </c>
      <c r="W73" s="36">
        <v>20198</v>
      </c>
      <c r="X73" s="36">
        <v>13799</v>
      </c>
      <c r="Y73" s="36">
        <v>12537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1965</v>
      </c>
      <c r="K79" s="52">
        <f>RES_hhdet_numvin!K64</f>
        <v>3189</v>
      </c>
      <c r="L79" s="52">
        <f>RES_hhdet_numvin!L64</f>
        <v>962</v>
      </c>
      <c r="M79" s="52">
        <f>RES_hhdet_numvin!M64</f>
        <v>724</v>
      </c>
      <c r="N79" s="52">
        <f>RES_hhdet_numvin!N64</f>
        <v>0</v>
      </c>
      <c r="O79" s="52">
        <f>RES_hhdet_numvin!O64</f>
        <v>1445</v>
      </c>
      <c r="P79" s="52">
        <f>RES_hhdet_numvin!P64</f>
        <v>6300</v>
      </c>
      <c r="Q79" s="52">
        <f>RES_hhdet_numvin!Q64</f>
        <v>12099</v>
      </c>
      <c r="R79" s="52">
        <f>RES_hhdet_numvin!R64</f>
        <v>17165</v>
      </c>
      <c r="S79" s="52">
        <f>RES_hhdet_numvin!S64</f>
        <v>21766</v>
      </c>
      <c r="T79" s="52">
        <f>RES_hhdet_numvin!T64</f>
        <v>25228</v>
      </c>
      <c r="U79" s="52">
        <f>RES_hhdet_numvin!U64</f>
        <v>26375</v>
      </c>
      <c r="V79" s="52">
        <f>RES_hhdet_numvin!V64</f>
        <v>27239</v>
      </c>
      <c r="W79" s="52">
        <f>RES_hhdet_numvin!W64</f>
        <v>25112</v>
      </c>
      <c r="X79" s="52">
        <f>RES_hhdet_numvin!X64</f>
        <v>8068</v>
      </c>
      <c r="Y79" s="52">
        <f>RES_hhdet_numvin!Y64</f>
        <v>812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4242</v>
      </c>
      <c r="S82" s="138">
        <f>RES_hhdet_numvin!S67</f>
        <v>8559</v>
      </c>
      <c r="T82" s="138">
        <f>RES_hhdet_numvin!T67</f>
        <v>10675</v>
      </c>
      <c r="U82" s="138">
        <f>RES_hhdet_numvin!U67</f>
        <v>12830</v>
      </c>
      <c r="V82" s="138">
        <f>RES_hhdet_numvin!V67</f>
        <v>16592</v>
      </c>
      <c r="W82" s="138">
        <f>RES_hhdet_numvin!W67</f>
        <v>14313</v>
      </c>
      <c r="X82" s="138">
        <f>RES_hhdet_numvin!X67</f>
        <v>23385</v>
      </c>
      <c r="Y82" s="138">
        <f>RES_hhdet_numvin!Y67</f>
        <v>16256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570</v>
      </c>
      <c r="K84" s="138">
        <f>RES_hhdet_numvin!K69</f>
        <v>962</v>
      </c>
      <c r="L84" s="138">
        <f>RES_hhdet_numvin!L69</f>
        <v>106</v>
      </c>
      <c r="M84" s="138">
        <f>RES_hhdet_numvin!M69</f>
        <v>97</v>
      </c>
      <c r="N84" s="138">
        <f>RES_hhdet_numvin!N69</f>
        <v>30</v>
      </c>
      <c r="O84" s="138">
        <f>RES_hhdet_numvin!O69</f>
        <v>428</v>
      </c>
      <c r="P84" s="138">
        <f>RES_hhdet_numvin!P69</f>
        <v>2877</v>
      </c>
      <c r="Q84" s="138">
        <f>RES_hhdet_numvin!Q69</f>
        <v>8666</v>
      </c>
      <c r="R84" s="138">
        <f>RES_hhdet_numvin!R69</f>
        <v>10175</v>
      </c>
      <c r="S84" s="138">
        <f>RES_hhdet_numvin!S69</f>
        <v>10013</v>
      </c>
      <c r="T84" s="138">
        <f>RES_hhdet_numvin!T69</f>
        <v>12079</v>
      </c>
      <c r="U84" s="138">
        <f>RES_hhdet_numvin!U69</f>
        <v>11996</v>
      </c>
      <c r="V84" s="138">
        <f>RES_hhdet_numvin!V69</f>
        <v>11001</v>
      </c>
      <c r="W84" s="138">
        <f>RES_hhdet_numvin!W69</f>
        <v>8266</v>
      </c>
      <c r="X84" s="138">
        <f>RES_hhdet_numvin!X69</f>
        <v>4974</v>
      </c>
      <c r="Y84" s="138">
        <f>RES_hhdet_numvin!Y69</f>
        <v>7081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2</v>
      </c>
      <c r="M85" s="138">
        <f>RES_hhdet_numvin!M70</f>
        <v>1</v>
      </c>
      <c r="N85" s="138">
        <f>RES_hhdet_numvin!N70</f>
        <v>0</v>
      </c>
      <c r="O85" s="138">
        <f>RES_hhdet_numvin!O70</f>
        <v>0</v>
      </c>
      <c r="P85" s="138">
        <f>RES_hhdet_numvin!P70</f>
        <v>1</v>
      </c>
      <c r="Q85" s="138">
        <f>RES_hhdet_numvin!Q70</f>
        <v>17</v>
      </c>
      <c r="R85" s="138">
        <f>RES_hhdet_numvin!R70</f>
        <v>11</v>
      </c>
      <c r="S85" s="138">
        <f>RES_hhdet_numvin!S70</f>
        <v>2</v>
      </c>
      <c r="T85" s="138">
        <f>RES_hhdet_numvin!T70</f>
        <v>16</v>
      </c>
      <c r="U85" s="138">
        <f>RES_hhdet_numvin!U70</f>
        <v>16</v>
      </c>
      <c r="V85" s="138">
        <f>RES_hhdet_numvin!V70</f>
        <v>11</v>
      </c>
      <c r="W85" s="138">
        <f>RES_hhdet_numvin!W70</f>
        <v>14</v>
      </c>
      <c r="X85" s="138">
        <f>RES_hhdet_numvin!X70</f>
        <v>6</v>
      </c>
      <c r="Y85" s="138">
        <f>RES_hhdet_numvin!Y70</f>
        <v>0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2488</v>
      </c>
      <c r="S88" s="138">
        <f>RES_hhdet_numvin!S73</f>
        <v>6593</v>
      </c>
      <c r="T88" s="138">
        <f>RES_hhdet_numvin!T73</f>
        <v>8680</v>
      </c>
      <c r="U88" s="138">
        <f>RES_hhdet_numvin!U73</f>
        <v>11983</v>
      </c>
      <c r="V88" s="138">
        <f>RES_hhdet_numvin!V73</f>
        <v>15804</v>
      </c>
      <c r="W88" s="138">
        <f>RES_hhdet_numvin!W73</f>
        <v>18368</v>
      </c>
      <c r="X88" s="138">
        <f>RES_hhdet_numvin!X73</f>
        <v>8779</v>
      </c>
      <c r="Y88" s="138">
        <f>RES_hhdet_numvin!Y73</f>
        <v>6813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294</v>
      </c>
      <c r="S89" s="138">
        <f>RES_hhdet_numvin!S74</f>
        <v>1081</v>
      </c>
      <c r="T89" s="138">
        <f>RES_hhdet_numvin!T74</f>
        <v>1705</v>
      </c>
      <c r="U89" s="138">
        <f>RES_hhdet_numvin!U74</f>
        <v>1322</v>
      </c>
      <c r="V89" s="138">
        <f>RES_hhdet_numvin!V74</f>
        <v>1181</v>
      </c>
      <c r="W89" s="138">
        <f>RES_hhdet_numvin!W74</f>
        <v>1837</v>
      </c>
      <c r="X89" s="138">
        <f>RES_hhdet_numvin!X74</f>
        <v>1395</v>
      </c>
      <c r="Y89" s="138">
        <f>RES_hhdet_numvin!Y74</f>
        <v>708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2787</v>
      </c>
      <c r="S93" s="138">
        <f>RES_hhdet_numvin!S78</f>
        <v>4678</v>
      </c>
      <c r="T93" s="138">
        <f>RES_hhdet_numvin!T78</f>
        <v>6923</v>
      </c>
      <c r="U93" s="138">
        <f>RES_hhdet_numvin!U78</f>
        <v>7593</v>
      </c>
      <c r="V93" s="138">
        <f>RES_hhdet_numvin!V78</f>
        <v>7900</v>
      </c>
      <c r="W93" s="138">
        <f>RES_hhdet_numvin!W78</f>
        <v>7683</v>
      </c>
      <c r="X93" s="138">
        <f>RES_hhdet_numvin!X78</f>
        <v>6693</v>
      </c>
      <c r="Y93" s="138">
        <f>RES_hhdet_numvin!Y78</f>
        <v>6109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5430</v>
      </c>
      <c r="S94" s="39">
        <f>RES_hhdet_numvin!S79</f>
        <v>11032</v>
      </c>
      <c r="T94" s="39">
        <f>RES_hhdet_numvin!T79</f>
        <v>14492</v>
      </c>
      <c r="U94" s="39">
        <f>RES_hhdet_numvin!U79</f>
        <v>18740</v>
      </c>
      <c r="V94" s="39">
        <f>RES_hhdet_numvin!V79</f>
        <v>23303</v>
      </c>
      <c r="W94" s="39">
        <f>RES_hhdet_numvin!W79</f>
        <v>26548</v>
      </c>
      <c r="X94" s="39">
        <f>RES_hhdet_numvin!X79</f>
        <v>15714</v>
      </c>
      <c r="Y94" s="39">
        <f>RES_hhdet_numvin!Y79</f>
        <v>12824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0.25419140872819085</v>
      </c>
      <c r="C98" s="117">
        <f t="shared" si="12"/>
        <v>0.88632126504493691</v>
      </c>
      <c r="D98" s="117">
        <f t="shared" si="12"/>
        <v>1.4943733594363429</v>
      </c>
      <c r="E98" s="117">
        <f t="shared" si="12"/>
        <v>3.589137665980247</v>
      </c>
      <c r="F98" s="117">
        <f t="shared" si="12"/>
        <v>6.7456012168886836</v>
      </c>
      <c r="G98" s="117">
        <f t="shared" si="12"/>
        <v>16.002903186391624</v>
      </c>
      <c r="H98" s="117">
        <f t="shared" si="12"/>
        <v>27.536088652344436</v>
      </c>
      <c r="I98" s="117">
        <f t="shared" si="12"/>
        <v>37.074640159599021</v>
      </c>
      <c r="J98" s="117">
        <f t="shared" si="12"/>
        <v>44.477337255685782</v>
      </c>
      <c r="K98" s="117">
        <f t="shared" si="12"/>
        <v>57.384478172024693</v>
      </c>
      <c r="L98" s="117">
        <f t="shared" si="12"/>
        <v>56.206540791710573</v>
      </c>
      <c r="M98" s="117">
        <f t="shared" si="12"/>
        <v>63.084980495672447</v>
      </c>
      <c r="N98" s="117">
        <f t="shared" si="12"/>
        <v>60.094993741160877</v>
      </c>
      <c r="O98" s="117">
        <f t="shared" si="12"/>
        <v>51.083927075880325</v>
      </c>
      <c r="P98" s="117">
        <f t="shared" si="12"/>
        <v>51.483772727400066</v>
      </c>
      <c r="Q98" s="117">
        <f t="shared" si="12"/>
        <v>58.710263930663842</v>
      </c>
      <c r="R98" s="117">
        <f t="shared" ref="R98:V98" si="13">R99+R102+R104+R113</f>
        <v>67.106316302793289</v>
      </c>
      <c r="S98" s="117">
        <f t="shared" si="13"/>
        <v>78.685474378274023</v>
      </c>
      <c r="T98" s="117">
        <f t="shared" si="13"/>
        <v>89.99884459345607</v>
      </c>
      <c r="U98" s="117">
        <f t="shared" si="13"/>
        <v>93.56691789313453</v>
      </c>
      <c r="V98" s="117">
        <f t="shared" si="13"/>
        <v>114.50579897378603</v>
      </c>
      <c r="W98" s="117">
        <f t="shared" ref="W98:Y98" si="14">W99+W102+W104+W113</f>
        <v>135.85960348393542</v>
      </c>
      <c r="X98" s="117">
        <f t="shared" si="14"/>
        <v>109.35446052594754</v>
      </c>
      <c r="Y98" s="117">
        <f t="shared" si="14"/>
        <v>92.606496609853167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0.16633734740027528</v>
      </c>
      <c r="C99" s="122">
        <f t="shared" si="15"/>
        <v>0.66400457216556008</v>
      </c>
      <c r="D99" s="122">
        <f t="shared" si="15"/>
        <v>1.0821666856135324</v>
      </c>
      <c r="E99" s="122">
        <f t="shared" si="15"/>
        <v>2.6659232941643976</v>
      </c>
      <c r="F99" s="122">
        <f t="shared" si="15"/>
        <v>4.8539083832842351</v>
      </c>
      <c r="G99" s="122">
        <f t="shared" si="15"/>
        <v>11.766724325948195</v>
      </c>
      <c r="H99" s="122">
        <f t="shared" si="15"/>
        <v>20.569430772297135</v>
      </c>
      <c r="I99" s="122">
        <f t="shared" si="15"/>
        <v>27.030010179543805</v>
      </c>
      <c r="J99" s="122">
        <f t="shared" si="15"/>
        <v>31.94288001079746</v>
      </c>
      <c r="K99" s="122">
        <f t="shared" si="15"/>
        <v>41.347711767725933</v>
      </c>
      <c r="L99" s="122">
        <f t="shared" si="15"/>
        <v>40.89437324936349</v>
      </c>
      <c r="M99" s="122">
        <f t="shared" si="15"/>
        <v>46.809814486955226</v>
      </c>
      <c r="N99" s="122">
        <f t="shared" si="15"/>
        <v>44.695966517782949</v>
      </c>
      <c r="O99" s="122">
        <f t="shared" si="15"/>
        <v>37.595314070453874</v>
      </c>
      <c r="P99" s="122">
        <f t="shared" si="15"/>
        <v>37.794553106509547</v>
      </c>
      <c r="Q99" s="122">
        <f t="shared" si="15"/>
        <v>41.334740586493545</v>
      </c>
      <c r="R99" s="122">
        <f t="shared" ref="R99:V99" si="16">SUM(R100:R101)</f>
        <v>47.173316582304849</v>
      </c>
      <c r="S99" s="122">
        <f t="shared" si="16"/>
        <v>56.071158482446869</v>
      </c>
      <c r="T99" s="122">
        <f t="shared" si="16"/>
        <v>63.039635566810055</v>
      </c>
      <c r="U99" s="122">
        <f t="shared" si="16"/>
        <v>63.68399272531061</v>
      </c>
      <c r="V99" s="122">
        <f t="shared" si="16"/>
        <v>79.533979208033642</v>
      </c>
      <c r="W99" s="122">
        <f t="shared" ref="W99:Y99" si="17">SUM(W100:W101)</f>
        <v>95.390273254338993</v>
      </c>
      <c r="X99" s="122">
        <f t="shared" si="17"/>
        <v>70.745763800113679</v>
      </c>
      <c r="Y99" s="122">
        <f t="shared" si="17"/>
        <v>56.080799087149643</v>
      </c>
      <c r="DA99" s="130" t="s">
        <v>1629</v>
      </c>
    </row>
    <row r="100" spans="1:105" ht="12" customHeight="1" x14ac:dyDescent="0.25">
      <c r="A100" s="97" t="s">
        <v>212</v>
      </c>
      <c r="B100" s="98">
        <v>0.16467847488770865</v>
      </c>
      <c r="C100" s="98">
        <v>0.65720621918468025</v>
      </c>
      <c r="D100" s="98">
        <v>1.0707632017603508</v>
      </c>
      <c r="E100" s="98">
        <v>2.6376768633586689</v>
      </c>
      <c r="F100" s="98">
        <v>4.8024951394555826</v>
      </c>
      <c r="G100" s="98">
        <v>11.643092226037577</v>
      </c>
      <c r="H100" s="98">
        <v>20.353647121579439</v>
      </c>
      <c r="I100" s="98">
        <v>26.75001769285587</v>
      </c>
      <c r="J100" s="98">
        <v>31.611696851139495</v>
      </c>
      <c r="K100" s="98">
        <v>40.921919904209012</v>
      </c>
      <c r="L100" s="98">
        <v>40.473289101487573</v>
      </c>
      <c r="M100" s="98">
        <v>46.328862138148473</v>
      </c>
      <c r="N100" s="98">
        <v>44.249622623483333</v>
      </c>
      <c r="O100" s="98">
        <v>37.217387981274499</v>
      </c>
      <c r="P100" s="98">
        <v>37.41293589376135</v>
      </c>
      <c r="Q100" s="98">
        <v>40.904829464029824</v>
      </c>
      <c r="R100" s="98">
        <v>46.665491544855264</v>
      </c>
      <c r="S100" s="98">
        <v>55.440011464603046</v>
      </c>
      <c r="T100" s="98">
        <v>62.304256233877837</v>
      </c>
      <c r="U100" s="98">
        <v>62.917149135377876</v>
      </c>
      <c r="V100" s="98">
        <v>78.539443011369045</v>
      </c>
      <c r="W100" s="98">
        <v>94.159104805579545</v>
      </c>
      <c r="X100" s="98">
        <v>69.819246202350257</v>
      </c>
      <c r="Y100" s="98">
        <v>55.33401643259765</v>
      </c>
      <c r="DA100" s="63" t="s">
        <v>1630</v>
      </c>
    </row>
    <row r="101" spans="1:105" ht="12" customHeight="1" x14ac:dyDescent="0.25">
      <c r="A101" s="97" t="s">
        <v>53</v>
      </c>
      <c r="B101" s="98">
        <v>1.6588725125666333E-3</v>
      </c>
      <c r="C101" s="98">
        <v>6.7983529808797929E-3</v>
      </c>
      <c r="D101" s="98">
        <v>1.1403483853181554E-2</v>
      </c>
      <c r="E101" s="98">
        <v>2.8246430805728851E-2</v>
      </c>
      <c r="F101" s="98">
        <v>5.1413243828652824E-2</v>
      </c>
      <c r="G101" s="98">
        <v>0.12363209991061813</v>
      </c>
      <c r="H101" s="98">
        <v>0.21578365071769709</v>
      </c>
      <c r="I101" s="98">
        <v>0.27999248668793353</v>
      </c>
      <c r="J101" s="98">
        <v>0.33118315965796308</v>
      </c>
      <c r="K101" s="98">
        <v>0.425791863516917</v>
      </c>
      <c r="L101" s="98">
        <v>0.42108414787591475</v>
      </c>
      <c r="M101" s="98">
        <v>0.48095234880675125</v>
      </c>
      <c r="N101" s="98">
        <v>0.44634389429961357</v>
      </c>
      <c r="O101" s="98">
        <v>0.37792608917937637</v>
      </c>
      <c r="P101" s="98">
        <v>0.38161721274819571</v>
      </c>
      <c r="Q101" s="98">
        <v>0.42991112246372321</v>
      </c>
      <c r="R101" s="98">
        <v>0.5078250374495844</v>
      </c>
      <c r="S101" s="98">
        <v>0.63114701784382277</v>
      </c>
      <c r="T101" s="98">
        <v>0.73537933293221747</v>
      </c>
      <c r="U101" s="98">
        <v>0.76684358993273638</v>
      </c>
      <c r="V101" s="98">
        <v>0.99453619666459747</v>
      </c>
      <c r="W101" s="98">
        <v>1.2311684487594428</v>
      </c>
      <c r="X101" s="98">
        <v>0.92651759776342391</v>
      </c>
      <c r="Y101" s="98">
        <v>0.74678265455199389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2.4885637083313876E-4</v>
      </c>
      <c r="C102" s="122">
        <f t="shared" si="18"/>
        <v>9.5412004797550457E-4</v>
      </c>
      <c r="D102" s="122">
        <f t="shared" si="18"/>
        <v>2.2138771224112668E-3</v>
      </c>
      <c r="E102" s="122">
        <f t="shared" si="18"/>
        <v>8.2598888477461857E-3</v>
      </c>
      <c r="F102" s="122">
        <f t="shared" si="18"/>
        <v>9.5992731946089246E-3</v>
      </c>
      <c r="G102" s="122">
        <f t="shared" si="18"/>
        <v>1.9752142271326351E-2</v>
      </c>
      <c r="H102" s="122">
        <f t="shared" si="18"/>
        <v>4.7912200401755679E-2</v>
      </c>
      <c r="I102" s="122">
        <f t="shared" si="18"/>
        <v>0.14621126922284569</v>
      </c>
      <c r="J102" s="122">
        <f t="shared" si="18"/>
        <v>0.12903950328173658</v>
      </c>
      <c r="K102" s="122">
        <f t="shared" si="18"/>
        <v>0.14762153657585264</v>
      </c>
      <c r="L102" s="122">
        <f t="shared" si="18"/>
        <v>0.22307567107516602</v>
      </c>
      <c r="M102" s="122">
        <f t="shared" si="18"/>
        <v>0.15546073783684855</v>
      </c>
      <c r="N102" s="122">
        <f t="shared" si="18"/>
        <v>0.37660039166340487</v>
      </c>
      <c r="O102" s="122">
        <f t="shared" si="18"/>
        <v>0.1511223804454159</v>
      </c>
      <c r="P102" s="122">
        <f t="shared" si="18"/>
        <v>0.140557651613548</v>
      </c>
      <c r="Q102" s="122">
        <f t="shared" si="18"/>
        <v>0.2568551973285283</v>
      </c>
      <c r="R102" s="122">
        <f t="shared" si="18"/>
        <v>0.29325591508637588</v>
      </c>
      <c r="S102" s="122">
        <f t="shared" si="18"/>
        <v>0.37525876371058342</v>
      </c>
      <c r="T102" s="122">
        <f t="shared" si="18"/>
        <v>0.40476794459885307</v>
      </c>
      <c r="U102" s="122">
        <f t="shared" si="18"/>
        <v>0.52046049152277774</v>
      </c>
      <c r="V102" s="122">
        <f t="shared" si="18"/>
        <v>0.63670655878296822</v>
      </c>
      <c r="W102" s="122">
        <f t="shared" si="18"/>
        <v>0.72373340096275818</v>
      </c>
      <c r="X102" s="122">
        <f t="shared" si="18"/>
        <v>0.71826005547840843</v>
      </c>
      <c r="Y102" s="122">
        <f t="shared" si="18"/>
        <v>0.69234251992265261</v>
      </c>
      <c r="DA102" s="130" t="s">
        <v>1632</v>
      </c>
    </row>
    <row r="103" spans="1:105" ht="12" customHeight="1" x14ac:dyDescent="0.25">
      <c r="A103" s="97" t="s">
        <v>53</v>
      </c>
      <c r="B103" s="98">
        <v>2.4885637083313876E-4</v>
      </c>
      <c r="C103" s="98">
        <v>9.5412004797550457E-4</v>
      </c>
      <c r="D103" s="98">
        <v>2.2138771224112668E-3</v>
      </c>
      <c r="E103" s="98">
        <v>8.2598888477461857E-3</v>
      </c>
      <c r="F103" s="98">
        <v>9.5992731946089246E-3</v>
      </c>
      <c r="G103" s="98">
        <v>1.9752142271326351E-2</v>
      </c>
      <c r="H103" s="98">
        <v>4.7912200401755679E-2</v>
      </c>
      <c r="I103" s="98">
        <v>0.14621126922284569</v>
      </c>
      <c r="J103" s="98">
        <v>0.12903950328173658</v>
      </c>
      <c r="K103" s="98">
        <v>0.14762153657585264</v>
      </c>
      <c r="L103" s="98">
        <v>0.22307567107516602</v>
      </c>
      <c r="M103" s="98">
        <v>0.15546073783684855</v>
      </c>
      <c r="N103" s="98">
        <v>0.37660039166340487</v>
      </c>
      <c r="O103" s="98">
        <v>0.1511223804454159</v>
      </c>
      <c r="P103" s="98">
        <v>0.140557651613548</v>
      </c>
      <c r="Q103" s="98">
        <v>0.2568551973285283</v>
      </c>
      <c r="R103" s="98">
        <v>0.29325591508637588</v>
      </c>
      <c r="S103" s="98">
        <v>0.37525876371058342</v>
      </c>
      <c r="T103" s="98">
        <v>0.40476794459885307</v>
      </c>
      <c r="U103" s="98">
        <v>0.52046049152277774</v>
      </c>
      <c r="V103" s="98">
        <v>0.63670655878296822</v>
      </c>
      <c r="W103" s="98">
        <v>0.72373340096275818</v>
      </c>
      <c r="X103" s="98">
        <v>0.71826005547840843</v>
      </c>
      <c r="Y103" s="98">
        <v>0.69234251992265261</v>
      </c>
      <c r="DA103" s="63" t="s">
        <v>1633</v>
      </c>
    </row>
    <row r="104" spans="1:105" ht="12" customHeight="1" x14ac:dyDescent="0.25">
      <c r="A104" s="121" t="s">
        <v>55</v>
      </c>
      <c r="B104" s="122">
        <v>6.1935233357487032E-2</v>
      </c>
      <c r="C104" s="122">
        <v>0.14463588538632643</v>
      </c>
      <c r="D104" s="122">
        <v>0.26988231511532523</v>
      </c>
      <c r="E104" s="122">
        <v>0.59227796019642032</v>
      </c>
      <c r="F104" s="122">
        <v>1.1887198026436869</v>
      </c>
      <c r="G104" s="122">
        <v>2.6968109914074003</v>
      </c>
      <c r="H104" s="122">
        <v>4.3982360821679656</v>
      </c>
      <c r="I104" s="122">
        <v>6.1887226181420987</v>
      </c>
      <c r="J104" s="122">
        <v>7.9902977521175309</v>
      </c>
      <c r="K104" s="122">
        <v>10.346051367861303</v>
      </c>
      <c r="L104" s="122">
        <v>9.9797877533996218</v>
      </c>
      <c r="M104" s="122">
        <v>10.574482236725094</v>
      </c>
      <c r="N104" s="122">
        <v>9.8265175052161418</v>
      </c>
      <c r="O104" s="122">
        <v>8.63997129863216</v>
      </c>
      <c r="P104" s="122">
        <v>8.5453252146216396</v>
      </c>
      <c r="Q104" s="122">
        <v>11.157714077243547</v>
      </c>
      <c r="R104" s="122">
        <v>12.548381659626743</v>
      </c>
      <c r="S104" s="122">
        <v>14.013661940884077</v>
      </c>
      <c r="T104" s="122">
        <v>16.880573607550893</v>
      </c>
      <c r="U104" s="122">
        <v>18.622391855009621</v>
      </c>
      <c r="V104" s="122">
        <v>21.827826558898835</v>
      </c>
      <c r="W104" s="122">
        <v>25.462391257190031</v>
      </c>
      <c r="X104" s="122">
        <v>24.383920275159166</v>
      </c>
      <c r="Y104" s="122">
        <v>23.218345952436877</v>
      </c>
      <c r="DA104" s="130" t="s">
        <v>1634</v>
      </c>
    </row>
    <row r="105" spans="1:105" ht="12" customHeight="1" x14ac:dyDescent="0.25">
      <c r="A105" s="97" t="s">
        <v>134</v>
      </c>
      <c r="B105" s="98">
        <v>1.9315178025873455E-2</v>
      </c>
      <c r="C105" s="98">
        <v>9.1485037996619167E-2</v>
      </c>
      <c r="D105" s="98">
        <v>0.12327051979700918</v>
      </c>
      <c r="E105" s="98">
        <v>0.28076152351598704</v>
      </c>
      <c r="F105" s="98">
        <v>0.57482478795209402</v>
      </c>
      <c r="G105" s="98">
        <v>1.4958864434703478</v>
      </c>
      <c r="H105" s="98">
        <v>2.494583181724312</v>
      </c>
      <c r="I105" s="98">
        <v>3.5971857294139435</v>
      </c>
      <c r="J105" s="98">
        <v>4.4906951606033072</v>
      </c>
      <c r="K105" s="98">
        <v>6.1868396528081187</v>
      </c>
      <c r="L105" s="98">
        <v>5.6229456427037263</v>
      </c>
      <c r="M105" s="98">
        <v>6.0422791253417723</v>
      </c>
      <c r="N105" s="98">
        <v>5.768905172449462</v>
      </c>
      <c r="O105" s="98">
        <v>4.8533398746085696</v>
      </c>
      <c r="P105" s="98">
        <v>4.8791055790079128</v>
      </c>
      <c r="Q105" s="98">
        <v>7.7956721410538279</v>
      </c>
      <c r="R105" s="98">
        <v>8.7824735605012112</v>
      </c>
      <c r="S105" s="98">
        <v>9.062589581647277</v>
      </c>
      <c r="T105" s="98">
        <v>10.751067305926773</v>
      </c>
      <c r="U105" s="98">
        <v>11.319407066634284</v>
      </c>
      <c r="V105" s="98">
        <v>12.579310375319906</v>
      </c>
      <c r="W105" s="98">
        <v>13.828882026103384</v>
      </c>
      <c r="X105" s="98">
        <v>12.325262212384022</v>
      </c>
      <c r="Y105" s="98">
        <v>11.314679335952414</v>
      </c>
      <c r="DA105" s="63" t="s">
        <v>1635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2.6990220327841397E-3</v>
      </c>
      <c r="M106" s="98">
        <v>3.3844345504804971E-3</v>
      </c>
      <c r="N106" s="98">
        <v>3.4588239922308511E-3</v>
      </c>
      <c r="O106" s="98">
        <v>2.9076721772291576E-3</v>
      </c>
      <c r="P106" s="98">
        <v>2.8915341499108275E-3</v>
      </c>
      <c r="Q106" s="98">
        <v>5.9618688854374859E-3</v>
      </c>
      <c r="R106" s="98">
        <v>6.9951516776441038E-3</v>
      </c>
      <c r="S106" s="98">
        <v>6.8990453318476686E-3</v>
      </c>
      <c r="T106" s="98">
        <v>8.8832442031624714E-3</v>
      </c>
      <c r="U106" s="98">
        <v>9.6623994287816442E-3</v>
      </c>
      <c r="V106" s="98">
        <v>1.1198352333534431E-2</v>
      </c>
      <c r="W106" s="98">
        <v>1.2881463071845133E-2</v>
      </c>
      <c r="X106" s="98">
        <v>1.1719501312676184E-2</v>
      </c>
      <c r="Y106" s="98">
        <v>1.026243707802111E-2</v>
      </c>
      <c r="DA106" s="63" t="s">
        <v>1636</v>
      </c>
    </row>
    <row r="107" spans="1:105" ht="12" customHeight="1" x14ac:dyDescent="0.25">
      <c r="A107" s="100" t="s">
        <v>212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1.2900998883843232E-3</v>
      </c>
      <c r="M107" s="101">
        <v>1.5729812790294642E-3</v>
      </c>
      <c r="N107" s="101">
        <v>1.5161517121967815E-3</v>
      </c>
      <c r="O107" s="101">
        <v>1.3462818832622829E-3</v>
      </c>
      <c r="P107" s="101">
        <v>1.3759343196840421E-3</v>
      </c>
      <c r="Q107" s="101">
        <v>2.5986146545945539E-3</v>
      </c>
      <c r="R107" s="101">
        <v>3.2100164549325244E-3</v>
      </c>
      <c r="S107" s="101">
        <v>3.3318858219146073E-3</v>
      </c>
      <c r="T107" s="101">
        <v>4.0439962610592526E-3</v>
      </c>
      <c r="U107" s="101">
        <v>4.3246616545994784E-3</v>
      </c>
      <c r="V107" s="101">
        <v>5.0738799585759095E-3</v>
      </c>
      <c r="W107" s="101">
        <v>5.7888442510274146E-3</v>
      </c>
      <c r="X107" s="101">
        <v>5.204970189785379E-3</v>
      </c>
      <c r="Y107" s="101">
        <v>4.4665511212421119E-3</v>
      </c>
      <c r="DA107" s="131" t="s">
        <v>1637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1.4089221443998167E-3</v>
      </c>
      <c r="M108" s="104">
        <v>1.8114532714510329E-3</v>
      </c>
      <c r="N108" s="104">
        <v>1.9426722800340698E-3</v>
      </c>
      <c r="O108" s="104">
        <v>1.5613902939668749E-3</v>
      </c>
      <c r="P108" s="104">
        <v>1.5155998302267854E-3</v>
      </c>
      <c r="Q108" s="104">
        <v>3.3632542308429316E-3</v>
      </c>
      <c r="R108" s="104">
        <v>3.7851352227115794E-3</v>
      </c>
      <c r="S108" s="104">
        <v>3.5671595099330618E-3</v>
      </c>
      <c r="T108" s="104">
        <v>4.8392479421032197E-3</v>
      </c>
      <c r="U108" s="104">
        <v>5.3377377741821667E-3</v>
      </c>
      <c r="V108" s="104">
        <v>6.1244723749585206E-3</v>
      </c>
      <c r="W108" s="104">
        <v>7.0926188208177187E-3</v>
      </c>
      <c r="X108" s="104">
        <v>6.5145311228908039E-3</v>
      </c>
      <c r="Y108" s="104">
        <v>5.7958859567789987E-3</v>
      </c>
      <c r="DA108" s="132" t="s">
        <v>1638</v>
      </c>
    </row>
    <row r="109" spans="1:105" ht="12" customHeight="1" x14ac:dyDescent="0.25">
      <c r="A109" s="106" t="s">
        <v>122</v>
      </c>
      <c r="B109" s="101">
        <v>4.2620055331613581E-2</v>
      </c>
      <c r="C109" s="101">
        <v>5.3150847389707254E-2</v>
      </c>
      <c r="D109" s="101">
        <v>0.14661179531831608</v>
      </c>
      <c r="E109" s="101">
        <v>0.31151643668043322</v>
      </c>
      <c r="F109" s="101">
        <v>0.61389501469159291</v>
      </c>
      <c r="G109" s="101">
        <v>1.2009245479370525</v>
      </c>
      <c r="H109" s="101">
        <v>1.9036529004436533</v>
      </c>
      <c r="I109" s="101">
        <v>2.5915368887281551</v>
      </c>
      <c r="J109" s="101">
        <v>3.4996025915142237</v>
      </c>
      <c r="K109" s="101">
        <v>4.1592117150531838</v>
      </c>
      <c r="L109" s="101">
        <v>4.2356657165580547</v>
      </c>
      <c r="M109" s="101">
        <v>4.3800735694258091</v>
      </c>
      <c r="N109" s="101">
        <v>3.9063894274317783</v>
      </c>
      <c r="O109" s="101">
        <v>3.602990951653342</v>
      </c>
      <c r="P109" s="101">
        <v>3.449961898877894</v>
      </c>
      <c r="Q109" s="101">
        <v>3.1485169468154095</v>
      </c>
      <c r="R109" s="101">
        <v>3.4901575163445093</v>
      </c>
      <c r="S109" s="101">
        <v>4.5194170372627349</v>
      </c>
      <c r="T109" s="101">
        <v>5.5351326150750522</v>
      </c>
      <c r="U109" s="101">
        <v>6.5979563441642934</v>
      </c>
      <c r="V109" s="101">
        <v>8.4159962175666738</v>
      </c>
      <c r="W109" s="101">
        <v>10.614078849246143</v>
      </c>
      <c r="X109" s="101">
        <v>10.962609445434545</v>
      </c>
      <c r="Y109" s="101">
        <v>10.836573392234492</v>
      </c>
      <c r="DA109" s="131" t="s">
        <v>1639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0.11847737210505571</v>
      </c>
      <c r="M110" s="104">
        <v>0.14874510740703173</v>
      </c>
      <c r="N110" s="104">
        <v>0.14776408134267038</v>
      </c>
      <c r="O110" s="104">
        <v>0.18073280019301896</v>
      </c>
      <c r="P110" s="104">
        <v>0.21336620258592132</v>
      </c>
      <c r="Q110" s="104">
        <v>0.20756312048887338</v>
      </c>
      <c r="R110" s="104">
        <v>0.26875543110337774</v>
      </c>
      <c r="S110" s="104">
        <v>0.42475627664221705</v>
      </c>
      <c r="T110" s="104">
        <v>0.58549044234590786</v>
      </c>
      <c r="U110" s="104">
        <v>0.69536604478226249</v>
      </c>
      <c r="V110" s="104">
        <v>0.82132161367871848</v>
      </c>
      <c r="W110" s="104">
        <v>1.0065489187686587</v>
      </c>
      <c r="X110" s="104">
        <v>1.0843291160279236</v>
      </c>
      <c r="Y110" s="104">
        <v>1.0568307871719491</v>
      </c>
      <c r="DA110" s="132" t="s">
        <v>1640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5.5892407408993268E-2</v>
      </c>
      <c r="M111" s="98">
        <v>6.8289803388233664E-2</v>
      </c>
      <c r="N111" s="98">
        <v>6.3967706316495843E-2</v>
      </c>
      <c r="O111" s="98">
        <v>8.226843436152588E-2</v>
      </c>
      <c r="P111" s="98">
        <v>9.9624797858928485E-2</v>
      </c>
      <c r="Q111" s="98">
        <v>9.1566728856150234E-2</v>
      </c>
      <c r="R111" s="98">
        <v>0.1243765245568981</v>
      </c>
      <c r="S111" s="98">
        <v>0.20347312614650309</v>
      </c>
      <c r="T111" s="98">
        <v>0.26431301856428524</v>
      </c>
      <c r="U111" s="98">
        <v>0.31189093283250763</v>
      </c>
      <c r="V111" s="98">
        <v>0.37436206423794194</v>
      </c>
      <c r="W111" s="98">
        <v>0.45872043989915123</v>
      </c>
      <c r="X111" s="98">
        <v>0.49152035070726141</v>
      </c>
      <c r="Y111" s="98">
        <v>0.47338730690143738</v>
      </c>
      <c r="DA111" s="63" t="s">
        <v>1641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6.2584964696062451E-2</v>
      </c>
      <c r="M112" s="98">
        <v>8.0455304018798066E-2</v>
      </c>
      <c r="N112" s="98">
        <v>8.3796375026174555E-2</v>
      </c>
      <c r="O112" s="98">
        <v>9.8464365831493095E-2</v>
      </c>
      <c r="P112" s="98">
        <v>0.11374140472699282</v>
      </c>
      <c r="Q112" s="98">
        <v>0.11599639163272316</v>
      </c>
      <c r="R112" s="98">
        <v>0.14437890654647967</v>
      </c>
      <c r="S112" s="98">
        <v>0.22128315049571395</v>
      </c>
      <c r="T112" s="98">
        <v>0.32117742378162262</v>
      </c>
      <c r="U112" s="98">
        <v>0.38347511194975492</v>
      </c>
      <c r="V112" s="98">
        <v>0.44695954944077648</v>
      </c>
      <c r="W112" s="98">
        <v>0.54782847886950747</v>
      </c>
      <c r="X112" s="98">
        <v>0.59280876532066207</v>
      </c>
      <c r="Y112" s="98">
        <v>0.58344348027051185</v>
      </c>
      <c r="DA112" s="63" t="s">
        <v>1642</v>
      </c>
    </row>
    <row r="113" spans="1:105" ht="12" customHeight="1" x14ac:dyDescent="0.25">
      <c r="A113" s="121" t="s">
        <v>54</v>
      </c>
      <c r="B113" s="122">
        <v>2.5669971599595366E-2</v>
      </c>
      <c r="C113" s="122">
        <v>7.6726687445074909E-2</v>
      </c>
      <c r="D113" s="122">
        <v>0.14011048158507403</v>
      </c>
      <c r="E113" s="122">
        <v>0.32267652277168257</v>
      </c>
      <c r="F113" s="122">
        <v>0.69337375776615362</v>
      </c>
      <c r="G113" s="122">
        <v>1.5196157267647044</v>
      </c>
      <c r="H113" s="122">
        <v>2.5205095974775809</v>
      </c>
      <c r="I113" s="122">
        <v>3.7096960926902693</v>
      </c>
      <c r="J113" s="122">
        <v>4.4151199894890594</v>
      </c>
      <c r="K113" s="122">
        <v>5.5430934998616053</v>
      </c>
      <c r="L113" s="122">
        <v>5.1093041178722993</v>
      </c>
      <c r="M113" s="122">
        <v>5.5452230341552795</v>
      </c>
      <c r="N113" s="122">
        <v>5.1959093264983824</v>
      </c>
      <c r="O113" s="122">
        <v>4.6975193263488757</v>
      </c>
      <c r="P113" s="122">
        <v>5.0033367546553276</v>
      </c>
      <c r="Q113" s="122">
        <v>5.960954069598225</v>
      </c>
      <c r="R113" s="122">
        <v>7.0913621457753147</v>
      </c>
      <c r="S113" s="122">
        <v>8.2253951912324865</v>
      </c>
      <c r="T113" s="122">
        <v>9.6738674744962712</v>
      </c>
      <c r="U113" s="122">
        <v>10.74007282129152</v>
      </c>
      <c r="V113" s="122">
        <v>12.507286648070597</v>
      </c>
      <c r="W113" s="122">
        <v>14.283205571443638</v>
      </c>
      <c r="X113" s="122">
        <v>13.506516395196281</v>
      </c>
      <c r="Y113" s="122">
        <v>12.615009050343993</v>
      </c>
      <c r="DA113" s="130" t="s">
        <v>1643</v>
      </c>
    </row>
    <row r="114" spans="1:105" ht="12" customHeight="1" x14ac:dyDescent="0.25">
      <c r="A114" s="97" t="s">
        <v>175</v>
      </c>
      <c r="B114" s="98">
        <v>9.4715233546895858E-3</v>
      </c>
      <c r="C114" s="98">
        <v>4.6665578588262091E-2</v>
      </c>
      <c r="D114" s="98">
        <v>7.4237989534643042E-2</v>
      </c>
      <c r="E114" s="98">
        <v>0.1770044334176909</v>
      </c>
      <c r="F114" s="98">
        <v>0.38364309924752432</v>
      </c>
      <c r="G114" s="98">
        <v>0.94098693668296751</v>
      </c>
      <c r="H114" s="98">
        <v>1.6142804447615995</v>
      </c>
      <c r="I114" s="98">
        <v>2.4132436972486628</v>
      </c>
      <c r="J114" s="98">
        <v>2.8059484869674263</v>
      </c>
      <c r="K114" s="98">
        <v>3.6863393251840799</v>
      </c>
      <c r="L114" s="98">
        <v>3.2366969959890812</v>
      </c>
      <c r="M114" s="98">
        <v>3.5815419891086271</v>
      </c>
      <c r="N114" s="98">
        <v>3.4195089328365333</v>
      </c>
      <c r="O114" s="98">
        <v>2.8768510556988685</v>
      </c>
      <c r="P114" s="98">
        <v>2.8921371930830246</v>
      </c>
      <c r="Q114" s="98">
        <v>3.0603563580777666</v>
      </c>
      <c r="R114" s="98">
        <v>3.4480510174835297</v>
      </c>
      <c r="S114" s="98">
        <v>3.5580395528804831</v>
      </c>
      <c r="T114" s="98">
        <v>4.2210279927390886</v>
      </c>
      <c r="U114" s="98">
        <v>4.4441578293684865</v>
      </c>
      <c r="V114" s="98">
        <v>4.9448743670583841</v>
      </c>
      <c r="W114" s="98">
        <v>5.4296121142638816</v>
      </c>
      <c r="X114" s="98">
        <v>4.8392805961593606</v>
      </c>
      <c r="Y114" s="98">
        <v>4.4423664851437739</v>
      </c>
      <c r="DA114" s="63" t="s">
        <v>1644</v>
      </c>
    </row>
    <row r="115" spans="1:105" ht="12" customHeight="1" x14ac:dyDescent="0.25">
      <c r="A115" s="109" t="s">
        <v>120</v>
      </c>
      <c r="B115" s="33">
        <v>1.619844824490578E-2</v>
      </c>
      <c r="C115" s="33">
        <v>3.0061108856812811E-2</v>
      </c>
      <c r="D115" s="33">
        <v>6.5872492050430984E-2</v>
      </c>
      <c r="E115" s="33">
        <v>0.14567208935399165</v>
      </c>
      <c r="F115" s="33">
        <v>0.3097306585186293</v>
      </c>
      <c r="G115" s="33">
        <v>0.57862879008173695</v>
      </c>
      <c r="H115" s="33">
        <v>0.90622915271598148</v>
      </c>
      <c r="I115" s="33">
        <v>1.2964523954416065</v>
      </c>
      <c r="J115" s="33">
        <v>1.6091715025216333</v>
      </c>
      <c r="K115" s="33">
        <v>1.8567541746775249</v>
      </c>
      <c r="L115" s="33">
        <v>1.8726071218832183</v>
      </c>
      <c r="M115" s="33">
        <v>1.9636810450466529</v>
      </c>
      <c r="N115" s="33">
        <v>1.7764003936618487</v>
      </c>
      <c r="O115" s="33">
        <v>1.8206682706500075</v>
      </c>
      <c r="P115" s="33">
        <v>2.1111995615723029</v>
      </c>
      <c r="Q115" s="33">
        <v>2.9005977115204589</v>
      </c>
      <c r="R115" s="33">
        <v>3.6433111282917849</v>
      </c>
      <c r="S115" s="33">
        <v>4.667355638352003</v>
      </c>
      <c r="T115" s="33">
        <v>5.4528394817571826</v>
      </c>
      <c r="U115" s="33">
        <v>6.2959149919230324</v>
      </c>
      <c r="V115" s="33">
        <v>7.5624122810122119</v>
      </c>
      <c r="W115" s="33">
        <v>8.8535934571797554</v>
      </c>
      <c r="X115" s="33">
        <v>8.66723579903692</v>
      </c>
      <c r="Y115" s="33">
        <v>8.1726425652002188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0.12351880456263646</v>
      </c>
      <c r="C117" s="117">
        <f t="shared" si="19"/>
        <v>0.43270031378356766</v>
      </c>
      <c r="D117" s="117">
        <f t="shared" si="19"/>
        <v>0.76004923069048358</v>
      </c>
      <c r="E117" s="117">
        <f t="shared" si="19"/>
        <v>1.85157313499195</v>
      </c>
      <c r="F117" s="117">
        <f t="shared" si="19"/>
        <v>3.52314699409333</v>
      </c>
      <c r="G117" s="117">
        <f t="shared" si="19"/>
        <v>8.3704785176780696</v>
      </c>
      <c r="H117" s="117">
        <f t="shared" si="19"/>
        <v>14.490777615978427</v>
      </c>
      <c r="I117" s="117">
        <f t="shared" si="19"/>
        <v>19.835486326931097</v>
      </c>
      <c r="J117" s="117">
        <f t="shared" si="19"/>
        <v>23.863606956676485</v>
      </c>
      <c r="K117" s="117">
        <f t="shared" si="19"/>
        <v>30.84044077679431</v>
      </c>
      <c r="L117" s="117">
        <f t="shared" si="19"/>
        <v>30.448849808940775</v>
      </c>
      <c r="M117" s="117">
        <f t="shared" si="19"/>
        <v>33.963037668998176</v>
      </c>
      <c r="N117" s="117">
        <f t="shared" si="19"/>
        <v>32.857823121358948</v>
      </c>
      <c r="O117" s="117">
        <f t="shared" si="19"/>
        <v>27.808343050553031</v>
      </c>
      <c r="P117" s="117">
        <f t="shared" si="19"/>
        <v>28.562994507476411</v>
      </c>
      <c r="Q117" s="117">
        <f t="shared" si="19"/>
        <v>33.981617409437959</v>
      </c>
      <c r="R117" s="117">
        <f t="shared" ref="R117:V117" si="20">R118+R121+R123+R132</f>
        <v>40.342431756318128</v>
      </c>
      <c r="S117" s="117">
        <f t="shared" si="20"/>
        <v>49.223164713700115</v>
      </c>
      <c r="T117" s="117">
        <f t="shared" si="20"/>
        <v>58.268922139855029</v>
      </c>
      <c r="U117" s="117">
        <f t="shared" si="20"/>
        <v>62.881318916406485</v>
      </c>
      <c r="V117" s="117">
        <f t="shared" si="20"/>
        <v>79.086304239037943</v>
      </c>
      <c r="W117" s="117">
        <f t="shared" ref="W117:Y117" si="21">W118+W121+W123+W132</f>
        <v>96.036411910852294</v>
      </c>
      <c r="X117" s="117">
        <f t="shared" si="21"/>
        <v>79.260812731015889</v>
      </c>
      <c r="Y117" s="117">
        <f t="shared" si="21"/>
        <v>68.344451859452121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7.3291017599257671E-2</v>
      </c>
      <c r="C118" s="122">
        <f t="shared" si="22"/>
        <v>0.30713781470831769</v>
      </c>
      <c r="D118" s="122">
        <f t="shared" si="22"/>
        <v>0.51804383291702927</v>
      </c>
      <c r="E118" s="122">
        <f t="shared" si="22"/>
        <v>1.3002157921946369</v>
      </c>
      <c r="F118" s="122">
        <f t="shared" si="22"/>
        <v>2.3969487519404371</v>
      </c>
      <c r="G118" s="122">
        <f t="shared" si="22"/>
        <v>5.8683910118478115</v>
      </c>
      <c r="H118" s="122">
        <f t="shared" si="22"/>
        <v>10.33838935185568</v>
      </c>
      <c r="I118" s="122">
        <f t="shared" si="22"/>
        <v>13.679240917561412</v>
      </c>
      <c r="J118" s="122">
        <f t="shared" si="22"/>
        <v>16.25152566338982</v>
      </c>
      <c r="K118" s="122">
        <f t="shared" si="22"/>
        <v>21.142019990116211</v>
      </c>
      <c r="L118" s="122">
        <f t="shared" si="22"/>
        <v>20.943368985329371</v>
      </c>
      <c r="M118" s="122">
        <f t="shared" si="22"/>
        <v>24.009506577229839</v>
      </c>
      <c r="N118" s="122">
        <f t="shared" si="22"/>
        <v>22.930382934851814</v>
      </c>
      <c r="O118" s="122">
        <f t="shared" si="22"/>
        <v>19.375912951622354</v>
      </c>
      <c r="P118" s="122">
        <f t="shared" si="22"/>
        <v>19.83273638981235</v>
      </c>
      <c r="Q118" s="122">
        <f t="shared" si="22"/>
        <v>22.400824455425731</v>
      </c>
      <c r="R118" s="122">
        <f t="shared" ref="R118:V118" si="23">SUM(R119:R120)</f>
        <v>26.646294262203867</v>
      </c>
      <c r="S118" s="122">
        <f t="shared" si="23"/>
        <v>33.074374935130528</v>
      </c>
      <c r="T118" s="122">
        <f t="shared" si="23"/>
        <v>38.753087418407091</v>
      </c>
      <c r="U118" s="122">
        <f t="shared" si="23"/>
        <v>40.591237849674059</v>
      </c>
      <c r="V118" s="122">
        <f t="shared" si="23"/>
        <v>52.432650971753453</v>
      </c>
      <c r="W118" s="122">
        <f t="shared" ref="W118:Y118" si="24">SUM(W119:W120)</f>
        <v>64.707486483849365</v>
      </c>
      <c r="X118" s="122">
        <f t="shared" si="24"/>
        <v>48.882531697450815</v>
      </c>
      <c r="Y118" s="122">
        <f t="shared" si="24"/>
        <v>39.278308601214029</v>
      </c>
      <c r="DA118" s="130" t="s">
        <v>1797</v>
      </c>
    </row>
    <row r="119" spans="1:105" ht="12" customHeight="1" x14ac:dyDescent="0.25">
      <c r="A119" s="97" t="s">
        <v>212</v>
      </c>
      <c r="B119" s="98">
        <v>7.1632145086691038E-2</v>
      </c>
      <c r="C119" s="98">
        <v>0.30033946172743792</v>
      </c>
      <c r="D119" s="98">
        <v>0.50664034906384769</v>
      </c>
      <c r="E119" s="98">
        <v>1.271969361388908</v>
      </c>
      <c r="F119" s="98">
        <v>2.3455355081117841</v>
      </c>
      <c r="G119" s="98">
        <v>5.7447589119371933</v>
      </c>
      <c r="H119" s="98">
        <v>10.122605701137983</v>
      </c>
      <c r="I119" s="98">
        <v>13.399248430873477</v>
      </c>
      <c r="J119" s="98">
        <v>15.920342503731858</v>
      </c>
      <c r="K119" s="98">
        <v>20.716228126599294</v>
      </c>
      <c r="L119" s="98">
        <v>20.522284837453455</v>
      </c>
      <c r="M119" s="98">
        <v>23.528554228423086</v>
      </c>
      <c r="N119" s="98">
        <v>22.484039040552201</v>
      </c>
      <c r="O119" s="98">
        <v>18.997986862442978</v>
      </c>
      <c r="P119" s="98">
        <v>19.451119177064154</v>
      </c>
      <c r="Q119" s="98">
        <v>21.970913332962009</v>
      </c>
      <c r="R119" s="98">
        <v>26.138469224754282</v>
      </c>
      <c r="S119" s="98">
        <v>32.443227917286706</v>
      </c>
      <c r="T119" s="98">
        <v>38.017708085474872</v>
      </c>
      <c r="U119" s="98">
        <v>39.824394259741325</v>
      </c>
      <c r="V119" s="98">
        <v>51.438114775088856</v>
      </c>
      <c r="W119" s="98">
        <v>63.476318035089918</v>
      </c>
      <c r="X119" s="98">
        <v>47.956014099687394</v>
      </c>
      <c r="Y119" s="98">
        <v>38.531525946662036</v>
      </c>
      <c r="DA119" s="63" t="s">
        <v>1798</v>
      </c>
    </row>
    <row r="120" spans="1:105" ht="12" customHeight="1" x14ac:dyDescent="0.25">
      <c r="A120" s="97" t="s">
        <v>53</v>
      </c>
      <c r="B120" s="98">
        <v>1.6588725125666333E-3</v>
      </c>
      <c r="C120" s="98">
        <v>6.7983529808797929E-3</v>
      </c>
      <c r="D120" s="98">
        <v>1.1403483853181554E-2</v>
      </c>
      <c r="E120" s="98">
        <v>2.8246430805728851E-2</v>
      </c>
      <c r="F120" s="98">
        <v>5.1413243828652824E-2</v>
      </c>
      <c r="G120" s="98">
        <v>0.12363209991061813</v>
      </c>
      <c r="H120" s="98">
        <v>0.21578365071769709</v>
      </c>
      <c r="I120" s="98">
        <v>0.27999248668793353</v>
      </c>
      <c r="J120" s="98">
        <v>0.33118315965796308</v>
      </c>
      <c r="K120" s="98">
        <v>0.425791863516917</v>
      </c>
      <c r="L120" s="98">
        <v>0.42108414787591475</v>
      </c>
      <c r="M120" s="98">
        <v>0.48095234880675125</v>
      </c>
      <c r="N120" s="98">
        <v>0.44634389429961357</v>
      </c>
      <c r="O120" s="98">
        <v>0.37792608917937637</v>
      </c>
      <c r="P120" s="98">
        <v>0.38161721274819571</v>
      </c>
      <c r="Q120" s="98">
        <v>0.42991112246372321</v>
      </c>
      <c r="R120" s="98">
        <v>0.5078250374495844</v>
      </c>
      <c r="S120" s="98">
        <v>0.63114701784382277</v>
      </c>
      <c r="T120" s="98">
        <v>0.73537933293221747</v>
      </c>
      <c r="U120" s="98">
        <v>0.76684358993273638</v>
      </c>
      <c r="V120" s="98">
        <v>0.99453619666459747</v>
      </c>
      <c r="W120" s="98">
        <v>1.2311684487594428</v>
      </c>
      <c r="X120" s="98">
        <v>0.92651759776342391</v>
      </c>
      <c r="Y120" s="98">
        <v>0.74678265455199389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4.0509508103088774E-4</v>
      </c>
      <c r="C121" s="122">
        <f t="shared" si="25"/>
        <v>1.9059526416023871E-3</v>
      </c>
      <c r="D121" s="122">
        <f t="shared" si="25"/>
        <v>4.7048053137146084E-3</v>
      </c>
      <c r="E121" s="122">
        <f t="shared" si="25"/>
        <v>1.8256899982852837E-2</v>
      </c>
      <c r="F121" s="122">
        <f t="shared" si="25"/>
        <v>2.1852640066061899E-2</v>
      </c>
      <c r="G121" s="122">
        <f t="shared" si="25"/>
        <v>4.637681956456341E-2</v>
      </c>
      <c r="H121" s="122">
        <f t="shared" si="25"/>
        <v>0.1155680595218907</v>
      </c>
      <c r="I121" s="122">
        <f t="shared" si="25"/>
        <v>0.36106941202559262</v>
      </c>
      <c r="J121" s="122">
        <f t="shared" si="25"/>
        <v>0.32542776191035239</v>
      </c>
      <c r="K121" s="122">
        <f t="shared" si="25"/>
        <v>0.38808271631221558</v>
      </c>
      <c r="L121" s="122">
        <f t="shared" si="25"/>
        <v>0.59341440372140719</v>
      </c>
      <c r="M121" s="122">
        <f t="shared" si="25"/>
        <v>0.41784828833135473</v>
      </c>
      <c r="N121" s="122">
        <f t="shared" si="25"/>
        <v>1.0315702942143736</v>
      </c>
      <c r="O121" s="122">
        <f t="shared" si="25"/>
        <v>0.41941039029377281</v>
      </c>
      <c r="P121" s="122">
        <f t="shared" si="25"/>
        <v>0.41248715754846843</v>
      </c>
      <c r="Q121" s="122">
        <f t="shared" si="25"/>
        <v>0.79739478761003935</v>
      </c>
      <c r="R121" s="122">
        <f t="shared" si="25"/>
        <v>0.9628663865287207</v>
      </c>
      <c r="S121" s="122">
        <f t="shared" si="25"/>
        <v>1.2861790246732374</v>
      </c>
      <c r="T121" s="122">
        <f t="shared" si="25"/>
        <v>1.4027460033881105</v>
      </c>
      <c r="U121" s="122">
        <f t="shared" si="25"/>
        <v>1.8127830246503478</v>
      </c>
      <c r="V121" s="122">
        <f t="shared" si="25"/>
        <v>2.225194695773733</v>
      </c>
      <c r="W121" s="122">
        <f t="shared" si="25"/>
        <v>2.537726750125441</v>
      </c>
      <c r="X121" s="122">
        <f t="shared" si="25"/>
        <v>2.5338014622247527</v>
      </c>
      <c r="Y121" s="122">
        <f t="shared" si="25"/>
        <v>2.4550213940450751</v>
      </c>
      <c r="DA121" s="130" t="s">
        <v>1800</v>
      </c>
    </row>
    <row r="122" spans="1:105" ht="12" customHeight="1" x14ac:dyDescent="0.25">
      <c r="A122" s="97" t="s">
        <v>53</v>
      </c>
      <c r="B122" s="98">
        <v>4.0509508103088774E-4</v>
      </c>
      <c r="C122" s="98">
        <v>1.9059526416023871E-3</v>
      </c>
      <c r="D122" s="98">
        <v>4.7048053137146084E-3</v>
      </c>
      <c r="E122" s="98">
        <v>1.8256899982852837E-2</v>
      </c>
      <c r="F122" s="98">
        <v>2.1852640066061899E-2</v>
      </c>
      <c r="G122" s="98">
        <v>4.637681956456341E-2</v>
      </c>
      <c r="H122" s="98">
        <v>0.1155680595218907</v>
      </c>
      <c r="I122" s="98">
        <v>0.36106941202559262</v>
      </c>
      <c r="J122" s="98">
        <v>0.32542776191035239</v>
      </c>
      <c r="K122" s="98">
        <v>0.38808271631221558</v>
      </c>
      <c r="L122" s="98">
        <v>0.59341440372140719</v>
      </c>
      <c r="M122" s="98">
        <v>0.41784828833135473</v>
      </c>
      <c r="N122" s="98">
        <v>1.0315702942143736</v>
      </c>
      <c r="O122" s="98">
        <v>0.41941039029377281</v>
      </c>
      <c r="P122" s="98">
        <v>0.41248715754846843</v>
      </c>
      <c r="Q122" s="98">
        <v>0.79739478761003935</v>
      </c>
      <c r="R122" s="98">
        <v>0.9628663865287207</v>
      </c>
      <c r="S122" s="98">
        <v>1.2861790246732374</v>
      </c>
      <c r="T122" s="98">
        <v>1.4027460033881105</v>
      </c>
      <c r="U122" s="98">
        <v>1.8127830246503478</v>
      </c>
      <c r="V122" s="98">
        <v>2.225194695773733</v>
      </c>
      <c r="W122" s="98">
        <v>2.537726750125441</v>
      </c>
      <c r="X122" s="98">
        <v>2.5338014622247527</v>
      </c>
      <c r="Y122" s="98">
        <v>2.4550213940450751</v>
      </c>
      <c r="DA122" s="63" t="s">
        <v>1801</v>
      </c>
    </row>
    <row r="123" spans="1:105" ht="12" customHeight="1" x14ac:dyDescent="0.25">
      <c r="A123" s="121" t="s">
        <v>55</v>
      </c>
      <c r="B123" s="122">
        <v>3.2760029326509593E-2</v>
      </c>
      <c r="C123" s="122">
        <v>7.5332514833782546E-2</v>
      </c>
      <c r="D123" s="122">
        <v>0.14674372648277478</v>
      </c>
      <c r="E123" s="122">
        <v>0.32503247919850908</v>
      </c>
      <c r="F123" s="122">
        <v>0.65701970282847699</v>
      </c>
      <c r="G123" s="122">
        <v>1.4914096686257683</v>
      </c>
      <c r="H123" s="122">
        <v>2.4449358657124178</v>
      </c>
      <c r="I123" s="122">
        <v>3.4563720247546295</v>
      </c>
      <c r="J123" s="122">
        <v>4.4889844841401594</v>
      </c>
      <c r="K123" s="122">
        <v>5.823513309036831</v>
      </c>
      <c r="L123" s="122">
        <v>5.667015094585266</v>
      </c>
      <c r="M123" s="122">
        <v>6.02214070823696</v>
      </c>
      <c r="N123" s="122">
        <v>5.6101174420891988</v>
      </c>
      <c r="O123" s="122">
        <v>4.9950539704550962</v>
      </c>
      <c r="P123" s="122">
        <v>5.0566675237959791</v>
      </c>
      <c r="Q123" s="122">
        <v>6.7985195042757667</v>
      </c>
      <c r="R123" s="122">
        <v>7.9180933990488569</v>
      </c>
      <c r="S123" s="122">
        <v>9.1319186085688582</v>
      </c>
      <c r="T123" s="122">
        <v>11.310558645766385</v>
      </c>
      <c r="U123" s="122">
        <v>12.781578507805559</v>
      </c>
      <c r="V123" s="122">
        <v>15.29784766051284</v>
      </c>
      <c r="W123" s="122">
        <v>18.176666923429458</v>
      </c>
      <c r="X123" s="122">
        <v>17.63445236156257</v>
      </c>
      <c r="Y123" s="122">
        <v>16.965922181051841</v>
      </c>
      <c r="DA123" s="130" t="s">
        <v>1802</v>
      </c>
    </row>
    <row r="124" spans="1:105" ht="12" customHeight="1" x14ac:dyDescent="0.25">
      <c r="A124" s="97" t="s">
        <v>134</v>
      </c>
      <c r="B124" s="98">
        <v>8.9326819172364808E-3</v>
      </c>
      <c r="C124" s="98">
        <v>4.5274813267529551E-2</v>
      </c>
      <c r="D124" s="98">
        <v>6.2621032884627878E-2</v>
      </c>
      <c r="E124" s="98">
        <v>0.14519495983313302</v>
      </c>
      <c r="F124" s="98">
        <v>0.30134628992000756</v>
      </c>
      <c r="G124" s="98">
        <v>0.79370379940708591</v>
      </c>
      <c r="H124" s="98">
        <v>1.3365069185403187</v>
      </c>
      <c r="I124" s="98">
        <v>1.9443252454554178</v>
      </c>
      <c r="J124" s="98">
        <v>2.4434792669949976</v>
      </c>
      <c r="K124" s="98">
        <v>3.3873678176085464</v>
      </c>
      <c r="L124" s="98">
        <v>3.0849951057297393</v>
      </c>
      <c r="M124" s="98">
        <v>3.3220922315127792</v>
      </c>
      <c r="N124" s="98">
        <v>3.1757137738375452</v>
      </c>
      <c r="O124" s="98">
        <v>2.6956510405638778</v>
      </c>
      <c r="P124" s="98">
        <v>2.7919275179917213</v>
      </c>
      <c r="Q124" s="98">
        <v>4.6829900492152694</v>
      </c>
      <c r="R124" s="98">
        <v>5.4847962660234657</v>
      </c>
      <c r="S124" s="98">
        <v>5.8394844215134398</v>
      </c>
      <c r="T124" s="98">
        <v>7.1452530216808432</v>
      </c>
      <c r="U124" s="98">
        <v>7.7371308379126278</v>
      </c>
      <c r="V124" s="98">
        <v>8.8245788408194983</v>
      </c>
      <c r="W124" s="98">
        <v>9.9286085242374451</v>
      </c>
      <c r="X124" s="98">
        <v>9.007014546227806</v>
      </c>
      <c r="Y124" s="98">
        <v>8.3857028905361553</v>
      </c>
      <c r="DA124" s="63" t="s">
        <v>1803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2.1552460725790036E-3</v>
      </c>
      <c r="M125" s="98">
        <v>2.7248020129681571E-3</v>
      </c>
      <c r="N125" s="98">
        <v>2.8257653987136117E-3</v>
      </c>
      <c r="O125" s="98">
        <v>2.3455415483220519E-3</v>
      </c>
      <c r="P125" s="98">
        <v>2.3256867191860731E-3</v>
      </c>
      <c r="Q125" s="98">
        <v>4.9916659100464403E-3</v>
      </c>
      <c r="R125" s="98">
        <v>5.8375899938034673E-3</v>
      </c>
      <c r="S125" s="98">
        <v>5.7050100280494204E-3</v>
      </c>
      <c r="T125" s="98">
        <v>7.5051792390658798E-3</v>
      </c>
      <c r="U125" s="98">
        <v>8.2757463425075471E-3</v>
      </c>
      <c r="V125" s="98">
        <v>9.6301570569906104E-3</v>
      </c>
      <c r="W125" s="98">
        <v>1.1202930702774193E-2</v>
      </c>
      <c r="X125" s="98">
        <v>1.0283037177730724E-2</v>
      </c>
      <c r="Y125" s="98">
        <v>9.0934232896463831E-3</v>
      </c>
      <c r="DA125" s="63" t="s">
        <v>1804</v>
      </c>
    </row>
    <row r="126" spans="1:105" ht="12" customHeight="1" x14ac:dyDescent="0.25">
      <c r="A126" s="100" t="s">
        <v>212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7.4632392817918674E-4</v>
      </c>
      <c r="M126" s="101">
        <v>9.1334874151712399E-4</v>
      </c>
      <c r="N126" s="101">
        <v>8.8309311867954172E-4</v>
      </c>
      <c r="O126" s="101">
        <v>7.8415125435517697E-4</v>
      </c>
      <c r="P126" s="101">
        <v>8.1008688895928792E-4</v>
      </c>
      <c r="Q126" s="101">
        <v>1.6284116792035085E-3</v>
      </c>
      <c r="R126" s="101">
        <v>2.0524547710918883E-3</v>
      </c>
      <c r="S126" s="101">
        <v>2.1378505181163586E-3</v>
      </c>
      <c r="T126" s="101">
        <v>2.66593129696266E-3</v>
      </c>
      <c r="U126" s="101">
        <v>2.9380085683253813E-3</v>
      </c>
      <c r="V126" s="101">
        <v>3.5056846820320895E-3</v>
      </c>
      <c r="W126" s="101">
        <v>4.110311881956475E-3</v>
      </c>
      <c r="X126" s="101">
        <v>3.7685060548399213E-3</v>
      </c>
      <c r="Y126" s="101">
        <v>3.2975373328673848E-3</v>
      </c>
      <c r="DA126" s="131" t="s">
        <v>1805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1.4089221443998167E-3</v>
      </c>
      <c r="M127" s="104">
        <v>1.8114532714510329E-3</v>
      </c>
      <c r="N127" s="104">
        <v>1.9426722800340698E-3</v>
      </c>
      <c r="O127" s="104">
        <v>1.5613902939668749E-3</v>
      </c>
      <c r="P127" s="104">
        <v>1.5155998302267854E-3</v>
      </c>
      <c r="Q127" s="104">
        <v>3.3632542308429316E-3</v>
      </c>
      <c r="R127" s="104">
        <v>3.7851352227115794E-3</v>
      </c>
      <c r="S127" s="104">
        <v>3.5671595099330618E-3</v>
      </c>
      <c r="T127" s="104">
        <v>4.8392479421032197E-3</v>
      </c>
      <c r="U127" s="104">
        <v>5.3377377741821667E-3</v>
      </c>
      <c r="V127" s="104">
        <v>6.1244723749585206E-3</v>
      </c>
      <c r="W127" s="104">
        <v>7.0926188208177187E-3</v>
      </c>
      <c r="X127" s="104">
        <v>6.5145311228908039E-3</v>
      </c>
      <c r="Y127" s="104">
        <v>5.7958859567789987E-3</v>
      </c>
      <c r="DA127" s="132" t="s">
        <v>1806</v>
      </c>
    </row>
    <row r="128" spans="1:105" ht="12" customHeight="1" x14ac:dyDescent="0.25">
      <c r="A128" s="106" t="s">
        <v>122</v>
      </c>
      <c r="B128" s="101">
        <v>2.3827347409273111E-2</v>
      </c>
      <c r="C128" s="101">
        <v>3.0057701566252995E-2</v>
      </c>
      <c r="D128" s="101">
        <v>8.4122693598146892E-2</v>
      </c>
      <c r="E128" s="101">
        <v>0.17983751936537606</v>
      </c>
      <c r="F128" s="101">
        <v>0.35567341290846949</v>
      </c>
      <c r="G128" s="101">
        <v>0.69770586921868238</v>
      </c>
      <c r="H128" s="101">
        <v>1.1084289471720992</v>
      </c>
      <c r="I128" s="101">
        <v>1.5120467792992118</v>
      </c>
      <c r="J128" s="101">
        <v>2.0455052171451618</v>
      </c>
      <c r="K128" s="101">
        <v>2.4361454914282845</v>
      </c>
      <c r="L128" s="101">
        <v>2.4841219675905628</v>
      </c>
      <c r="M128" s="101">
        <v>2.5762944828872638</v>
      </c>
      <c r="N128" s="101">
        <v>2.3096950403767211</v>
      </c>
      <c r="O128" s="101">
        <v>2.1491733631383521</v>
      </c>
      <c r="P128" s="101">
        <v>2.0881326240836366</v>
      </c>
      <c r="Q128" s="101">
        <v>1.9384775901502238</v>
      </c>
      <c r="R128" s="101">
        <v>2.2048419355373756</v>
      </c>
      <c r="S128" s="101">
        <v>2.9329203558001224</v>
      </c>
      <c r="T128" s="101">
        <v>3.6597130836934135</v>
      </c>
      <c r="U128" s="101">
        <v>4.4415533490466759</v>
      </c>
      <c r="V128" s="101">
        <v>5.7608260543247329</v>
      </c>
      <c r="W128" s="101">
        <v>7.3715971153842492</v>
      </c>
      <c r="X128" s="101">
        <v>7.6808522799231991</v>
      </c>
      <c r="Y128" s="101">
        <v>7.6544339880646737</v>
      </c>
      <c r="DA128" s="131" t="s">
        <v>1807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9.5742775192385179E-2</v>
      </c>
      <c r="M129" s="104">
        <v>0.12102919182394908</v>
      </c>
      <c r="N129" s="104">
        <v>0.1218828624762191</v>
      </c>
      <c r="O129" s="104">
        <v>0.14788402520454327</v>
      </c>
      <c r="P129" s="104">
        <v>0.17428169500143534</v>
      </c>
      <c r="Q129" s="104">
        <v>0.17206019900022718</v>
      </c>
      <c r="R129" s="104">
        <v>0.22261760749421183</v>
      </c>
      <c r="S129" s="104">
        <v>0.35380882122724766</v>
      </c>
      <c r="T129" s="104">
        <v>0.49808736115306362</v>
      </c>
      <c r="U129" s="104">
        <v>0.59461857450374744</v>
      </c>
      <c r="V129" s="104">
        <v>0.7028126083116174</v>
      </c>
      <c r="W129" s="104">
        <v>0.86525835310499066</v>
      </c>
      <c r="X129" s="104">
        <v>0.93630249823383238</v>
      </c>
      <c r="Y129" s="104">
        <v>0.91669187916136452</v>
      </c>
      <c r="DA129" s="132" t="s">
        <v>1808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3.3157810496322729E-2</v>
      </c>
      <c r="M130" s="98">
        <v>4.0573887805151011E-2</v>
      </c>
      <c r="N130" s="98">
        <v>3.8086487450044539E-2</v>
      </c>
      <c r="O130" s="98">
        <v>4.9419659373050179E-2</v>
      </c>
      <c r="P130" s="98">
        <v>6.0540290274442514E-2</v>
      </c>
      <c r="Q130" s="98">
        <v>5.6063807367504027E-2</v>
      </c>
      <c r="R130" s="98">
        <v>7.8238700947732165E-2</v>
      </c>
      <c r="S130" s="98">
        <v>0.13252567073153368</v>
      </c>
      <c r="T130" s="98">
        <v>0.17690993737144103</v>
      </c>
      <c r="U130" s="98">
        <v>0.21114346255399252</v>
      </c>
      <c r="V130" s="98">
        <v>0.25585305887084092</v>
      </c>
      <c r="W130" s="98">
        <v>0.31742987423548313</v>
      </c>
      <c r="X130" s="98">
        <v>0.34349373291317026</v>
      </c>
      <c r="Y130" s="98">
        <v>0.33324839889085262</v>
      </c>
      <c r="DA130" s="63" t="s">
        <v>1809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6.2584964696062451E-2</v>
      </c>
      <c r="M131" s="98">
        <v>8.0455304018798066E-2</v>
      </c>
      <c r="N131" s="98">
        <v>8.3796375026174555E-2</v>
      </c>
      <c r="O131" s="98">
        <v>9.8464365831493095E-2</v>
      </c>
      <c r="P131" s="98">
        <v>0.11374140472699282</v>
      </c>
      <c r="Q131" s="98">
        <v>0.11599639163272316</v>
      </c>
      <c r="R131" s="98">
        <v>0.14437890654647967</v>
      </c>
      <c r="S131" s="98">
        <v>0.22128315049571395</v>
      </c>
      <c r="T131" s="98">
        <v>0.32117742378162262</v>
      </c>
      <c r="U131" s="98">
        <v>0.38347511194975492</v>
      </c>
      <c r="V131" s="98">
        <v>0.44695954944077648</v>
      </c>
      <c r="W131" s="98">
        <v>0.54782847886950747</v>
      </c>
      <c r="X131" s="98">
        <v>0.59280876532066207</v>
      </c>
      <c r="Y131" s="98">
        <v>0.58344348027051185</v>
      </c>
      <c r="DA131" s="63" t="s">
        <v>1810</v>
      </c>
    </row>
    <row r="132" spans="1:105" ht="12" customHeight="1" x14ac:dyDescent="0.25">
      <c r="A132" s="121" t="s">
        <v>54</v>
      </c>
      <c r="B132" s="122">
        <v>1.7062662555838312E-2</v>
      </c>
      <c r="C132" s="122">
        <v>4.832403159986505E-2</v>
      </c>
      <c r="D132" s="122">
        <v>9.0556865976964912E-2</v>
      </c>
      <c r="E132" s="122">
        <v>0.20806796361595123</v>
      </c>
      <c r="F132" s="122">
        <v>0.44732589925835414</v>
      </c>
      <c r="G132" s="122">
        <v>0.96430101763992604</v>
      </c>
      <c r="H132" s="122">
        <v>1.5918843388884381</v>
      </c>
      <c r="I132" s="122">
        <v>2.3388039725894627</v>
      </c>
      <c r="J132" s="122">
        <v>2.7976690472361558</v>
      </c>
      <c r="K132" s="122">
        <v>3.4868247613290544</v>
      </c>
      <c r="L132" s="122">
        <v>3.2450513253047282</v>
      </c>
      <c r="M132" s="122">
        <v>3.5135420952000214</v>
      </c>
      <c r="N132" s="122">
        <v>3.2857524502035633</v>
      </c>
      <c r="O132" s="122">
        <v>3.0179657381818066</v>
      </c>
      <c r="P132" s="122">
        <v>3.2611034363196132</v>
      </c>
      <c r="Q132" s="122">
        <v>3.9848786621264214</v>
      </c>
      <c r="R132" s="122">
        <v>4.8151777085366891</v>
      </c>
      <c r="S132" s="122">
        <v>5.7306921453274899</v>
      </c>
      <c r="T132" s="122">
        <v>6.802530072293445</v>
      </c>
      <c r="U132" s="122">
        <v>7.6957195342765221</v>
      </c>
      <c r="V132" s="122">
        <v>9.1306109109979143</v>
      </c>
      <c r="W132" s="122">
        <v>10.614531753448023</v>
      </c>
      <c r="X132" s="122">
        <v>10.210027209777747</v>
      </c>
      <c r="Y132" s="122">
        <v>9.6451996831411755</v>
      </c>
      <c r="DA132" s="130" t="s">
        <v>1811</v>
      </c>
    </row>
    <row r="133" spans="1:105" ht="12" customHeight="1" x14ac:dyDescent="0.25">
      <c r="A133" s="97" t="s">
        <v>175</v>
      </c>
      <c r="B133" s="98">
        <v>5.3029207335941178E-3</v>
      </c>
      <c r="C133" s="98">
        <v>2.6296631128475662E-2</v>
      </c>
      <c r="D133" s="98">
        <v>4.1992663801042551E-2</v>
      </c>
      <c r="E133" s="98">
        <v>0.10030679348580473</v>
      </c>
      <c r="F133" s="98">
        <v>0.21767477287452769</v>
      </c>
      <c r="G133" s="98">
        <v>0.53444826175831894</v>
      </c>
      <c r="H133" s="98">
        <v>0.91760302050932741</v>
      </c>
      <c r="I133" s="98">
        <v>1.372767737443664</v>
      </c>
      <c r="J133" s="98">
        <v>1.5971202965729054</v>
      </c>
      <c r="K133" s="98">
        <v>2.099596977174738</v>
      </c>
      <c r="L133" s="98">
        <v>1.8444491863110828</v>
      </c>
      <c r="M133" s="98">
        <v>2.0423283386861382</v>
      </c>
      <c r="N133" s="98">
        <v>1.9514330256107242</v>
      </c>
      <c r="O133" s="98">
        <v>1.6430912175217758</v>
      </c>
      <c r="P133" s="98">
        <v>1.6533826979927675</v>
      </c>
      <c r="Q133" s="98">
        <v>1.7518460282147073</v>
      </c>
      <c r="R133" s="98">
        <v>1.9794237281165699</v>
      </c>
      <c r="S133" s="98">
        <v>2.0516133346258063</v>
      </c>
      <c r="T133" s="98">
        <v>2.4493281317348639</v>
      </c>
      <c r="U133" s="98">
        <v>2.5971402483362822</v>
      </c>
      <c r="V133" s="98">
        <v>2.9105960893081853</v>
      </c>
      <c r="W133" s="98">
        <v>3.2172395792049668</v>
      </c>
      <c r="X133" s="98">
        <v>2.88449219302704</v>
      </c>
      <c r="Y133" s="98">
        <v>2.661740595388745</v>
      </c>
      <c r="DA133" s="63" t="s">
        <v>1812</v>
      </c>
    </row>
    <row r="134" spans="1:105" ht="12" customHeight="1" x14ac:dyDescent="0.25">
      <c r="A134" s="109" t="s">
        <v>120</v>
      </c>
      <c r="B134" s="33">
        <v>1.1759741822244194E-2</v>
      </c>
      <c r="C134" s="33">
        <v>2.2027400471389388E-2</v>
      </c>
      <c r="D134" s="33">
        <v>4.8564202175922368E-2</v>
      </c>
      <c r="E134" s="33">
        <v>0.10776117013014649</v>
      </c>
      <c r="F134" s="33">
        <v>0.22965112638382645</v>
      </c>
      <c r="G134" s="33">
        <v>0.42985275588160704</v>
      </c>
      <c r="H134" s="33">
        <v>0.67428131837911076</v>
      </c>
      <c r="I134" s="33">
        <v>0.96603623514579873</v>
      </c>
      <c r="J134" s="33">
        <v>1.2005487506632504</v>
      </c>
      <c r="K134" s="33">
        <v>1.3872277841543166</v>
      </c>
      <c r="L134" s="33">
        <v>1.4006021389936456</v>
      </c>
      <c r="M134" s="33">
        <v>1.471213756513883</v>
      </c>
      <c r="N134" s="33">
        <v>1.3343194245928391</v>
      </c>
      <c r="O134" s="33">
        <v>1.3748745206600306</v>
      </c>
      <c r="P134" s="33">
        <v>1.6077207383268457</v>
      </c>
      <c r="Q134" s="33">
        <v>2.2330326339117139</v>
      </c>
      <c r="R134" s="33">
        <v>2.8357539804201188</v>
      </c>
      <c r="S134" s="33">
        <v>3.6790788107016841</v>
      </c>
      <c r="T134" s="33">
        <v>4.3532019405585816</v>
      </c>
      <c r="U134" s="33">
        <v>5.0985792859402403</v>
      </c>
      <c r="V134" s="33">
        <v>6.2200148216897295</v>
      </c>
      <c r="W134" s="33">
        <v>7.3972921742430557</v>
      </c>
      <c r="X134" s="33">
        <v>7.3255350167507078</v>
      </c>
      <c r="Y134" s="33">
        <v>6.983459087752431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0.48592832141984871</v>
      </c>
      <c r="C136" s="119">
        <f t="shared" si="26"/>
        <v>0.48819805058116206</v>
      </c>
      <c r="D136" s="119">
        <f t="shared" si="26"/>
        <v>0.50860732084862892</v>
      </c>
      <c r="E136" s="119">
        <f t="shared" si="26"/>
        <v>0.51588245069063343</v>
      </c>
      <c r="F136" s="119">
        <f t="shared" si="26"/>
        <v>0.52228806311179088</v>
      </c>
      <c r="G136" s="119">
        <f t="shared" si="26"/>
        <v>0.52305999856301488</v>
      </c>
      <c r="H136" s="119">
        <f t="shared" si="26"/>
        <v>0.52624676652269109</v>
      </c>
      <c r="I136" s="119">
        <f t="shared" si="26"/>
        <v>0.53501493855485138</v>
      </c>
      <c r="J136" s="119">
        <f t="shared" si="26"/>
        <v>0.53653407395978658</v>
      </c>
      <c r="K136" s="119">
        <f t="shared" si="26"/>
        <v>0.5374352396190164</v>
      </c>
      <c r="L136" s="119">
        <f t="shared" si="26"/>
        <v>0.54173143161002746</v>
      </c>
      <c r="M136" s="119">
        <f t="shared" si="26"/>
        <v>0.5383696309667243</v>
      </c>
      <c r="N136" s="119">
        <f t="shared" si="26"/>
        <v>0.54676473156621086</v>
      </c>
      <c r="O136" s="119">
        <f t="shared" si="26"/>
        <v>0.54436580432131576</v>
      </c>
      <c r="P136" s="119">
        <f t="shared" si="26"/>
        <v>0.55479606474672671</v>
      </c>
      <c r="Q136" s="119">
        <f t="shared" si="26"/>
        <v>0.5788019868139217</v>
      </c>
      <c r="R136" s="119">
        <f t="shared" ref="R136:V136" si="27">IF(R117=0,"",R117/R98)</f>
        <v>0.60117190123038955</v>
      </c>
      <c r="S136" s="119">
        <f t="shared" si="27"/>
        <v>0.62556863388868633</v>
      </c>
      <c r="T136" s="119">
        <f t="shared" si="27"/>
        <v>0.64744077996854454</v>
      </c>
      <c r="U136" s="119">
        <f t="shared" si="27"/>
        <v>0.67204649177634612</v>
      </c>
      <c r="V136" s="119">
        <f t="shared" si="27"/>
        <v>0.69067510071820271</v>
      </c>
      <c r="W136" s="119">
        <f t="shared" ref="W136:Y136" si="28">IF(W117=0,"",W117/W98)</f>
        <v>0.70687981893166663</v>
      </c>
      <c r="X136" s="119">
        <f t="shared" si="28"/>
        <v>0.7248063988410326</v>
      </c>
      <c r="Y136" s="119">
        <f t="shared" si="28"/>
        <v>0.7380092581126797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0.44061672705943594</v>
      </c>
      <c r="C137" s="124">
        <f t="shared" si="29"/>
        <v>0.46255376481313937</v>
      </c>
      <c r="D137" s="124">
        <f t="shared" si="29"/>
        <v>0.47870983260155092</v>
      </c>
      <c r="E137" s="124">
        <f t="shared" si="29"/>
        <v>0.48771688031713395</v>
      </c>
      <c r="F137" s="124">
        <f t="shared" si="29"/>
        <v>0.49381829294409174</v>
      </c>
      <c r="G137" s="124">
        <f t="shared" si="29"/>
        <v>0.49872767044492822</v>
      </c>
      <c r="H137" s="124">
        <f t="shared" si="29"/>
        <v>0.5026094045236974</v>
      </c>
      <c r="I137" s="124">
        <f t="shared" si="29"/>
        <v>0.50607605497366048</v>
      </c>
      <c r="J137" s="124">
        <f t="shared" si="29"/>
        <v>0.50876832827523422</v>
      </c>
      <c r="K137" s="124">
        <f t="shared" si="29"/>
        <v>0.51132261221329955</v>
      </c>
      <c r="L137" s="124">
        <f t="shared" si="29"/>
        <v>0.5121332672742539</v>
      </c>
      <c r="M137" s="124">
        <f t="shared" si="29"/>
        <v>0.51291608053522009</v>
      </c>
      <c r="N137" s="124">
        <f t="shared" si="29"/>
        <v>0.51303025130307056</v>
      </c>
      <c r="O137" s="124">
        <f t="shared" si="29"/>
        <v>0.51538106358978042</v>
      </c>
      <c r="P137" s="124">
        <f t="shared" si="29"/>
        <v>0.52475118131232668</v>
      </c>
      <c r="Q137" s="124">
        <f t="shared" si="29"/>
        <v>0.5419369793443285</v>
      </c>
      <c r="R137" s="124">
        <f t="shared" ref="R137:V137" si="30">IF(R118=0,"",R118/R99)</f>
        <v>0.56485946277941246</v>
      </c>
      <c r="S137" s="124">
        <f t="shared" si="30"/>
        <v>0.58986430511301979</v>
      </c>
      <c r="T137" s="124">
        <f t="shared" si="30"/>
        <v>0.6147416156512544</v>
      </c>
      <c r="U137" s="124">
        <f t="shared" si="30"/>
        <v>0.63738525354019537</v>
      </c>
      <c r="V137" s="124">
        <f t="shared" si="30"/>
        <v>0.65924843059351523</v>
      </c>
      <c r="W137" s="124">
        <f t="shared" ref="W137:Y137" si="31">IF(W118=0,"",W118/W99)</f>
        <v>0.67834470199408969</v>
      </c>
      <c r="X137" s="124">
        <f t="shared" si="31"/>
        <v>0.69096054762465187</v>
      </c>
      <c r="Y137" s="124">
        <f t="shared" si="31"/>
        <v>0.70038781972730957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0.43498183436260102</v>
      </c>
      <c r="C138" s="111">
        <f t="shared" si="32"/>
        <v>0.45699424771121971</v>
      </c>
      <c r="D138" s="111">
        <f t="shared" si="32"/>
        <v>0.47315816254324333</v>
      </c>
      <c r="E138" s="111">
        <f t="shared" si="32"/>
        <v>0.48223092792695388</v>
      </c>
      <c r="F138" s="111">
        <f t="shared" si="32"/>
        <v>0.48839935075450741</v>
      </c>
      <c r="G138" s="111">
        <f t="shared" si="32"/>
        <v>0.49340491343786874</v>
      </c>
      <c r="H138" s="111">
        <f t="shared" si="32"/>
        <v>0.49733620911633802</v>
      </c>
      <c r="I138" s="111">
        <f t="shared" si="32"/>
        <v>0.50090615209021028</v>
      </c>
      <c r="J138" s="111">
        <f t="shared" si="32"/>
        <v>0.50362188966638732</v>
      </c>
      <c r="K138" s="111">
        <f t="shared" si="32"/>
        <v>0.5062379325088443</v>
      </c>
      <c r="L138" s="111">
        <f t="shared" si="32"/>
        <v>0.50705750120760928</v>
      </c>
      <c r="M138" s="111">
        <f t="shared" si="32"/>
        <v>0.50785953167300046</v>
      </c>
      <c r="N138" s="111">
        <f t="shared" si="32"/>
        <v>0.50811820999847113</v>
      </c>
      <c r="O138" s="111">
        <f t="shared" si="32"/>
        <v>0.51045997295676948</v>
      </c>
      <c r="P138" s="111">
        <f t="shared" si="32"/>
        <v>0.51990357646077301</v>
      </c>
      <c r="Q138" s="111">
        <f t="shared" si="32"/>
        <v>0.53712272171388487</v>
      </c>
      <c r="R138" s="111">
        <f t="shared" ref="R138:V138" si="33">IF(R119=0,"",R119/R100)</f>
        <v>0.56012415940438054</v>
      </c>
      <c r="S138" s="111">
        <f t="shared" si="33"/>
        <v>0.5851951877391085</v>
      </c>
      <c r="T138" s="111">
        <f t="shared" si="33"/>
        <v>0.61019439735808623</v>
      </c>
      <c r="U138" s="111">
        <f t="shared" si="33"/>
        <v>0.63296565097143509</v>
      </c>
      <c r="V138" s="111">
        <f t="shared" si="33"/>
        <v>0.65493353152049838</v>
      </c>
      <c r="W138" s="111">
        <f t="shared" ref="W138:Y138" si="34">IF(W119=0,"",W119/W100)</f>
        <v>0.67413892863739855</v>
      </c>
      <c r="X138" s="111">
        <f t="shared" si="34"/>
        <v>0.68685952238300019</v>
      </c>
      <c r="Y138" s="111">
        <f t="shared" si="34"/>
        <v>0.69634428206738397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1.6278268451584426</v>
      </c>
      <c r="C140" s="124">
        <f t="shared" si="38"/>
        <v>1.9976025507969615</v>
      </c>
      <c r="D140" s="124">
        <f t="shared" si="38"/>
        <v>2.1251429296086322</v>
      </c>
      <c r="E140" s="124">
        <f t="shared" si="38"/>
        <v>2.2103081917179144</v>
      </c>
      <c r="F140" s="124">
        <f t="shared" si="38"/>
        <v>2.2764890240163829</v>
      </c>
      <c r="G140" s="124">
        <f t="shared" si="38"/>
        <v>2.347938716089919</v>
      </c>
      <c r="H140" s="124">
        <f t="shared" si="38"/>
        <v>2.4120799828190704</v>
      </c>
      <c r="I140" s="124">
        <f t="shared" si="38"/>
        <v>2.4695046691324056</v>
      </c>
      <c r="J140" s="124">
        <f t="shared" si="38"/>
        <v>2.521923547704878</v>
      </c>
      <c r="K140" s="124">
        <f t="shared" si="38"/>
        <v>2.6289031080014964</v>
      </c>
      <c r="L140" s="124">
        <f t="shared" si="38"/>
        <v>2.6601484637984321</v>
      </c>
      <c r="M140" s="124">
        <f t="shared" si="38"/>
        <v>2.6878058997113095</v>
      </c>
      <c r="N140" s="124">
        <f t="shared" si="38"/>
        <v>2.7391641566224472</v>
      </c>
      <c r="O140" s="124">
        <f t="shared" si="38"/>
        <v>2.7753029634499451</v>
      </c>
      <c r="P140" s="124">
        <f t="shared" si="38"/>
        <v>2.9346474760589256</v>
      </c>
      <c r="Q140" s="124">
        <f t="shared" si="38"/>
        <v>3.1044526094994249</v>
      </c>
      <c r="R140" s="124">
        <f t="shared" ref="R140:V140" si="39">IF(R121=0,"",R121/R102)</f>
        <v>3.2833656100171655</v>
      </c>
      <c r="S140" s="124">
        <f t="shared" si="39"/>
        <v>3.4274456696371707</v>
      </c>
      <c r="T140" s="124">
        <f t="shared" si="39"/>
        <v>3.4655560602218825</v>
      </c>
      <c r="U140" s="124">
        <f t="shared" si="39"/>
        <v>3.4830367610545365</v>
      </c>
      <c r="V140" s="124">
        <f t="shared" si="39"/>
        <v>3.4948512231868287</v>
      </c>
      <c r="W140" s="124">
        <f t="shared" ref="W140:Y140" si="40">IF(W121=0,"",W121/W102)</f>
        <v>3.5064386233239873</v>
      </c>
      <c r="X140" s="124">
        <f t="shared" si="40"/>
        <v>3.527693685453626</v>
      </c>
      <c r="Y140" s="124">
        <f t="shared" si="40"/>
        <v>3.5459636284065668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1.6278268451584426</v>
      </c>
      <c r="C141" s="111">
        <f t="shared" si="41"/>
        <v>1.9976025507969615</v>
      </c>
      <c r="D141" s="111">
        <f t="shared" si="41"/>
        <v>2.1251429296086322</v>
      </c>
      <c r="E141" s="111">
        <f t="shared" si="41"/>
        <v>2.2103081917179144</v>
      </c>
      <c r="F141" s="111">
        <f t="shared" si="41"/>
        <v>2.2764890240163829</v>
      </c>
      <c r="G141" s="111">
        <f t="shared" si="41"/>
        <v>2.347938716089919</v>
      </c>
      <c r="H141" s="111">
        <f t="shared" si="41"/>
        <v>2.4120799828190704</v>
      </c>
      <c r="I141" s="111">
        <f t="shared" si="41"/>
        <v>2.4695046691324056</v>
      </c>
      <c r="J141" s="111">
        <f t="shared" si="41"/>
        <v>2.521923547704878</v>
      </c>
      <c r="K141" s="111">
        <f t="shared" si="41"/>
        <v>2.6289031080014964</v>
      </c>
      <c r="L141" s="111">
        <f t="shared" si="41"/>
        <v>2.6601484637984321</v>
      </c>
      <c r="M141" s="111">
        <f t="shared" si="41"/>
        <v>2.6878058997113095</v>
      </c>
      <c r="N141" s="111">
        <f t="shared" si="41"/>
        <v>2.7391641566224472</v>
      </c>
      <c r="O141" s="111">
        <f t="shared" si="41"/>
        <v>2.7753029634499451</v>
      </c>
      <c r="P141" s="111">
        <f t="shared" si="41"/>
        <v>2.9346474760589256</v>
      </c>
      <c r="Q141" s="111">
        <f t="shared" si="41"/>
        <v>3.1044526094994249</v>
      </c>
      <c r="R141" s="111">
        <f t="shared" ref="R141:V141" si="42">IF(R122=0,"",R122/R103)</f>
        <v>3.2833656100171655</v>
      </c>
      <c r="S141" s="111">
        <f t="shared" si="42"/>
        <v>3.4274456696371707</v>
      </c>
      <c r="T141" s="111">
        <f t="shared" si="42"/>
        <v>3.4655560602218825</v>
      </c>
      <c r="U141" s="111">
        <f t="shared" si="42"/>
        <v>3.4830367610545365</v>
      </c>
      <c r="V141" s="111">
        <f t="shared" si="42"/>
        <v>3.4948512231868287</v>
      </c>
      <c r="W141" s="111">
        <f t="shared" ref="W141:Y141" si="43">IF(W122=0,"",W122/W103)</f>
        <v>3.5064386233239873</v>
      </c>
      <c r="X141" s="111">
        <f t="shared" si="43"/>
        <v>3.527693685453626</v>
      </c>
      <c r="Y141" s="111">
        <f t="shared" si="43"/>
        <v>3.5459636284065668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0.52894011293087995</v>
      </c>
      <c r="C142" s="124">
        <f t="shared" si="44"/>
        <v>0.52084249100814317</v>
      </c>
      <c r="D142" s="124">
        <f t="shared" si="44"/>
        <v>0.54373227982748229</v>
      </c>
      <c r="E142" s="124">
        <f t="shared" si="44"/>
        <v>0.54878368104515796</v>
      </c>
      <c r="F142" s="124">
        <f t="shared" si="44"/>
        <v>0.55271200275058896</v>
      </c>
      <c r="G142" s="124">
        <f t="shared" si="44"/>
        <v>0.55302713960218541</v>
      </c>
      <c r="H142" s="124">
        <f t="shared" si="44"/>
        <v>0.55589009321829475</v>
      </c>
      <c r="I142" s="124">
        <f t="shared" si="44"/>
        <v>0.55849522397761919</v>
      </c>
      <c r="J142" s="124">
        <f t="shared" si="44"/>
        <v>0.56180440621884475</v>
      </c>
      <c r="K142" s="124">
        <f t="shared" si="44"/>
        <v>0.56287303261675625</v>
      </c>
      <c r="L142" s="124">
        <f t="shared" si="44"/>
        <v>0.56784926038680461</v>
      </c>
      <c r="M142" s="124">
        <f t="shared" si="44"/>
        <v>0.56949745372138527</v>
      </c>
      <c r="N142" s="124">
        <f t="shared" si="44"/>
        <v>0.57091613983399703</v>
      </c>
      <c r="O142" s="124">
        <f t="shared" si="44"/>
        <v>0.5781331670911789</v>
      </c>
      <c r="P142" s="124">
        <f t="shared" si="44"/>
        <v>0.59174664472028204</v>
      </c>
      <c r="Q142" s="124">
        <f t="shared" si="44"/>
        <v>0.60931114179933388</v>
      </c>
      <c r="R142" s="124">
        <f t="shared" ref="R142:V142" si="45">IF(R123=0,"",R123/R104)</f>
        <v>0.63100514582885137</v>
      </c>
      <c r="S142" s="124">
        <f t="shared" si="45"/>
        <v>0.65164399191955635</v>
      </c>
      <c r="T142" s="124">
        <f t="shared" si="45"/>
        <v>0.67003402305636284</v>
      </c>
      <c r="U142" s="124">
        <f t="shared" si="45"/>
        <v>0.68635536226068505</v>
      </c>
      <c r="V142" s="124">
        <f t="shared" si="45"/>
        <v>0.7008415436706027</v>
      </c>
      <c r="W142" s="124">
        <f t="shared" ref="W142:Y142" si="46">IF(W123=0,"",W123/W104)</f>
        <v>0.71386331078769982</v>
      </c>
      <c r="X142" s="124">
        <f t="shared" si="46"/>
        <v>0.7232000499742226</v>
      </c>
      <c r="Y142" s="124">
        <f t="shared" si="46"/>
        <v>0.73071192133181162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0.46246956177524201</v>
      </c>
      <c r="C143" s="111">
        <f t="shared" si="47"/>
        <v>0.49488762598757058</v>
      </c>
      <c r="D143" s="111">
        <f t="shared" si="47"/>
        <v>0.5079968267169358</v>
      </c>
      <c r="E143" s="111">
        <f t="shared" si="47"/>
        <v>0.51714692958939357</v>
      </c>
      <c r="F143" s="111">
        <f t="shared" si="47"/>
        <v>0.52424024891759158</v>
      </c>
      <c r="G143" s="111">
        <f t="shared" si="47"/>
        <v>0.53059094349819147</v>
      </c>
      <c r="H143" s="111">
        <f t="shared" si="47"/>
        <v>0.53576362108578601</v>
      </c>
      <c r="I143" s="111">
        <f t="shared" si="47"/>
        <v>0.54051288749335413</v>
      </c>
      <c r="J143" s="111">
        <f t="shared" si="47"/>
        <v>0.54412049351101488</v>
      </c>
      <c r="K143" s="111">
        <f t="shared" si="47"/>
        <v>0.54751181664633386</v>
      </c>
      <c r="L143" s="111">
        <f t="shared" si="47"/>
        <v>0.54864394958766771</v>
      </c>
      <c r="M143" s="111">
        <f t="shared" si="47"/>
        <v>0.54980780639207394</v>
      </c>
      <c r="N143" s="111">
        <f t="shared" si="47"/>
        <v>0.55048812190635221</v>
      </c>
      <c r="O143" s="111">
        <f t="shared" si="47"/>
        <v>0.55542185591963855</v>
      </c>
      <c r="P143" s="111">
        <f t="shared" si="47"/>
        <v>0.57222117307808185</v>
      </c>
      <c r="Q143" s="111">
        <f t="shared" si="47"/>
        <v>0.60071664950524939</v>
      </c>
      <c r="R143" s="111">
        <f t="shared" ref="R143:V143" si="48">IF(R124=0,"",R124/R105)</f>
        <v>0.62451611476419311</v>
      </c>
      <c r="S143" s="111">
        <f t="shared" si="48"/>
        <v>0.64435053236207751</v>
      </c>
      <c r="T143" s="111">
        <f t="shared" si="48"/>
        <v>0.66460871449868597</v>
      </c>
      <c r="U143" s="111">
        <f t="shared" si="48"/>
        <v>0.68352792618608327</v>
      </c>
      <c r="V143" s="111">
        <f t="shared" si="48"/>
        <v>0.7015153118515115</v>
      </c>
      <c r="W143" s="111">
        <f t="shared" ref="W143:Y143" si="49">IF(W124=0,"",W124/W105)</f>
        <v>0.71796176332231432</v>
      </c>
      <c r="X143" s="111">
        <f t="shared" si="49"/>
        <v>0.73077670811561735</v>
      </c>
      <c r="Y143" s="111">
        <f t="shared" si="49"/>
        <v>0.7411348250843105</v>
      </c>
      <c r="DA143" s="63" t="s">
        <v>1971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>
        <f t="shared" si="50"/>
        <v>0.79852852121988371</v>
      </c>
      <c r="M144" s="111">
        <f t="shared" si="50"/>
        <v>0.80509815519443562</v>
      </c>
      <c r="N144" s="111">
        <f t="shared" si="50"/>
        <v>0.81697288010630076</v>
      </c>
      <c r="O144" s="111">
        <f t="shared" si="50"/>
        <v>0.80667331299954748</v>
      </c>
      <c r="P144" s="111">
        <f t="shared" si="50"/>
        <v>0.80430892343353277</v>
      </c>
      <c r="Q144" s="111">
        <f t="shared" si="50"/>
        <v>0.83726529482040912</v>
      </c>
      <c r="R144" s="111">
        <f t="shared" ref="R144:V144" si="51">IF(R125=0,"",R125/R106)</f>
        <v>0.83451943043063626</v>
      </c>
      <c r="S144" s="111">
        <f t="shared" si="51"/>
        <v>0.82692745932740996</v>
      </c>
      <c r="T144" s="111">
        <f t="shared" si="51"/>
        <v>0.84486917925705629</v>
      </c>
      <c r="U144" s="111">
        <f t="shared" si="51"/>
        <v>0.85648977808310878</v>
      </c>
      <c r="V144" s="111">
        <f t="shared" si="51"/>
        <v>0.85996196316776674</v>
      </c>
      <c r="W144" s="111">
        <f t="shared" ref="W144:Y144" si="52">IF(W125=0,"",W125/W106)</f>
        <v>0.86969396568471402</v>
      </c>
      <c r="X144" s="111">
        <f t="shared" si="52"/>
        <v>0.8774295853875852</v>
      </c>
      <c r="Y144" s="111">
        <f t="shared" si="52"/>
        <v>0.88608809199148375</v>
      </c>
      <c r="DA144" s="63" t="s">
        <v>1972</v>
      </c>
    </row>
    <row r="145" spans="1:105" ht="12" customHeight="1" x14ac:dyDescent="0.25">
      <c r="A145" s="100" t="s">
        <v>212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>
        <f t="shared" si="53"/>
        <v>0.57850088578323744</v>
      </c>
      <c r="M145" s="112">
        <f t="shared" si="53"/>
        <v>0.58064819568651438</v>
      </c>
      <c r="N145" s="112">
        <f t="shared" si="53"/>
        <v>0.58245696098579147</v>
      </c>
      <c r="O145" s="112">
        <f t="shared" si="53"/>
        <v>0.58245696098579114</v>
      </c>
      <c r="P145" s="112">
        <f t="shared" si="53"/>
        <v>0.58875403961528439</v>
      </c>
      <c r="Q145" s="112">
        <f t="shared" si="53"/>
        <v>0.62664607710279374</v>
      </c>
      <c r="R145" s="112">
        <f t="shared" ref="R145:V145" si="54">IF(R126=0,"",R126/R107)</f>
        <v>0.63939073207493313</v>
      </c>
      <c r="S145" s="112">
        <f t="shared" si="54"/>
        <v>0.64163378710495</v>
      </c>
      <c r="T145" s="112">
        <f t="shared" si="54"/>
        <v>0.6592318896616306</v>
      </c>
      <c r="U145" s="112">
        <f t="shared" si="54"/>
        <v>0.67936148604843405</v>
      </c>
      <c r="V145" s="112">
        <f t="shared" si="54"/>
        <v>0.690927793060369</v>
      </c>
      <c r="W145" s="112">
        <f t="shared" ref="W145:Y145" si="55">IF(W126=0,"",W126/W107)</f>
        <v>0.71004015719147551</v>
      </c>
      <c r="X145" s="112">
        <f t="shared" si="55"/>
        <v>0.72402067974097495</v>
      </c>
      <c r="Y145" s="112">
        <f t="shared" si="55"/>
        <v>0.73827372470559927</v>
      </c>
      <c r="DA145" s="131" t="s">
        <v>1973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0.55906420636669352</v>
      </c>
      <c r="C147" s="112">
        <f t="shared" si="59"/>
        <v>0.56551688340671158</v>
      </c>
      <c r="D147" s="112">
        <f t="shared" si="59"/>
        <v>0.57377848361725581</v>
      </c>
      <c r="E147" s="112">
        <f t="shared" si="59"/>
        <v>0.5772970482127755</v>
      </c>
      <c r="F147" s="112">
        <f t="shared" si="59"/>
        <v>0.57937172382341606</v>
      </c>
      <c r="G147" s="112">
        <f t="shared" si="59"/>
        <v>0.58097394246557876</v>
      </c>
      <c r="H147" s="112">
        <f t="shared" si="59"/>
        <v>0.58226420736352502</v>
      </c>
      <c r="I147" s="112">
        <f t="shared" si="59"/>
        <v>0.58345562661131056</v>
      </c>
      <c r="J147" s="112">
        <f t="shared" si="59"/>
        <v>0.58449642885311259</v>
      </c>
      <c r="K147" s="112">
        <f t="shared" si="59"/>
        <v>0.58572288652950522</v>
      </c>
      <c r="L147" s="112">
        <f t="shared" si="59"/>
        <v>0.58647734118385186</v>
      </c>
      <c r="M147" s="112">
        <f t="shared" si="59"/>
        <v>0.5881852078628429</v>
      </c>
      <c r="N147" s="112">
        <f t="shared" si="59"/>
        <v>0.59126082621394205</v>
      </c>
      <c r="O147" s="112">
        <f t="shared" si="59"/>
        <v>0.59649701927564891</v>
      </c>
      <c r="P147" s="112">
        <f t="shared" si="59"/>
        <v>0.60526251746803506</v>
      </c>
      <c r="Q147" s="112">
        <f t="shared" si="59"/>
        <v>0.61567957959092812</v>
      </c>
      <c r="R147" s="112">
        <f t="shared" ref="R147:V147" si="60">IF(R128=0,"",R128/R109)</f>
        <v>0.6317313545913148</v>
      </c>
      <c r="S147" s="112">
        <f t="shared" si="60"/>
        <v>0.64895988390053461</v>
      </c>
      <c r="T147" s="112">
        <f t="shared" si="60"/>
        <v>0.66117893430883778</v>
      </c>
      <c r="U147" s="112">
        <f t="shared" si="60"/>
        <v>0.67317107258145237</v>
      </c>
      <c r="V147" s="112">
        <f t="shared" si="60"/>
        <v>0.68450910687200461</v>
      </c>
      <c r="W147" s="112">
        <f t="shared" ref="W147:Y147" si="61">IF(W128=0,"",W128/W109)</f>
        <v>0.69451124493086003</v>
      </c>
      <c r="X147" s="112">
        <f t="shared" si="61"/>
        <v>0.70064087552822052</v>
      </c>
      <c r="Y147" s="112">
        <f t="shared" si="61"/>
        <v>0.70635187997248794</v>
      </c>
      <c r="DA147" s="131" t="s">
        <v>1975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>
        <f t="shared" si="62"/>
        <v>0.80811021962479546</v>
      </c>
      <c r="M148" s="113">
        <f t="shared" si="62"/>
        <v>0.81366838838443423</v>
      </c>
      <c r="N148" s="113">
        <f t="shared" si="62"/>
        <v>0.82484769890436516</v>
      </c>
      <c r="O148" s="113">
        <f t="shared" si="62"/>
        <v>0.81824674351642945</v>
      </c>
      <c r="P148" s="113">
        <f t="shared" si="62"/>
        <v>0.81681959414942074</v>
      </c>
      <c r="Q148" s="113">
        <f t="shared" si="62"/>
        <v>0.82895361466417461</v>
      </c>
      <c r="R148" s="113">
        <f t="shared" ref="R148:V148" si="63">IF(R129=0,"",R129/R110)</f>
        <v>0.82832784654901048</v>
      </c>
      <c r="S148" s="113">
        <f t="shared" si="63"/>
        <v>0.83296902408170836</v>
      </c>
      <c r="T148" s="113">
        <f t="shared" si="63"/>
        <v>0.85071817595750521</v>
      </c>
      <c r="U148" s="113">
        <f t="shared" si="63"/>
        <v>0.85511591911270024</v>
      </c>
      <c r="V148" s="113">
        <f t="shared" si="63"/>
        <v>0.85570937937905167</v>
      </c>
      <c r="W148" s="113">
        <f t="shared" ref="W148:Y148" si="64">IF(W129=0,"",W129/W110)</f>
        <v>0.85962871448263733</v>
      </c>
      <c r="X148" s="113">
        <f t="shared" si="64"/>
        <v>0.86348552703598225</v>
      </c>
      <c r="Y148" s="113">
        <f t="shared" si="64"/>
        <v>0.8673970235238958</v>
      </c>
      <c r="DA148" s="132" t="s">
        <v>1976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>
        <f t="shared" si="65"/>
        <v>0.59324355549207441</v>
      </c>
      <c r="M149" s="111">
        <f t="shared" si="65"/>
        <v>0.59414269469315673</v>
      </c>
      <c r="N149" s="111">
        <f t="shared" si="65"/>
        <v>0.59540179948929772</v>
      </c>
      <c r="O149" s="111">
        <f t="shared" si="65"/>
        <v>0.60071228724102299</v>
      </c>
      <c r="P149" s="111">
        <f t="shared" si="65"/>
        <v>0.60768294215431451</v>
      </c>
      <c r="Q149" s="111">
        <f t="shared" si="65"/>
        <v>0.61227268974060778</v>
      </c>
      <c r="R149" s="111">
        <f t="shared" ref="R149:V149" si="66">IF(R130=0,"",R130/R111)</f>
        <v>0.62904717129268695</v>
      </c>
      <c r="S149" s="111">
        <f t="shared" si="66"/>
        <v>0.6513178090954066</v>
      </c>
      <c r="T149" s="111">
        <f t="shared" si="66"/>
        <v>0.66931980245389866</v>
      </c>
      <c r="U149" s="111">
        <f t="shared" si="66"/>
        <v>0.67697852142236292</v>
      </c>
      <c r="V149" s="111">
        <f t="shared" si="66"/>
        <v>0.6834374615164599</v>
      </c>
      <c r="W149" s="111">
        <f t="shared" ref="W149:Y149" si="67">IF(W130=0,"",W130/W111)</f>
        <v>0.6919898191265893</v>
      </c>
      <c r="X149" s="111">
        <f t="shared" si="67"/>
        <v>0.69883929000886369</v>
      </c>
      <c r="Y149" s="111">
        <f t="shared" si="67"/>
        <v>0.7039656408874464</v>
      </c>
      <c r="DA149" s="63" t="s">
        <v>1977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0.66469347227899811</v>
      </c>
      <c r="C151" s="124">
        <f t="shared" si="71"/>
        <v>0.62982038204709401</v>
      </c>
      <c r="D151" s="124">
        <f t="shared" si="71"/>
        <v>0.64632470713462975</v>
      </c>
      <c r="E151" s="124">
        <f t="shared" si="71"/>
        <v>0.6448190337143761</v>
      </c>
      <c r="F151" s="124">
        <f t="shared" si="71"/>
        <v>0.6451439706912282</v>
      </c>
      <c r="G151" s="124">
        <f t="shared" si="71"/>
        <v>0.63456899047296933</v>
      </c>
      <c r="H151" s="124">
        <f t="shared" si="71"/>
        <v>0.63157241713403056</v>
      </c>
      <c r="I151" s="124">
        <f t="shared" si="71"/>
        <v>0.63045702778670565</v>
      </c>
      <c r="J151" s="124">
        <f t="shared" si="71"/>
        <v>0.63365640206754981</v>
      </c>
      <c r="K151" s="124">
        <f t="shared" si="71"/>
        <v>0.62903949958919336</v>
      </c>
      <c r="L151" s="124">
        <f t="shared" si="71"/>
        <v>0.63512589003139741</v>
      </c>
      <c r="M151" s="124">
        <f t="shared" si="71"/>
        <v>0.63361601031350578</v>
      </c>
      <c r="N151" s="124">
        <f t="shared" si="71"/>
        <v>0.6323729387359982</v>
      </c>
      <c r="O151" s="124">
        <f t="shared" si="71"/>
        <v>0.6424594617958721</v>
      </c>
      <c r="P151" s="124">
        <f t="shared" si="71"/>
        <v>0.65178571745852154</v>
      </c>
      <c r="Q151" s="124">
        <f t="shared" si="71"/>
        <v>0.66849679021180697</v>
      </c>
      <c r="R151" s="124">
        <f t="shared" ref="R151:V151" si="72">IF(R132=0,"",R132/R113)</f>
        <v>0.67902013880440948</v>
      </c>
      <c r="S151" s="124">
        <f t="shared" si="72"/>
        <v>0.69670721127610746</v>
      </c>
      <c r="T151" s="124">
        <f t="shared" si="72"/>
        <v>0.70318619623716316</v>
      </c>
      <c r="U151" s="124">
        <f t="shared" si="72"/>
        <v>0.71654258423837136</v>
      </c>
      <c r="V151" s="124">
        <f t="shared" si="72"/>
        <v>0.73002331903909978</v>
      </c>
      <c r="W151" s="124">
        <f t="shared" ref="W151:Y151" si="73">IF(W132=0,"",W132/W113)</f>
        <v>0.7431477269129011</v>
      </c>
      <c r="X151" s="124">
        <f t="shared" si="73"/>
        <v>0.75593342583947398</v>
      </c>
      <c r="Y151" s="124">
        <f t="shared" si="73"/>
        <v>0.764581273358513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0.5598804474222735</v>
      </c>
      <c r="C152" s="111">
        <f t="shared" si="74"/>
        <v>0.56351237730265957</v>
      </c>
      <c r="D152" s="111">
        <f t="shared" si="74"/>
        <v>0.56564925941921873</v>
      </c>
      <c r="E152" s="111">
        <f t="shared" si="74"/>
        <v>0.56669085372061345</v>
      </c>
      <c r="F152" s="111">
        <f t="shared" si="74"/>
        <v>0.56738873526325351</v>
      </c>
      <c r="G152" s="111">
        <f t="shared" si="74"/>
        <v>0.56796565491363726</v>
      </c>
      <c r="H152" s="111">
        <f t="shared" si="74"/>
        <v>0.56842850539816892</v>
      </c>
      <c r="I152" s="111">
        <f t="shared" si="74"/>
        <v>0.56884753869190885</v>
      </c>
      <c r="J152" s="111">
        <f t="shared" si="74"/>
        <v>0.5691908828657859</v>
      </c>
      <c r="K152" s="111">
        <f t="shared" si="74"/>
        <v>0.56956150586324361</v>
      </c>
      <c r="L152" s="111">
        <f t="shared" si="74"/>
        <v>0.56985537682295451</v>
      </c>
      <c r="M152" s="111">
        <f t="shared" si="74"/>
        <v>0.57023716178584638</v>
      </c>
      <c r="N152" s="111">
        <f t="shared" si="74"/>
        <v>0.57067639358145539</v>
      </c>
      <c r="O152" s="111">
        <f t="shared" si="74"/>
        <v>0.57114226135096957</v>
      </c>
      <c r="P152" s="111">
        <f t="shared" si="74"/>
        <v>0.57168197343717908</v>
      </c>
      <c r="Q152" s="111">
        <f t="shared" si="74"/>
        <v>0.57243203837707812</v>
      </c>
      <c r="R152" s="111">
        <f t="shared" ref="R152:V152" si="75">IF(R133=0,"",R133/R114)</f>
        <v>0.57407031336827519</v>
      </c>
      <c r="S152" s="111">
        <f t="shared" si="75"/>
        <v>0.57661341425080026</v>
      </c>
      <c r="T152" s="111">
        <f t="shared" si="75"/>
        <v>0.58026815646523533</v>
      </c>
      <c r="U152" s="111">
        <f t="shared" si="75"/>
        <v>0.58439424252071059</v>
      </c>
      <c r="V152" s="111">
        <f t="shared" si="75"/>
        <v>0.58860870332680382</v>
      </c>
      <c r="W152" s="111">
        <f t="shared" ref="W152:Y152" si="76">IF(W133=0,"",W133/W114)</f>
        <v>0.59253580393949434</v>
      </c>
      <c r="X152" s="111">
        <f t="shared" si="76"/>
        <v>0.59605805774442677</v>
      </c>
      <c r="Y152" s="111">
        <f t="shared" si="76"/>
        <v>0.59917177123728449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0.72597952868371163</v>
      </c>
      <c r="C153" s="45">
        <f t="shared" si="77"/>
        <v>0.7327540902203703</v>
      </c>
      <c r="D153" s="45">
        <f t="shared" si="77"/>
        <v>0.7372455582634152</v>
      </c>
      <c r="E153" s="45">
        <f t="shared" si="77"/>
        <v>0.73975166147497606</v>
      </c>
      <c r="F153" s="45">
        <f t="shared" si="77"/>
        <v>0.74145429284332109</v>
      </c>
      <c r="G153" s="45">
        <f t="shared" si="77"/>
        <v>0.74288172875201419</v>
      </c>
      <c r="H153" s="45">
        <f t="shared" si="77"/>
        <v>0.74405167430145036</v>
      </c>
      <c r="I153" s="45">
        <f t="shared" si="77"/>
        <v>0.74513822377314587</v>
      </c>
      <c r="J153" s="45">
        <f t="shared" si="77"/>
        <v>0.74606637563612366</v>
      </c>
      <c r="K153" s="45">
        <f t="shared" si="77"/>
        <v>0.74712517309688875</v>
      </c>
      <c r="L153" s="45">
        <f t="shared" si="77"/>
        <v>0.7479423327115764</v>
      </c>
      <c r="M153" s="45">
        <f t="shared" si="77"/>
        <v>0.74921217996425182</v>
      </c>
      <c r="N153" s="45">
        <f t="shared" si="77"/>
        <v>0.75113664090238708</v>
      </c>
      <c r="O153" s="45">
        <f t="shared" si="77"/>
        <v>0.75514828418972701</v>
      </c>
      <c r="P153" s="45">
        <f t="shared" si="77"/>
        <v>0.76152002282981979</v>
      </c>
      <c r="Q153" s="45">
        <f t="shared" si="77"/>
        <v>0.76985258074315477</v>
      </c>
      <c r="R153" s="45">
        <f t="shared" ref="R153:V153" si="78">IF(R134=0,"",R134/R115)</f>
        <v>0.778345269060153</v>
      </c>
      <c r="S153" s="45">
        <f t="shared" si="78"/>
        <v>0.78825765503498901</v>
      </c>
      <c r="T153" s="45">
        <f t="shared" si="78"/>
        <v>0.79833671156513819</v>
      </c>
      <c r="U153" s="45">
        <f t="shared" si="78"/>
        <v>0.80982340016997656</v>
      </c>
      <c r="V153" s="45">
        <f t="shared" si="78"/>
        <v>0.8224908389756812</v>
      </c>
      <c r="W153" s="45">
        <f t="shared" ref="W153:Y153" si="79">IF(W134=0,"",W134/W115)</f>
        <v>0.83551297109133438</v>
      </c>
      <c r="X153" s="45">
        <f t="shared" si="79"/>
        <v>0.84519853695046598</v>
      </c>
      <c r="Y153" s="45">
        <f t="shared" si="79"/>
        <v>0.85449217092750041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0.45440999999999998</v>
      </c>
      <c r="C155" s="117">
        <f t="shared" si="80"/>
        <v>1.8681300000000003</v>
      </c>
      <c r="D155" s="117">
        <f t="shared" si="80"/>
        <v>2.9789099999999995</v>
      </c>
      <c r="E155" s="117">
        <f t="shared" si="80"/>
        <v>7.2705599999999997</v>
      </c>
      <c r="F155" s="117">
        <f t="shared" si="80"/>
        <v>13.531319999999997</v>
      </c>
      <c r="G155" s="117">
        <f t="shared" si="80"/>
        <v>33.070950000000025</v>
      </c>
      <c r="H155" s="117">
        <f t="shared" si="80"/>
        <v>57.457418040000015</v>
      </c>
      <c r="I155" s="117">
        <f t="shared" si="80"/>
        <v>76.947567839999991</v>
      </c>
      <c r="J155" s="117">
        <f t="shared" si="80"/>
        <v>91.387707840000019</v>
      </c>
      <c r="K155" s="117">
        <f t="shared" si="80"/>
        <v>119.30726412000004</v>
      </c>
      <c r="L155" s="117">
        <f t="shared" si="80"/>
        <v>115.87596371999996</v>
      </c>
      <c r="M155" s="117">
        <f t="shared" si="80"/>
        <v>131.42506608000002</v>
      </c>
      <c r="N155" s="117">
        <f t="shared" si="80"/>
        <v>125.51854392000004</v>
      </c>
      <c r="O155" s="117">
        <f t="shared" si="80"/>
        <v>105.57580176000006</v>
      </c>
      <c r="P155" s="117">
        <f t="shared" si="80"/>
        <v>106.13159568000003</v>
      </c>
      <c r="Q155" s="117">
        <f t="shared" si="80"/>
        <v>121.58173764000006</v>
      </c>
      <c r="R155" s="117">
        <f t="shared" ref="R155:V155" si="81">R156+R159+R161+R170</f>
        <v>138.34219608000004</v>
      </c>
      <c r="S155" s="117">
        <f t="shared" si="81"/>
        <v>159.86830464000005</v>
      </c>
      <c r="T155" s="117">
        <f t="shared" si="81"/>
        <v>181.51579115999988</v>
      </c>
      <c r="U155" s="117">
        <f t="shared" si="81"/>
        <v>184.81500971999998</v>
      </c>
      <c r="V155" s="117">
        <f t="shared" si="81"/>
        <v>225.64566683999996</v>
      </c>
      <c r="W155" s="117">
        <f t="shared" ref="W155:Y155" si="82">W156+W159+W161+W170</f>
        <v>266.40826344000021</v>
      </c>
      <c r="X155" s="117">
        <f t="shared" si="82"/>
        <v>204.31929672000007</v>
      </c>
      <c r="Y155" s="117">
        <f t="shared" si="82"/>
        <v>166.98880835999989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0.38679594548818069</v>
      </c>
      <c r="C156" s="122">
        <f t="shared" si="83"/>
        <v>1.5436425501486375</v>
      </c>
      <c r="D156" s="122">
        <f t="shared" si="83"/>
        <v>2.515003040326063</v>
      </c>
      <c r="E156" s="122">
        <f t="shared" si="83"/>
        <v>6.1953617007371529</v>
      </c>
      <c r="F156" s="122">
        <f t="shared" si="83"/>
        <v>11.280075610578548</v>
      </c>
      <c r="G156" s="122">
        <f t="shared" si="83"/>
        <v>27.347234476437489</v>
      </c>
      <c r="H156" s="122">
        <f t="shared" si="83"/>
        <v>47.806540520200763</v>
      </c>
      <c r="I156" s="122">
        <f t="shared" si="83"/>
        <v>62.830302456887871</v>
      </c>
      <c r="J156" s="122">
        <f t="shared" si="83"/>
        <v>74.249389183132834</v>
      </c>
      <c r="K156" s="122">
        <f t="shared" si="83"/>
        <v>96.117192677022643</v>
      </c>
      <c r="L156" s="122">
        <f t="shared" si="83"/>
        <v>95.063450980470691</v>
      </c>
      <c r="M156" s="122">
        <f t="shared" si="83"/>
        <v>108.81699048000003</v>
      </c>
      <c r="N156" s="122">
        <f t="shared" si="83"/>
        <v>103.93328352000002</v>
      </c>
      <c r="O156" s="122">
        <f t="shared" si="83"/>
        <v>87.416007360000052</v>
      </c>
      <c r="P156" s="122">
        <f t="shared" si="83"/>
        <v>87.875309280000025</v>
      </c>
      <c r="Q156" s="122">
        <f t="shared" si="83"/>
        <v>96.077050740000047</v>
      </c>
      <c r="R156" s="122">
        <f t="shared" ref="R156:V156" si="84">SUM(R157:R158)</f>
        <v>109.60766388000002</v>
      </c>
      <c r="S156" s="122">
        <f t="shared" si="84"/>
        <v>130.21721064000005</v>
      </c>
      <c r="T156" s="122">
        <f t="shared" si="84"/>
        <v>146.33991305999987</v>
      </c>
      <c r="U156" s="122">
        <f t="shared" si="84"/>
        <v>147.77947272000006</v>
      </c>
      <c r="V156" s="122">
        <f t="shared" si="84"/>
        <v>184.47303533999997</v>
      </c>
      <c r="W156" s="122">
        <f t="shared" ref="W156:Y156" si="85">SUM(W157:W158)</f>
        <v>221.16041574000027</v>
      </c>
      <c r="X156" s="122">
        <f t="shared" si="85"/>
        <v>163.99108242000005</v>
      </c>
      <c r="Y156" s="122">
        <f t="shared" si="85"/>
        <v>129.96825005999992</v>
      </c>
      <c r="DA156" s="130" t="s">
        <v>2133</v>
      </c>
    </row>
    <row r="157" spans="1:105" ht="12" customHeight="1" x14ac:dyDescent="0.25">
      <c r="A157" s="97" t="s">
        <v>212</v>
      </c>
      <c r="B157" s="98">
        <v>0.38679594548818069</v>
      </c>
      <c r="C157" s="98">
        <v>1.5436425501486375</v>
      </c>
      <c r="D157" s="98">
        <v>2.515003040326063</v>
      </c>
      <c r="E157" s="98">
        <v>6.1953617007371529</v>
      </c>
      <c r="F157" s="98">
        <v>11.280075610578548</v>
      </c>
      <c r="G157" s="98">
        <v>27.347234476437489</v>
      </c>
      <c r="H157" s="98">
        <v>47.806540520200763</v>
      </c>
      <c r="I157" s="98">
        <v>62.830302456887871</v>
      </c>
      <c r="J157" s="98">
        <v>74.249389183132834</v>
      </c>
      <c r="K157" s="98">
        <v>96.117192677022643</v>
      </c>
      <c r="L157" s="98">
        <v>95.063450980470691</v>
      </c>
      <c r="M157" s="98">
        <v>108.81699048000003</v>
      </c>
      <c r="N157" s="98">
        <v>103.93328352000002</v>
      </c>
      <c r="O157" s="98">
        <v>87.416007360000052</v>
      </c>
      <c r="P157" s="98">
        <v>87.875309280000025</v>
      </c>
      <c r="Q157" s="98">
        <v>96.077050740000047</v>
      </c>
      <c r="R157" s="98">
        <v>109.60766388000002</v>
      </c>
      <c r="S157" s="98">
        <v>130.21721064000005</v>
      </c>
      <c r="T157" s="98">
        <v>146.33991305999987</v>
      </c>
      <c r="U157" s="98">
        <v>147.77947272000006</v>
      </c>
      <c r="V157" s="98">
        <v>184.47303533999997</v>
      </c>
      <c r="W157" s="98">
        <v>221.16041574000027</v>
      </c>
      <c r="X157" s="98">
        <v>163.99108242000005</v>
      </c>
      <c r="Y157" s="98">
        <v>129.96825005999992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4.5367389708245845E-2</v>
      </c>
      <c r="C161" s="122">
        <v>0.21487958152426154</v>
      </c>
      <c r="D161" s="122">
        <v>0.28953715589251222</v>
      </c>
      <c r="E161" s="122">
        <v>0.65945120647442812</v>
      </c>
      <c r="F161" s="122">
        <v>1.3501454728529811</v>
      </c>
      <c r="G161" s="122">
        <v>3.5135302998136475</v>
      </c>
      <c r="H161" s="122">
        <v>5.8592640054015197</v>
      </c>
      <c r="I161" s="122">
        <v>8.4490511358816782</v>
      </c>
      <c r="J161" s="122">
        <v>10.547721441610214</v>
      </c>
      <c r="K161" s="122">
        <v>14.531616804949516</v>
      </c>
      <c r="L161" s="122">
        <v>13.210175666174491</v>
      </c>
      <c r="M161" s="122">
        <v>14.195768399999986</v>
      </c>
      <c r="N161" s="122">
        <v>13.553535600000021</v>
      </c>
      <c r="O161" s="122">
        <v>11.402661600000002</v>
      </c>
      <c r="P161" s="122">
        <v>11.463249599999992</v>
      </c>
      <c r="Q161" s="122">
        <v>18.316537800000013</v>
      </c>
      <c r="R161" s="122">
        <v>20.635767899999994</v>
      </c>
      <c r="S161" s="122">
        <v>21.293989200000009</v>
      </c>
      <c r="T161" s="122">
        <v>25.261549500000012</v>
      </c>
      <c r="U161" s="122">
        <v>26.597122199999944</v>
      </c>
      <c r="V161" s="122">
        <v>29.558136299999976</v>
      </c>
      <c r="W161" s="122">
        <v>32.494802999999919</v>
      </c>
      <c r="X161" s="122">
        <v>28.961737200000012</v>
      </c>
      <c r="Y161" s="122">
        <v>26.586350999999993</v>
      </c>
      <c r="DA161" s="130" t="s">
        <v>2138</v>
      </c>
    </row>
    <row r="162" spans="1:105" ht="12" customHeight="1" x14ac:dyDescent="0.25">
      <c r="A162" s="97" t="s">
        <v>134</v>
      </c>
      <c r="B162" s="98">
        <v>4.5367389708245845E-2</v>
      </c>
      <c r="C162" s="98">
        <v>0.21487958152426154</v>
      </c>
      <c r="D162" s="98">
        <v>0.28953715589251222</v>
      </c>
      <c r="E162" s="98">
        <v>0.65945120647442812</v>
      </c>
      <c r="F162" s="98">
        <v>1.3501454728529811</v>
      </c>
      <c r="G162" s="98">
        <v>3.5135302998136475</v>
      </c>
      <c r="H162" s="98">
        <v>5.8592640054015197</v>
      </c>
      <c r="I162" s="98">
        <v>8.4490511358816782</v>
      </c>
      <c r="J162" s="98">
        <v>10.547721441610214</v>
      </c>
      <c r="K162" s="98">
        <v>14.531616804949516</v>
      </c>
      <c r="L162" s="98">
        <v>13.207145486265173</v>
      </c>
      <c r="M162" s="98">
        <v>14.192073789751305</v>
      </c>
      <c r="N162" s="98">
        <v>13.549974470742402</v>
      </c>
      <c r="O162" s="98">
        <v>11.399499460113262</v>
      </c>
      <c r="P162" s="98">
        <v>11.460017812624777</v>
      </c>
      <c r="Q162" s="98">
        <v>18.310434187412099</v>
      </c>
      <c r="R162" s="98">
        <v>20.628228230042733</v>
      </c>
      <c r="S162" s="98">
        <v>21.286163283907303</v>
      </c>
      <c r="T162" s="98">
        <v>25.252050982610815</v>
      </c>
      <c r="U162" s="98">
        <v>26.586964457193861</v>
      </c>
      <c r="V162" s="98">
        <v>29.546218797137449</v>
      </c>
      <c r="W162" s="98">
        <v>32.481206192725097</v>
      </c>
      <c r="X162" s="98">
        <v>28.949511793084088</v>
      </c>
      <c r="Y162" s="98">
        <v>26.575859987952487</v>
      </c>
      <c r="DA162" s="63" t="s">
        <v>2139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3.0301799093176789E-3</v>
      </c>
      <c r="M163" s="98">
        <v>3.694610248681755E-3</v>
      </c>
      <c r="N163" s="98">
        <v>3.5611292576188973E-3</v>
      </c>
      <c r="O163" s="98">
        <v>3.1621398867406575E-3</v>
      </c>
      <c r="P163" s="98">
        <v>3.2317873752154163E-3</v>
      </c>
      <c r="Q163" s="98">
        <v>6.103612587915485E-3</v>
      </c>
      <c r="R163" s="98">
        <v>7.539669957259949E-3</v>
      </c>
      <c r="S163" s="98">
        <v>7.8259160927067559E-3</v>
      </c>
      <c r="T163" s="98">
        <v>9.4985173891954169E-3</v>
      </c>
      <c r="U163" s="98">
        <v>1.0157742806082653E-2</v>
      </c>
      <c r="V163" s="98">
        <v>1.1917502862527313E-2</v>
      </c>
      <c r="W163" s="98">
        <v>1.3596807274823089E-2</v>
      </c>
      <c r="X163" s="98">
        <v>1.2225406915922913E-2</v>
      </c>
      <c r="Y163" s="98">
        <v>1.0491012047507643E-2</v>
      </c>
      <c r="DA163" s="63" t="s">
        <v>2140</v>
      </c>
    </row>
    <row r="164" spans="1:105" ht="12" customHeight="1" x14ac:dyDescent="0.25">
      <c r="A164" s="100" t="s">
        <v>212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3.0301799093176789E-3</v>
      </c>
      <c r="M164" s="101">
        <v>3.694610248681755E-3</v>
      </c>
      <c r="N164" s="101">
        <v>3.5611292576188973E-3</v>
      </c>
      <c r="O164" s="101">
        <v>3.1621398867406575E-3</v>
      </c>
      <c r="P164" s="101">
        <v>3.2317873752154163E-3</v>
      </c>
      <c r="Q164" s="101">
        <v>6.103612587915485E-3</v>
      </c>
      <c r="R164" s="101">
        <v>7.539669957259949E-3</v>
      </c>
      <c r="S164" s="101">
        <v>7.8259160927067559E-3</v>
      </c>
      <c r="T164" s="101">
        <v>9.4985173891954169E-3</v>
      </c>
      <c r="U164" s="101">
        <v>1.0157742806082653E-2</v>
      </c>
      <c r="V164" s="101">
        <v>1.1917502862527313E-2</v>
      </c>
      <c r="W164" s="101">
        <v>1.3596807274823089E-2</v>
      </c>
      <c r="X164" s="101">
        <v>1.2225406915922913E-2</v>
      </c>
      <c r="Y164" s="101">
        <v>1.0491012047507643E-2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2.2246664803573457E-2</v>
      </c>
      <c r="C170" s="122">
        <v>0.10960786832710136</v>
      </c>
      <c r="D170" s="122">
        <v>0.17436980378142403</v>
      </c>
      <c r="E170" s="122">
        <v>0.41574709278841865</v>
      </c>
      <c r="F170" s="122">
        <v>0.90109891656846919</v>
      </c>
      <c r="G170" s="122">
        <v>2.2101852237488835</v>
      </c>
      <c r="H170" s="122">
        <v>3.7916135143977328</v>
      </c>
      <c r="I170" s="122">
        <v>5.6682142472304342</v>
      </c>
      <c r="J170" s="122">
        <v>6.5905972152569596</v>
      </c>
      <c r="K170" s="122">
        <v>8.6584546380278766</v>
      </c>
      <c r="L170" s="122">
        <v>7.6023370733547759</v>
      </c>
      <c r="M170" s="122">
        <v>8.4123072000000008</v>
      </c>
      <c r="N170" s="122">
        <v>8.0317247999999992</v>
      </c>
      <c r="O170" s="122">
        <v>6.7571328000000133</v>
      </c>
      <c r="P170" s="122">
        <v>6.7930368000000048</v>
      </c>
      <c r="Q170" s="122">
        <v>7.1881490999999968</v>
      </c>
      <c r="R170" s="122">
        <v>8.098764300000024</v>
      </c>
      <c r="S170" s="122">
        <v>8.3571048000000054</v>
      </c>
      <c r="T170" s="122">
        <v>9.9143286000000099</v>
      </c>
      <c r="U170" s="122">
        <v>10.43841479999999</v>
      </c>
      <c r="V170" s="122">
        <v>11.614495200000025</v>
      </c>
      <c r="W170" s="122">
        <v>12.753044700000013</v>
      </c>
      <c r="X170" s="122">
        <v>11.366477100000008</v>
      </c>
      <c r="Y170" s="122">
        <v>10.434207299999974</v>
      </c>
      <c r="DA170" s="130" t="s">
        <v>2147</v>
      </c>
    </row>
    <row r="171" spans="1:105" ht="12" customHeight="1" x14ac:dyDescent="0.25">
      <c r="A171" s="97" t="s">
        <v>175</v>
      </c>
      <c r="B171" s="98">
        <v>2.2246664803573457E-2</v>
      </c>
      <c r="C171" s="98">
        <v>0.10960786832710136</v>
      </c>
      <c r="D171" s="98">
        <v>0.17436980378142403</v>
      </c>
      <c r="E171" s="98">
        <v>0.41574709278841865</v>
      </c>
      <c r="F171" s="98">
        <v>0.90109891656846919</v>
      </c>
      <c r="G171" s="98">
        <v>2.2101852237488835</v>
      </c>
      <c r="H171" s="98">
        <v>3.7916135143977328</v>
      </c>
      <c r="I171" s="98">
        <v>5.6682142472304342</v>
      </c>
      <c r="J171" s="98">
        <v>6.5905972152569596</v>
      </c>
      <c r="K171" s="98">
        <v>8.6584546380278766</v>
      </c>
      <c r="L171" s="98">
        <v>7.6023370733547759</v>
      </c>
      <c r="M171" s="98">
        <v>8.4123072000000008</v>
      </c>
      <c r="N171" s="98">
        <v>8.0317247999999992</v>
      </c>
      <c r="O171" s="98">
        <v>6.7571328000000133</v>
      </c>
      <c r="P171" s="98">
        <v>6.7930368000000048</v>
      </c>
      <c r="Q171" s="98">
        <v>7.1881490999999968</v>
      </c>
      <c r="R171" s="98">
        <v>8.098764300000024</v>
      </c>
      <c r="S171" s="98">
        <v>8.3571048000000054</v>
      </c>
      <c r="T171" s="98">
        <v>9.9143286000000099</v>
      </c>
      <c r="U171" s="98">
        <v>10.43841479999999</v>
      </c>
      <c r="V171" s="98">
        <v>11.614495200000025</v>
      </c>
      <c r="W171" s="98">
        <v>12.753044700000013</v>
      </c>
      <c r="X171" s="98">
        <v>11.366477100000008</v>
      </c>
      <c r="Y171" s="98">
        <v>10.434207299999974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4806.9042008274137</v>
      </c>
      <c r="C174" s="117">
        <f t="shared" si="87"/>
        <v>8654.8415721852361</v>
      </c>
      <c r="D174" s="117">
        <f t="shared" si="87"/>
        <v>6152.0574053963419</v>
      </c>
      <c r="E174" s="117">
        <f t="shared" si="87"/>
        <v>6650.9992121335672</v>
      </c>
      <c r="F174" s="117">
        <f t="shared" si="87"/>
        <v>6129.0111056574551</v>
      </c>
      <c r="G174" s="117">
        <f t="shared" si="87"/>
        <v>7798.2805689153874</v>
      </c>
      <c r="H174" s="117">
        <f t="shared" si="87"/>
        <v>8644.9819411177468</v>
      </c>
      <c r="I174" s="117">
        <f t="shared" si="87"/>
        <v>8373.3651504279442</v>
      </c>
      <c r="J174" s="117">
        <f t="shared" si="87"/>
        <v>8295.0565641467274</v>
      </c>
      <c r="K174" s="117">
        <f t="shared" si="87"/>
        <v>9330.4833299404036</v>
      </c>
      <c r="L174" s="117">
        <f t="shared" si="87"/>
        <v>8976.1901214928312</v>
      </c>
      <c r="M174" s="117">
        <f t="shared" si="87"/>
        <v>10063.89842754205</v>
      </c>
      <c r="N174" s="117">
        <f t="shared" si="87"/>
        <v>9817.4571879435462</v>
      </c>
      <c r="O174" s="117">
        <f t="shared" si="87"/>
        <v>8383.7501678212939</v>
      </c>
      <c r="P174" s="117">
        <f t="shared" si="87"/>
        <v>7923.5152489798811</v>
      </c>
      <c r="Q174" s="117">
        <f t="shared" si="87"/>
        <v>7977.0125883641813</v>
      </c>
      <c r="R174" s="117">
        <f t="shared" ref="R174:V174" si="88">R175+R178+R180+R189</f>
        <v>7838.0112742687297</v>
      </c>
      <c r="S174" s="117">
        <f t="shared" si="88"/>
        <v>7843.3919331750003</v>
      </c>
      <c r="T174" s="117">
        <f t="shared" si="88"/>
        <v>7715.2291499052371</v>
      </c>
      <c r="U174" s="117">
        <f t="shared" si="88"/>
        <v>7052.7522820182157</v>
      </c>
      <c r="V174" s="117">
        <f t="shared" si="88"/>
        <v>7717.3298682494888</v>
      </c>
      <c r="W174" s="117">
        <f t="shared" ref="W174:Y174" si="89">W175+W178+W180+W189</f>
        <v>8404.2381015402116</v>
      </c>
      <c r="X174" s="117">
        <f t="shared" si="89"/>
        <v>6816.4477717873579</v>
      </c>
      <c r="Y174" s="117">
        <f t="shared" si="89"/>
        <v>6035.413790901559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3145.5339028702465</v>
      </c>
      <c r="C175" s="122">
        <f t="shared" si="90"/>
        <v>6483.9405325654598</v>
      </c>
      <c r="D175" s="122">
        <f t="shared" si="90"/>
        <v>4455.0791340479218</v>
      </c>
      <c r="E175" s="122">
        <f t="shared" si="90"/>
        <v>4940.1988386124831</v>
      </c>
      <c r="F175" s="122">
        <f t="shared" si="90"/>
        <v>4410.2308201246615</v>
      </c>
      <c r="G175" s="122">
        <f t="shared" si="90"/>
        <v>5733.9731798700041</v>
      </c>
      <c r="H175" s="122">
        <f t="shared" si="90"/>
        <v>6457.7928917453755</v>
      </c>
      <c r="I175" s="122">
        <f t="shared" si="90"/>
        <v>6104.7698447992852</v>
      </c>
      <c r="J175" s="122">
        <f t="shared" si="90"/>
        <v>5957.3709412526578</v>
      </c>
      <c r="K175" s="122">
        <f t="shared" si="90"/>
        <v>6722.9701771170694</v>
      </c>
      <c r="L175" s="122">
        <f t="shared" si="90"/>
        <v>6530.8354510888903</v>
      </c>
      <c r="M175" s="122">
        <f t="shared" si="90"/>
        <v>7467.5337094083743</v>
      </c>
      <c r="N175" s="122">
        <f t="shared" si="90"/>
        <v>7301.7852310972848</v>
      </c>
      <c r="O175" s="122">
        <f t="shared" si="90"/>
        <v>6170.0370094741838</v>
      </c>
      <c r="P175" s="122">
        <f t="shared" si="90"/>
        <v>5816.7011080062193</v>
      </c>
      <c r="Q175" s="122">
        <f t="shared" si="90"/>
        <v>5616.1857215397913</v>
      </c>
      <c r="R175" s="122">
        <f t="shared" ref="R175:V175" si="91">SUM(R176:R177)</f>
        <v>5509.8388287089283</v>
      </c>
      <c r="S175" s="122">
        <f t="shared" si="91"/>
        <v>5589.1900709749216</v>
      </c>
      <c r="T175" s="122">
        <f t="shared" si="91"/>
        <v>5404.1275320974519</v>
      </c>
      <c r="U175" s="122">
        <f t="shared" si="91"/>
        <v>4800.2802179980972</v>
      </c>
      <c r="V175" s="122">
        <f t="shared" si="91"/>
        <v>5360.339465631846</v>
      </c>
      <c r="W175" s="122">
        <f t="shared" ref="W175:Y175" si="92">SUM(W176:W177)</f>
        <v>5900.816346010035</v>
      </c>
      <c r="X175" s="122">
        <f t="shared" si="92"/>
        <v>4409.8320425096454</v>
      </c>
      <c r="Y175" s="122">
        <f t="shared" si="92"/>
        <v>3654.9361071429394</v>
      </c>
      <c r="DA175" s="130" t="s">
        <v>2301</v>
      </c>
    </row>
    <row r="176" spans="1:105" ht="12" customHeight="1" x14ac:dyDescent="0.25">
      <c r="A176" s="97" t="s">
        <v>212</v>
      </c>
      <c r="B176" s="98">
        <v>3114.163679583824</v>
      </c>
      <c r="C176" s="98">
        <v>6417.5552721392369</v>
      </c>
      <c r="D176" s="98">
        <v>4408.1331102558861</v>
      </c>
      <c r="E176" s="98">
        <v>4887.85562792564</v>
      </c>
      <c r="F176" s="98">
        <v>4363.517068114721</v>
      </c>
      <c r="G176" s="98">
        <v>5673.7267488819671</v>
      </c>
      <c r="H176" s="98">
        <v>6390.0474037352578</v>
      </c>
      <c r="I176" s="98">
        <v>6041.533106146614</v>
      </c>
      <c r="J176" s="98">
        <v>5895.6050350190408</v>
      </c>
      <c r="K176" s="98">
        <v>6653.7381476358696</v>
      </c>
      <c r="L176" s="98">
        <v>6463.588271041147</v>
      </c>
      <c r="M176" s="98">
        <v>7390.8077510447829</v>
      </c>
      <c r="N176" s="98">
        <v>7228.8679745906893</v>
      </c>
      <c r="O176" s="98">
        <v>6108.01284463511</v>
      </c>
      <c r="P176" s="98">
        <v>5757.9690135170704</v>
      </c>
      <c r="Q176" s="98">
        <v>5557.7733383179921</v>
      </c>
      <c r="R176" s="98">
        <v>5450.5249132955723</v>
      </c>
      <c r="S176" s="98">
        <v>5526.2771449549882</v>
      </c>
      <c r="T176" s="98">
        <v>5341.086499834144</v>
      </c>
      <c r="U176" s="98">
        <v>4742.4781871026671</v>
      </c>
      <c r="V176" s="98">
        <v>5293.3108612785236</v>
      </c>
      <c r="W176" s="98">
        <v>5824.6566007940719</v>
      </c>
      <c r="X176" s="98">
        <v>4352.0789450646835</v>
      </c>
      <c r="Y176" s="98">
        <v>3606.266278382679</v>
      </c>
      <c r="DA176" s="63" t="s">
        <v>2302</v>
      </c>
    </row>
    <row r="177" spans="1:105" ht="12" customHeight="1" x14ac:dyDescent="0.25">
      <c r="A177" s="97" t="s">
        <v>53</v>
      </c>
      <c r="B177" s="98">
        <v>31.370223286422675</v>
      </c>
      <c r="C177" s="98">
        <v>66.385260426223326</v>
      </c>
      <c r="D177" s="98">
        <v>46.946023792035916</v>
      </c>
      <c r="E177" s="98">
        <v>52.343210686842973</v>
      </c>
      <c r="F177" s="98">
        <v>46.713752009940023</v>
      </c>
      <c r="G177" s="98">
        <v>60.246430988036906</v>
      </c>
      <c r="H177" s="98">
        <v>67.745488010118152</v>
      </c>
      <c r="I177" s="98">
        <v>63.236738652671512</v>
      </c>
      <c r="J177" s="98">
        <v>61.765906233616811</v>
      </c>
      <c r="K177" s="98">
        <v>69.232029481199334</v>
      </c>
      <c r="L177" s="98">
        <v>67.247180047743711</v>
      </c>
      <c r="M177" s="98">
        <v>76.725958363591076</v>
      </c>
      <c r="N177" s="98">
        <v>72.917256506595109</v>
      </c>
      <c r="O177" s="98">
        <v>62.02416483907411</v>
      </c>
      <c r="P177" s="98">
        <v>58.732094489148913</v>
      </c>
      <c r="Q177" s="98">
        <v>58.412383221798926</v>
      </c>
      <c r="R177" s="98">
        <v>59.313915413355829</v>
      </c>
      <c r="S177" s="98">
        <v>62.912926019933131</v>
      </c>
      <c r="T177" s="98">
        <v>63.041032263308061</v>
      </c>
      <c r="U177" s="98">
        <v>57.802030895430249</v>
      </c>
      <c r="V177" s="98">
        <v>67.028604353322137</v>
      </c>
      <c r="W177" s="98">
        <v>76.159745215962886</v>
      </c>
      <c r="X177" s="98">
        <v>57.753097444961703</v>
      </c>
      <c r="Y177" s="98">
        <v>48.669828760260302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4.7060155980315512</v>
      </c>
      <c r="C178" s="122">
        <f t="shared" si="93"/>
        <v>9.3168901410202505</v>
      </c>
      <c r="D178" s="122">
        <f t="shared" si="93"/>
        <v>9.1141206844754095</v>
      </c>
      <c r="E178" s="122">
        <f t="shared" si="93"/>
        <v>15.306326848197601</v>
      </c>
      <c r="F178" s="122">
        <f t="shared" si="93"/>
        <v>8.7218396291642026</v>
      </c>
      <c r="G178" s="122">
        <f t="shared" si="93"/>
        <v>9.6253002017734612</v>
      </c>
      <c r="H178" s="122">
        <f t="shared" si="93"/>
        <v>15.042082136713598</v>
      </c>
      <c r="I178" s="122">
        <f t="shared" si="93"/>
        <v>33.022042588684023</v>
      </c>
      <c r="J178" s="122">
        <f t="shared" si="93"/>
        <v>24.065963584512204</v>
      </c>
      <c r="K178" s="122">
        <f t="shared" si="93"/>
        <v>24.002662915782381</v>
      </c>
      <c r="L178" s="122">
        <f t="shared" si="93"/>
        <v>35.625206725862085</v>
      </c>
      <c r="M178" s="122">
        <f t="shared" si="93"/>
        <v>24.800531961298027</v>
      </c>
      <c r="N178" s="122">
        <f t="shared" si="93"/>
        <v>61.523564475985374</v>
      </c>
      <c r="O178" s="122">
        <f t="shared" si="93"/>
        <v>24.801779247293222</v>
      </c>
      <c r="P178" s="122">
        <f t="shared" si="93"/>
        <v>21.632266574901255</v>
      </c>
      <c r="Q178" s="122">
        <f t="shared" si="93"/>
        <v>34.899130157142672</v>
      </c>
      <c r="R178" s="122">
        <f t="shared" si="93"/>
        <v>34.252262608509938</v>
      </c>
      <c r="S178" s="122">
        <f t="shared" si="93"/>
        <v>37.405907296067511</v>
      </c>
      <c r="T178" s="122">
        <f t="shared" si="93"/>
        <v>34.699083740719132</v>
      </c>
      <c r="U178" s="122">
        <f t="shared" si="93"/>
        <v>39.230520807364641</v>
      </c>
      <c r="V178" s="122">
        <f t="shared" si="93"/>
        <v>42.912014827572555</v>
      </c>
      <c r="W178" s="122">
        <f t="shared" si="93"/>
        <v>44.769951241965032</v>
      </c>
      <c r="X178" s="122">
        <f t="shared" si="93"/>
        <v>44.771673063742526</v>
      </c>
      <c r="Y178" s="122">
        <f t="shared" si="93"/>
        <v>45.121819156736379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4.7060155980315512</v>
      </c>
      <c r="C179" s="98">
        <f>RES_hhdet_fech!C67</f>
        <v>9.3168901410202505</v>
      </c>
      <c r="D179" s="98">
        <f>RES_hhdet_fech!D67</f>
        <v>9.1141206844754095</v>
      </c>
      <c r="E179" s="98">
        <f>RES_hhdet_fech!E67</f>
        <v>15.306326848197601</v>
      </c>
      <c r="F179" s="98">
        <f>RES_hhdet_fech!F67</f>
        <v>8.7218396291642026</v>
      </c>
      <c r="G179" s="98">
        <f>RES_hhdet_fech!G67</f>
        <v>9.6253002017734612</v>
      </c>
      <c r="H179" s="98">
        <f>RES_hhdet_fech!H67</f>
        <v>15.042082136713598</v>
      </c>
      <c r="I179" s="98">
        <f>RES_hhdet_fech!I67</f>
        <v>33.022042588684023</v>
      </c>
      <c r="J179" s="98">
        <f>RES_hhdet_fech!J67</f>
        <v>24.065963584512204</v>
      </c>
      <c r="K179" s="98">
        <f>RES_hhdet_fech!K67</f>
        <v>24.002662915782381</v>
      </c>
      <c r="L179" s="98">
        <f>RES_hhdet_fech!L67</f>
        <v>35.625206725862085</v>
      </c>
      <c r="M179" s="98">
        <f>RES_hhdet_fech!M67</f>
        <v>24.800531961298027</v>
      </c>
      <c r="N179" s="98">
        <f>RES_hhdet_fech!N67</f>
        <v>61.523564475985374</v>
      </c>
      <c r="O179" s="98">
        <f>RES_hhdet_fech!O67</f>
        <v>24.801779247293222</v>
      </c>
      <c r="P179" s="98">
        <f>RES_hhdet_fech!P67</f>
        <v>21.632266574901255</v>
      </c>
      <c r="Q179" s="98">
        <f>RES_hhdet_fech!Q67</f>
        <v>34.899130157142672</v>
      </c>
      <c r="R179" s="98">
        <f>RES_hhdet_fech!R67</f>
        <v>34.252262608509938</v>
      </c>
      <c r="S179" s="98">
        <f>RES_hhdet_fech!S67</f>
        <v>37.405907296067511</v>
      </c>
      <c r="T179" s="98">
        <f>RES_hhdet_fech!T67</f>
        <v>34.699083740719132</v>
      </c>
      <c r="U179" s="98">
        <f>RES_hhdet_fech!U67</f>
        <v>39.230520807364641</v>
      </c>
      <c r="V179" s="98">
        <f>RES_hhdet_fech!V67</f>
        <v>42.912014827572555</v>
      </c>
      <c r="W179" s="98">
        <f>RES_hhdet_fech!W67</f>
        <v>44.769951241965032</v>
      </c>
      <c r="X179" s="98">
        <f>RES_hhdet_fech!X67</f>
        <v>44.771673063742526</v>
      </c>
      <c r="Y179" s="98">
        <f>RES_hhdet_fech!Y67</f>
        <v>45.121819156736379</v>
      </c>
      <c r="DA179" s="63" t="s">
        <v>2305</v>
      </c>
    </row>
    <row r="180" spans="1:105" ht="12" customHeight="1" x14ac:dyDescent="0.25">
      <c r="A180" s="121" t="s">
        <v>55</v>
      </c>
      <c r="B180" s="122">
        <v>1171.2305104838604</v>
      </c>
      <c r="C180" s="122">
        <v>1412.3554551158493</v>
      </c>
      <c r="D180" s="122">
        <v>1111.0553362092858</v>
      </c>
      <c r="E180" s="122">
        <v>1097.5450409630926</v>
      </c>
      <c r="F180" s="122">
        <v>1080.0633831832874</v>
      </c>
      <c r="G180" s="122">
        <v>1314.1670925194028</v>
      </c>
      <c r="H180" s="122">
        <v>1380.8305160245502</v>
      </c>
      <c r="I180" s="122">
        <v>1397.7326299955844</v>
      </c>
      <c r="J180" s="122">
        <v>1490.1964889931987</v>
      </c>
      <c r="K180" s="122">
        <v>1682.2259763198088</v>
      </c>
      <c r="L180" s="122">
        <v>1593.773090904614</v>
      </c>
      <c r="M180" s="122">
        <v>1686.9390196855072</v>
      </c>
      <c r="N180" s="122">
        <v>1605.3153334128913</v>
      </c>
      <c r="O180" s="122">
        <v>1417.9677438910028</v>
      </c>
      <c r="P180" s="122">
        <v>1315.1525433859974</v>
      </c>
      <c r="Q180" s="122">
        <v>1516.0079293231279</v>
      </c>
      <c r="R180" s="122">
        <v>1465.6497680217233</v>
      </c>
      <c r="S180" s="122">
        <v>1396.8860693775066</v>
      </c>
      <c r="T180" s="122">
        <v>1447.1018395003641</v>
      </c>
      <c r="U180" s="122">
        <v>1403.6918134042066</v>
      </c>
      <c r="V180" s="122">
        <v>1471.1266972646818</v>
      </c>
      <c r="W180" s="122">
        <v>1575.0965943699673</v>
      </c>
      <c r="X180" s="122">
        <v>1519.9354304126505</v>
      </c>
      <c r="Y180" s="122">
        <v>1513.201886403627</v>
      </c>
      <c r="DA180" s="130" t="s">
        <v>2306</v>
      </c>
    </row>
    <row r="181" spans="1:105" ht="12" customHeight="1" x14ac:dyDescent="0.25">
      <c r="A181" s="97" t="s">
        <v>134</v>
      </c>
      <c r="B181" s="98">
        <v>998.38009084848136</v>
      </c>
      <c r="C181" s="98">
        <v>1599.9563787980162</v>
      </c>
      <c r="D181" s="98">
        <v>942.56156820461308</v>
      </c>
      <c r="E181" s="98">
        <v>958.95932995328326</v>
      </c>
      <c r="F181" s="98">
        <v>959.69168588614036</v>
      </c>
      <c r="G181" s="98">
        <v>1334.2403050510118</v>
      </c>
      <c r="H181" s="98">
        <v>1429.5852174757933</v>
      </c>
      <c r="I181" s="98">
        <v>1480.1086160652453</v>
      </c>
      <c r="J181" s="98">
        <v>1524.9586754793406</v>
      </c>
      <c r="K181" s="98">
        <v>1831.8425917706259</v>
      </c>
      <c r="L181" s="98">
        <v>1631.3233174007617</v>
      </c>
      <c r="M181" s="98">
        <v>1746.0978066275266</v>
      </c>
      <c r="N181" s="98">
        <v>1705.0590143481979</v>
      </c>
      <c r="O181" s="98">
        <v>1402.6227012001805</v>
      </c>
      <c r="P181" s="98">
        <v>1242.8323780332046</v>
      </c>
      <c r="Q181" s="98">
        <v>1585.5835432048971</v>
      </c>
      <c r="R181" s="98">
        <v>1510.1450042673887</v>
      </c>
      <c r="S181" s="98">
        <v>1390.583909472489</v>
      </c>
      <c r="T181" s="98">
        <v>1474.7813541545183</v>
      </c>
      <c r="U181" s="98">
        <v>1422.1097999887299</v>
      </c>
      <c r="V181" s="98">
        <v>1491.4150822685667</v>
      </c>
      <c r="W181" s="98">
        <v>1620.4686995695913</v>
      </c>
      <c r="X181" s="98">
        <v>1502.8286210189156</v>
      </c>
      <c r="Y181" s="98">
        <v>1473.2226539909605</v>
      </c>
      <c r="DA181" s="63" t="s">
        <v>2307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1121.058080045698</v>
      </c>
      <c r="M182" s="98">
        <v>1192.7567824875207</v>
      </c>
      <c r="N182" s="98">
        <v>1149.3178008469943</v>
      </c>
      <c r="O182" s="98">
        <v>966.17792631928853</v>
      </c>
      <c r="P182" s="98">
        <v>884.96163588060324</v>
      </c>
      <c r="Q182" s="98">
        <v>1136.6645104530814</v>
      </c>
      <c r="R182" s="98">
        <v>1129.9113057083462</v>
      </c>
      <c r="S182" s="98">
        <v>1084.2688812079512</v>
      </c>
      <c r="T182" s="98">
        <v>1160.8104503683096</v>
      </c>
      <c r="U182" s="98">
        <v>1135.0879328962681</v>
      </c>
      <c r="V182" s="98">
        <v>1217.1667069065929</v>
      </c>
      <c r="W182" s="98">
        <v>1337.6019243353476</v>
      </c>
      <c r="X182" s="98">
        <v>1250.4385345543487</v>
      </c>
      <c r="Y182" s="98">
        <v>1230.4344661586133</v>
      </c>
      <c r="DA182" s="63" t="s">
        <v>2308</v>
      </c>
    </row>
    <row r="183" spans="1:105" ht="12" customHeight="1" x14ac:dyDescent="0.25">
      <c r="A183" s="100" t="s">
        <v>212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535.8522036396314</v>
      </c>
      <c r="M183" s="101">
        <v>554.35673560947475</v>
      </c>
      <c r="N183" s="101">
        <v>503.79555465281635</v>
      </c>
      <c r="O183" s="101">
        <v>447.3502372097243</v>
      </c>
      <c r="P183" s="101">
        <v>421.1083194190897</v>
      </c>
      <c r="Q183" s="101">
        <v>495.44079398253547</v>
      </c>
      <c r="R183" s="101">
        <v>518.50682459535074</v>
      </c>
      <c r="S183" s="101">
        <v>523.64637984955243</v>
      </c>
      <c r="T183" s="101">
        <v>528.4458035519001</v>
      </c>
      <c r="U183" s="101">
        <v>508.03853578779729</v>
      </c>
      <c r="V183" s="101">
        <v>551.48807400222279</v>
      </c>
      <c r="W183" s="101">
        <v>601.10945213793605</v>
      </c>
      <c r="X183" s="101">
        <v>555.35599364407301</v>
      </c>
      <c r="Y183" s="101">
        <v>535.52566536129655</v>
      </c>
      <c r="DA183" s="131" t="s">
        <v>2309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585.20587640606675</v>
      </c>
      <c r="M184" s="104">
        <v>638.40004687804571</v>
      </c>
      <c r="N184" s="104">
        <v>645.52224619417814</v>
      </c>
      <c r="O184" s="104">
        <v>518.8276891095644</v>
      </c>
      <c r="P184" s="104">
        <v>463.85331646151354</v>
      </c>
      <c r="Q184" s="104">
        <v>641.22371647054592</v>
      </c>
      <c r="R184" s="104">
        <v>611.40448111299543</v>
      </c>
      <c r="S184" s="104">
        <v>560.62250135839872</v>
      </c>
      <c r="T184" s="104">
        <v>632.3646468164095</v>
      </c>
      <c r="U184" s="104">
        <v>627.04939710847066</v>
      </c>
      <c r="V184" s="104">
        <v>665.67863290437003</v>
      </c>
      <c r="W184" s="104">
        <v>736.4924721974113</v>
      </c>
      <c r="X184" s="104">
        <v>695.08254091027572</v>
      </c>
      <c r="Y184" s="104">
        <v>694.90880079731699</v>
      </c>
      <c r="DA184" s="132" t="s">
        <v>2310</v>
      </c>
    </row>
    <row r="185" spans="1:105" ht="12" customHeight="1" x14ac:dyDescent="0.25">
      <c r="A185" s="106" t="s">
        <v>122</v>
      </c>
      <c r="B185" s="101">
        <v>1270.9519064273486</v>
      </c>
      <c r="C185" s="101">
        <v>1175.1793823998012</v>
      </c>
      <c r="D185" s="101">
        <v>1307.5883278773128</v>
      </c>
      <c r="E185" s="101">
        <v>1261.9074045954158</v>
      </c>
      <c r="F185" s="101">
        <v>1223.7913988452565</v>
      </c>
      <c r="G185" s="101">
        <v>1289.9928412771701</v>
      </c>
      <c r="H185" s="101">
        <v>1321.7601929647576</v>
      </c>
      <c r="I185" s="101">
        <v>1297.4976975293146</v>
      </c>
      <c r="J185" s="101">
        <v>1447.8452612610872</v>
      </c>
      <c r="K185" s="101">
        <v>1499.9885960700981</v>
      </c>
      <c r="L185" s="101">
        <v>1563.983626490465</v>
      </c>
      <c r="M185" s="101">
        <v>1634.6914707792234</v>
      </c>
      <c r="N185" s="101">
        <v>1503.7504647501514</v>
      </c>
      <c r="O185" s="101">
        <v>1464.2619690298902</v>
      </c>
      <c r="P185" s="101">
        <v>1455.4213901606904</v>
      </c>
      <c r="Q185" s="101">
        <v>1406.0304915510198</v>
      </c>
      <c r="R185" s="101">
        <v>1402.5753944397595</v>
      </c>
      <c r="S185" s="101">
        <v>1443.6612871722041</v>
      </c>
      <c r="T185" s="101">
        <v>1439.8674132889607</v>
      </c>
      <c r="U185" s="101">
        <v>1411.8274232788863</v>
      </c>
      <c r="V185" s="101">
        <v>1476.7578872689755</v>
      </c>
      <c r="W185" s="101">
        <v>1555.9163696224039</v>
      </c>
      <c r="X185" s="101">
        <v>1570.2339780824404</v>
      </c>
      <c r="Y185" s="101">
        <v>1585.1153160900431</v>
      </c>
      <c r="DA185" s="131" t="s">
        <v>2311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1136.8744534503282</v>
      </c>
      <c r="M186" s="104">
        <v>1183.2459638466339</v>
      </c>
      <c r="N186" s="104">
        <v>1078.1030527071873</v>
      </c>
      <c r="O186" s="104">
        <v>1066.9657189059951</v>
      </c>
      <c r="P186" s="104">
        <v>1077.017767393344</v>
      </c>
      <c r="Q186" s="104">
        <v>1044.0999529781996</v>
      </c>
      <c r="R186" s="104">
        <v>1068.955425353038</v>
      </c>
      <c r="S186" s="104">
        <v>1123.4740726288342</v>
      </c>
      <c r="T186" s="104">
        <v>1118.8389491427718</v>
      </c>
      <c r="U186" s="104">
        <v>1112.0884352059561</v>
      </c>
      <c r="V186" s="104">
        <v>1182.0282597554133</v>
      </c>
      <c r="W186" s="104">
        <v>1257.6454582380213</v>
      </c>
      <c r="X186" s="104">
        <v>1274.9719562637501</v>
      </c>
      <c r="Y186" s="104">
        <v>1290.6586217378733</v>
      </c>
      <c r="DA186" s="132" t="s">
        <v>2312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536.32730871830995</v>
      </c>
      <c r="M187" s="98">
        <v>543.23557688451262</v>
      </c>
      <c r="N187" s="98">
        <v>466.71544821884987</v>
      </c>
      <c r="O187" s="98">
        <v>485.67608711905888</v>
      </c>
      <c r="P187" s="98">
        <v>502.88038155353217</v>
      </c>
      <c r="Q187" s="98">
        <v>460.60599333781454</v>
      </c>
      <c r="R187" s="98">
        <v>494.69869377452972</v>
      </c>
      <c r="S187" s="98">
        <v>538.1834107536572</v>
      </c>
      <c r="T187" s="98">
        <v>505.08715180786021</v>
      </c>
      <c r="U187" s="98">
        <v>498.80246821260499</v>
      </c>
      <c r="V187" s="98">
        <v>538.77376650009455</v>
      </c>
      <c r="W187" s="98">
        <v>573.15413794876758</v>
      </c>
      <c r="X187" s="98">
        <v>577.93768867914775</v>
      </c>
      <c r="Y187" s="98">
        <v>578.12605053698587</v>
      </c>
      <c r="DA187" s="63" t="s">
        <v>2313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600.54714473201841</v>
      </c>
      <c r="M188" s="98">
        <v>640.0103869621214</v>
      </c>
      <c r="N188" s="98">
        <v>611.3876044883375</v>
      </c>
      <c r="O188" s="98">
        <v>581.28963178693641</v>
      </c>
      <c r="P188" s="98">
        <v>574.13738583981183</v>
      </c>
      <c r="Q188" s="98">
        <v>583.49395964038513</v>
      </c>
      <c r="R188" s="98">
        <v>574.25673157850838</v>
      </c>
      <c r="S188" s="98">
        <v>585.29066187517697</v>
      </c>
      <c r="T188" s="98">
        <v>613.75179733491143</v>
      </c>
      <c r="U188" s="98">
        <v>613.28596699335117</v>
      </c>
      <c r="V188" s="98">
        <v>643.25449325531872</v>
      </c>
      <c r="W188" s="98">
        <v>684.49132028925351</v>
      </c>
      <c r="X188" s="98">
        <v>697.03426758460216</v>
      </c>
      <c r="Y188" s="98">
        <v>712.53257120088767</v>
      </c>
      <c r="DA188" s="63" t="s">
        <v>2314</v>
      </c>
    </row>
    <row r="189" spans="1:105" ht="12" customHeight="1" x14ac:dyDescent="0.25">
      <c r="A189" s="121" t="s">
        <v>54</v>
      </c>
      <c r="B189" s="122">
        <v>485.43377187527494</v>
      </c>
      <c r="C189" s="122">
        <v>749.22869436290614</v>
      </c>
      <c r="D189" s="122">
        <v>576.80881445465877</v>
      </c>
      <c r="E189" s="122">
        <v>597.94900570979416</v>
      </c>
      <c r="F189" s="122">
        <v>629.99506272034114</v>
      </c>
      <c r="G189" s="122">
        <v>740.51499632420644</v>
      </c>
      <c r="H189" s="122">
        <v>791.31645121110751</v>
      </c>
      <c r="I189" s="122">
        <v>837.8406330443903</v>
      </c>
      <c r="J189" s="122">
        <v>823.42317031635787</v>
      </c>
      <c r="K189" s="122">
        <v>901.28451358774259</v>
      </c>
      <c r="L189" s="122">
        <v>815.95637277346532</v>
      </c>
      <c r="M189" s="122">
        <v>884.62516648687131</v>
      </c>
      <c r="N189" s="122">
        <v>848.83305895738431</v>
      </c>
      <c r="O189" s="122">
        <v>770.94363520881438</v>
      </c>
      <c r="P189" s="122">
        <v>770.0293310127629</v>
      </c>
      <c r="Q189" s="122">
        <v>809.91980734412073</v>
      </c>
      <c r="R189" s="122">
        <v>828.27041492956766</v>
      </c>
      <c r="S189" s="122">
        <v>819.90988552650424</v>
      </c>
      <c r="T189" s="122">
        <v>829.30069456670208</v>
      </c>
      <c r="U189" s="122">
        <v>809.54972980854734</v>
      </c>
      <c r="V189" s="122">
        <v>842.95169052538847</v>
      </c>
      <c r="W189" s="122">
        <v>883.55520991824483</v>
      </c>
      <c r="X189" s="122">
        <v>841.9086258013192</v>
      </c>
      <c r="Y189" s="122">
        <v>822.15397819825614</v>
      </c>
      <c r="DA189" s="130" t="s">
        <v>2315</v>
      </c>
    </row>
    <row r="190" spans="1:105" ht="12" customHeight="1" x14ac:dyDescent="0.25">
      <c r="A190" s="97" t="s">
        <v>175</v>
      </c>
      <c r="B190" s="98">
        <v>350.80833316891687</v>
      </c>
      <c r="C190" s="98">
        <v>853.33440091428952</v>
      </c>
      <c r="D190" s="98">
        <v>545.7571544171293</v>
      </c>
      <c r="E190" s="98">
        <v>578.24762939543393</v>
      </c>
      <c r="F190" s="98">
        <v>610.78292186840622</v>
      </c>
      <c r="G190" s="98">
        <v>800.50311415572469</v>
      </c>
      <c r="H190" s="98">
        <v>882.32360055350136</v>
      </c>
      <c r="I190" s="98">
        <v>947.15254451275473</v>
      </c>
      <c r="J190" s="98">
        <v>909.05289719291227</v>
      </c>
      <c r="K190" s="98">
        <v>1041.6474646943693</v>
      </c>
      <c r="L190" s="98">
        <v>895.12724569835723</v>
      </c>
      <c r="M190" s="98">
        <v>985.92438300826871</v>
      </c>
      <c r="N190" s="98">
        <v>962.04191999827958</v>
      </c>
      <c r="O190" s="98">
        <v>850.43408514508258</v>
      </c>
      <c r="P190" s="98">
        <v>869.99005627115969</v>
      </c>
      <c r="Q190" s="98">
        <v>930.50835148874319</v>
      </c>
      <c r="R190" s="98">
        <v>987.51067113212798</v>
      </c>
      <c r="S190" s="98">
        <v>954.48988535972182</v>
      </c>
      <c r="T190" s="98">
        <v>1021.868350448701</v>
      </c>
      <c r="U190" s="98">
        <v>999.72061035890715</v>
      </c>
      <c r="V190" s="98">
        <v>1063.3253621937913</v>
      </c>
      <c r="W190" s="98">
        <v>1155.7863803219354</v>
      </c>
      <c r="X190" s="98">
        <v>1061.8624454423109</v>
      </c>
      <c r="Y190" s="98">
        <v>1025.7856931704341</v>
      </c>
      <c r="DA190" s="63" t="s">
        <v>2316</v>
      </c>
    </row>
    <row r="191" spans="1:105" ht="12" customHeight="1" x14ac:dyDescent="0.25">
      <c r="A191" s="109" t="s">
        <v>120</v>
      </c>
      <c r="B191" s="33">
        <v>625.87359829984791</v>
      </c>
      <c r="C191" s="33">
        <v>629.92918199050985</v>
      </c>
      <c r="D191" s="33">
        <v>616.32910904787786</v>
      </c>
      <c r="E191" s="33">
        <v>623.77260647530295</v>
      </c>
      <c r="F191" s="33">
        <v>655.53549746527005</v>
      </c>
      <c r="G191" s="33">
        <v>660.07384292796485</v>
      </c>
      <c r="H191" s="33">
        <v>668.49201104191707</v>
      </c>
      <c r="I191" s="33">
        <v>689.67804221873041</v>
      </c>
      <c r="J191" s="33">
        <v>707.25462281571345</v>
      </c>
      <c r="K191" s="33">
        <v>711.05571640487381</v>
      </c>
      <c r="L191" s="33">
        <v>707.75798080991285</v>
      </c>
      <c r="M191" s="33">
        <v>745.01241449378779</v>
      </c>
      <c r="N191" s="33">
        <v>692.06540862546228</v>
      </c>
      <c r="O191" s="33">
        <v>671.73313836874513</v>
      </c>
      <c r="P191" s="33">
        <v>665.30960306424288</v>
      </c>
      <c r="Q191" s="33">
        <v>712.49844516924213</v>
      </c>
      <c r="R191" s="33">
        <v>718.6030191648033</v>
      </c>
      <c r="S191" s="33">
        <v>740.33478006047187</v>
      </c>
      <c r="T191" s="33">
        <v>723.72637001810017</v>
      </c>
      <c r="U191" s="33">
        <v>713.71541013007709</v>
      </c>
      <c r="V191" s="33">
        <v>742.35165626938817</v>
      </c>
      <c r="W191" s="33">
        <v>772.03658896612126</v>
      </c>
      <c r="X191" s="33">
        <v>754.63187230244716</v>
      </c>
      <c r="Y191" s="33">
        <v>742.08000307049758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2335.8108895340847</v>
      </c>
      <c r="C193" s="117">
        <f t="shared" si="94"/>
        <v>4225.2767836296325</v>
      </c>
      <c r="D193" s="117">
        <f t="shared" si="94"/>
        <v>3128.9814346656012</v>
      </c>
      <c r="E193" s="117">
        <f t="shared" si="94"/>
        <v>3431.1337730969376</v>
      </c>
      <c r="F193" s="117">
        <f t="shared" si="94"/>
        <v>3201.1093391644868</v>
      </c>
      <c r="G193" s="117">
        <f t="shared" si="94"/>
        <v>4078.9686231708683</v>
      </c>
      <c r="H193" s="117">
        <f t="shared" si="94"/>
        <v>4549.3937931602723</v>
      </c>
      <c r="I193" s="117">
        <f t="shared" si="94"/>
        <v>4479.8754414535415</v>
      </c>
      <c r="J193" s="117">
        <f t="shared" si="94"/>
        <v>4450.580492088513</v>
      </c>
      <c r="K193" s="117">
        <f t="shared" si="94"/>
        <v>5014.530544187759</v>
      </c>
      <c r="L193" s="117">
        <f t="shared" si="94"/>
        <v>4862.6843249200974</v>
      </c>
      <c r="M193" s="117">
        <f t="shared" si="94"/>
        <v>5418.0972825224098</v>
      </c>
      <c r="N193" s="117">
        <f t="shared" si="94"/>
        <v>5367.8393440287209</v>
      </c>
      <c r="O193" s="117">
        <f t="shared" si="94"/>
        <v>4563.8269033350043</v>
      </c>
      <c r="P193" s="117">
        <f t="shared" si="94"/>
        <v>4395.9350790947192</v>
      </c>
      <c r="Q193" s="117">
        <f t="shared" si="94"/>
        <v>4617.1107349848526</v>
      </c>
      <c r="R193" s="117">
        <f t="shared" ref="R193:V193" si="95">R194+R197+R199+R208</f>
        <v>4711.9921396173613</v>
      </c>
      <c r="S193" s="117">
        <f t="shared" si="95"/>
        <v>4906.5799766898281</v>
      </c>
      <c r="T193" s="117">
        <f t="shared" si="95"/>
        <v>4995.1539784506995</v>
      </c>
      <c r="U193" s="117">
        <f t="shared" si="95"/>
        <v>4739.7774284979614</v>
      </c>
      <c r="V193" s="117">
        <f t="shared" si="95"/>
        <v>5330.167584028809</v>
      </c>
      <c r="W193" s="117">
        <f t="shared" ref="W193:Y193" si="96">W194+W197+W199+W208</f>
        <v>5940.7863074753577</v>
      </c>
      <c r="X193" s="117">
        <f t="shared" si="96"/>
        <v>4940.6049623571762</v>
      </c>
      <c r="Y193" s="117">
        <f t="shared" si="96"/>
        <v>4454.1912542262953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1385.9748531371818</v>
      </c>
      <c r="C194" s="122">
        <f t="shared" si="97"/>
        <v>2999.1711041626659</v>
      </c>
      <c r="D194" s="122">
        <f t="shared" si="97"/>
        <v>2132.6901864867432</v>
      </c>
      <c r="E194" s="122">
        <f t="shared" si="97"/>
        <v>2409.4183657144085</v>
      </c>
      <c r="F194" s="122">
        <f t="shared" si="97"/>
        <v>2177.8526550833813</v>
      </c>
      <c r="G194" s="122">
        <f t="shared" si="97"/>
        <v>2859.6910863902644</v>
      </c>
      <c r="H194" s="122">
        <f t="shared" si="97"/>
        <v>3245.7474398575091</v>
      </c>
      <c r="I194" s="122">
        <f t="shared" si="97"/>
        <v>3089.4778395781882</v>
      </c>
      <c r="J194" s="122">
        <f t="shared" si="97"/>
        <v>3030.9216546965736</v>
      </c>
      <c r="K194" s="122">
        <f t="shared" si="97"/>
        <v>3437.606672795609</v>
      </c>
      <c r="L194" s="122">
        <f t="shared" si="97"/>
        <v>3344.6580975966795</v>
      </c>
      <c r="M194" s="122">
        <f t="shared" si="97"/>
        <v>3830.2181214943757</v>
      </c>
      <c r="N194" s="122">
        <f t="shared" si="97"/>
        <v>3746.0367120708893</v>
      </c>
      <c r="O194" s="122">
        <f t="shared" si="97"/>
        <v>3179.9202363311133</v>
      </c>
      <c r="P194" s="122">
        <f t="shared" si="97"/>
        <v>3052.3207777669832</v>
      </c>
      <c r="Q194" s="122">
        <f t="shared" si="97"/>
        <v>3043.6187253680223</v>
      </c>
      <c r="R194" s="122">
        <f t="shared" ref="R194:V194" si="98">SUM(R195:R196)</f>
        <v>3112.2846007856724</v>
      </c>
      <c r="S194" s="122">
        <f t="shared" si="98"/>
        <v>3296.8637173602119</v>
      </c>
      <c r="T194" s="122">
        <f t="shared" si="98"/>
        <v>3322.1420902670143</v>
      </c>
      <c r="U194" s="122">
        <f t="shared" si="98"/>
        <v>3059.6278238127015</v>
      </c>
      <c r="V194" s="122">
        <f t="shared" si="98"/>
        <v>3533.7953801662761</v>
      </c>
      <c r="W194" s="122">
        <f t="shared" ref="W194:Y194" si="99">SUM(W195:W196)</f>
        <v>4002.7875057560295</v>
      </c>
      <c r="X194" s="122">
        <f t="shared" si="99"/>
        <v>3047.0199630252018</v>
      </c>
      <c r="Y194" s="122">
        <f t="shared" si="99"/>
        <v>2559.8727313244635</v>
      </c>
      <c r="DA194" s="130" t="s">
        <v>2469</v>
      </c>
    </row>
    <row r="195" spans="1:105" ht="12" customHeight="1" x14ac:dyDescent="0.25">
      <c r="A195" s="97" t="s">
        <v>212</v>
      </c>
      <c r="B195" s="98">
        <v>1354.604629850759</v>
      </c>
      <c r="C195" s="98">
        <v>2932.7858437364425</v>
      </c>
      <c r="D195" s="98">
        <v>2085.7441626947075</v>
      </c>
      <c r="E195" s="98">
        <v>2357.0751550275654</v>
      </c>
      <c r="F195" s="98">
        <v>2131.1389030734413</v>
      </c>
      <c r="G195" s="98">
        <v>2799.4446554022275</v>
      </c>
      <c r="H195" s="98">
        <v>3178.001951847391</v>
      </c>
      <c r="I195" s="98">
        <v>3026.2411009255165</v>
      </c>
      <c r="J195" s="98">
        <v>2969.1557484629566</v>
      </c>
      <c r="K195" s="98">
        <v>3368.3746433144097</v>
      </c>
      <c r="L195" s="98">
        <v>3277.4109175489357</v>
      </c>
      <c r="M195" s="98">
        <v>3753.4921631307848</v>
      </c>
      <c r="N195" s="98">
        <v>3673.1194555642942</v>
      </c>
      <c r="O195" s="98">
        <v>3117.896071492039</v>
      </c>
      <c r="P195" s="98">
        <v>2993.5886832778342</v>
      </c>
      <c r="Q195" s="98">
        <v>2985.2063421462235</v>
      </c>
      <c r="R195" s="98">
        <v>3052.9706853723164</v>
      </c>
      <c r="S195" s="98">
        <v>3233.950791340279</v>
      </c>
      <c r="T195" s="98">
        <v>3259.1010580037064</v>
      </c>
      <c r="U195" s="98">
        <v>3001.8257929172714</v>
      </c>
      <c r="V195" s="98">
        <v>3466.7667758129542</v>
      </c>
      <c r="W195" s="98">
        <v>3926.6277605400664</v>
      </c>
      <c r="X195" s="98">
        <v>2989.2668655802399</v>
      </c>
      <c r="Y195" s="98">
        <v>2511.2029025642032</v>
      </c>
      <c r="DA195" s="63" t="s">
        <v>2470</v>
      </c>
    </row>
    <row r="196" spans="1:105" ht="12" customHeight="1" x14ac:dyDescent="0.25">
      <c r="A196" s="97" t="s">
        <v>53</v>
      </c>
      <c r="B196" s="98">
        <v>31.370223286422675</v>
      </c>
      <c r="C196" s="98">
        <v>66.385260426223326</v>
      </c>
      <c r="D196" s="98">
        <v>46.946023792035916</v>
      </c>
      <c r="E196" s="98">
        <v>52.343210686842973</v>
      </c>
      <c r="F196" s="98">
        <v>46.713752009940023</v>
      </c>
      <c r="G196" s="98">
        <v>60.246430988036906</v>
      </c>
      <c r="H196" s="98">
        <v>67.745488010118152</v>
      </c>
      <c r="I196" s="98">
        <v>63.236738652671512</v>
      </c>
      <c r="J196" s="98">
        <v>61.765906233616811</v>
      </c>
      <c r="K196" s="98">
        <v>69.232029481199334</v>
      </c>
      <c r="L196" s="98">
        <v>67.247180047743711</v>
      </c>
      <c r="M196" s="98">
        <v>76.725958363591076</v>
      </c>
      <c r="N196" s="98">
        <v>72.917256506595109</v>
      </c>
      <c r="O196" s="98">
        <v>62.02416483907411</v>
      </c>
      <c r="P196" s="98">
        <v>58.732094489148913</v>
      </c>
      <c r="Q196" s="98">
        <v>58.412383221798926</v>
      </c>
      <c r="R196" s="98">
        <v>59.313915413355829</v>
      </c>
      <c r="S196" s="98">
        <v>62.912926019933131</v>
      </c>
      <c r="T196" s="98">
        <v>63.041032263308061</v>
      </c>
      <c r="U196" s="98">
        <v>57.802030895430249</v>
      </c>
      <c r="V196" s="98">
        <v>67.028604353322137</v>
      </c>
      <c r="W196" s="98">
        <v>76.159745215962886</v>
      </c>
      <c r="X196" s="98">
        <v>57.753097444961703</v>
      </c>
      <c r="Y196" s="98">
        <v>48.669828760260302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7.6605785242101216</v>
      </c>
      <c r="C197" s="122">
        <f t="shared" si="100"/>
        <v>18.611443511197113</v>
      </c>
      <c r="D197" s="122">
        <f t="shared" si="100"/>
        <v>19.368809132212707</v>
      </c>
      <c r="E197" s="122">
        <f t="shared" si="100"/>
        <v>33.831699617683</v>
      </c>
      <c r="F197" s="122">
        <f t="shared" si="100"/>
        <v>19.855172185023427</v>
      </c>
      <c r="G197" s="122">
        <f t="shared" si="100"/>
        <v>22.599614997732026</v>
      </c>
      <c r="H197" s="122">
        <f t="shared" si="100"/>
        <v>36.282705221887184</v>
      </c>
      <c r="I197" s="122">
        <f t="shared" si="100"/>
        <v>81.54808835704435</v>
      </c>
      <c r="J197" s="122">
        <f t="shared" si="100"/>
        <v>60.692520261989422</v>
      </c>
      <c r="K197" s="122">
        <f t="shared" si="100"/>
        <v>63.100675139612548</v>
      </c>
      <c r="L197" s="122">
        <f t="shared" si="100"/>
        <v>94.768338944303608</v>
      </c>
      <c r="M197" s="122">
        <f t="shared" si="100"/>
        <v>66.659016121555723</v>
      </c>
      <c r="N197" s="122">
        <f t="shared" si="100"/>
        <v>168.52314260026921</v>
      </c>
      <c r="O197" s="122">
        <f t="shared" si="100"/>
        <v>68.832451443844235</v>
      </c>
      <c r="P197" s="122">
        <f t="shared" si="100"/>
        <v>63.483076505467835</v>
      </c>
      <c r="Q197" s="122">
        <f t="shared" si="100"/>
        <v>108.34269568560163</v>
      </c>
      <c r="R197" s="122">
        <f t="shared" si="100"/>
        <v>112.46270111405838</v>
      </c>
      <c r="S197" s="122">
        <f t="shared" si="100"/>
        <v>128.20671498075603</v>
      </c>
      <c r="T197" s="122">
        <f t="shared" si="100"/>
        <v>120.25161994179578</v>
      </c>
      <c r="U197" s="122">
        <f t="shared" si="100"/>
        <v>136.64134612736595</v>
      </c>
      <c r="V197" s="122">
        <f t="shared" si="100"/>
        <v>149.97110750955326</v>
      </c>
      <c r="W197" s="122">
        <f t="shared" si="100"/>
        <v>156.9830861991579</v>
      </c>
      <c r="X197" s="122">
        <f t="shared" si="100"/>
        <v>157.94074835415873</v>
      </c>
      <c r="Y197" s="122">
        <f t="shared" si="100"/>
        <v>160.00032957732589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7.6605785242101216</v>
      </c>
      <c r="C198" s="98">
        <f>RES_hhdet_tesh!C67</f>
        <v>18.611443511197113</v>
      </c>
      <c r="D198" s="98">
        <f>RES_hhdet_tesh!D67</f>
        <v>19.368809132212707</v>
      </c>
      <c r="E198" s="98">
        <f>RES_hhdet_tesh!E67</f>
        <v>33.831699617683</v>
      </c>
      <c r="F198" s="98">
        <f>RES_hhdet_tesh!F67</f>
        <v>19.855172185023427</v>
      </c>
      <c r="G198" s="98">
        <f>RES_hhdet_tesh!G67</f>
        <v>22.599614997732026</v>
      </c>
      <c r="H198" s="98">
        <f>RES_hhdet_tesh!H67</f>
        <v>36.282705221887184</v>
      </c>
      <c r="I198" s="98">
        <f>RES_hhdet_tesh!I67</f>
        <v>81.54808835704435</v>
      </c>
      <c r="J198" s="98">
        <f>RES_hhdet_tesh!J67</f>
        <v>60.692520261989422</v>
      </c>
      <c r="K198" s="98">
        <f>RES_hhdet_tesh!K67</f>
        <v>63.100675139612548</v>
      </c>
      <c r="L198" s="98">
        <f>RES_hhdet_tesh!L67</f>
        <v>94.768338944303608</v>
      </c>
      <c r="M198" s="98">
        <f>RES_hhdet_tesh!M67</f>
        <v>66.659016121555723</v>
      </c>
      <c r="N198" s="98">
        <f>RES_hhdet_tesh!N67</f>
        <v>168.52314260026921</v>
      </c>
      <c r="O198" s="98">
        <f>RES_hhdet_tesh!O67</f>
        <v>68.832451443844235</v>
      </c>
      <c r="P198" s="98">
        <f>RES_hhdet_tesh!P67</f>
        <v>63.483076505467835</v>
      </c>
      <c r="Q198" s="98">
        <f>RES_hhdet_tesh!Q67</f>
        <v>108.34269568560163</v>
      </c>
      <c r="R198" s="98">
        <f>RES_hhdet_tesh!R67</f>
        <v>112.46270111405838</v>
      </c>
      <c r="S198" s="98">
        <f>RES_hhdet_tesh!S67</f>
        <v>128.20671498075603</v>
      </c>
      <c r="T198" s="98">
        <f>RES_hhdet_tesh!T67</f>
        <v>120.25161994179578</v>
      </c>
      <c r="U198" s="98">
        <f>RES_hhdet_tesh!U67</f>
        <v>136.64134612736595</v>
      </c>
      <c r="V198" s="98">
        <f>RES_hhdet_tesh!V67</f>
        <v>149.97110750955326</v>
      </c>
      <c r="W198" s="98">
        <f>RES_hhdet_tesh!W67</f>
        <v>156.9830861991579</v>
      </c>
      <c r="X198" s="98">
        <f>RES_hhdet_tesh!X67</f>
        <v>157.94074835415873</v>
      </c>
      <c r="Y198" s="98">
        <f>RES_hhdet_tesh!Y67</f>
        <v>160.00032957732589</v>
      </c>
      <c r="DA198" s="63" t="s">
        <v>2473</v>
      </c>
    </row>
    <row r="199" spans="1:105" ht="12" customHeight="1" x14ac:dyDescent="0.25">
      <c r="A199" s="121" t="s">
        <v>55</v>
      </c>
      <c r="B199" s="122">
        <v>619.51079848342533</v>
      </c>
      <c r="C199" s="122">
        <v>735.61473343147861</v>
      </c>
      <c r="D199" s="122">
        <v>604.11665097156492</v>
      </c>
      <c r="E199" s="122">
        <v>602.31480769258451</v>
      </c>
      <c r="F199" s="122">
        <v>596.96399561681153</v>
      </c>
      <c r="G199" s="122">
        <v>726.7700681353258</v>
      </c>
      <c r="H199" s="122">
        <v>767.59000427155331</v>
      </c>
      <c r="I199" s="122">
        <v>780.62699825021059</v>
      </c>
      <c r="J199" s="122">
        <v>837.1989536482314</v>
      </c>
      <c r="K199" s="122">
        <v>946.87963683781425</v>
      </c>
      <c r="L199" s="122">
        <v>905.02287089457639</v>
      </c>
      <c r="M199" s="122">
        <v>960.7074762941462</v>
      </c>
      <c r="N199" s="122">
        <v>916.50043336841384</v>
      </c>
      <c r="O199" s="122">
        <v>819.77418260883906</v>
      </c>
      <c r="P199" s="122">
        <v>778.2371048440092</v>
      </c>
      <c r="Q199" s="122">
        <v>923.72052239271886</v>
      </c>
      <c r="R199" s="122">
        <v>924.83254560456953</v>
      </c>
      <c r="S199" s="122">
        <v>910.2724145059766</v>
      </c>
      <c r="T199" s="122">
        <v>969.60746729269204</v>
      </c>
      <c r="U199" s="122">
        <v>963.43140309140222</v>
      </c>
      <c r="V199" s="122">
        <v>1031.0267054460148</v>
      </c>
      <c r="W199" s="122">
        <v>1124.4036696673754</v>
      </c>
      <c r="X199" s="122">
        <v>1099.2173792320204</v>
      </c>
      <c r="Y199" s="122">
        <v>1105.7146577769163</v>
      </c>
      <c r="DA199" s="130" t="s">
        <v>2474</v>
      </c>
    </row>
    <row r="200" spans="1:105" ht="12" customHeight="1" x14ac:dyDescent="0.25">
      <c r="A200" s="97" t="s">
        <v>134</v>
      </c>
      <c r="B200" s="98">
        <v>461.72040309982344</v>
      </c>
      <c r="C200" s="98">
        <v>791.79861398702053</v>
      </c>
      <c r="D200" s="98">
        <v>478.81828563328219</v>
      </c>
      <c r="E200" s="98">
        <v>495.92287308644262</v>
      </c>
      <c r="F200" s="98">
        <v>503.10900829309332</v>
      </c>
      <c r="G200" s="98">
        <v>707.93582231033133</v>
      </c>
      <c r="H200" s="98">
        <v>765.91975276554194</v>
      </c>
      <c r="I200" s="98">
        <v>800.01778187321815</v>
      </c>
      <c r="J200" s="98">
        <v>829.76126708572235</v>
      </c>
      <c r="K200" s="98">
        <v>1002.955465230464</v>
      </c>
      <c r="L200" s="98">
        <v>895.01566791321056</v>
      </c>
      <c r="M200" s="98">
        <v>960.01820480789218</v>
      </c>
      <c r="N200" s="98">
        <v>938.61473454803559</v>
      </c>
      <c r="O200" s="98">
        <v>779.04730385562095</v>
      </c>
      <c r="P200" s="98">
        <v>711.17500129758241</v>
      </c>
      <c r="Q200" s="98">
        <v>952.48643358470758</v>
      </c>
      <c r="R200" s="98">
        <v>943.10989079562512</v>
      </c>
      <c r="S200" s="98">
        <v>896.02348236273735</v>
      </c>
      <c r="T200" s="98">
        <v>980.15253995126568</v>
      </c>
      <c r="U200" s="98">
        <v>972.05176239520222</v>
      </c>
      <c r="V200" s="98">
        <v>1046.2505165376813</v>
      </c>
      <c r="W200" s="98">
        <v>1163.4345649516015</v>
      </c>
      <c r="X200" s="98">
        <v>1098.2321525301354</v>
      </c>
      <c r="Y200" s="98">
        <v>1091.8566139758343</v>
      </c>
      <c r="DA200" s="63" t="s">
        <v>2475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895.19685086049321</v>
      </c>
      <c r="M201" s="98">
        <v>960.28628517635354</v>
      </c>
      <c r="N201" s="98">
        <v>938.96147391540876</v>
      </c>
      <c r="O201" s="98">
        <v>779.38994877101322</v>
      </c>
      <c r="P201" s="98">
        <v>711.7825406351061</v>
      </c>
      <c r="Q201" s="98">
        <v>951.68974645639514</v>
      </c>
      <c r="R201" s="98">
        <v>942.93293927686557</v>
      </c>
      <c r="S201" s="98">
        <v>896.61171116506421</v>
      </c>
      <c r="T201" s="98">
        <v>980.73297247568746</v>
      </c>
      <c r="U201" s="98">
        <v>972.19121175113901</v>
      </c>
      <c r="V201" s="98">
        <v>1046.7170707738394</v>
      </c>
      <c r="W201" s="98">
        <v>1163.3043220827133</v>
      </c>
      <c r="X201" s="98">
        <v>1097.1717649266818</v>
      </c>
      <c r="Y201" s="98">
        <v>1090.2733284390458</v>
      </c>
      <c r="DA201" s="63" t="s">
        <v>2476</v>
      </c>
    </row>
    <row r="202" spans="1:105" ht="12" customHeight="1" x14ac:dyDescent="0.25">
      <c r="A202" s="100" t="s">
        <v>212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309.99097445442646</v>
      </c>
      <c r="M202" s="101">
        <v>321.8862382983076</v>
      </c>
      <c r="N202" s="101">
        <v>293.43922772123057</v>
      </c>
      <c r="O202" s="101">
        <v>260.56225966144876</v>
      </c>
      <c r="P202" s="101">
        <v>247.92922417359259</v>
      </c>
      <c r="Q202" s="101">
        <v>310.46602998584922</v>
      </c>
      <c r="R202" s="101">
        <v>331.52845816387031</v>
      </c>
      <c r="S202" s="101">
        <v>335.98920980666554</v>
      </c>
      <c r="T202" s="101">
        <v>348.36832565927796</v>
      </c>
      <c r="U202" s="101">
        <v>345.14181464266852</v>
      </c>
      <c r="V202" s="101">
        <v>381.03843786946913</v>
      </c>
      <c r="W202" s="101">
        <v>426.81184988530185</v>
      </c>
      <c r="X202" s="101">
        <v>402.08922401640632</v>
      </c>
      <c r="Y202" s="101">
        <v>395.36452764172867</v>
      </c>
      <c r="DA202" s="131" t="s">
        <v>2477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585.20587640606675</v>
      </c>
      <c r="M203" s="104">
        <v>638.40004687804571</v>
      </c>
      <c r="N203" s="104">
        <v>645.52224619417814</v>
      </c>
      <c r="O203" s="104">
        <v>518.8276891095644</v>
      </c>
      <c r="P203" s="104">
        <v>463.85331646151354</v>
      </c>
      <c r="Q203" s="104">
        <v>641.22371647054592</v>
      </c>
      <c r="R203" s="104">
        <v>611.40448111299543</v>
      </c>
      <c r="S203" s="104">
        <v>560.62250135839872</v>
      </c>
      <c r="T203" s="104">
        <v>632.3646468164095</v>
      </c>
      <c r="U203" s="104">
        <v>627.04939710847066</v>
      </c>
      <c r="V203" s="104">
        <v>665.67863290437003</v>
      </c>
      <c r="W203" s="104">
        <v>736.4924721974113</v>
      </c>
      <c r="X203" s="104">
        <v>695.08254091027572</v>
      </c>
      <c r="Y203" s="104">
        <v>694.90880079731699</v>
      </c>
      <c r="DA203" s="132" t="s">
        <v>2478</v>
      </c>
    </row>
    <row r="204" spans="1:105" ht="12" customHeight="1" x14ac:dyDescent="0.25">
      <c r="A204" s="106" t="s">
        <v>122</v>
      </c>
      <c r="B204" s="101">
        <v>710.5437188970418</v>
      </c>
      <c r="C204" s="101">
        <v>664.58378177855968</v>
      </c>
      <c r="D204" s="101">
        <v>750.26604796506774</v>
      </c>
      <c r="E204" s="101">
        <v>728.4954197907781</v>
      </c>
      <c r="F204" s="101">
        <v>709.03013234924572</v>
      </c>
      <c r="G204" s="101">
        <v>749.45222674917113</v>
      </c>
      <c r="H204" s="101">
        <v>769.61365108128439</v>
      </c>
      <c r="I204" s="101">
        <v>757.03233213869885</v>
      </c>
      <c r="J204" s="101">
        <v>846.26038473900735</v>
      </c>
      <c r="K204" s="101">
        <v>878.57765025151787</v>
      </c>
      <c r="L204" s="101">
        <v>917.24095891920649</v>
      </c>
      <c r="M204" s="101">
        <v>961.5013425318939</v>
      </c>
      <c r="N204" s="101">
        <v>889.10874220777407</v>
      </c>
      <c r="O204" s="101">
        <v>873.42789996502211</v>
      </c>
      <c r="P204" s="101">
        <v>880.91201458548653</v>
      </c>
      <c r="Q204" s="101">
        <v>865.66426193015786</v>
      </c>
      <c r="R204" s="101">
        <v>886.05085384587687</v>
      </c>
      <c r="S204" s="101">
        <v>936.87826131497002</v>
      </c>
      <c r="T204" s="101">
        <v>952.01000186441797</v>
      </c>
      <c r="U204" s="101">
        <v>950.40138082855594</v>
      </c>
      <c r="V204" s="101">
        <v>1010.8542224806748</v>
      </c>
      <c r="W204" s="101">
        <v>1080.6014148747599</v>
      </c>
      <c r="X204" s="101">
        <v>1100.1701091878417</v>
      </c>
      <c r="Y204" s="101">
        <v>1119.6491834933863</v>
      </c>
      <c r="DA204" s="131" t="s">
        <v>2479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918.71986426356409</v>
      </c>
      <c r="M205" s="104">
        <v>962.7698364654774</v>
      </c>
      <c r="N205" s="104">
        <v>889.27082220729483</v>
      </c>
      <c r="O205" s="104">
        <v>873.04122493849661</v>
      </c>
      <c r="P205" s="104">
        <v>879.72921565394654</v>
      </c>
      <c r="Q205" s="104">
        <v>865.51043009197326</v>
      </c>
      <c r="R205" s="104">
        <v>885.44554553956345</v>
      </c>
      <c r="S205" s="104">
        <v>935.81910185874244</v>
      </c>
      <c r="T205" s="104">
        <v>951.81663000495064</v>
      </c>
      <c r="U205" s="104">
        <v>950.96452440574581</v>
      </c>
      <c r="V205" s="104">
        <v>1011.4726685638052</v>
      </c>
      <c r="W205" s="104">
        <v>1081.1081485400773</v>
      </c>
      <c r="X205" s="104">
        <v>1100.9198316105014</v>
      </c>
      <c r="Y205" s="104">
        <v>1119.5134468808851</v>
      </c>
      <c r="DA205" s="132" t="s">
        <v>2480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318.17271953154562</v>
      </c>
      <c r="M206" s="98">
        <v>322.75944950335588</v>
      </c>
      <c r="N206" s="98">
        <v>277.88321771895733</v>
      </c>
      <c r="O206" s="98">
        <v>291.7515931515602</v>
      </c>
      <c r="P206" s="98">
        <v>305.59182981413477</v>
      </c>
      <c r="Q206" s="98">
        <v>282.01647045158813</v>
      </c>
      <c r="R206" s="98">
        <v>311.18881396105513</v>
      </c>
      <c r="S206" s="98">
        <v>350.52843998356531</v>
      </c>
      <c r="T206" s="98">
        <v>338.06483267003932</v>
      </c>
      <c r="U206" s="98">
        <v>337.67855741239453</v>
      </c>
      <c r="V206" s="98">
        <v>368.21817530848659</v>
      </c>
      <c r="W206" s="98">
        <v>396.61682825082386</v>
      </c>
      <c r="X206" s="98">
        <v>403.88556402589927</v>
      </c>
      <c r="Y206" s="98">
        <v>406.9808756799975</v>
      </c>
      <c r="DA206" s="63" t="s">
        <v>2481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600.54714473201841</v>
      </c>
      <c r="M207" s="98">
        <v>640.0103869621214</v>
      </c>
      <c r="N207" s="98">
        <v>611.3876044883375</v>
      </c>
      <c r="O207" s="98">
        <v>581.28963178693641</v>
      </c>
      <c r="P207" s="98">
        <v>574.13738583981183</v>
      </c>
      <c r="Q207" s="98">
        <v>583.49395964038513</v>
      </c>
      <c r="R207" s="98">
        <v>574.25673157850838</v>
      </c>
      <c r="S207" s="98">
        <v>585.29066187517697</v>
      </c>
      <c r="T207" s="98">
        <v>613.75179733491143</v>
      </c>
      <c r="U207" s="98">
        <v>613.28596699335117</v>
      </c>
      <c r="V207" s="98">
        <v>643.25449325531872</v>
      </c>
      <c r="W207" s="98">
        <v>684.49132028925351</v>
      </c>
      <c r="X207" s="98">
        <v>697.03426758460216</v>
      </c>
      <c r="Y207" s="98">
        <v>712.53257120088767</v>
      </c>
      <c r="DA207" s="63" t="s">
        <v>2482</v>
      </c>
    </row>
    <row r="208" spans="1:105" ht="12" customHeight="1" x14ac:dyDescent="0.25">
      <c r="A208" s="121" t="s">
        <v>54</v>
      </c>
      <c r="B208" s="122">
        <v>322.66465938926763</v>
      </c>
      <c r="C208" s="122">
        <v>471.87950252429101</v>
      </c>
      <c r="D208" s="122">
        <v>372.80578807508027</v>
      </c>
      <c r="E208" s="122">
        <v>385.56890007226144</v>
      </c>
      <c r="F208" s="122">
        <v>406.43751627927026</v>
      </c>
      <c r="G208" s="122">
        <v>469.90785364754629</v>
      </c>
      <c r="H208" s="122">
        <v>499.77364380932221</v>
      </c>
      <c r="I208" s="122">
        <v>528.22251526809828</v>
      </c>
      <c r="J208" s="122">
        <v>521.76736348171869</v>
      </c>
      <c r="K208" s="122">
        <v>566.94355941472315</v>
      </c>
      <c r="L208" s="122">
        <v>518.23501748453805</v>
      </c>
      <c r="M208" s="122">
        <v>560.51266861233228</v>
      </c>
      <c r="N208" s="122">
        <v>536.77905598914799</v>
      </c>
      <c r="O208" s="122">
        <v>495.30003295120804</v>
      </c>
      <c r="P208" s="122">
        <v>501.89411997825908</v>
      </c>
      <c r="Q208" s="122">
        <v>541.4287915385097</v>
      </c>
      <c r="R208" s="122">
        <v>562.41229211306086</v>
      </c>
      <c r="S208" s="122">
        <v>571.23712984288318</v>
      </c>
      <c r="T208" s="122">
        <v>583.15280094919672</v>
      </c>
      <c r="U208" s="122">
        <v>580.07685546649179</v>
      </c>
      <c r="V208" s="122">
        <v>615.37439090696409</v>
      </c>
      <c r="W208" s="122">
        <v>656.61204585279461</v>
      </c>
      <c r="X208" s="122">
        <v>636.4268717457951</v>
      </c>
      <c r="Y208" s="122">
        <v>628.6035355475899</v>
      </c>
      <c r="DA208" s="130" t="s">
        <v>2483</v>
      </c>
    </row>
    <row r="209" spans="1:105" ht="12" customHeight="1" x14ac:dyDescent="0.25">
      <c r="A209" s="97" t="s">
        <v>175</v>
      </c>
      <c r="B209" s="98">
        <v>196.41072653407514</v>
      </c>
      <c r="C209" s="98">
        <v>480.86449689335211</v>
      </c>
      <c r="D209" s="98">
        <v>308.70713021878942</v>
      </c>
      <c r="E209" s="98">
        <v>327.68764276401942</v>
      </c>
      <c r="F209" s="98">
        <v>346.55134955930964</v>
      </c>
      <c r="G209" s="98">
        <v>454.65827549186224</v>
      </c>
      <c r="H209" s="98">
        <v>501.53788554015784</v>
      </c>
      <c r="I209" s="98">
        <v>538.78539371185923</v>
      </c>
      <c r="J209" s="98">
        <v>517.42462112493422</v>
      </c>
      <c r="K209" s="98">
        <v>593.28229856995495</v>
      </c>
      <c r="L209" s="98">
        <v>510.09307390193072</v>
      </c>
      <c r="M209" s="98">
        <v>562.21072190209679</v>
      </c>
      <c r="N209" s="98">
        <v>549.01461337879721</v>
      </c>
      <c r="O209" s="98">
        <v>485.71884651970544</v>
      </c>
      <c r="P209" s="98">
        <v>497.35763223981905</v>
      </c>
      <c r="Q209" s="98">
        <v>532.65279236959589</v>
      </c>
      <c r="R209" s="98">
        <v>566.90056043133643</v>
      </c>
      <c r="S209" s="98">
        <v>550.37167166512427</v>
      </c>
      <c r="T209" s="98">
        <v>592.95766386503885</v>
      </c>
      <c r="U209" s="98">
        <v>584.23096882303594</v>
      </c>
      <c r="V209" s="98">
        <v>625.88256265539144</v>
      </c>
      <c r="W209" s="98">
        <v>684.84481204637621</v>
      </c>
      <c r="X209" s="98">
        <v>632.93166682209119</v>
      </c>
      <c r="Y209" s="98">
        <v>614.62183068679474</v>
      </c>
      <c r="DA209" s="63" t="s">
        <v>2484</v>
      </c>
    </row>
    <row r="210" spans="1:105" ht="12" customHeight="1" x14ac:dyDescent="0.25">
      <c r="A210" s="109" t="s">
        <v>120</v>
      </c>
      <c r="B210" s="33">
        <v>454.37141990930218</v>
      </c>
      <c r="C210" s="33">
        <v>461.5831846527181</v>
      </c>
      <c r="D210" s="33">
        <v>454.38589807399609</v>
      </c>
      <c r="E210" s="33">
        <v>461.43682202268184</v>
      </c>
      <c r="F210" s="33">
        <v>486.04960870680645</v>
      </c>
      <c r="G210" s="33">
        <v>490.35679753831187</v>
      </c>
      <c r="H210" s="33">
        <v>497.39260007288203</v>
      </c>
      <c r="I210" s="33">
        <v>513.90547135420536</v>
      </c>
      <c r="J210" s="33">
        <v>527.65889309601312</v>
      </c>
      <c r="K210" s="33">
        <v>531.24762520052366</v>
      </c>
      <c r="L210" s="33">
        <v>529.36215516220136</v>
      </c>
      <c r="M210" s="33">
        <v>558.17237516332148</v>
      </c>
      <c r="N210" s="33">
        <v>519.83568631966762</v>
      </c>
      <c r="O210" s="33">
        <v>507.25812687253836</v>
      </c>
      <c r="P210" s="33">
        <v>506.64658411438057</v>
      </c>
      <c r="Q210" s="33">
        <v>548.51876678902613</v>
      </c>
      <c r="R210" s="33">
        <v>559.32126029926701</v>
      </c>
      <c r="S210" s="33">
        <v>583.57455767131182</v>
      </c>
      <c r="T210" s="33">
        <v>577.77733031322464</v>
      </c>
      <c r="U210" s="33">
        <v>577.98344018524836</v>
      </c>
      <c r="V210" s="33">
        <v>610.57743657999549</v>
      </c>
      <c r="W210" s="33">
        <v>645.04658423830324</v>
      </c>
      <c r="X210" s="33">
        <v>637.81375440621923</v>
      </c>
      <c r="Y210" s="33">
        <v>634.1015528255956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738.87804878048769</v>
      </c>
      <c r="C212" s="117">
        <f t="shared" si="101"/>
        <v>1568.539042821159</v>
      </c>
      <c r="D212" s="117">
        <f t="shared" si="101"/>
        <v>1054.4814159292034</v>
      </c>
      <c r="E212" s="117">
        <f t="shared" si="101"/>
        <v>1158.470363288719</v>
      </c>
      <c r="F212" s="117">
        <f t="shared" si="101"/>
        <v>1057.1343749999999</v>
      </c>
      <c r="G212" s="117">
        <f t="shared" si="101"/>
        <v>1385.6930361183281</v>
      </c>
      <c r="H212" s="117">
        <f t="shared" si="101"/>
        <v>1551.0586880466476</v>
      </c>
      <c r="I212" s="117">
        <f t="shared" si="101"/>
        <v>1494.3016242669046</v>
      </c>
      <c r="J212" s="117">
        <f t="shared" si="101"/>
        <v>1465.5095149056269</v>
      </c>
      <c r="K212" s="117">
        <f t="shared" si="101"/>
        <v>1668.0031892851655</v>
      </c>
      <c r="L212" s="117">
        <f t="shared" si="101"/>
        <v>1591.1782340986481</v>
      </c>
      <c r="M212" s="117">
        <f t="shared" si="101"/>
        <v>1802.7635192450141</v>
      </c>
      <c r="N212" s="117">
        <f t="shared" si="101"/>
        <v>1763.1485309734519</v>
      </c>
      <c r="O212" s="117">
        <f t="shared" si="101"/>
        <v>1489.8368954617304</v>
      </c>
      <c r="P212" s="117">
        <f t="shared" si="101"/>
        <v>1404.4701480805118</v>
      </c>
      <c r="Q212" s="117">
        <f t="shared" si="101"/>
        <v>1420.4137768120013</v>
      </c>
      <c r="R212" s="117">
        <f t="shared" ref="R212:V212" si="102">R213+R216+R218+R227</f>
        <v>1389.3684577993818</v>
      </c>
      <c r="S212" s="117">
        <f t="shared" si="102"/>
        <v>1370.2253703941792</v>
      </c>
      <c r="T212" s="117">
        <f t="shared" si="102"/>
        <v>1337.9706715807313</v>
      </c>
      <c r="U212" s="117">
        <f t="shared" si="102"/>
        <v>1197.8262626707799</v>
      </c>
      <c r="V212" s="117">
        <f t="shared" si="102"/>
        <v>1307.6359923504867</v>
      </c>
      <c r="W212" s="117">
        <f t="shared" ref="W212:Y212" si="103">W213+W216+W218+W227</f>
        <v>1417.0200070210537</v>
      </c>
      <c r="X212" s="117">
        <f t="shared" si="103"/>
        <v>1095.0936970794903</v>
      </c>
      <c r="Y212" s="117">
        <f t="shared" si="103"/>
        <v>935.77889682766443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628.93649672874903</v>
      </c>
      <c r="C213" s="122">
        <f t="shared" si="104"/>
        <v>1296.0894627612406</v>
      </c>
      <c r="D213" s="122">
        <f t="shared" si="104"/>
        <v>890.266562947279</v>
      </c>
      <c r="E213" s="122">
        <f t="shared" si="104"/>
        <v>987.15132261586257</v>
      </c>
      <c r="F213" s="122">
        <f t="shared" si="104"/>
        <v>881.25590707644903</v>
      </c>
      <c r="G213" s="122">
        <f t="shared" si="104"/>
        <v>1145.8658542042022</v>
      </c>
      <c r="H213" s="122">
        <f t="shared" si="104"/>
        <v>1290.5339736583728</v>
      </c>
      <c r="I213" s="122">
        <f t="shared" si="104"/>
        <v>1220.1480261173704</v>
      </c>
      <c r="J213" s="122">
        <f t="shared" si="104"/>
        <v>1190.6763928724454</v>
      </c>
      <c r="K213" s="122">
        <f t="shared" si="104"/>
        <v>1343.7889562965404</v>
      </c>
      <c r="L213" s="122">
        <f t="shared" si="104"/>
        <v>1305.38628721947</v>
      </c>
      <c r="M213" s="122">
        <f t="shared" si="104"/>
        <v>1492.6475334010045</v>
      </c>
      <c r="N213" s="122">
        <f t="shared" si="104"/>
        <v>1459.9421761483356</v>
      </c>
      <c r="O213" s="122">
        <f t="shared" si="104"/>
        <v>1233.5742741025069</v>
      </c>
      <c r="P213" s="122">
        <f t="shared" si="104"/>
        <v>1162.879421969908</v>
      </c>
      <c r="Q213" s="122">
        <f t="shared" si="104"/>
        <v>1122.4479034067019</v>
      </c>
      <c r="R213" s="122">
        <f t="shared" ref="R213:V213" si="105">SUM(R214:R215)</f>
        <v>1100.7880114891739</v>
      </c>
      <c r="S213" s="122">
        <f t="shared" si="105"/>
        <v>1116.0869321951097</v>
      </c>
      <c r="T213" s="122">
        <f t="shared" si="105"/>
        <v>1078.6858295065042</v>
      </c>
      <c r="U213" s="122">
        <f t="shared" si="105"/>
        <v>957.79089466725463</v>
      </c>
      <c r="V213" s="122">
        <f t="shared" si="105"/>
        <v>1069.0370615438108</v>
      </c>
      <c r="W213" s="122">
        <f t="shared" ref="W213:Y213" si="106">SUM(W214:W215)</f>
        <v>1176.3476470963708</v>
      </c>
      <c r="X213" s="122">
        <f t="shared" si="106"/>
        <v>878.94586374526364</v>
      </c>
      <c r="Y213" s="122">
        <f t="shared" si="106"/>
        <v>728.32153758216589</v>
      </c>
      <c r="DA213" s="130" t="s">
        <v>2637</v>
      </c>
    </row>
    <row r="214" spans="1:105" ht="12" customHeight="1" x14ac:dyDescent="0.25">
      <c r="A214" s="97" t="s">
        <v>212</v>
      </c>
      <c r="B214" s="98">
        <v>628.93649672874903</v>
      </c>
      <c r="C214" s="98">
        <v>1296.0894627612406</v>
      </c>
      <c r="D214" s="98">
        <v>890.266562947279</v>
      </c>
      <c r="E214" s="98">
        <v>987.15132261586257</v>
      </c>
      <c r="F214" s="98">
        <v>881.25590707644903</v>
      </c>
      <c r="G214" s="98">
        <v>1145.8658542042022</v>
      </c>
      <c r="H214" s="98">
        <v>1290.5339736583728</v>
      </c>
      <c r="I214" s="98">
        <v>1220.1480261173704</v>
      </c>
      <c r="J214" s="98">
        <v>1190.6763928724454</v>
      </c>
      <c r="K214" s="98">
        <v>1343.7889562965404</v>
      </c>
      <c r="L214" s="98">
        <v>1305.38628721947</v>
      </c>
      <c r="M214" s="98">
        <v>1492.6475334010045</v>
      </c>
      <c r="N214" s="98">
        <v>1459.9421761483356</v>
      </c>
      <c r="O214" s="98">
        <v>1233.5742741025069</v>
      </c>
      <c r="P214" s="98">
        <v>1162.879421969908</v>
      </c>
      <c r="Q214" s="98">
        <v>1122.4479034067019</v>
      </c>
      <c r="R214" s="98">
        <v>1100.7880114891739</v>
      </c>
      <c r="S214" s="98">
        <v>1116.0869321951097</v>
      </c>
      <c r="T214" s="98">
        <v>1078.6858295065042</v>
      </c>
      <c r="U214" s="98">
        <v>957.79089466725463</v>
      </c>
      <c r="V214" s="98">
        <v>1069.0370615438108</v>
      </c>
      <c r="W214" s="98">
        <v>1176.3476470963708</v>
      </c>
      <c r="X214" s="98">
        <v>878.94586374526364</v>
      </c>
      <c r="Y214" s="98">
        <v>728.32153758216589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73.768113346741202</v>
      </c>
      <c r="C218" s="122">
        <v>180.41946391625655</v>
      </c>
      <c r="D218" s="122">
        <v>102.4910286345176</v>
      </c>
      <c r="E218" s="122">
        <v>105.07508070019567</v>
      </c>
      <c r="F218" s="122">
        <v>105.48011506663916</v>
      </c>
      <c r="G218" s="122">
        <v>147.21906896059863</v>
      </c>
      <c r="H218" s="122">
        <v>158.17039211212395</v>
      </c>
      <c r="I218" s="122">
        <v>164.07836128251213</v>
      </c>
      <c r="J218" s="122">
        <v>169.14513448917097</v>
      </c>
      <c r="K218" s="122">
        <v>203.16267710024908</v>
      </c>
      <c r="L218" s="122">
        <v>181.39865519848527</v>
      </c>
      <c r="M218" s="122">
        <v>194.72399111135476</v>
      </c>
      <c r="N218" s="122">
        <v>190.38538558786377</v>
      </c>
      <c r="O218" s="122">
        <v>160.90908783021001</v>
      </c>
      <c r="P218" s="122">
        <v>151.69650244154184</v>
      </c>
      <c r="Q218" s="122">
        <v>213.98824477779348</v>
      </c>
      <c r="R218" s="122">
        <v>207.24468625718069</v>
      </c>
      <c r="S218" s="122">
        <v>182.5099997428712</v>
      </c>
      <c r="T218" s="122">
        <v>186.20535510264261</v>
      </c>
      <c r="U218" s="122">
        <v>172.38173204054613</v>
      </c>
      <c r="V218" s="122">
        <v>171.29193497913755</v>
      </c>
      <c r="W218" s="122">
        <v>172.83918066444645</v>
      </c>
      <c r="X218" s="122">
        <v>155.2267278389084</v>
      </c>
      <c r="Y218" s="122">
        <v>148.98571020291507</v>
      </c>
      <c r="DA218" s="130" t="s">
        <v>2642</v>
      </c>
    </row>
    <row r="219" spans="1:105" ht="12" customHeight="1" x14ac:dyDescent="0.25">
      <c r="A219" s="97" t="s">
        <v>134</v>
      </c>
      <c r="B219" s="98">
        <v>201.6328431477593</v>
      </c>
      <c r="C219" s="98">
        <v>323.12719026204741</v>
      </c>
      <c r="D219" s="98">
        <v>190.35973431460371</v>
      </c>
      <c r="E219" s="98">
        <v>193.67142627736507</v>
      </c>
      <c r="F219" s="98">
        <v>193.81933288156492</v>
      </c>
      <c r="G219" s="98">
        <v>269.46317200810239</v>
      </c>
      <c r="H219" s="98">
        <v>288.71903052141124</v>
      </c>
      <c r="I219" s="98">
        <v>298.92273610053701</v>
      </c>
      <c r="J219" s="98">
        <v>307.98065409980768</v>
      </c>
      <c r="K219" s="98">
        <v>369.95892983399568</v>
      </c>
      <c r="L219" s="98">
        <v>329.46205718225792</v>
      </c>
      <c r="M219" s="98">
        <v>352.64191302649533</v>
      </c>
      <c r="N219" s="98">
        <v>344.35371853776212</v>
      </c>
      <c r="O219" s="98">
        <v>283.27368073438845</v>
      </c>
      <c r="P219" s="98">
        <v>251.00242706758607</v>
      </c>
      <c r="Q219" s="98">
        <v>320.22445238566104</v>
      </c>
      <c r="R219" s="98">
        <v>304.98888506184181</v>
      </c>
      <c r="S219" s="98">
        <v>280.84232635706388</v>
      </c>
      <c r="T219" s="98">
        <v>297.84684228504653</v>
      </c>
      <c r="U219" s="98">
        <v>287.20929520572389</v>
      </c>
      <c r="V219" s="98">
        <v>301.20619001495976</v>
      </c>
      <c r="W219" s="98">
        <v>327.26985856507468</v>
      </c>
      <c r="X219" s="98">
        <v>303.51126830098013</v>
      </c>
      <c r="Y219" s="98">
        <v>297.5320472000144</v>
      </c>
      <c r="DA219" s="63" t="s">
        <v>2643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108.22071104705995</v>
      </c>
      <c r="M220" s="98">
        <v>111.95788632368954</v>
      </c>
      <c r="N220" s="98">
        <v>101.74655021768278</v>
      </c>
      <c r="O220" s="98">
        <v>90.346853906875921</v>
      </c>
      <c r="P220" s="98">
        <v>85.047036189879378</v>
      </c>
      <c r="Q220" s="98">
        <v>100.05922275271287</v>
      </c>
      <c r="R220" s="98">
        <v>104.71763829527707</v>
      </c>
      <c r="S220" s="98">
        <v>105.75562287441562</v>
      </c>
      <c r="T220" s="98">
        <v>106.72491448534176</v>
      </c>
      <c r="U220" s="98">
        <v>102.60346268770357</v>
      </c>
      <c r="V220" s="98">
        <v>111.37853142548892</v>
      </c>
      <c r="W220" s="98">
        <v>121.40006495377757</v>
      </c>
      <c r="X220" s="98">
        <v>112.159696476357</v>
      </c>
      <c r="Y220" s="98">
        <v>108.15476337636746</v>
      </c>
      <c r="DA220" s="63" t="s">
        <v>2644</v>
      </c>
    </row>
    <row r="221" spans="1:105" ht="12" customHeight="1" x14ac:dyDescent="0.25">
      <c r="A221" s="100" t="s">
        <v>212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108.22071104705995</v>
      </c>
      <c r="M221" s="101">
        <v>111.95788632368954</v>
      </c>
      <c r="N221" s="101">
        <v>101.74655021768278</v>
      </c>
      <c r="O221" s="101">
        <v>90.346853906875921</v>
      </c>
      <c r="P221" s="101">
        <v>85.047036189879378</v>
      </c>
      <c r="Q221" s="101">
        <v>100.05922275271287</v>
      </c>
      <c r="R221" s="101">
        <v>104.71763829527707</v>
      </c>
      <c r="S221" s="101">
        <v>105.75562287441562</v>
      </c>
      <c r="T221" s="101">
        <v>106.72491448534176</v>
      </c>
      <c r="U221" s="101">
        <v>102.60346268770357</v>
      </c>
      <c r="V221" s="101">
        <v>111.37853142548892</v>
      </c>
      <c r="W221" s="101">
        <v>121.40006495377757</v>
      </c>
      <c r="X221" s="101">
        <v>112.159696476357</v>
      </c>
      <c r="Y221" s="101">
        <v>108.15476337636746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36.173438704997494</v>
      </c>
      <c r="C227" s="122">
        <v>92.030116143661928</v>
      </c>
      <c r="D227" s="122">
        <v>61.72382434740674</v>
      </c>
      <c r="E227" s="122">
        <v>66.243959972660718</v>
      </c>
      <c r="F227" s="122">
        <v>70.398352856911657</v>
      </c>
      <c r="G227" s="122">
        <v>92.608112953527353</v>
      </c>
      <c r="H227" s="122">
        <v>102.35432227615087</v>
      </c>
      <c r="I227" s="122">
        <v>110.07523686702206</v>
      </c>
      <c r="J227" s="122">
        <v>105.68798754401064</v>
      </c>
      <c r="K227" s="122">
        <v>121.05155588837609</v>
      </c>
      <c r="L227" s="122">
        <v>104.39329168069285</v>
      </c>
      <c r="M227" s="122">
        <v>115.39199473265481</v>
      </c>
      <c r="N227" s="122">
        <v>112.82096923725241</v>
      </c>
      <c r="O227" s="122">
        <v>95.353533529013504</v>
      </c>
      <c r="P227" s="122">
        <v>89.894223669061958</v>
      </c>
      <c r="Q227" s="122">
        <v>83.977628627505922</v>
      </c>
      <c r="R227" s="122">
        <v>81.335760053027201</v>
      </c>
      <c r="S227" s="122">
        <v>71.62843845619814</v>
      </c>
      <c r="T227" s="122">
        <v>73.079486971584501</v>
      </c>
      <c r="U227" s="122">
        <v>67.653635962979223</v>
      </c>
      <c r="V227" s="122">
        <v>67.306995827538401</v>
      </c>
      <c r="W227" s="122">
        <v>67.833179260236435</v>
      </c>
      <c r="X227" s="122">
        <v>60.921105495318322</v>
      </c>
      <c r="Y227" s="122">
        <v>58.471649042583451</v>
      </c>
      <c r="DA227" s="130" t="s">
        <v>2651</v>
      </c>
    </row>
    <row r="228" spans="1:105" ht="12" customHeight="1" x14ac:dyDescent="0.25">
      <c r="A228" s="97" t="s">
        <v>175</v>
      </c>
      <c r="B228" s="98">
        <v>70.849250966794457</v>
      </c>
      <c r="C228" s="98">
        <v>172.33941560864994</v>
      </c>
      <c r="D228" s="98">
        <v>110.22111490608346</v>
      </c>
      <c r="E228" s="98">
        <v>116.78289123270187</v>
      </c>
      <c r="F228" s="98">
        <v>123.35371890054334</v>
      </c>
      <c r="G228" s="98">
        <v>161.66960893489019</v>
      </c>
      <c r="H228" s="98">
        <v>178.19407436778516</v>
      </c>
      <c r="I228" s="98">
        <v>191.28692788979595</v>
      </c>
      <c r="J228" s="98">
        <v>183.59232311708058</v>
      </c>
      <c r="K228" s="98">
        <v>210.37112196967482</v>
      </c>
      <c r="L228" s="98">
        <v>180.77989854124024</v>
      </c>
      <c r="M228" s="98">
        <v>199.11728839234996</v>
      </c>
      <c r="N228" s="98">
        <v>194.29398616285255</v>
      </c>
      <c r="O228" s="98">
        <v>171.7536678359009</v>
      </c>
      <c r="P228" s="98">
        <v>175.70319176452341</v>
      </c>
      <c r="Q228" s="98">
        <v>187.92546666666658</v>
      </c>
      <c r="R228" s="98">
        <v>199.43765514184457</v>
      </c>
      <c r="S228" s="98">
        <v>192.76877724724946</v>
      </c>
      <c r="T228" s="98">
        <v>206.37653205661971</v>
      </c>
      <c r="U228" s="98">
        <v>201.90357446808491</v>
      </c>
      <c r="V228" s="98">
        <v>214.7491901486581</v>
      </c>
      <c r="W228" s="98">
        <v>233.42261736981811</v>
      </c>
      <c r="X228" s="98">
        <v>214.45373948152914</v>
      </c>
      <c r="Y228" s="98">
        <v>207.16767859270092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63.821657837247024</v>
      </c>
      <c r="C231" s="118">
        <f t="shared" si="108"/>
        <v>115.22758619633372</v>
      </c>
      <c r="D231" s="118">
        <f t="shared" si="108"/>
        <v>82.135048513516381</v>
      </c>
      <c r="E231" s="118">
        <f t="shared" si="108"/>
        <v>89.046259883510643</v>
      </c>
      <c r="F231" s="118">
        <f t="shared" si="108"/>
        <v>82.289416612020517</v>
      </c>
      <c r="G231" s="118">
        <f t="shared" si="108"/>
        <v>104.99757057849128</v>
      </c>
      <c r="H231" s="118">
        <f t="shared" si="108"/>
        <v>116.72721022073794</v>
      </c>
      <c r="I231" s="118">
        <f t="shared" si="108"/>
        <v>113.37930571937864</v>
      </c>
      <c r="J231" s="118">
        <f t="shared" si="108"/>
        <v>112.63538766035761</v>
      </c>
      <c r="K231" s="118">
        <f t="shared" si="108"/>
        <v>127.04981992609102</v>
      </c>
      <c r="L231" s="118">
        <f t="shared" si="108"/>
        <v>122.56340737663649</v>
      </c>
      <c r="M231" s="118">
        <f t="shared" si="108"/>
        <v>137.78285694499968</v>
      </c>
      <c r="N231" s="118">
        <f t="shared" si="108"/>
        <v>134.35496966509604</v>
      </c>
      <c r="O231" s="118">
        <f t="shared" si="108"/>
        <v>114.69147849349936</v>
      </c>
      <c r="P231" s="118">
        <f t="shared" si="108"/>
        <v>108.34806896545545</v>
      </c>
      <c r="Q231" s="118">
        <f t="shared" si="108"/>
        <v>109.01988166251175</v>
      </c>
      <c r="R231" s="118">
        <f t="shared" ref="R231:V231" si="109">R232+R235+R237+R246</f>
        <v>107.08036276404017</v>
      </c>
      <c r="S231" s="118">
        <f t="shared" si="109"/>
        <v>107.1083542392321</v>
      </c>
      <c r="T231" s="118">
        <f t="shared" si="109"/>
        <v>105.29960811394533</v>
      </c>
      <c r="U231" s="118">
        <f t="shared" si="109"/>
        <v>96.18034363847049</v>
      </c>
      <c r="V231" s="118">
        <f t="shared" si="109"/>
        <v>105.13044295500535</v>
      </c>
      <c r="W231" s="118">
        <f t="shared" ref="W231:Y231" si="110">W232+W235+W237+W246</f>
        <v>114.31118770292383</v>
      </c>
      <c r="X231" s="118">
        <f t="shared" si="110"/>
        <v>92.643078930376888</v>
      </c>
      <c r="Y231" s="118">
        <f t="shared" si="110"/>
        <v>81.926146135438188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41.763509335153678</v>
      </c>
      <c r="C232" s="123">
        <f t="shared" si="111"/>
        <v>86.32495585005239</v>
      </c>
      <c r="D232" s="123">
        <f t="shared" si="111"/>
        <v>59.478986734683538</v>
      </c>
      <c r="E232" s="123">
        <f t="shared" si="111"/>
        <v>66.141374495545534</v>
      </c>
      <c r="F232" s="123">
        <f t="shared" si="111"/>
        <v>59.212704146908472</v>
      </c>
      <c r="G232" s="123">
        <f t="shared" si="111"/>
        <v>77.20333326405472</v>
      </c>
      <c r="H232" s="123">
        <f t="shared" si="111"/>
        <v>87.195109668359535</v>
      </c>
      <c r="I232" s="123">
        <f t="shared" si="111"/>
        <v>82.66145738843926</v>
      </c>
      <c r="J232" s="123">
        <f t="shared" si="111"/>
        <v>80.892852292872377</v>
      </c>
      <c r="K232" s="123">
        <f t="shared" si="111"/>
        <v>91.544255551085115</v>
      </c>
      <c r="L232" s="123">
        <f t="shared" si="111"/>
        <v>89.173851608266261</v>
      </c>
      <c r="M232" s="123">
        <f t="shared" si="111"/>
        <v>102.2365374832851</v>
      </c>
      <c r="N232" s="123">
        <f t="shared" si="111"/>
        <v>99.927212764410086</v>
      </c>
      <c r="O232" s="123">
        <f t="shared" si="111"/>
        <v>84.407413485712482</v>
      </c>
      <c r="P232" s="123">
        <f t="shared" si="111"/>
        <v>79.538981499762784</v>
      </c>
      <c r="Q232" s="123">
        <f t="shared" si="111"/>
        <v>76.7550378007506</v>
      </c>
      <c r="R232" s="123">
        <f t="shared" ref="R232:V232" si="112">SUM(R233:R234)</f>
        <v>75.273627442516243</v>
      </c>
      <c r="S232" s="123">
        <f t="shared" si="112"/>
        <v>76.325262734900448</v>
      </c>
      <c r="T232" s="123">
        <f t="shared" si="112"/>
        <v>73.757046002273782</v>
      </c>
      <c r="U232" s="123">
        <f t="shared" si="112"/>
        <v>65.462755881153825</v>
      </c>
      <c r="V232" s="123">
        <f t="shared" si="112"/>
        <v>73.022000100003311</v>
      </c>
      <c r="W232" s="123">
        <f t="shared" ref="W232:Y232" si="113">SUM(W233:W234)</f>
        <v>80.260615748810807</v>
      </c>
      <c r="X232" s="123">
        <f t="shared" si="113"/>
        <v>59.934504255256961</v>
      </c>
      <c r="Y232" s="123">
        <f t="shared" si="113"/>
        <v>49.612974354945273</v>
      </c>
      <c r="DA232" s="130" t="s">
        <v>2805</v>
      </c>
    </row>
    <row r="233" spans="1:105" ht="12" customHeight="1" x14ac:dyDescent="0.25">
      <c r="A233" s="97" t="s">
        <v>212</v>
      </c>
      <c r="B233" s="99">
        <v>41.347004330431616</v>
      </c>
      <c r="C233" s="99">
        <v>85.441125308022336</v>
      </c>
      <c r="D233" s="99">
        <v>58.852218535431476</v>
      </c>
      <c r="E233" s="99">
        <v>65.440582480196198</v>
      </c>
      <c r="F233" s="99">
        <v>58.585515301205731</v>
      </c>
      <c r="G233" s="99">
        <v>76.392163566598143</v>
      </c>
      <c r="H233" s="99">
        <v>86.2803892126866</v>
      </c>
      <c r="I233" s="99">
        <v>81.805202179739652</v>
      </c>
      <c r="J233" s="99">
        <v>80.054156771146012</v>
      </c>
      <c r="K233" s="99">
        <v>90.601548022689542</v>
      </c>
      <c r="L233" s="99">
        <v>88.255639826701312</v>
      </c>
      <c r="M233" s="99">
        <v>101.18609745536835</v>
      </c>
      <c r="N233" s="99">
        <v>98.92931732178603</v>
      </c>
      <c r="O233" s="99">
        <v>83.558909770153107</v>
      </c>
      <c r="P233" s="99">
        <v>78.735864597196681</v>
      </c>
      <c r="Q233" s="99">
        <v>75.956730033785959</v>
      </c>
      <c r="R233" s="99">
        <v>74.46330000649067</v>
      </c>
      <c r="S233" s="99">
        <v>75.466131886438333</v>
      </c>
      <c r="T233" s="99">
        <v>72.896644339089676</v>
      </c>
      <c r="U233" s="99">
        <v>64.674493516020377</v>
      </c>
      <c r="V233" s="99">
        <v>72.108893237056819</v>
      </c>
      <c r="W233" s="99">
        <v>79.224720427235695</v>
      </c>
      <c r="X233" s="99">
        <v>59.149575661332683</v>
      </c>
      <c r="Y233" s="99">
        <v>48.952318492473871</v>
      </c>
      <c r="DA233" s="63" t="s">
        <v>2806</v>
      </c>
    </row>
    <row r="234" spans="1:105" ht="12" customHeight="1" x14ac:dyDescent="0.25">
      <c r="A234" s="97" t="s">
        <v>53</v>
      </c>
      <c r="B234" s="99">
        <v>0.41650500472205892</v>
      </c>
      <c r="C234" s="99">
        <v>0.88383054203005262</v>
      </c>
      <c r="D234" s="99">
        <v>0.62676819925205973</v>
      </c>
      <c r="E234" s="99">
        <v>0.70079201534934232</v>
      </c>
      <c r="F234" s="99">
        <v>0.62718884570273881</v>
      </c>
      <c r="G234" s="99">
        <v>0.81116969745657852</v>
      </c>
      <c r="H234" s="99">
        <v>0.91472045567293769</v>
      </c>
      <c r="I234" s="99">
        <v>0.85625520869960636</v>
      </c>
      <c r="J234" s="99">
        <v>0.83869552172636264</v>
      </c>
      <c r="K234" s="99">
        <v>0.94270752839557159</v>
      </c>
      <c r="L234" s="99">
        <v>0.91821178156494965</v>
      </c>
      <c r="M234" s="99">
        <v>1.0504400279167563</v>
      </c>
      <c r="N234" s="99">
        <v>0.9978954426240525</v>
      </c>
      <c r="O234" s="99">
        <v>0.84850371555937809</v>
      </c>
      <c r="P234" s="99">
        <v>0.80311690256609625</v>
      </c>
      <c r="Q234" s="99">
        <v>0.79830776696463657</v>
      </c>
      <c r="R234" s="99">
        <v>0.810327436025576</v>
      </c>
      <c r="S234" s="99">
        <v>0.85913084846212195</v>
      </c>
      <c r="T234" s="99">
        <v>0.86040166318410083</v>
      </c>
      <c r="U234" s="99">
        <v>0.78826236513344339</v>
      </c>
      <c r="V234" s="99">
        <v>0.91310686294649224</v>
      </c>
      <c r="W234" s="99">
        <v>1.0358953215751097</v>
      </c>
      <c r="X234" s="99">
        <v>0.78492859392427905</v>
      </c>
      <c r="Y234" s="99">
        <v>0.66065586247139785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6.2482151656489952E-2</v>
      </c>
      <c r="C235" s="123">
        <f t="shared" si="114"/>
        <v>0.1240418733089671</v>
      </c>
      <c r="D235" s="123">
        <f t="shared" si="114"/>
        <v>0.12168104021929288</v>
      </c>
      <c r="E235" s="123">
        <f t="shared" si="114"/>
        <v>0.20492727707741432</v>
      </c>
      <c r="F235" s="123">
        <f t="shared" si="114"/>
        <v>0.11710128803731951</v>
      </c>
      <c r="G235" s="123">
        <f t="shared" si="114"/>
        <v>0.12959691926234937</v>
      </c>
      <c r="H235" s="123">
        <f t="shared" si="114"/>
        <v>0.20310282840252614</v>
      </c>
      <c r="I235" s="123">
        <f t="shared" si="114"/>
        <v>0.44713400107117013</v>
      </c>
      <c r="J235" s="123">
        <f t="shared" si="114"/>
        <v>0.32678247782875924</v>
      </c>
      <c r="K235" s="123">
        <f t="shared" si="114"/>
        <v>0.32683558754252579</v>
      </c>
      <c r="L235" s="123">
        <f t="shared" si="114"/>
        <v>0.48643652437394647</v>
      </c>
      <c r="M235" s="123">
        <f t="shared" si="114"/>
        <v>0.33953921256118924</v>
      </c>
      <c r="N235" s="123">
        <f t="shared" si="114"/>
        <v>0.84196920654879526</v>
      </c>
      <c r="O235" s="123">
        <f t="shared" si="114"/>
        <v>0.33929359465641973</v>
      </c>
      <c r="P235" s="123">
        <f t="shared" si="114"/>
        <v>0.29580485896563069</v>
      </c>
      <c r="Q235" s="123">
        <f t="shared" si="114"/>
        <v>0.47695788338181694</v>
      </c>
      <c r="R235" s="123">
        <f t="shared" si="114"/>
        <v>0.46794328015949516</v>
      </c>
      <c r="S235" s="123">
        <f t="shared" si="114"/>
        <v>0.51081027232120646</v>
      </c>
      <c r="T235" s="123">
        <f t="shared" si="114"/>
        <v>0.47358281248918899</v>
      </c>
      <c r="U235" s="123">
        <f t="shared" si="114"/>
        <v>0.53499751891027103</v>
      </c>
      <c r="V235" s="123">
        <f t="shared" si="114"/>
        <v>0.58457513206413791</v>
      </c>
      <c r="W235" s="123">
        <f t="shared" si="114"/>
        <v>0.60894351612112341</v>
      </c>
      <c r="X235" s="123">
        <f t="shared" si="114"/>
        <v>0.6084966510939358</v>
      </c>
      <c r="Y235" s="123">
        <f t="shared" si="114"/>
        <v>0.61249433397662689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6.2482151656489952E-2</v>
      </c>
      <c r="C236" s="99">
        <f>RES_hhdet_fecs!C67</f>
        <v>0.1240418733089671</v>
      </c>
      <c r="D236" s="99">
        <f>RES_hhdet_fecs!D67</f>
        <v>0.12168104021929288</v>
      </c>
      <c r="E236" s="99">
        <f>RES_hhdet_fecs!E67</f>
        <v>0.20492727707741432</v>
      </c>
      <c r="F236" s="99">
        <f>RES_hhdet_fecs!F67</f>
        <v>0.11710128803731951</v>
      </c>
      <c r="G236" s="99">
        <f>RES_hhdet_fecs!G67</f>
        <v>0.12959691926234937</v>
      </c>
      <c r="H236" s="99">
        <f>RES_hhdet_fecs!H67</f>
        <v>0.20310282840252614</v>
      </c>
      <c r="I236" s="99">
        <f>RES_hhdet_fecs!I67</f>
        <v>0.44713400107117013</v>
      </c>
      <c r="J236" s="99">
        <f>RES_hhdet_fecs!J67</f>
        <v>0.32678247782875924</v>
      </c>
      <c r="K236" s="99">
        <f>RES_hhdet_fecs!K67</f>
        <v>0.32683558754252579</v>
      </c>
      <c r="L236" s="99">
        <f>RES_hhdet_fecs!L67</f>
        <v>0.48643652437394647</v>
      </c>
      <c r="M236" s="99">
        <f>RES_hhdet_fecs!M67</f>
        <v>0.33953921256118924</v>
      </c>
      <c r="N236" s="99">
        <f>RES_hhdet_fecs!N67</f>
        <v>0.84196920654879526</v>
      </c>
      <c r="O236" s="99">
        <f>RES_hhdet_fecs!O67</f>
        <v>0.33929359465641973</v>
      </c>
      <c r="P236" s="99">
        <f>RES_hhdet_fecs!P67</f>
        <v>0.29580485896563069</v>
      </c>
      <c r="Q236" s="99">
        <f>RES_hhdet_fecs!Q67</f>
        <v>0.47695788338181694</v>
      </c>
      <c r="R236" s="99">
        <f>RES_hhdet_fecs!R67</f>
        <v>0.46794328015949516</v>
      </c>
      <c r="S236" s="99">
        <f>RES_hhdet_fecs!S67</f>
        <v>0.51081027232120646</v>
      </c>
      <c r="T236" s="99">
        <f>RES_hhdet_fecs!T67</f>
        <v>0.47358281248918899</v>
      </c>
      <c r="U236" s="99">
        <f>RES_hhdet_fecs!U67</f>
        <v>0.53499751891027103</v>
      </c>
      <c r="V236" s="99">
        <f>RES_hhdet_fecs!V67</f>
        <v>0.58457513206413791</v>
      </c>
      <c r="W236" s="99">
        <f>RES_hhdet_fecs!W67</f>
        <v>0.60894351612112341</v>
      </c>
      <c r="X236" s="99">
        <f>RES_hhdet_fecs!X67</f>
        <v>0.6084966510939358</v>
      </c>
      <c r="Y236" s="99">
        <f>RES_hhdet_fecs!Y67</f>
        <v>0.61249433397662689</v>
      </c>
      <c r="DA236" s="63" t="s">
        <v>2809</v>
      </c>
    </row>
    <row r="237" spans="1:105" ht="12" customHeight="1" x14ac:dyDescent="0.25">
      <c r="A237" s="121" t="s">
        <v>55</v>
      </c>
      <c r="B237" s="123">
        <v>15.55052269936613</v>
      </c>
      <c r="C237" s="123">
        <v>18.803615131124037</v>
      </c>
      <c r="D237" s="123">
        <v>14.833506569802854</v>
      </c>
      <c r="E237" s="123">
        <v>14.694375662105427</v>
      </c>
      <c r="F237" s="123">
        <v>14.50116245084272</v>
      </c>
      <c r="G237" s="123">
        <v>17.694202052533747</v>
      </c>
      <c r="H237" s="123">
        <v>18.644399146352409</v>
      </c>
      <c r="I237" s="123">
        <v>18.925957762885957</v>
      </c>
      <c r="J237" s="123">
        <v>20.234805866585262</v>
      </c>
      <c r="K237" s="123">
        <v>22.906263245827962</v>
      </c>
      <c r="L237" s="123">
        <v>21.761822996455937</v>
      </c>
      <c r="M237" s="123">
        <v>23.095550824337359</v>
      </c>
      <c r="N237" s="123">
        <v>21.969242013957917</v>
      </c>
      <c r="O237" s="123">
        <v>19.39809914984782</v>
      </c>
      <c r="P237" s="123">
        <v>17.98371480249574</v>
      </c>
      <c r="Q237" s="123">
        <v>20.718909895581504</v>
      </c>
      <c r="R237" s="123">
        <v>20.023230811114122</v>
      </c>
      <c r="S237" s="123">
        <v>19.075696997608684</v>
      </c>
      <c r="T237" s="123">
        <v>19.750451171269408</v>
      </c>
      <c r="U237" s="123">
        <v>19.142535506307421</v>
      </c>
      <c r="V237" s="123">
        <v>20.040636329758367</v>
      </c>
      <c r="W237" s="123">
        <v>21.42385309338917</v>
      </c>
      <c r="X237" s="123">
        <v>20.657606830290877</v>
      </c>
      <c r="Y237" s="123">
        <v>20.540563277502429</v>
      </c>
      <c r="DA237" s="130" t="s">
        <v>2810</v>
      </c>
    </row>
    <row r="238" spans="1:105" ht="12" customHeight="1" x14ac:dyDescent="0.25">
      <c r="A238" s="97" t="s">
        <v>134</v>
      </c>
      <c r="B238" s="99">
        <v>13.255573626510705</v>
      </c>
      <c r="C238" s="99">
        <v>21.301269354347529</v>
      </c>
      <c r="D238" s="99">
        <v>12.583975575968218</v>
      </c>
      <c r="E238" s="99">
        <v>12.838934269749306</v>
      </c>
      <c r="F238" s="99">
        <v>12.885026246090581</v>
      </c>
      <c r="G238" s="99">
        <v>17.964471701195261</v>
      </c>
      <c r="H238" s="99">
        <v>19.302700149675587</v>
      </c>
      <c r="I238" s="99">
        <v>20.041367391003039</v>
      </c>
      <c r="J238" s="99">
        <v>20.706828247687735</v>
      </c>
      <c r="K238" s="99">
        <v>24.94353863433658</v>
      </c>
      <c r="L238" s="99">
        <v>22.274544278518857</v>
      </c>
      <c r="M238" s="99">
        <v>23.905482158298838</v>
      </c>
      <c r="N238" s="99">
        <v>23.334265458399873</v>
      </c>
      <c r="O238" s="99">
        <v>19.188175714806619</v>
      </c>
      <c r="P238" s="99">
        <v>16.994791323835639</v>
      </c>
      <c r="Q238" s="99">
        <v>21.66978280796117</v>
      </c>
      <c r="R238" s="99">
        <v>20.631110268253845</v>
      </c>
      <c r="S238" s="99">
        <v>18.989635510266222</v>
      </c>
      <c r="T238" s="99">
        <v>20.128228939011073</v>
      </c>
      <c r="U238" s="99">
        <v>19.393706709831001</v>
      </c>
      <c r="V238" s="99">
        <v>20.317017790537356</v>
      </c>
      <c r="W238" s="99">
        <v>22.04098687414206</v>
      </c>
      <c r="X238" s="99">
        <v>20.425106333555593</v>
      </c>
      <c r="Y238" s="99">
        <v>19.997875642404338</v>
      </c>
      <c r="DA238" s="63" t="s">
        <v>2811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15.307240187405894</v>
      </c>
      <c r="M239" s="99">
        <v>16.329798866202786</v>
      </c>
      <c r="N239" s="99">
        <v>15.72877327725819</v>
      </c>
      <c r="O239" s="99">
        <v>13.217518728392591</v>
      </c>
      <c r="P239" s="99">
        <v>12.1011800120557</v>
      </c>
      <c r="Q239" s="99">
        <v>15.534516091942564</v>
      </c>
      <c r="R239" s="99">
        <v>15.43648105019194</v>
      </c>
      <c r="S239" s="99">
        <v>14.80663677251508</v>
      </c>
      <c r="T239" s="99">
        <v>15.843066115522534</v>
      </c>
      <c r="U239" s="99">
        <v>15.47950971200185</v>
      </c>
      <c r="V239" s="99">
        <v>16.581029608910651</v>
      </c>
      <c r="W239" s="99">
        <v>18.193542686096446</v>
      </c>
      <c r="X239" s="99">
        <v>16.994845370014104</v>
      </c>
      <c r="Y239" s="99">
        <v>16.702210880147856</v>
      </c>
      <c r="DA239" s="63" t="s">
        <v>2812</v>
      </c>
    </row>
    <row r="240" spans="1:105" ht="12" customHeight="1" x14ac:dyDescent="0.25">
      <c r="A240" s="100" t="s">
        <v>212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7.3166756763647909</v>
      </c>
      <c r="M240" s="102">
        <v>7.5895891983512502</v>
      </c>
      <c r="N240" s="102">
        <v>6.8945996062925321</v>
      </c>
      <c r="O240" s="102">
        <v>6.1198460215250279</v>
      </c>
      <c r="P240" s="102">
        <v>5.7583372784220694</v>
      </c>
      <c r="Q240" s="102">
        <v>6.7710682580022246</v>
      </c>
      <c r="R240" s="102">
        <v>7.0836717287678042</v>
      </c>
      <c r="S240" s="102">
        <v>7.1508477998897364</v>
      </c>
      <c r="T240" s="102">
        <v>7.2123763199123498</v>
      </c>
      <c r="U240" s="102">
        <v>6.9282627547033311</v>
      </c>
      <c r="V240" s="102">
        <v>7.512726097505479</v>
      </c>
      <c r="W240" s="102">
        <v>8.176057672705447</v>
      </c>
      <c r="X240" s="102">
        <v>7.5479033766783985</v>
      </c>
      <c r="Y240" s="102">
        <v>7.2693530948627139</v>
      </c>
      <c r="DA240" s="131" t="s">
        <v>2813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7.9905645110411028</v>
      </c>
      <c r="M241" s="105">
        <v>8.7402096678515324</v>
      </c>
      <c r="N241" s="105">
        <v>8.8341736709656598</v>
      </c>
      <c r="O241" s="105">
        <v>7.0976727068675665</v>
      </c>
      <c r="P241" s="105">
        <v>6.3428427336336304</v>
      </c>
      <c r="Q241" s="105">
        <v>8.7634478339403383</v>
      </c>
      <c r="R241" s="105">
        <v>8.3528093214241359</v>
      </c>
      <c r="S241" s="105">
        <v>7.655788972625345</v>
      </c>
      <c r="T241" s="105">
        <v>8.6306897956101842</v>
      </c>
      <c r="U241" s="105">
        <v>8.5512469572985186</v>
      </c>
      <c r="V241" s="105">
        <v>9.0683035114051691</v>
      </c>
      <c r="W241" s="105">
        <v>10.017485013390997</v>
      </c>
      <c r="X241" s="105">
        <v>9.4469419933357077</v>
      </c>
      <c r="Y241" s="105">
        <v>9.4328577852851456</v>
      </c>
      <c r="DA241" s="132" t="s">
        <v>2814</v>
      </c>
    </row>
    <row r="242" spans="1:105" ht="12" customHeight="1" x14ac:dyDescent="0.25">
      <c r="A242" s="106" t="s">
        <v>122</v>
      </c>
      <c r="B242" s="102">
        <v>16.874531779859648</v>
      </c>
      <c r="C242" s="102">
        <v>15.645934411649462</v>
      </c>
      <c r="D242" s="102">
        <v>17.457384362458132</v>
      </c>
      <c r="E242" s="102">
        <v>16.894925275819322</v>
      </c>
      <c r="F242" s="102">
        <v>16.430885591450096</v>
      </c>
      <c r="G242" s="102">
        <v>17.36871521879425</v>
      </c>
      <c r="H242" s="102">
        <v>17.846813441191777</v>
      </c>
      <c r="I242" s="102">
        <v>17.568729593841677</v>
      </c>
      <c r="J242" s="102">
        <v>19.65973480870765</v>
      </c>
      <c r="K242" s="102">
        <v>20.424802690592589</v>
      </c>
      <c r="L242" s="102">
        <v>21.355069327794123</v>
      </c>
      <c r="M242" s="102">
        <v>22.380239893040571</v>
      </c>
      <c r="N242" s="102">
        <v>20.579295046327672</v>
      </c>
      <c r="O242" s="102">
        <v>20.031413957732859</v>
      </c>
      <c r="P242" s="102">
        <v>19.90178502846091</v>
      </c>
      <c r="Q242" s="102">
        <v>19.215875129289358</v>
      </c>
      <c r="R242" s="102">
        <v>19.161529217695399</v>
      </c>
      <c r="S242" s="102">
        <v>19.714453372383346</v>
      </c>
      <c r="T242" s="102">
        <v>19.651713696310622</v>
      </c>
      <c r="U242" s="102">
        <v>19.253483079987308</v>
      </c>
      <c r="V242" s="102">
        <v>20.117348030517828</v>
      </c>
      <c r="W242" s="102">
        <v>21.162971113986281</v>
      </c>
      <c r="X242" s="102">
        <v>21.341219831939949</v>
      </c>
      <c r="Y242" s="102">
        <v>21.51673332212663</v>
      </c>
      <c r="DA242" s="131" t="s">
        <v>2815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15.523201368104491</v>
      </c>
      <c r="M243" s="105">
        <v>16.199588115998782</v>
      </c>
      <c r="N243" s="105">
        <v>14.754177193683576</v>
      </c>
      <c r="O243" s="105">
        <v>14.596317084077555</v>
      </c>
      <c r="P243" s="105">
        <v>14.727402127935401</v>
      </c>
      <c r="Q243" s="105">
        <v>14.269458905399526</v>
      </c>
      <c r="R243" s="105">
        <v>14.603721622749447</v>
      </c>
      <c r="S243" s="105">
        <v>15.342017838067036</v>
      </c>
      <c r="T243" s="105">
        <v>15.270227312535406</v>
      </c>
      <c r="U243" s="105">
        <v>15.165859167801338</v>
      </c>
      <c r="V243" s="105">
        <v>16.10235102748149</v>
      </c>
      <c r="W243" s="105">
        <v>17.106005839366833</v>
      </c>
      <c r="X243" s="105">
        <v>17.328281757990762</v>
      </c>
      <c r="Y243" s="105">
        <v>17.519707930359687</v>
      </c>
      <c r="DA243" s="132" t="s">
        <v>2816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7.3231628938275053</v>
      </c>
      <c r="M244" s="99">
        <v>7.4373315983072548</v>
      </c>
      <c r="N244" s="99">
        <v>6.3871467618602509</v>
      </c>
      <c r="O244" s="99">
        <v>6.6441517680742281</v>
      </c>
      <c r="P244" s="99">
        <v>6.8765082857575761</v>
      </c>
      <c r="Q244" s="99">
        <v>6.2949895503461493</v>
      </c>
      <c r="R244" s="99">
        <v>6.758412782867004</v>
      </c>
      <c r="S244" s="99">
        <v>7.3493636293840847</v>
      </c>
      <c r="T244" s="99">
        <v>6.8935708992402054</v>
      </c>
      <c r="U244" s="99">
        <v>6.8023079334181684</v>
      </c>
      <c r="V244" s="99">
        <v>7.3395236035879705</v>
      </c>
      <c r="W244" s="99">
        <v>7.7958203294789854</v>
      </c>
      <c r="X244" s="99">
        <v>7.8548136363263756</v>
      </c>
      <c r="Y244" s="99">
        <v>7.8476208826639109</v>
      </c>
      <c r="DA244" s="63" t="s">
        <v>2817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8.2000384742769885</v>
      </c>
      <c r="M245" s="99">
        <v>8.7622565176915295</v>
      </c>
      <c r="N245" s="99">
        <v>8.3670304318233271</v>
      </c>
      <c r="O245" s="99">
        <v>7.9521653160033283</v>
      </c>
      <c r="P245" s="99">
        <v>7.8508938421778245</v>
      </c>
      <c r="Q245" s="99">
        <v>7.9744693550533778</v>
      </c>
      <c r="R245" s="99">
        <v>7.8453088398824455</v>
      </c>
      <c r="S245" s="99">
        <v>7.9926542086829508</v>
      </c>
      <c r="T245" s="99">
        <v>8.3766564132951995</v>
      </c>
      <c r="U245" s="99">
        <v>8.3635512343831717</v>
      </c>
      <c r="V245" s="99">
        <v>8.7628274238935173</v>
      </c>
      <c r="W245" s="99">
        <v>9.3101855098878428</v>
      </c>
      <c r="X245" s="99">
        <v>9.4734681216643821</v>
      </c>
      <c r="Y245" s="99">
        <v>9.6720870476957774</v>
      </c>
      <c r="DA245" s="63" t="s">
        <v>2818</v>
      </c>
    </row>
    <row r="246" spans="1:105" ht="12" customHeight="1" x14ac:dyDescent="0.25">
      <c r="A246" s="121" t="s">
        <v>54</v>
      </c>
      <c r="B246" s="123">
        <v>6.4451436510707296</v>
      </c>
      <c r="C246" s="123">
        <v>9.9749733418483206</v>
      </c>
      <c r="D246" s="123">
        <v>7.7008741688107003</v>
      </c>
      <c r="E246" s="123">
        <v>8.005582448782258</v>
      </c>
      <c r="F246" s="123">
        <v>8.458448726232012</v>
      </c>
      <c r="G246" s="123">
        <v>9.970438342640465</v>
      </c>
      <c r="H246" s="123">
        <v>10.68459857762347</v>
      </c>
      <c r="I246" s="123">
        <v>11.344756566982239</v>
      </c>
      <c r="J246" s="123">
        <v>11.180947023071209</v>
      </c>
      <c r="K246" s="123">
        <v>12.272465541635411</v>
      </c>
      <c r="L246" s="123">
        <v>11.141296247540357</v>
      </c>
      <c r="M246" s="123">
        <v>12.111229424816036</v>
      </c>
      <c r="N246" s="123">
        <v>11.61654568017922</v>
      </c>
      <c r="O246" s="123">
        <v>10.546672263282632</v>
      </c>
      <c r="P246" s="123">
        <v>10.529567804231306</v>
      </c>
      <c r="Q246" s="123">
        <v>11.068976082797832</v>
      </c>
      <c r="R246" s="123">
        <v>11.315561230250326</v>
      </c>
      <c r="S246" s="123">
        <v>11.196584234401749</v>
      </c>
      <c r="T246" s="123">
        <v>11.318528127912957</v>
      </c>
      <c r="U246" s="123">
        <v>11.040054732098969</v>
      </c>
      <c r="V246" s="123">
        <v>11.483231393179544</v>
      </c>
      <c r="W246" s="123">
        <v>12.01777534460272</v>
      </c>
      <c r="X246" s="123">
        <v>11.442471193735116</v>
      </c>
      <c r="Y246" s="123">
        <v>11.16011416901387</v>
      </c>
      <c r="DA246" s="130" t="s">
        <v>2819</v>
      </c>
    </row>
    <row r="247" spans="1:105" ht="12" customHeight="1" x14ac:dyDescent="0.25">
      <c r="A247" s="97" t="s">
        <v>175</v>
      </c>
      <c r="B247" s="99">
        <v>4.6577107573951055</v>
      </c>
      <c r="C247" s="99">
        <v>11.361000939826749</v>
      </c>
      <c r="D247" s="99">
        <v>7.2863088558520523</v>
      </c>
      <c r="E247" s="99">
        <v>7.7418124768732426</v>
      </c>
      <c r="F247" s="99">
        <v>8.2005024058028706</v>
      </c>
      <c r="G247" s="99">
        <v>10.778130061375551</v>
      </c>
      <c r="H247" s="99">
        <v>11.913405152956374</v>
      </c>
      <c r="I247" s="99">
        <v>12.824891304508636</v>
      </c>
      <c r="J247" s="99">
        <v>12.343680201248564</v>
      </c>
      <c r="K247" s="99">
        <v>14.183737126588294</v>
      </c>
      <c r="L247" s="99">
        <v>12.222317462479113</v>
      </c>
      <c r="M247" s="99">
        <v>13.49809710428417</v>
      </c>
      <c r="N247" s="99">
        <v>13.165844322362107</v>
      </c>
      <c r="O247" s="99">
        <v>11.634118459412939</v>
      </c>
      <c r="P247" s="99">
        <v>11.896455001871029</v>
      </c>
      <c r="Q247" s="99">
        <v>12.717030246793733</v>
      </c>
      <c r="R247" s="99">
        <v>13.491049859207386</v>
      </c>
      <c r="S247" s="99">
        <v>13.034391450777461</v>
      </c>
      <c r="T247" s="99">
        <v>13.946745424614329</v>
      </c>
      <c r="U247" s="99">
        <v>13.633467900458552</v>
      </c>
      <c r="V247" s="99">
        <v>14.485303627183358</v>
      </c>
      <c r="W247" s="99">
        <v>15.720558159965822</v>
      </c>
      <c r="X247" s="99">
        <v>14.431887346584935</v>
      </c>
      <c r="Y247" s="99">
        <v>13.924259630551232</v>
      </c>
      <c r="DA247" s="63" t="s">
        <v>2820</v>
      </c>
    </row>
    <row r="248" spans="1:105" ht="12" customHeight="1" x14ac:dyDescent="0.25">
      <c r="A248" s="109" t="s">
        <v>120</v>
      </c>
      <c r="B248" s="110">
        <v>8.3097746431443049</v>
      </c>
      <c r="C248" s="110">
        <v>8.3866606349757404</v>
      </c>
      <c r="D248" s="110">
        <v>8.228502748939885</v>
      </c>
      <c r="E248" s="110">
        <v>8.3513192308132194</v>
      </c>
      <c r="F248" s="110">
        <v>8.8013600766842206</v>
      </c>
      <c r="G248" s="110">
        <v>8.8873629638442608</v>
      </c>
      <c r="H248" s="110">
        <v>9.0261851366788086</v>
      </c>
      <c r="I248" s="110">
        <v>9.3385653428315578</v>
      </c>
      <c r="J248" s="110">
        <v>9.6035389269973379</v>
      </c>
      <c r="K248" s="110">
        <v>9.6821887497262029</v>
      </c>
      <c r="L248" s="110">
        <v>9.6639251789426677</v>
      </c>
      <c r="M248" s="110">
        <v>10.199818655514493</v>
      </c>
      <c r="N248" s="110">
        <v>9.4711313940156039</v>
      </c>
      <c r="O248" s="110">
        <v>9.1894516475806274</v>
      </c>
      <c r="P248" s="110">
        <v>9.0976048497496134</v>
      </c>
      <c r="Q248" s="110">
        <v>9.7375421333017158</v>
      </c>
      <c r="R248" s="110">
        <v>9.817320909975443</v>
      </c>
      <c r="S248" s="110">
        <v>10.109916800529184</v>
      </c>
      <c r="T248" s="110">
        <v>9.8776201800266907</v>
      </c>
      <c r="U248" s="110">
        <v>9.7331354712970501</v>
      </c>
      <c r="V248" s="110">
        <v>10.112792868044815</v>
      </c>
      <c r="W248" s="110">
        <v>10.500942306555743</v>
      </c>
      <c r="X248" s="110">
        <v>10.256283397116393</v>
      </c>
      <c r="Y248" s="110">
        <v>10.073170934425434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31.012751063085382</v>
      </c>
      <c r="C250" s="118">
        <f t="shared" si="115"/>
        <v>56.253882954222945</v>
      </c>
      <c r="D250" s="118">
        <f t="shared" si="115"/>
        <v>41.774486972231735</v>
      </c>
      <c r="E250" s="118">
        <f t="shared" si="115"/>
        <v>45.937402773540512</v>
      </c>
      <c r="F250" s="118">
        <f t="shared" si="115"/>
        <v>42.97878001689142</v>
      </c>
      <c r="G250" s="118">
        <f t="shared" si="115"/>
        <v>54.920029115905692</v>
      </c>
      <c r="H250" s="118">
        <f t="shared" si="115"/>
        <v>61.427316943877756</v>
      </c>
      <c r="I250" s="118">
        <f t="shared" si="115"/>
        <v>60.659622282845078</v>
      </c>
      <c r="J250" s="118">
        <f t="shared" si="115"/>
        <v>60.432723413451548</v>
      </c>
      <c r="K250" s="118">
        <f t="shared" si="115"/>
        <v>68.281050415531624</v>
      </c>
      <c r="L250" s="118">
        <f t="shared" si="115"/>
        <v>66.396450141148279</v>
      </c>
      <c r="M250" s="118">
        <f t="shared" si="115"/>
        <v>74.178105847020447</v>
      </c>
      <c r="N250" s="118">
        <f t="shared" si="115"/>
        <v>73.460558923522626</v>
      </c>
      <c r="O250" s="118">
        <f t="shared" si="115"/>
        <v>62.434118938914658</v>
      </c>
      <c r="P250" s="118">
        <f t="shared" si="115"/>
        <v>60.111082284941645</v>
      </c>
      <c r="Q250" s="118">
        <f t="shared" si="115"/>
        <v>63.100924108480427</v>
      </c>
      <c r="R250" s="118">
        <f t="shared" ref="R250:V250" si="116">R251+R254+R256+R265</f>
        <v>64.373705267297865</v>
      </c>
      <c r="S250" s="118">
        <f t="shared" si="116"/>
        <v>67.003626839501919</v>
      </c>
      <c r="T250" s="118">
        <f t="shared" si="116"/>
        <v>68.175260407674855</v>
      </c>
      <c r="U250" s="118">
        <f t="shared" si="116"/>
        <v>64.637662520077512</v>
      </c>
      <c r="V250" s="118">
        <f t="shared" si="116"/>
        <v>72.610979276497574</v>
      </c>
      <c r="W250" s="118">
        <f t="shared" ref="W250:Y250" si="117">W251+W254+W256+W265</f>
        <v>80.80427166530653</v>
      </c>
      <c r="X250" s="118">
        <f t="shared" si="117"/>
        <v>67.148296417072018</v>
      </c>
      <c r="Y250" s="118">
        <f t="shared" si="117"/>
        <v>60.462254329445727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18.40170079377161</v>
      </c>
      <c r="C251" s="123">
        <f t="shared" si="118"/>
        <v>39.929933325769781</v>
      </c>
      <c r="D251" s="123">
        <f t="shared" si="118"/>
        <v>28.473175783070225</v>
      </c>
      <c r="E251" s="123">
        <f t="shared" si="118"/>
        <v>32.258264828854713</v>
      </c>
      <c r="F251" s="123">
        <f t="shared" si="118"/>
        <v>29.240316482429876</v>
      </c>
      <c r="G251" s="123">
        <f t="shared" si="118"/>
        <v>38.503438549365441</v>
      </c>
      <c r="H251" s="123">
        <f t="shared" si="118"/>
        <v>43.825082147792671</v>
      </c>
      <c r="I251" s="123">
        <f t="shared" si="118"/>
        <v>41.832984253514681</v>
      </c>
      <c r="J251" s="123">
        <f t="shared" si="118"/>
        <v>41.155721230460131</v>
      </c>
      <c r="K251" s="123">
        <f t="shared" si="118"/>
        <v>46.808647881502694</v>
      </c>
      <c r="L251" s="123">
        <f t="shared" si="118"/>
        <v>45.668895979570884</v>
      </c>
      <c r="M251" s="123">
        <f t="shared" si="118"/>
        <v>52.438764093418705</v>
      </c>
      <c r="N251" s="123">
        <f t="shared" si="118"/>
        <v>51.265683076540704</v>
      </c>
      <c r="O251" s="123">
        <f t="shared" si="118"/>
        <v>43.501982537128882</v>
      </c>
      <c r="P251" s="123">
        <f t="shared" si="118"/>
        <v>41.738174502379813</v>
      </c>
      <c r="Q251" s="123">
        <f t="shared" si="118"/>
        <v>41.596393335198528</v>
      </c>
      <c r="R251" s="123">
        <f t="shared" ref="R251:V251" si="119">SUM(R252:R253)</f>
        <v>42.51902075863736</v>
      </c>
      <c r="S251" s="123">
        <f t="shared" si="119"/>
        <v>45.02154806569073</v>
      </c>
      <c r="T251" s="123">
        <f t="shared" si="119"/>
        <v>45.341525625101681</v>
      </c>
      <c r="U251" s="123">
        <f t="shared" si="119"/>
        <v>41.724995254749146</v>
      </c>
      <c r="V251" s="123">
        <f t="shared" si="119"/>
        <v>48.139638964726693</v>
      </c>
      <c r="W251" s="123">
        <f t="shared" ref="W251:Y251" si="120">SUM(W252:W253)</f>
        <v>54.444363471989192</v>
      </c>
      <c r="X251" s="123">
        <f t="shared" si="120"/>
        <v>41.412377881824376</v>
      </c>
      <c r="Y251" s="123">
        <f t="shared" si="120"/>
        <v>34.748322938647043</v>
      </c>
      <c r="DA251" s="130" t="s">
        <v>2973</v>
      </c>
    </row>
    <row r="252" spans="1:105" ht="12" customHeight="1" x14ac:dyDescent="0.25">
      <c r="A252" s="97" t="s">
        <v>212</v>
      </c>
      <c r="B252" s="99">
        <v>17.985195789049552</v>
      </c>
      <c r="C252" s="99">
        <v>39.046102783739727</v>
      </c>
      <c r="D252" s="99">
        <v>27.846407583818166</v>
      </c>
      <c r="E252" s="99">
        <v>31.557472813505374</v>
      </c>
      <c r="F252" s="99">
        <v>28.613127636727135</v>
      </c>
      <c r="G252" s="99">
        <v>37.692268851908864</v>
      </c>
      <c r="H252" s="99">
        <v>42.910361692119736</v>
      </c>
      <c r="I252" s="99">
        <v>40.976729044815073</v>
      </c>
      <c r="J252" s="99">
        <v>40.317025708733766</v>
      </c>
      <c r="K252" s="99">
        <v>45.865940353107121</v>
      </c>
      <c r="L252" s="99">
        <v>44.750684198005935</v>
      </c>
      <c r="M252" s="99">
        <v>51.388324065501948</v>
      </c>
      <c r="N252" s="99">
        <v>50.267787633916654</v>
      </c>
      <c r="O252" s="99">
        <v>42.6534788215695</v>
      </c>
      <c r="P252" s="99">
        <v>40.935057599813717</v>
      </c>
      <c r="Q252" s="99">
        <v>40.798085568233894</v>
      </c>
      <c r="R252" s="99">
        <v>41.708693322611786</v>
      </c>
      <c r="S252" s="99">
        <v>44.162417217228608</v>
      </c>
      <c r="T252" s="99">
        <v>44.481123961917582</v>
      </c>
      <c r="U252" s="99">
        <v>40.936732889615705</v>
      </c>
      <c r="V252" s="99">
        <v>47.226532101780201</v>
      </c>
      <c r="W252" s="99">
        <v>53.40846815041408</v>
      </c>
      <c r="X252" s="99">
        <v>40.627449287900099</v>
      </c>
      <c r="Y252" s="99">
        <v>34.087667076175642</v>
      </c>
      <c r="DA252" s="63" t="s">
        <v>2974</v>
      </c>
    </row>
    <row r="253" spans="1:105" ht="12" customHeight="1" x14ac:dyDescent="0.25">
      <c r="A253" s="97" t="s">
        <v>53</v>
      </c>
      <c r="B253" s="99">
        <v>0.41650500472205892</v>
      </c>
      <c r="C253" s="99">
        <v>0.88383054203005262</v>
      </c>
      <c r="D253" s="99">
        <v>0.62676819925205973</v>
      </c>
      <c r="E253" s="99">
        <v>0.70079201534934232</v>
      </c>
      <c r="F253" s="99">
        <v>0.62718884570273881</v>
      </c>
      <c r="G253" s="99">
        <v>0.81116969745657852</v>
      </c>
      <c r="H253" s="99">
        <v>0.91472045567293769</v>
      </c>
      <c r="I253" s="99">
        <v>0.85625520869960636</v>
      </c>
      <c r="J253" s="99">
        <v>0.83869552172636264</v>
      </c>
      <c r="K253" s="99">
        <v>0.94270752839557159</v>
      </c>
      <c r="L253" s="99">
        <v>0.91821178156494965</v>
      </c>
      <c r="M253" s="99">
        <v>1.0504400279167563</v>
      </c>
      <c r="N253" s="99">
        <v>0.9978954426240525</v>
      </c>
      <c r="O253" s="99">
        <v>0.84850371555937809</v>
      </c>
      <c r="P253" s="99">
        <v>0.80311690256609625</v>
      </c>
      <c r="Q253" s="99">
        <v>0.79830776696463657</v>
      </c>
      <c r="R253" s="99">
        <v>0.810327436025576</v>
      </c>
      <c r="S253" s="99">
        <v>0.85913084846212195</v>
      </c>
      <c r="T253" s="99">
        <v>0.86040166318410083</v>
      </c>
      <c r="U253" s="99">
        <v>0.78826236513344339</v>
      </c>
      <c r="V253" s="99">
        <v>0.91310686294649224</v>
      </c>
      <c r="W253" s="99">
        <v>1.0358953215751097</v>
      </c>
      <c r="X253" s="99">
        <v>0.78492859392427905</v>
      </c>
      <c r="Y253" s="99">
        <v>0.66065586247139785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0.10171012380969539</v>
      </c>
      <c r="C254" s="123">
        <f t="shared" si="121"/>
        <v>0.24778636252762617</v>
      </c>
      <c r="D254" s="123">
        <f t="shared" si="121"/>
        <v>0.25858960228945393</v>
      </c>
      <c r="E254" s="123">
        <f t="shared" si="121"/>
        <v>0.45295243923065559</v>
      </c>
      <c r="F254" s="123">
        <f t="shared" si="121"/>
        <v>0.26657979691513883</v>
      </c>
      <c r="G254" s="123">
        <f t="shared" si="121"/>
        <v>0.30428562422204958</v>
      </c>
      <c r="H254" s="123">
        <f t="shared" si="121"/>
        <v>0.48990026684366988</v>
      </c>
      <c r="I254" s="123">
        <f t="shared" si="121"/>
        <v>1.1041995033731087</v>
      </c>
      <c r="J254" s="123">
        <f t="shared" si="121"/>
        <v>0.82412042581369516</v>
      </c>
      <c r="K254" s="123">
        <f t="shared" si="121"/>
        <v>0.85921909189604107</v>
      </c>
      <c r="L254" s="123">
        <f t="shared" si="121"/>
        <v>1.2939933730488025</v>
      </c>
      <c r="M254" s="123">
        <f t="shared" si="121"/>
        <v>0.91261549870529679</v>
      </c>
      <c r="N254" s="123">
        <f t="shared" si="121"/>
        <v>2.3062918715583014</v>
      </c>
      <c r="O254" s="123">
        <f t="shared" si="121"/>
        <v>0.9416425187295463</v>
      </c>
      <c r="P254" s="123">
        <f t="shared" si="121"/>
        <v>0.86808298276945473</v>
      </c>
      <c r="Q254" s="123">
        <f t="shared" si="121"/>
        <v>1.4806931456860037</v>
      </c>
      <c r="R254" s="123">
        <f t="shared" si="121"/>
        <v>1.5364288735143141</v>
      </c>
      <c r="S254" s="123">
        <f t="shared" si="121"/>
        <v>1.7507744558735028</v>
      </c>
      <c r="T254" s="123">
        <f t="shared" si="121"/>
        <v>1.6412277858388322</v>
      </c>
      <c r="U254" s="123">
        <f t="shared" si="121"/>
        <v>1.8634160254374437</v>
      </c>
      <c r="V254" s="123">
        <f t="shared" si="121"/>
        <v>2.0430031153389541</v>
      </c>
      <c r="W254" s="123">
        <f t="shared" si="121"/>
        <v>2.1352230643498205</v>
      </c>
      <c r="X254" s="123">
        <f t="shared" si="121"/>
        <v>2.1465897936837557</v>
      </c>
      <c r="Y254" s="123">
        <f t="shared" si="121"/>
        <v>2.1718826308862238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0.10171012380969539</v>
      </c>
      <c r="C255" s="99">
        <f>RES_hhdet_tess!C67</f>
        <v>0.24778636252762617</v>
      </c>
      <c r="D255" s="99">
        <f>RES_hhdet_tess!D67</f>
        <v>0.25858960228945393</v>
      </c>
      <c r="E255" s="99">
        <f>RES_hhdet_tess!E67</f>
        <v>0.45295243923065559</v>
      </c>
      <c r="F255" s="99">
        <f>RES_hhdet_tess!F67</f>
        <v>0.26657979691513883</v>
      </c>
      <c r="G255" s="99">
        <f>RES_hhdet_tess!G67</f>
        <v>0.30428562422204958</v>
      </c>
      <c r="H255" s="99">
        <f>RES_hhdet_tess!H67</f>
        <v>0.48990026684366988</v>
      </c>
      <c r="I255" s="99">
        <f>RES_hhdet_tess!I67</f>
        <v>1.1041995033731087</v>
      </c>
      <c r="J255" s="99">
        <f>RES_hhdet_tess!J67</f>
        <v>0.82412042581369516</v>
      </c>
      <c r="K255" s="99">
        <f>RES_hhdet_tess!K67</f>
        <v>0.85921909189604107</v>
      </c>
      <c r="L255" s="99">
        <f>RES_hhdet_tess!L67</f>
        <v>1.2939933730488025</v>
      </c>
      <c r="M255" s="99">
        <f>RES_hhdet_tess!M67</f>
        <v>0.91261549870529679</v>
      </c>
      <c r="N255" s="99">
        <f>RES_hhdet_tess!N67</f>
        <v>2.3062918715583014</v>
      </c>
      <c r="O255" s="99">
        <f>RES_hhdet_tess!O67</f>
        <v>0.9416425187295463</v>
      </c>
      <c r="P255" s="99">
        <f>RES_hhdet_tess!P67</f>
        <v>0.86808298276945473</v>
      </c>
      <c r="Q255" s="99">
        <f>RES_hhdet_tess!Q67</f>
        <v>1.4806931456860037</v>
      </c>
      <c r="R255" s="99">
        <f>RES_hhdet_tess!R67</f>
        <v>1.5364288735143141</v>
      </c>
      <c r="S255" s="99">
        <f>RES_hhdet_tess!S67</f>
        <v>1.7507744558735028</v>
      </c>
      <c r="T255" s="99">
        <f>RES_hhdet_tess!T67</f>
        <v>1.6412277858388322</v>
      </c>
      <c r="U255" s="99">
        <f>RES_hhdet_tess!U67</f>
        <v>1.8634160254374437</v>
      </c>
      <c r="V255" s="99">
        <f>RES_hhdet_tess!V67</f>
        <v>2.0430031153389541</v>
      </c>
      <c r="W255" s="99">
        <f>RES_hhdet_tess!W67</f>
        <v>2.1352230643498205</v>
      </c>
      <c r="X255" s="99">
        <f>RES_hhdet_tess!X67</f>
        <v>2.1465897936837557</v>
      </c>
      <c r="Y255" s="99">
        <f>RES_hhdet_tess!Y67</f>
        <v>2.1718826308862238</v>
      </c>
      <c r="DA255" s="63" t="s">
        <v>2977</v>
      </c>
    </row>
    <row r="256" spans="1:105" ht="12" customHeight="1" x14ac:dyDescent="0.25">
      <c r="A256" s="121" t="s">
        <v>55</v>
      </c>
      <c r="B256" s="123">
        <v>8.2252952327369329</v>
      </c>
      <c r="C256" s="123">
        <v>9.7937217448530554</v>
      </c>
      <c r="D256" s="123">
        <v>8.0654563450348444</v>
      </c>
      <c r="E256" s="123">
        <v>8.0640335665105951</v>
      </c>
      <c r="F256" s="123">
        <v>8.0149665404169195</v>
      </c>
      <c r="G256" s="123">
        <v>9.785373948655856</v>
      </c>
      <c r="H256" s="123">
        <v>10.364236779464937</v>
      </c>
      <c r="I256" s="123">
        <v>10.570057019773952</v>
      </c>
      <c r="J256" s="123">
        <v>11.368003094830531</v>
      </c>
      <c r="K256" s="123">
        <v>12.893317859096927</v>
      </c>
      <c r="L256" s="123">
        <v>12.357435093206057</v>
      </c>
      <c r="M256" s="123">
        <v>13.152857386752967</v>
      </c>
      <c r="N256" s="123">
        <v>12.542594845687722</v>
      </c>
      <c r="O256" s="123">
        <v>11.214684497050223</v>
      </c>
      <c r="P256" s="123">
        <v>10.641802893983323</v>
      </c>
      <c r="Q256" s="123">
        <v>12.624262645314284</v>
      </c>
      <c r="R256" s="123">
        <v>12.634761677931815</v>
      </c>
      <c r="S256" s="123">
        <v>12.430563340169618</v>
      </c>
      <c r="T256" s="123">
        <v>13.233474255463893</v>
      </c>
      <c r="U256" s="123">
        <v>13.138581892019657</v>
      </c>
      <c r="V256" s="123">
        <v>14.045310501489014</v>
      </c>
      <c r="W256" s="123">
        <v>15.293702699076094</v>
      </c>
      <c r="X256" s="123">
        <v>14.939582292014206</v>
      </c>
      <c r="Y256" s="123">
        <v>15.009234457741458</v>
      </c>
      <c r="DA256" s="130" t="s">
        <v>2978</v>
      </c>
    </row>
    <row r="257" spans="1:105" ht="12" customHeight="1" x14ac:dyDescent="0.25">
      <c r="A257" s="97" t="s">
        <v>134</v>
      </c>
      <c r="B257" s="99">
        <v>6.1302993261318601</v>
      </c>
      <c r="C257" s="99">
        <v>10.541734621294841</v>
      </c>
      <c r="D257" s="99">
        <v>6.3926196600752805</v>
      </c>
      <c r="E257" s="99">
        <v>6.6396154368008959</v>
      </c>
      <c r="F257" s="99">
        <v>6.7548493665602267</v>
      </c>
      <c r="G257" s="99">
        <v>9.5317859893837564</v>
      </c>
      <c r="H257" s="99">
        <v>10.341684528923336</v>
      </c>
      <c r="I257" s="99">
        <v>10.832617357826203</v>
      </c>
      <c r="J257" s="99">
        <v>11.267009605179673</v>
      </c>
      <c r="K257" s="99">
        <v>13.656882151273637</v>
      </c>
      <c r="L257" s="99">
        <v>12.220793948231975</v>
      </c>
      <c r="M257" s="99">
        <v>13.143420706199146</v>
      </c>
      <c r="N257" s="99">
        <v>12.845235968258814</v>
      </c>
      <c r="O257" s="99">
        <v>10.65753216723003</v>
      </c>
      <c r="P257" s="99">
        <v>9.7247794275424368</v>
      </c>
      <c r="Q257" s="99">
        <v>13.017399323904888</v>
      </c>
      <c r="R257" s="99">
        <v>12.884460828001538</v>
      </c>
      <c r="S257" s="99">
        <v>12.235981750401853</v>
      </c>
      <c r="T257" s="99">
        <v>13.377396360291398</v>
      </c>
      <c r="U257" s="99">
        <v>13.256140128431912</v>
      </c>
      <c r="V257" s="99">
        <v>14.252699071221521</v>
      </c>
      <c r="W257" s="99">
        <v>15.824585801523021</v>
      </c>
      <c r="X257" s="99">
        <v>14.926191969347197</v>
      </c>
      <c r="Y257" s="99">
        <v>14.821122066291135</v>
      </c>
      <c r="DA257" s="63" t="s">
        <v>2979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12.223267870806803</v>
      </c>
      <c r="M258" s="99">
        <v>13.147090941876048</v>
      </c>
      <c r="N258" s="99">
        <v>12.849981204860644</v>
      </c>
      <c r="O258" s="99">
        <v>10.662219622266019</v>
      </c>
      <c r="P258" s="99">
        <v>9.7330870677719066</v>
      </c>
      <c r="Q258" s="99">
        <v>13.00651119561268</v>
      </c>
      <c r="R258" s="99">
        <v>12.882043373859489</v>
      </c>
      <c r="S258" s="99">
        <v>12.244014527479695</v>
      </c>
      <c r="T258" s="99">
        <v>13.3853182659368</v>
      </c>
      <c r="U258" s="99">
        <v>13.258041838067788</v>
      </c>
      <c r="V258" s="99">
        <v>14.259054773821669</v>
      </c>
      <c r="W258" s="99">
        <v>15.822814288525343</v>
      </c>
      <c r="X258" s="99">
        <v>14.911780126737598</v>
      </c>
      <c r="Y258" s="99">
        <v>14.799630170829618</v>
      </c>
      <c r="DA258" s="63" t="s">
        <v>2980</v>
      </c>
    </row>
    <row r="259" spans="1:105" ht="12" customHeight="1" x14ac:dyDescent="0.25">
      <c r="A259" s="100" t="s">
        <v>212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4.2327033597656989</v>
      </c>
      <c r="M259" s="102">
        <v>4.4068812740245127</v>
      </c>
      <c r="N259" s="102">
        <v>4.0158075338949821</v>
      </c>
      <c r="O259" s="102">
        <v>3.5645469153984517</v>
      </c>
      <c r="P259" s="102">
        <v>3.3902443341382762</v>
      </c>
      <c r="Q259" s="102">
        <v>4.2430633616723412</v>
      </c>
      <c r="R259" s="102">
        <v>4.5292340524353545</v>
      </c>
      <c r="S259" s="102">
        <v>4.5882255548543514</v>
      </c>
      <c r="T259" s="102">
        <v>4.7546284703266162</v>
      </c>
      <c r="U259" s="102">
        <v>4.7067948807692721</v>
      </c>
      <c r="V259" s="102">
        <v>5.190751262416498</v>
      </c>
      <c r="W259" s="102">
        <v>5.805329275134345</v>
      </c>
      <c r="X259" s="102">
        <v>5.4648381334018943</v>
      </c>
      <c r="Y259" s="102">
        <v>5.3667723855444702</v>
      </c>
      <c r="DA259" s="131" t="s">
        <v>2981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7.9905645110411028</v>
      </c>
      <c r="M260" s="105">
        <v>8.7402096678515324</v>
      </c>
      <c r="N260" s="105">
        <v>8.8341736709656598</v>
      </c>
      <c r="O260" s="105">
        <v>7.0976727068675665</v>
      </c>
      <c r="P260" s="105">
        <v>6.3428427336336304</v>
      </c>
      <c r="Q260" s="105">
        <v>8.7634478339403383</v>
      </c>
      <c r="R260" s="105">
        <v>8.3528093214241359</v>
      </c>
      <c r="S260" s="105">
        <v>7.655788972625345</v>
      </c>
      <c r="T260" s="105">
        <v>8.6306897956101842</v>
      </c>
      <c r="U260" s="105">
        <v>8.5512469572985186</v>
      </c>
      <c r="V260" s="105">
        <v>9.0683035114051691</v>
      </c>
      <c r="W260" s="105">
        <v>10.017485013390997</v>
      </c>
      <c r="X260" s="105">
        <v>9.4469419933357077</v>
      </c>
      <c r="Y260" s="105">
        <v>9.4328577852851456</v>
      </c>
      <c r="DA260" s="132" t="s">
        <v>2982</v>
      </c>
    </row>
    <row r="261" spans="1:105" ht="12" customHeight="1" x14ac:dyDescent="0.25">
      <c r="A261" s="106" t="s">
        <v>122</v>
      </c>
      <c r="B261" s="102">
        <v>9.4339467173167826</v>
      </c>
      <c r="C261" s="102">
        <v>8.8480400664618255</v>
      </c>
      <c r="D261" s="102">
        <v>10.016671527414822</v>
      </c>
      <c r="E261" s="102">
        <v>9.7533904915059058</v>
      </c>
      <c r="F261" s="102">
        <v>9.519590509063768</v>
      </c>
      <c r="G261" s="102">
        <v>10.090770956224794</v>
      </c>
      <c r="H261" s="102">
        <v>10.391560682300234</v>
      </c>
      <c r="I261" s="102">
        <v>10.250574133939571</v>
      </c>
      <c r="J261" s="102">
        <v>11.491044787888853</v>
      </c>
      <c r="K261" s="102">
        <v>11.963274388729495</v>
      </c>
      <c r="L261" s="102">
        <v>12.524264280161525</v>
      </c>
      <c r="M261" s="102">
        <v>13.163726053508357</v>
      </c>
      <c r="N261" s="102">
        <v>12.167730991992189</v>
      </c>
      <c r="O261" s="102">
        <v>11.948678717664281</v>
      </c>
      <c r="P261" s="102">
        <v>12.045804508433898</v>
      </c>
      <c r="Q261" s="102">
        <v>11.830821921072642</v>
      </c>
      <c r="R261" s="102">
        <v>12.104938808735771</v>
      </c>
      <c r="S261" s="102">
        <v>12.793889371704401</v>
      </c>
      <c r="T261" s="102">
        <v>12.99329911906905</v>
      </c>
      <c r="U261" s="102">
        <v>12.9608878558839</v>
      </c>
      <c r="V261" s="102">
        <v>13.770507933003039</v>
      </c>
      <c r="W261" s="102">
        <v>14.697921414810441</v>
      </c>
      <c r="X261" s="102">
        <v>14.952530947890629</v>
      </c>
      <c r="Y261" s="102">
        <v>15.198385032950819</v>
      </c>
      <c r="DA261" s="131" t="s">
        <v>2983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12.544457666858847</v>
      </c>
      <c r="M262" s="105">
        <v>13.181092754836365</v>
      </c>
      <c r="N262" s="105">
        <v>12.16994910743716</v>
      </c>
      <c r="O262" s="105">
        <v>11.943388921379684</v>
      </c>
      <c r="P262" s="105">
        <v>12.029630629015511</v>
      </c>
      <c r="Q262" s="105">
        <v>11.828719538932834</v>
      </c>
      <c r="R262" s="105">
        <v>12.09666928337327</v>
      </c>
      <c r="S262" s="105">
        <v>12.779425626018861</v>
      </c>
      <c r="T262" s="105">
        <v>12.990659925776596</v>
      </c>
      <c r="U262" s="105">
        <v>12.968567601408214</v>
      </c>
      <c r="V262" s="105">
        <v>13.77893280426982</v>
      </c>
      <c r="W262" s="105">
        <v>14.704813809627394</v>
      </c>
      <c r="X262" s="105">
        <v>14.962720506426647</v>
      </c>
      <c r="Y262" s="105">
        <v>15.196542511801985</v>
      </c>
      <c r="DA262" s="132" t="s">
        <v>2984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4.3444191925818574</v>
      </c>
      <c r="M263" s="99">
        <v>4.4188362371448351</v>
      </c>
      <c r="N263" s="99">
        <v>3.8029186756138338</v>
      </c>
      <c r="O263" s="99">
        <v>3.9912236053763568</v>
      </c>
      <c r="P263" s="99">
        <v>4.1787367868376863</v>
      </c>
      <c r="Q263" s="99">
        <v>3.8542501838794556</v>
      </c>
      <c r="R263" s="99">
        <v>4.2513604434908254</v>
      </c>
      <c r="S263" s="99">
        <v>4.7867714173359079</v>
      </c>
      <c r="T263" s="99">
        <v>4.6140035124813989</v>
      </c>
      <c r="U263" s="99">
        <v>4.6050163670250406</v>
      </c>
      <c r="V263" s="99">
        <v>5.0161053803763034</v>
      </c>
      <c r="W263" s="99">
        <v>5.3946282997395505</v>
      </c>
      <c r="X263" s="99">
        <v>5.4892523847622643</v>
      </c>
      <c r="Y263" s="99">
        <v>5.5244554641062074</v>
      </c>
      <c r="DA263" s="63" t="s">
        <v>2985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8.2000384742769885</v>
      </c>
      <c r="M264" s="99">
        <v>8.7622565176915295</v>
      </c>
      <c r="N264" s="99">
        <v>8.3670304318233271</v>
      </c>
      <c r="O264" s="99">
        <v>7.9521653160033283</v>
      </c>
      <c r="P264" s="99">
        <v>7.8508938421778245</v>
      </c>
      <c r="Q264" s="99">
        <v>7.9744693550533778</v>
      </c>
      <c r="R264" s="99">
        <v>7.8453088398824455</v>
      </c>
      <c r="S264" s="99">
        <v>7.9926542086829508</v>
      </c>
      <c r="T264" s="99">
        <v>8.3766564132951995</v>
      </c>
      <c r="U264" s="99">
        <v>8.3635512343831717</v>
      </c>
      <c r="V264" s="99">
        <v>8.7628274238935173</v>
      </c>
      <c r="W264" s="99">
        <v>9.3101855098878428</v>
      </c>
      <c r="X264" s="99">
        <v>9.4734681216643821</v>
      </c>
      <c r="Y264" s="99">
        <v>9.6720870476957774</v>
      </c>
      <c r="DA264" s="63" t="s">
        <v>2986</v>
      </c>
    </row>
    <row r="265" spans="1:105" ht="12" customHeight="1" x14ac:dyDescent="0.25">
      <c r="A265" s="121" t="s">
        <v>54</v>
      </c>
      <c r="B265" s="123">
        <v>4.2840449127671434</v>
      </c>
      <c r="C265" s="123">
        <v>6.2824415210724878</v>
      </c>
      <c r="D265" s="123">
        <v>4.9772652418372099</v>
      </c>
      <c r="E265" s="123">
        <v>5.1621519389445449</v>
      </c>
      <c r="F265" s="123">
        <v>5.4569171971294823</v>
      </c>
      <c r="G265" s="123">
        <v>6.3269309936623461</v>
      </c>
      <c r="H265" s="123">
        <v>6.7480977497764778</v>
      </c>
      <c r="I265" s="123">
        <v>7.1523815061833336</v>
      </c>
      <c r="J265" s="123">
        <v>7.0848786623471849</v>
      </c>
      <c r="K265" s="123">
        <v>7.7198655830359586</v>
      </c>
      <c r="L265" s="123">
        <v>7.0761256953225393</v>
      </c>
      <c r="M265" s="123">
        <v>7.6738688681434732</v>
      </c>
      <c r="N265" s="123">
        <v>7.3459891297358988</v>
      </c>
      <c r="O265" s="123">
        <v>6.7758093860060118</v>
      </c>
      <c r="P265" s="123">
        <v>6.8630219058090516</v>
      </c>
      <c r="Q265" s="123">
        <v>7.3995749822816101</v>
      </c>
      <c r="R265" s="123">
        <v>7.6834939572143712</v>
      </c>
      <c r="S265" s="123">
        <v>7.8007409777680712</v>
      </c>
      <c r="T265" s="123">
        <v>7.9590327412704518</v>
      </c>
      <c r="U265" s="123">
        <v>7.9106693478712566</v>
      </c>
      <c r="V265" s="123">
        <v>8.3830266949429149</v>
      </c>
      <c r="W265" s="123">
        <v>8.9309824298914151</v>
      </c>
      <c r="X265" s="123">
        <v>8.6497464495496832</v>
      </c>
      <c r="Y265" s="123">
        <v>8.5328143021710083</v>
      </c>
      <c r="DA265" s="130" t="s">
        <v>2987</v>
      </c>
    </row>
    <row r="266" spans="1:105" ht="12" customHeight="1" x14ac:dyDescent="0.25">
      <c r="A266" s="97" t="s">
        <v>175</v>
      </c>
      <c r="B266" s="99">
        <v>2.607761182813908</v>
      </c>
      <c r="C266" s="99">
        <v>6.4020646481395218</v>
      </c>
      <c r="D266" s="99">
        <v>4.1214952082124086</v>
      </c>
      <c r="E266" s="99">
        <v>4.3872143218641959</v>
      </c>
      <c r="F266" s="99">
        <v>4.6528726885517591</v>
      </c>
      <c r="G266" s="99">
        <v>6.1216076990535253</v>
      </c>
      <c r="H266" s="99">
        <v>6.7719190852978368</v>
      </c>
      <c r="I266" s="99">
        <v>7.2954078525610022</v>
      </c>
      <c r="J266" s="99">
        <v>7.0259102315615909</v>
      </c>
      <c r="K266" s="99">
        <v>8.0785106765880261</v>
      </c>
      <c r="L266" s="99">
        <v>6.9649533232308114</v>
      </c>
      <c r="M266" s="99">
        <v>7.697116582256756</v>
      </c>
      <c r="N266" s="99">
        <v>7.513436556340487</v>
      </c>
      <c r="O266" s="99">
        <v>6.6447367257341634</v>
      </c>
      <c r="P266" s="99">
        <v>6.8009888723762302</v>
      </c>
      <c r="Q266" s="99">
        <v>7.2796355462750935</v>
      </c>
      <c r="R266" s="99">
        <v>7.7448112203422097</v>
      </c>
      <c r="S266" s="99">
        <v>7.5158049571142351</v>
      </c>
      <c r="T266" s="99">
        <v>8.0928522562309144</v>
      </c>
      <c r="U266" s="99">
        <v>7.9673201466188974</v>
      </c>
      <c r="V266" s="99">
        <v>8.5261757852914428</v>
      </c>
      <c r="W266" s="99">
        <v>9.3149935676929267</v>
      </c>
      <c r="X266" s="99">
        <v>8.6022427413917857</v>
      </c>
      <c r="Y266" s="99">
        <v>8.3430233060051986</v>
      </c>
      <c r="DA266" s="63" t="s">
        <v>2988</v>
      </c>
    </row>
    <row r="267" spans="1:105" ht="12" customHeight="1" x14ac:dyDescent="0.25">
      <c r="A267" s="109" t="s">
        <v>120</v>
      </c>
      <c r="B267" s="110">
        <v>6.0327262788977603</v>
      </c>
      <c r="C267" s="110">
        <v>6.1453598835686414</v>
      </c>
      <c r="D267" s="110">
        <v>6.0664271028142327</v>
      </c>
      <c r="E267" s="110">
        <v>6.1779022765019995</v>
      </c>
      <c r="F267" s="110">
        <v>6.5258062117173363</v>
      </c>
      <c r="G267" s="110">
        <v>6.6022595626272471</v>
      </c>
      <c r="H267" s="110">
        <v>6.715948163500733</v>
      </c>
      <c r="I267" s="110">
        <v>6.9585219921469639</v>
      </c>
      <c r="J267" s="110">
        <v>7.1648774805453339</v>
      </c>
      <c r="K267" s="110">
        <v>7.2338069455959397</v>
      </c>
      <c r="L267" s="110">
        <v>7.2280587414885185</v>
      </c>
      <c r="M267" s="110">
        <v>7.6418283701380565</v>
      </c>
      <c r="N267" s="110">
        <v>7.1141138208460228</v>
      </c>
      <c r="O267" s="110">
        <v>6.9393986443149709</v>
      </c>
      <c r="P267" s="110">
        <v>6.9280082528780049</v>
      </c>
      <c r="Q267" s="110">
        <v>7.4964719414175294</v>
      </c>
      <c r="R267" s="110">
        <v>7.6412652851247005</v>
      </c>
      <c r="S267" s="110">
        <v>7.9692193097839725</v>
      </c>
      <c r="T267" s="110">
        <v>7.8856668126119587</v>
      </c>
      <c r="U267" s="110">
        <v>7.8821208616807841</v>
      </c>
      <c r="V267" s="110">
        <v>8.3176794904254638</v>
      </c>
      <c r="W267" s="110">
        <v>8.7736735058090769</v>
      </c>
      <c r="X267" s="110">
        <v>8.6685957217921317</v>
      </c>
      <c r="Y267" s="110">
        <v>8.6074456998809872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9.8101439185336705</v>
      </c>
      <c r="C269" s="118">
        <f t="shared" si="122"/>
        <v>20.882989740660918</v>
      </c>
      <c r="D269" s="118">
        <f t="shared" si="122"/>
        <v>14.078197998928911</v>
      </c>
      <c r="E269" s="118">
        <f t="shared" si="122"/>
        <v>15.51006844934815</v>
      </c>
      <c r="F269" s="118">
        <f t="shared" si="122"/>
        <v>14.193312673061548</v>
      </c>
      <c r="G269" s="118">
        <f t="shared" si="122"/>
        <v>18.657241307771248</v>
      </c>
      <c r="H269" s="118">
        <f t="shared" si="122"/>
        <v>20.942872382786515</v>
      </c>
      <c r="I269" s="118">
        <f t="shared" si="122"/>
        <v>20.233547403108606</v>
      </c>
      <c r="J269" s="118">
        <f t="shared" si="122"/>
        <v>19.899590925612657</v>
      </c>
      <c r="K269" s="118">
        <f t="shared" si="122"/>
        <v>22.71259669419284</v>
      </c>
      <c r="L269" s="118">
        <f t="shared" si="122"/>
        <v>21.726392096765863</v>
      </c>
      <c r="M269" s="118">
        <f t="shared" si="122"/>
        <v>24.681281301292437</v>
      </c>
      <c r="N269" s="118">
        <f t="shared" si="122"/>
        <v>24.129238646939022</v>
      </c>
      <c r="O269" s="118">
        <f t="shared" si="122"/>
        <v>20.381284369674358</v>
      </c>
      <c r="P269" s="118">
        <f t="shared" si="122"/>
        <v>19.205065388590267</v>
      </c>
      <c r="Q269" s="118">
        <f t="shared" si="122"/>
        <v>19.41244797403548</v>
      </c>
      <c r="R269" s="118">
        <f t="shared" ref="R269:V269" si="123">R270+R273+R275+R284</f>
        <v>18.981100341419602</v>
      </c>
      <c r="S269" s="118">
        <f t="shared" si="123"/>
        <v>18.711621911816582</v>
      </c>
      <c r="T269" s="118">
        <f t="shared" si="123"/>
        <v>18.260998428949286</v>
      </c>
      <c r="U269" s="118">
        <f t="shared" si="123"/>
        <v>16.335089757312826</v>
      </c>
      <c r="V269" s="118">
        <f t="shared" si="123"/>
        <v>17.813460542266199</v>
      </c>
      <c r="W269" s="118">
        <f t="shared" ref="W269:Y269" si="124">W270+W273+W275+W284</f>
        <v>19.273756650432883</v>
      </c>
      <c r="X269" s="118">
        <f t="shared" si="124"/>
        <v>14.88353688186351</v>
      </c>
      <c r="Y269" s="118">
        <f t="shared" si="124"/>
        <v>12.702485911990856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8.3504409945739688</v>
      </c>
      <c r="C270" s="123">
        <f t="shared" si="125"/>
        <v>17.255689667208195</v>
      </c>
      <c r="D270" s="123">
        <f t="shared" si="125"/>
        <v>11.885794055415744</v>
      </c>
      <c r="E270" s="123">
        <f t="shared" si="125"/>
        <v>13.216380037700427</v>
      </c>
      <c r="F270" s="123">
        <f t="shared" si="125"/>
        <v>11.831930670231509</v>
      </c>
      <c r="G270" s="123">
        <f t="shared" si="125"/>
        <v>15.428161353910161</v>
      </c>
      <c r="H270" s="123">
        <f t="shared" si="125"/>
        <v>17.425187405394187</v>
      </c>
      <c r="I270" s="123">
        <f t="shared" si="125"/>
        <v>16.521378632220223</v>
      </c>
      <c r="J270" s="123">
        <f t="shared" si="125"/>
        <v>16.167737501500646</v>
      </c>
      <c r="K270" s="123">
        <f t="shared" si="125"/>
        <v>18.297888638662382</v>
      </c>
      <c r="L270" s="123">
        <f t="shared" si="125"/>
        <v>17.824109019400595</v>
      </c>
      <c r="M270" s="123">
        <f t="shared" si="125"/>
        <v>20.435544242086195</v>
      </c>
      <c r="N270" s="123">
        <f t="shared" si="125"/>
        <v>19.979764926307904</v>
      </c>
      <c r="O270" s="123">
        <f t="shared" si="125"/>
        <v>16.875557417180126</v>
      </c>
      <c r="P270" s="123">
        <f t="shared" si="125"/>
        <v>15.901495214049847</v>
      </c>
      <c r="Q270" s="123">
        <f t="shared" si="125"/>
        <v>15.340221197623418</v>
      </c>
      <c r="R270" s="123">
        <f t="shared" ref="R270:V270" si="126">SUM(R271:R272)</f>
        <v>15.038608069310856</v>
      </c>
      <c r="S270" s="123">
        <f t="shared" si="126"/>
        <v>15.24113999578509</v>
      </c>
      <c r="T270" s="123">
        <f t="shared" si="126"/>
        <v>14.722206290722559</v>
      </c>
      <c r="U270" s="123">
        <f t="shared" si="126"/>
        <v>13.061660710495476</v>
      </c>
      <c r="V270" s="123">
        <f t="shared" si="126"/>
        <v>14.563112078155996</v>
      </c>
      <c r="W270" s="123">
        <f t="shared" ref="W270:Y270" si="127">SUM(W271:W272)</f>
        <v>16.00022453748452</v>
      </c>
      <c r="X270" s="123">
        <f t="shared" si="127"/>
        <v>11.945848300562751</v>
      </c>
      <c r="Y270" s="123">
        <f t="shared" si="127"/>
        <v>9.8864102427400233</v>
      </c>
      <c r="DA270" s="130" t="s">
        <v>3141</v>
      </c>
    </row>
    <row r="271" spans="1:105" ht="12" customHeight="1" x14ac:dyDescent="0.25">
      <c r="A271" s="97" t="s">
        <v>212</v>
      </c>
      <c r="B271" s="99">
        <v>8.3504409945739688</v>
      </c>
      <c r="C271" s="99">
        <v>17.255689667208195</v>
      </c>
      <c r="D271" s="99">
        <v>11.885794055415744</v>
      </c>
      <c r="E271" s="99">
        <v>13.216380037700427</v>
      </c>
      <c r="F271" s="99">
        <v>11.831930670231509</v>
      </c>
      <c r="G271" s="99">
        <v>15.428161353910161</v>
      </c>
      <c r="H271" s="99">
        <v>17.425187405394187</v>
      </c>
      <c r="I271" s="99">
        <v>16.521378632220223</v>
      </c>
      <c r="J271" s="99">
        <v>16.167737501500646</v>
      </c>
      <c r="K271" s="99">
        <v>18.297888638662382</v>
      </c>
      <c r="L271" s="99">
        <v>17.824109019400595</v>
      </c>
      <c r="M271" s="99">
        <v>20.435544242086195</v>
      </c>
      <c r="N271" s="99">
        <v>19.979764926307904</v>
      </c>
      <c r="O271" s="99">
        <v>16.875557417180126</v>
      </c>
      <c r="P271" s="99">
        <v>15.901495214049847</v>
      </c>
      <c r="Q271" s="99">
        <v>15.340221197623418</v>
      </c>
      <c r="R271" s="99">
        <v>15.038608069310856</v>
      </c>
      <c r="S271" s="99">
        <v>15.24113999578509</v>
      </c>
      <c r="T271" s="99">
        <v>14.722206290722559</v>
      </c>
      <c r="U271" s="99">
        <v>13.061660710495476</v>
      </c>
      <c r="V271" s="99">
        <v>14.563112078155996</v>
      </c>
      <c r="W271" s="99">
        <v>16.00022453748452</v>
      </c>
      <c r="X271" s="99">
        <v>11.945848300562751</v>
      </c>
      <c r="Y271" s="99">
        <v>9.8864102427400233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0.97942523766223233</v>
      </c>
      <c r="C275" s="123">
        <v>2.4020427360240797</v>
      </c>
      <c r="D275" s="123">
        <v>1.3683398990575526</v>
      </c>
      <c r="E275" s="123">
        <v>1.4067875585131817</v>
      </c>
      <c r="F275" s="123">
        <v>1.4161986303125562</v>
      </c>
      <c r="G275" s="123">
        <v>1.982186258507513</v>
      </c>
      <c r="H275" s="123">
        <v>2.1356653763444773</v>
      </c>
      <c r="I275" s="123">
        <v>2.2216982481450529</v>
      </c>
      <c r="J275" s="123">
        <v>2.2967568269995104</v>
      </c>
      <c r="K275" s="123">
        <v>2.7663927610761929</v>
      </c>
      <c r="L275" s="123">
        <v>2.4768679109671559</v>
      </c>
      <c r="M275" s="123">
        <v>2.6659279208969422</v>
      </c>
      <c r="N275" s="123">
        <v>2.6054834990009366</v>
      </c>
      <c r="O275" s="123">
        <v>2.2012704120312607</v>
      </c>
      <c r="P275" s="123">
        <v>2.0743347607579383</v>
      </c>
      <c r="Q275" s="123">
        <v>2.9245250479951461</v>
      </c>
      <c r="R275" s="123">
        <v>2.8313095514664282</v>
      </c>
      <c r="S275" s="123">
        <v>2.4923331475988668</v>
      </c>
      <c r="T275" s="123">
        <v>2.541382833880848</v>
      </c>
      <c r="U275" s="123">
        <v>2.3508176044870255</v>
      </c>
      <c r="V275" s="123">
        <v>2.3334491730183662</v>
      </c>
      <c r="W275" s="123">
        <v>2.3508915126681416</v>
      </c>
      <c r="X275" s="123">
        <v>2.1097032473137149</v>
      </c>
      <c r="Y275" s="123">
        <v>2.0223675607091693</v>
      </c>
      <c r="DA275" s="130" t="s">
        <v>3146</v>
      </c>
    </row>
    <row r="276" spans="1:105" ht="12" customHeight="1" x14ac:dyDescent="0.25">
      <c r="A276" s="97" t="s">
        <v>134</v>
      </c>
      <c r="B276" s="99">
        <v>2.6770956496101017</v>
      </c>
      <c r="C276" s="99">
        <v>4.3020043588040275</v>
      </c>
      <c r="D276" s="99">
        <v>2.541459707322542</v>
      </c>
      <c r="E276" s="99">
        <v>2.5929511651185697</v>
      </c>
      <c r="F276" s="99">
        <v>2.6022599006604539</v>
      </c>
      <c r="G276" s="99">
        <v>3.6281047047733956</v>
      </c>
      <c r="H276" s="99">
        <v>3.898373322228482</v>
      </c>
      <c r="I276" s="99">
        <v>4.0475545582869739</v>
      </c>
      <c r="J276" s="99">
        <v>4.1819510329030152</v>
      </c>
      <c r="K276" s="99">
        <v>5.037597062590617</v>
      </c>
      <c r="L276" s="99">
        <v>4.4985669624896696</v>
      </c>
      <c r="M276" s="99">
        <v>4.8279511766900347</v>
      </c>
      <c r="N276" s="99">
        <v>4.7125882519784392</v>
      </c>
      <c r="O276" s="99">
        <v>3.8752439673623447</v>
      </c>
      <c r="P276" s="99">
        <v>3.4322680557618463</v>
      </c>
      <c r="Q276" s="99">
        <v>4.3764293358958382</v>
      </c>
      <c r="R276" s="99">
        <v>4.1666590297765467</v>
      </c>
      <c r="S276" s="99">
        <v>3.8351467876533665</v>
      </c>
      <c r="T276" s="99">
        <v>4.0650971165226766</v>
      </c>
      <c r="U276" s="99">
        <v>3.9167530071174688</v>
      </c>
      <c r="V276" s="99">
        <v>4.1032249129769252</v>
      </c>
      <c r="W276" s="99">
        <v>4.4513977091017312</v>
      </c>
      <c r="X276" s="99">
        <v>4.1250544751248865</v>
      </c>
      <c r="Y276" s="99">
        <v>4.0387709647399808</v>
      </c>
      <c r="DA276" s="63" t="s">
        <v>3147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1.477675819598633</v>
      </c>
      <c r="M277" s="99">
        <v>1.5327934344990186</v>
      </c>
      <c r="N277" s="99">
        <v>1.3924333364868398</v>
      </c>
      <c r="O277" s="99">
        <v>1.2359641025071946</v>
      </c>
      <c r="P277" s="99">
        <v>1.1629537967501216</v>
      </c>
      <c r="Q277" s="99">
        <v>1.3674849453861295</v>
      </c>
      <c r="R277" s="99">
        <v>1.4306183423419463</v>
      </c>
      <c r="S277" s="99">
        <v>1.4441852216657312</v>
      </c>
      <c r="T277" s="99">
        <v>1.4566115215694984</v>
      </c>
      <c r="U277" s="99">
        <v>1.3992319459398852</v>
      </c>
      <c r="V277" s="99">
        <v>1.5172701626522067</v>
      </c>
      <c r="W277" s="99">
        <v>1.6512366075795921</v>
      </c>
      <c r="X277" s="99">
        <v>1.5243745659539696</v>
      </c>
      <c r="Y277" s="99">
        <v>1.4681185510384738</v>
      </c>
      <c r="DA277" s="63" t="s">
        <v>3148</v>
      </c>
    </row>
    <row r="278" spans="1:105" ht="12" customHeight="1" x14ac:dyDescent="0.25">
      <c r="A278" s="100" t="s">
        <v>212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1.477675819598633</v>
      </c>
      <c r="M278" s="102">
        <v>1.5327934344990186</v>
      </c>
      <c r="N278" s="102">
        <v>1.3924333364868398</v>
      </c>
      <c r="O278" s="102">
        <v>1.2359641025071946</v>
      </c>
      <c r="P278" s="102">
        <v>1.1629537967501216</v>
      </c>
      <c r="Q278" s="102">
        <v>1.3674849453861295</v>
      </c>
      <c r="R278" s="102">
        <v>1.4306183423419463</v>
      </c>
      <c r="S278" s="102">
        <v>1.4441852216657312</v>
      </c>
      <c r="T278" s="102">
        <v>1.4566115215694984</v>
      </c>
      <c r="U278" s="102">
        <v>1.3992319459398852</v>
      </c>
      <c r="V278" s="102">
        <v>1.5172701626522067</v>
      </c>
      <c r="W278" s="102">
        <v>1.6512366075795921</v>
      </c>
      <c r="X278" s="102">
        <v>1.5243745659539696</v>
      </c>
      <c r="Y278" s="102">
        <v>1.4681185510384738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0.48027768629746975</v>
      </c>
      <c r="C284" s="123">
        <v>1.2252573374286424</v>
      </c>
      <c r="D284" s="123">
        <v>0.82406404445561332</v>
      </c>
      <c r="E284" s="123">
        <v>0.88690085313454126</v>
      </c>
      <c r="F284" s="123">
        <v>0.94518337251748441</v>
      </c>
      <c r="G284" s="123">
        <v>1.2468936953535743</v>
      </c>
      <c r="H284" s="123">
        <v>1.3820196010478507</v>
      </c>
      <c r="I284" s="123">
        <v>1.4904705227433288</v>
      </c>
      <c r="J284" s="123">
        <v>1.4350965971125014</v>
      </c>
      <c r="K284" s="123">
        <v>1.6483152944542647</v>
      </c>
      <c r="L284" s="123">
        <v>1.4254151663981123</v>
      </c>
      <c r="M284" s="123">
        <v>1.5798091383093009</v>
      </c>
      <c r="N284" s="123">
        <v>1.543990221630182</v>
      </c>
      <c r="O284" s="123">
        <v>1.3044565404629715</v>
      </c>
      <c r="P284" s="123">
        <v>1.2292354137824837</v>
      </c>
      <c r="Q284" s="123">
        <v>1.1477017284169142</v>
      </c>
      <c r="R284" s="123">
        <v>1.111182720642317</v>
      </c>
      <c r="S284" s="123">
        <v>0.97814876843262422</v>
      </c>
      <c r="T284" s="123">
        <v>0.99740930434587782</v>
      </c>
      <c r="U284" s="123">
        <v>0.92261144233032633</v>
      </c>
      <c r="V284" s="123">
        <v>0.9168992910918361</v>
      </c>
      <c r="W284" s="123">
        <v>0.92264060028022099</v>
      </c>
      <c r="X284" s="123">
        <v>0.82798533398704333</v>
      </c>
      <c r="Y284" s="123">
        <v>0.7937081085416634</v>
      </c>
      <c r="DA284" s="130" t="s">
        <v>3155</v>
      </c>
    </row>
    <row r="285" spans="1:105" ht="12" customHeight="1" x14ac:dyDescent="0.25">
      <c r="A285" s="97" t="s">
        <v>175</v>
      </c>
      <c r="B285" s="99">
        <v>0.94067126456351569</v>
      </c>
      <c r="C285" s="99">
        <v>2.2944677498074109</v>
      </c>
      <c r="D285" s="99">
        <v>1.4715429365278807</v>
      </c>
      <c r="E285" s="99">
        <v>1.5635364478293206</v>
      </c>
      <c r="F285" s="99">
        <v>1.6561734658759479</v>
      </c>
      <c r="G285" s="99">
        <v>2.1767511471954069</v>
      </c>
      <c r="H285" s="99">
        <v>2.4060313046910697</v>
      </c>
      <c r="I285" s="99">
        <v>2.5901150478585642</v>
      </c>
      <c r="J285" s="99">
        <v>2.4929296534441603</v>
      </c>
      <c r="K285" s="99">
        <v>2.8645475500857716</v>
      </c>
      <c r="L285" s="99">
        <v>2.468419234722282</v>
      </c>
      <c r="M285" s="99">
        <v>2.7260756911812312</v>
      </c>
      <c r="N285" s="99">
        <v>2.658973919344251</v>
      </c>
      <c r="O285" s="99">
        <v>2.3496265640630374</v>
      </c>
      <c r="P285" s="99">
        <v>2.402608052177873</v>
      </c>
      <c r="Q285" s="99">
        <v>2.5683314286424626</v>
      </c>
      <c r="R285" s="99">
        <v>2.7246524295655239</v>
      </c>
      <c r="S285" s="99">
        <v>2.6324256973990168</v>
      </c>
      <c r="T285" s="99">
        <v>2.8166847059551108</v>
      </c>
      <c r="U285" s="99">
        <v>2.7534151771766093</v>
      </c>
      <c r="V285" s="99">
        <v>2.9254519205459513</v>
      </c>
      <c r="W285" s="99">
        <v>3.1749239259866981</v>
      </c>
      <c r="X285" s="99">
        <v>2.9146639685162938</v>
      </c>
      <c r="Y285" s="99">
        <v>2.8121434749861276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0.1410160826590694</v>
      </c>
      <c r="D290" s="117">
        <f t="shared" si="129"/>
        <v>0.32620232192320836</v>
      </c>
      <c r="E290" s="117">
        <f t="shared" si="129"/>
        <v>0.72420052925618972</v>
      </c>
      <c r="F290" s="117">
        <f t="shared" si="129"/>
        <v>0.99410163273921603</v>
      </c>
      <c r="G290" s="117">
        <f t="shared" si="129"/>
        <v>2.438439014176156</v>
      </c>
      <c r="H290" s="117">
        <f t="shared" si="129"/>
        <v>3.2268530935105626</v>
      </c>
      <c r="I290" s="117">
        <f t="shared" si="129"/>
        <v>3.4154036621907964</v>
      </c>
      <c r="J290" s="117">
        <f t="shared" si="129"/>
        <v>2.2377322553675207</v>
      </c>
      <c r="K290" s="117">
        <f t="shared" si="129"/>
        <v>2.0140338103841979</v>
      </c>
      <c r="L290" s="117">
        <f t="shared" si="129"/>
        <v>0.348806063855157</v>
      </c>
      <c r="M290" s="117">
        <f t="shared" si="129"/>
        <v>0.2344837767763521</v>
      </c>
      <c r="N290" s="117">
        <f t="shared" si="129"/>
        <v>0</v>
      </c>
      <c r="O290" s="117">
        <f t="shared" si="129"/>
        <v>0.33489879753855251</v>
      </c>
      <c r="P290" s="117">
        <f t="shared" si="129"/>
        <v>2.3460512787441412</v>
      </c>
      <c r="Q290" s="117">
        <f t="shared" si="129"/>
        <v>4.7870303906501395</v>
      </c>
      <c r="R290" s="117">
        <f t="shared" ref="R290:V290" si="130">R291+R294+R296+R305</f>
        <v>4.0192922416795174</v>
      </c>
      <c r="S290" s="117">
        <f t="shared" si="130"/>
        <v>4.3741621325396292</v>
      </c>
      <c r="T290" s="117">
        <f t="shared" si="130"/>
        <v>4.2773318323719502</v>
      </c>
      <c r="U290" s="117">
        <f t="shared" si="130"/>
        <v>4.4930847335049968</v>
      </c>
      <c r="V290" s="117">
        <f t="shared" si="130"/>
        <v>4.0399967462520685</v>
      </c>
      <c r="W290" s="117">
        <f t="shared" ref="W290:Y290" si="131">W291+W294+W296+W305</f>
        <v>3.6668337279322198</v>
      </c>
      <c r="X290" s="117">
        <f t="shared" si="131"/>
        <v>0.8206072430673661</v>
      </c>
      <c r="Y290" s="117">
        <f t="shared" si="131"/>
        <v>9.6836955689649354E-2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0.10167894746120294</v>
      </c>
      <c r="D291" s="122">
        <f t="shared" si="132"/>
        <v>0.22915505101256781</v>
      </c>
      <c r="E291" s="122">
        <f t="shared" si="132"/>
        <v>0.52310474120533745</v>
      </c>
      <c r="F291" s="122">
        <f t="shared" si="132"/>
        <v>0.69335368285687893</v>
      </c>
      <c r="G291" s="122">
        <f t="shared" si="132"/>
        <v>1.7385994772628299</v>
      </c>
      <c r="H291" s="122">
        <f t="shared" si="132"/>
        <v>2.3366694430674184</v>
      </c>
      <c r="I291" s="122">
        <f t="shared" si="132"/>
        <v>2.4112578369679563</v>
      </c>
      <c r="J291" s="122">
        <f t="shared" si="132"/>
        <v>1.5398643390394606</v>
      </c>
      <c r="K291" s="122">
        <f t="shared" si="132"/>
        <v>1.385230433155803</v>
      </c>
      <c r="L291" s="122">
        <f t="shared" si="132"/>
        <v>0.24493209792820414</v>
      </c>
      <c r="M291" s="122">
        <f t="shared" si="132"/>
        <v>0.16457300202301722</v>
      </c>
      <c r="N291" s="122">
        <f t="shared" si="132"/>
        <v>0</v>
      </c>
      <c r="O291" s="122">
        <f t="shared" si="132"/>
        <v>0.22716358955583682</v>
      </c>
      <c r="P291" s="122">
        <f t="shared" si="132"/>
        <v>1.5483500262369654</v>
      </c>
      <c r="Q291" s="122">
        <f t="shared" si="132"/>
        <v>3.0126701538021896</v>
      </c>
      <c r="R291" s="122">
        <f t="shared" ref="R291:V291" si="133">SUM(R292:R293)</f>
        <v>2.512786744124833</v>
      </c>
      <c r="S291" s="122">
        <f t="shared" si="133"/>
        <v>2.7500697021339153</v>
      </c>
      <c r="T291" s="122">
        <f t="shared" si="133"/>
        <v>2.6254487492585246</v>
      </c>
      <c r="U291" s="122">
        <f t="shared" si="133"/>
        <v>2.6488245437223621</v>
      </c>
      <c r="V291" s="122">
        <f t="shared" si="133"/>
        <v>2.4053793882759007</v>
      </c>
      <c r="W291" s="122">
        <f t="shared" ref="W291:Y291" si="134">SUM(W292:W293)</f>
        <v>2.1608973504340923</v>
      </c>
      <c r="X291" s="122">
        <f t="shared" si="134"/>
        <v>0.39379667783453931</v>
      </c>
      <c r="Y291" s="122">
        <f t="shared" si="134"/>
        <v>3.7958036319127371E-2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0.10058657008044149</v>
      </c>
      <c r="D292" s="98">
        <v>0.22668393233615963</v>
      </c>
      <c r="E292" s="98">
        <v>0.51748354789079665</v>
      </c>
      <c r="F292" s="98">
        <v>0.68592677641289801</v>
      </c>
      <c r="G292" s="98">
        <v>1.720125891263802</v>
      </c>
      <c r="H292" s="98">
        <v>2.3118157256985179</v>
      </c>
      <c r="I292" s="98">
        <v>2.3858366281559462</v>
      </c>
      <c r="J292" s="98">
        <v>1.5235093975786818</v>
      </c>
      <c r="K292" s="98">
        <v>1.3704988754867924</v>
      </c>
      <c r="L292" s="98">
        <v>0.24229344035556932</v>
      </c>
      <c r="M292" s="98">
        <v>0.16275925713872585</v>
      </c>
      <c r="N292" s="98">
        <v>0</v>
      </c>
      <c r="O292" s="98">
        <v>0.22448245915043533</v>
      </c>
      <c r="P292" s="98">
        <v>1.5291913000415542</v>
      </c>
      <c r="Q292" s="98">
        <v>2.973638315906256</v>
      </c>
      <c r="R292" s="98">
        <v>2.4796806330626304</v>
      </c>
      <c r="S292" s="98">
        <v>2.7131364570082823</v>
      </c>
      <c r="T292" s="98">
        <v>2.589882329401159</v>
      </c>
      <c r="U292" s="98">
        <v>2.6126589757468315</v>
      </c>
      <c r="V292" s="98">
        <v>2.372037082658248</v>
      </c>
      <c r="W292" s="98">
        <v>2.1306007594377032</v>
      </c>
      <c r="X292" s="98">
        <v>0.38826971725048698</v>
      </c>
      <c r="Y292" s="98">
        <v>3.742179403134694E-2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1.0923773807614624E-3</v>
      </c>
      <c r="D293" s="98">
        <v>2.4711186764081691E-3</v>
      </c>
      <c r="E293" s="98">
        <v>5.6211933145408413E-3</v>
      </c>
      <c r="F293" s="98">
        <v>7.4269064439808664E-3</v>
      </c>
      <c r="G293" s="98">
        <v>1.8473585999027899E-2</v>
      </c>
      <c r="H293" s="98">
        <v>2.4853717368900609E-2</v>
      </c>
      <c r="I293" s="98">
        <v>2.542120881200988E-2</v>
      </c>
      <c r="J293" s="98">
        <v>1.6354941460778798E-2</v>
      </c>
      <c r="K293" s="98">
        <v>1.4731557669010556E-2</v>
      </c>
      <c r="L293" s="98">
        <v>2.6386575726348211E-3</v>
      </c>
      <c r="M293" s="98">
        <v>1.8137448842913734E-3</v>
      </c>
      <c r="N293" s="98">
        <v>0</v>
      </c>
      <c r="O293" s="98">
        <v>2.6811304054015065E-3</v>
      </c>
      <c r="P293" s="98">
        <v>1.915872619541115E-2</v>
      </c>
      <c r="Q293" s="98">
        <v>3.9031837895933778E-2</v>
      </c>
      <c r="R293" s="98">
        <v>3.3106111062202487E-2</v>
      </c>
      <c r="S293" s="98">
        <v>3.6933245125632848E-2</v>
      </c>
      <c r="T293" s="98">
        <v>3.5566419857365479E-2</v>
      </c>
      <c r="U293" s="98">
        <v>3.6165567975530596E-2</v>
      </c>
      <c r="V293" s="98">
        <v>3.334230561765255E-2</v>
      </c>
      <c r="W293" s="98">
        <v>3.0296590996388883E-2</v>
      </c>
      <c r="X293" s="98">
        <v>5.5269605840523456E-3</v>
      </c>
      <c r="Y293" s="98">
        <v>5.3624228778043385E-4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6.6061375605781661E-4</v>
      </c>
      <c r="D294" s="122">
        <f t="shared" si="135"/>
        <v>1.5484951186721116E-3</v>
      </c>
      <c r="E294" s="122">
        <f t="shared" si="135"/>
        <v>4.3998238570527003E-3</v>
      </c>
      <c r="F294" s="122">
        <f t="shared" si="135"/>
        <v>3.4490558845706254E-3</v>
      </c>
      <c r="G294" s="122">
        <f t="shared" si="135"/>
        <v>6.7077816866380341E-3</v>
      </c>
      <c r="H294" s="122">
        <f t="shared" si="135"/>
        <v>8.2109563820450659E-3</v>
      </c>
      <c r="I294" s="122">
        <f t="shared" si="135"/>
        <v>1.4108751885433793E-2</v>
      </c>
      <c r="J294" s="122">
        <f t="shared" si="135"/>
        <v>6.6559226698220874E-3</v>
      </c>
      <c r="K294" s="122">
        <f t="shared" si="135"/>
        <v>1.4244217742834908E-2</v>
      </c>
      <c r="L294" s="122">
        <f t="shared" si="135"/>
        <v>9.4110433205790917E-4</v>
      </c>
      <c r="M294" s="122">
        <f t="shared" si="135"/>
        <v>7.0726618014375334E-4</v>
      </c>
      <c r="N294" s="122">
        <f t="shared" si="135"/>
        <v>0</v>
      </c>
      <c r="O294" s="122">
        <f t="shared" si="135"/>
        <v>1.0795661047257427E-3</v>
      </c>
      <c r="P294" s="122">
        <f t="shared" si="135"/>
        <v>1.8657543382034018E-2</v>
      </c>
      <c r="Q294" s="122">
        <f t="shared" si="135"/>
        <v>2.0461578241811728E-2</v>
      </c>
      <c r="R294" s="122">
        <f t="shared" si="135"/>
        <v>3.5245328804271392E-2</v>
      </c>
      <c r="S294" s="122">
        <f t="shared" si="135"/>
        <v>4.5175764855358638E-2</v>
      </c>
      <c r="T294" s="122">
        <f t="shared" si="135"/>
        <v>3.5555811541462902E-2</v>
      </c>
      <c r="U294" s="122">
        <f t="shared" si="135"/>
        <v>3.2898398486230829E-2</v>
      </c>
      <c r="V294" s="122">
        <f t="shared" si="135"/>
        <v>2.9948377248305839E-2</v>
      </c>
      <c r="W294" s="122">
        <f t="shared" si="135"/>
        <v>1.3672035169640285E-2</v>
      </c>
      <c r="X294" s="122">
        <f t="shared" si="135"/>
        <v>9.5706159527263277E-3</v>
      </c>
      <c r="Y294" s="122">
        <f t="shared" si="135"/>
        <v>7.8765447437671395E-4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6.6061375605781661E-4</v>
      </c>
      <c r="D295" s="98">
        <v>1.5484951186721116E-3</v>
      </c>
      <c r="E295" s="98">
        <v>4.3998238570527003E-3</v>
      </c>
      <c r="F295" s="98">
        <v>3.4490558845706254E-3</v>
      </c>
      <c r="G295" s="98">
        <v>6.7077816866380341E-3</v>
      </c>
      <c r="H295" s="98">
        <v>8.2109563820450659E-3</v>
      </c>
      <c r="I295" s="98">
        <v>1.4108751885433793E-2</v>
      </c>
      <c r="J295" s="98">
        <v>6.6559226698220874E-3</v>
      </c>
      <c r="K295" s="98">
        <v>1.4244217742834908E-2</v>
      </c>
      <c r="L295" s="98">
        <v>9.4110433205790917E-4</v>
      </c>
      <c r="M295" s="98">
        <v>7.0726618014375334E-4</v>
      </c>
      <c r="N295" s="98">
        <v>0</v>
      </c>
      <c r="O295" s="98">
        <v>1.0795661047257427E-3</v>
      </c>
      <c r="P295" s="98">
        <v>1.8657543382034018E-2</v>
      </c>
      <c r="Q295" s="98">
        <v>2.0461578241811728E-2</v>
      </c>
      <c r="R295" s="98">
        <v>3.5245328804271392E-2</v>
      </c>
      <c r="S295" s="98">
        <v>4.5175764855358638E-2</v>
      </c>
      <c r="T295" s="98">
        <v>3.5555811541462902E-2</v>
      </c>
      <c r="U295" s="98">
        <v>3.2898398486230829E-2</v>
      </c>
      <c r="V295" s="98">
        <v>2.9948377248305839E-2</v>
      </c>
      <c r="W295" s="98">
        <v>1.3672035169640285E-2</v>
      </c>
      <c r="X295" s="98">
        <v>9.5706159527263277E-3</v>
      </c>
      <c r="Y295" s="98">
        <v>7.8765447437671395E-4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2.541513143319224E-2</v>
      </c>
      <c r="D296" s="122">
        <v>6.2862549082339347E-2</v>
      </c>
      <c r="E296" s="122">
        <v>0.12691728647452352</v>
      </c>
      <c r="F296" s="122">
        <v>0.18696609239249645</v>
      </c>
      <c r="G296" s="122">
        <v>0.44084588550786957</v>
      </c>
      <c r="H296" s="122">
        <v>0.55683926609311518</v>
      </c>
      <c r="I296" s="122">
        <v>0.61378160109204416</v>
      </c>
      <c r="J296" s="122">
        <v>0.44172497332781963</v>
      </c>
      <c r="K296" s="122">
        <v>0.39606155142527999</v>
      </c>
      <c r="L296" s="122">
        <v>6.5725789873898932E-2</v>
      </c>
      <c r="M296" s="122">
        <v>4.5138470637047047E-2</v>
      </c>
      <c r="N296" s="122">
        <v>0</v>
      </c>
      <c r="O296" s="122">
        <v>6.9453796430479914E-2</v>
      </c>
      <c r="P296" s="122">
        <v>0.48877116300270035</v>
      </c>
      <c r="Q296" s="122">
        <v>1.1054802935617232</v>
      </c>
      <c r="R296" s="122">
        <v>0.90245819548022321</v>
      </c>
      <c r="S296" s="122">
        <v>0.96561184544383571</v>
      </c>
      <c r="T296" s="122">
        <v>0.99392230311663077</v>
      </c>
      <c r="U296" s="122">
        <v>1.1263833068500739</v>
      </c>
      <c r="V296" s="122">
        <v>1.0099645245799167</v>
      </c>
      <c r="W296" s="122">
        <v>0.94783531737246918</v>
      </c>
      <c r="X296" s="122">
        <v>0.26480921454198564</v>
      </c>
      <c r="Y296" s="122">
        <v>3.7111218601718135E-2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1.8886093636341746E-2</v>
      </c>
      <c r="D297" s="98">
        <v>2.6253285178056741E-2</v>
      </c>
      <c r="E297" s="98">
        <v>5.8702318282806164E-2</v>
      </c>
      <c r="F297" s="98">
        <v>8.868930659127322E-2</v>
      </c>
      <c r="G297" s="98">
        <v>0.24022984908303199</v>
      </c>
      <c r="H297" s="98">
        <v>0.30658391912278571</v>
      </c>
      <c r="I297" s="98">
        <v>0.33939976275752731</v>
      </c>
      <c r="J297" s="98">
        <v>0.21588353659888126</v>
      </c>
      <c r="K297" s="98">
        <v>0.17843495184722219</v>
      </c>
      <c r="L297" s="98">
        <v>8.1590046937013508E-3</v>
      </c>
      <c r="M297" s="98">
        <v>1.7530614165201996E-3</v>
      </c>
      <c r="N297" s="98">
        <v>0</v>
      </c>
      <c r="O297" s="98">
        <v>6.1956434729016864E-3</v>
      </c>
      <c r="P297" s="98">
        <v>0.16039601042155291</v>
      </c>
      <c r="Q297" s="98">
        <v>0.77140083894985034</v>
      </c>
      <c r="R297" s="98">
        <v>0.50258943989359883</v>
      </c>
      <c r="S297" s="98">
        <v>0.40518250547316303</v>
      </c>
      <c r="T297" s="98">
        <v>0.47009316899470516</v>
      </c>
      <c r="U297" s="98">
        <v>0.48058299605803734</v>
      </c>
      <c r="V297" s="98">
        <v>0.3511918674719931</v>
      </c>
      <c r="W297" s="98">
        <v>0.20957180266251846</v>
      </c>
      <c r="X297" s="98">
        <v>4.0934107942653564E-2</v>
      </c>
      <c r="Y297" s="98">
        <v>5.291365920949212E-3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9.3791538978460303E-5</v>
      </c>
      <c r="M298" s="98">
        <v>0</v>
      </c>
      <c r="N298" s="98">
        <v>0</v>
      </c>
      <c r="O298" s="98">
        <v>0</v>
      </c>
      <c r="P298" s="98">
        <v>6.8012682560242578E-5</v>
      </c>
      <c r="Q298" s="98">
        <v>1.1568921305094495E-3</v>
      </c>
      <c r="R298" s="98">
        <v>3.5009346324320248E-4</v>
      </c>
      <c r="S298" s="98">
        <v>8.2489521510725232E-5</v>
      </c>
      <c r="T298" s="98">
        <v>5.3130325816177072E-4</v>
      </c>
      <c r="U298" s="98">
        <v>6.0834171380163508E-4</v>
      </c>
      <c r="V298" s="98">
        <v>3.705748936708394E-4</v>
      </c>
      <c r="W298" s="98">
        <v>4.0696853182637857E-4</v>
      </c>
      <c r="X298" s="98">
        <v>9.4847258816647674E-5</v>
      </c>
      <c r="Y298" s="98">
        <v>0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4.4831221271168771E-5</v>
      </c>
      <c r="M299" s="101">
        <v>0</v>
      </c>
      <c r="N299" s="101">
        <v>0</v>
      </c>
      <c r="O299" s="101">
        <v>0</v>
      </c>
      <c r="P299" s="101">
        <v>3.0054832244026743E-5</v>
      </c>
      <c r="Q299" s="101">
        <v>4.7148745181099062E-4</v>
      </c>
      <c r="R299" s="101">
        <v>1.5022148964798348E-4</v>
      </c>
      <c r="S299" s="101">
        <v>3.7010270235928612E-5</v>
      </c>
      <c r="T299" s="101">
        <v>2.25154351931093E-4</v>
      </c>
      <c r="U299" s="101">
        <v>2.5561482658550201E-4</v>
      </c>
      <c r="V299" s="101">
        <v>1.5824489512534663E-4</v>
      </c>
      <c r="W299" s="101">
        <v>1.7428864468077419E-4</v>
      </c>
      <c r="X299" s="101">
        <v>4.0502110872036147E-5</v>
      </c>
      <c r="Y299" s="101">
        <v>0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4.8960317707291524E-5</v>
      </c>
      <c r="M300" s="104">
        <v>0</v>
      </c>
      <c r="N300" s="104">
        <v>0</v>
      </c>
      <c r="O300" s="104">
        <v>0</v>
      </c>
      <c r="P300" s="104">
        <v>3.7957850316215832E-5</v>
      </c>
      <c r="Q300" s="104">
        <v>6.8540467869845879E-4</v>
      </c>
      <c r="R300" s="104">
        <v>1.9987197359521897E-4</v>
      </c>
      <c r="S300" s="104">
        <v>4.547925127479662E-5</v>
      </c>
      <c r="T300" s="104">
        <v>3.0614890623067775E-4</v>
      </c>
      <c r="U300" s="104">
        <v>3.5272688721613306E-4</v>
      </c>
      <c r="V300" s="104">
        <v>2.1232999854549277E-4</v>
      </c>
      <c r="W300" s="104">
        <v>2.3267988714560439E-4</v>
      </c>
      <c r="X300" s="104">
        <v>5.4345147944611533E-5</v>
      </c>
      <c r="Y300" s="104">
        <v>0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6.529037796850495E-3</v>
      </c>
      <c r="D301" s="101">
        <v>3.6609263904282603E-2</v>
      </c>
      <c r="E301" s="101">
        <v>6.8214968191717365E-2</v>
      </c>
      <c r="F301" s="101">
        <v>9.8276785801223232E-2</v>
      </c>
      <c r="G301" s="101">
        <v>0.20061603642483758</v>
      </c>
      <c r="H301" s="101">
        <v>0.25025534697032947</v>
      </c>
      <c r="I301" s="101">
        <v>0.27438183833451685</v>
      </c>
      <c r="J301" s="101">
        <v>0.22584143672893836</v>
      </c>
      <c r="K301" s="101">
        <v>0.2176265995780578</v>
      </c>
      <c r="L301" s="101">
        <v>3.8991975622036316E-2</v>
      </c>
      <c r="M301" s="101">
        <v>4.1124099324427829E-2</v>
      </c>
      <c r="N301" s="101">
        <v>0</v>
      </c>
      <c r="O301" s="101">
        <v>5.8660808013346083E-2</v>
      </c>
      <c r="P301" s="101">
        <v>0.30669205069891459</v>
      </c>
      <c r="Q301" s="101">
        <v>0.3209235359772547</v>
      </c>
      <c r="R301" s="101">
        <v>0.36556888530190973</v>
      </c>
      <c r="S301" s="101">
        <v>0.49578406421255128</v>
      </c>
      <c r="T301" s="101">
        <v>0.45220028077743013</v>
      </c>
      <c r="U301" s="101">
        <v>0.59242889357693607</v>
      </c>
      <c r="V301" s="101">
        <v>0.62061454797321669</v>
      </c>
      <c r="W301" s="101">
        <v>0.68191252266573177</v>
      </c>
      <c r="X301" s="101">
        <v>0.19768505969982575</v>
      </c>
      <c r="Y301" s="101">
        <v>2.9283538297363867E-2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1.848101801918281E-2</v>
      </c>
      <c r="M302" s="104">
        <v>2.2613098960990196E-3</v>
      </c>
      <c r="N302" s="104">
        <v>0</v>
      </c>
      <c r="O302" s="104">
        <v>4.5973449442321375E-3</v>
      </c>
      <c r="P302" s="104">
        <v>2.1615089199672623E-2</v>
      </c>
      <c r="Q302" s="104">
        <v>1.1999026504108806E-2</v>
      </c>
      <c r="R302" s="104">
        <v>3.3949776821471538E-2</v>
      </c>
      <c r="S302" s="104">
        <v>6.4562786236610603E-2</v>
      </c>
      <c r="T302" s="104">
        <v>7.1097550086333644E-2</v>
      </c>
      <c r="U302" s="104">
        <v>5.2763075501298884E-2</v>
      </c>
      <c r="V302" s="104">
        <v>3.7787534241036085E-2</v>
      </c>
      <c r="W302" s="104">
        <v>5.5944023512392624E-2</v>
      </c>
      <c r="X302" s="104">
        <v>2.6095199640689667E-2</v>
      </c>
      <c r="Y302" s="104">
        <v>2.536314383405056E-3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8.7185305523588084E-3</v>
      </c>
      <c r="M303" s="98">
        <v>1.0341020087741978E-3</v>
      </c>
      <c r="N303" s="98">
        <v>0</v>
      </c>
      <c r="O303" s="98">
        <v>2.0562289416336901E-3</v>
      </c>
      <c r="P303" s="98">
        <v>9.8367533607906267E-3</v>
      </c>
      <c r="Q303" s="98">
        <v>5.1001588698159185E-3</v>
      </c>
      <c r="R303" s="98">
        <v>1.5244487985331966E-2</v>
      </c>
      <c r="S303" s="98">
        <v>3.0335918228453461E-2</v>
      </c>
      <c r="T303" s="98">
        <v>3.1652564391745526E-2</v>
      </c>
      <c r="U303" s="98">
        <v>2.3283070899122918E-2</v>
      </c>
      <c r="V303" s="98">
        <v>1.6897342129536488E-2</v>
      </c>
      <c r="W303" s="98">
        <v>2.4997583767913212E-2</v>
      </c>
      <c r="X303" s="98">
        <v>1.1562647915682542E-2</v>
      </c>
      <c r="Y303" s="98">
        <v>1.10616252006153E-3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9.7624874668240033E-3</v>
      </c>
      <c r="M304" s="98">
        <v>1.2272078873248218E-3</v>
      </c>
      <c r="N304" s="98">
        <v>0</v>
      </c>
      <c r="O304" s="98">
        <v>2.5411160025984474E-3</v>
      </c>
      <c r="P304" s="98">
        <v>1.1778335838881998E-2</v>
      </c>
      <c r="Q304" s="98">
        <v>6.8988676342928868E-3</v>
      </c>
      <c r="R304" s="98">
        <v>1.8705288836139571E-2</v>
      </c>
      <c r="S304" s="98">
        <v>3.4226868008157135E-2</v>
      </c>
      <c r="T304" s="98">
        <v>3.9444985694588111E-2</v>
      </c>
      <c r="U304" s="98">
        <v>2.9480004602175966E-2</v>
      </c>
      <c r="V304" s="98">
        <v>2.0890192111499596E-2</v>
      </c>
      <c r="W304" s="98">
        <v>3.0946439744479411E-2</v>
      </c>
      <c r="X304" s="98">
        <v>1.4532551725007123E-2</v>
      </c>
      <c r="Y304" s="98">
        <v>1.430151863343526E-3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1.3261390008616383E-2</v>
      </c>
      <c r="D305" s="122">
        <v>3.2636226709629103E-2</v>
      </c>
      <c r="E305" s="122">
        <v>6.9778677719276011E-2</v>
      </c>
      <c r="F305" s="122">
        <v>0.11033280160527001</v>
      </c>
      <c r="G305" s="122">
        <v>0.25228586971881839</v>
      </c>
      <c r="H305" s="122">
        <v>0.325133427967984</v>
      </c>
      <c r="I305" s="122">
        <v>0.37625547224536232</v>
      </c>
      <c r="J305" s="122">
        <v>0.24948702033041825</v>
      </c>
      <c r="K305" s="122">
        <v>0.21849760806028018</v>
      </c>
      <c r="L305" s="122">
        <v>3.7207071720996049E-2</v>
      </c>
      <c r="M305" s="122">
        <v>2.406503793614409E-2</v>
      </c>
      <c r="N305" s="122">
        <v>0</v>
      </c>
      <c r="O305" s="122">
        <v>3.7201845447510047E-2</v>
      </c>
      <c r="P305" s="122">
        <v>0.2902725461224413</v>
      </c>
      <c r="Q305" s="122">
        <v>0.64841836504441497</v>
      </c>
      <c r="R305" s="122">
        <v>0.56880197327018944</v>
      </c>
      <c r="S305" s="122">
        <v>0.61330482010651899</v>
      </c>
      <c r="T305" s="122">
        <v>0.622404968455332</v>
      </c>
      <c r="U305" s="122">
        <v>0.68497848444632981</v>
      </c>
      <c r="V305" s="122">
        <v>0.59470445614794554</v>
      </c>
      <c r="W305" s="122">
        <v>0.54442902495601819</v>
      </c>
      <c r="X305" s="122">
        <v>0.15243073473811491</v>
      </c>
      <c r="Y305" s="122">
        <v>2.0980046294427134E-2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7.8876256694878147E-3</v>
      </c>
      <c r="D306" s="98">
        <v>1.7376428758570074E-2</v>
      </c>
      <c r="E306" s="98">
        <v>3.8042527592408677E-2</v>
      </c>
      <c r="F306" s="98">
        <v>6.0652263789333541E-2</v>
      </c>
      <c r="G306" s="98">
        <v>0.15485191333910228</v>
      </c>
      <c r="H306" s="98">
        <v>0.20466018878554434</v>
      </c>
      <c r="I306" s="98">
        <v>0.23662260817724029</v>
      </c>
      <c r="J306" s="98">
        <v>0.1447822417364131</v>
      </c>
      <c r="K306" s="98">
        <v>0.1239285205498416</v>
      </c>
      <c r="L306" s="98">
        <v>1.6115570494124799E-2</v>
      </c>
      <c r="M306" s="98">
        <v>9.2120493661540324E-3</v>
      </c>
      <c r="N306" s="98">
        <v>0</v>
      </c>
      <c r="O306" s="98">
        <v>8.6097105510241131E-3</v>
      </c>
      <c r="P306" s="98">
        <v>8.0853062288818264E-2</v>
      </c>
      <c r="Q306" s="98">
        <v>0.17529077221672962</v>
      </c>
      <c r="R306" s="98">
        <v>0.20740340045457184</v>
      </c>
      <c r="S306" s="98">
        <v>0.19688871626739904</v>
      </c>
      <c r="T306" s="98">
        <v>0.22750291732995087</v>
      </c>
      <c r="U306" s="98">
        <v>0.2033029932459364</v>
      </c>
      <c r="V306" s="98">
        <v>0.13795030468630279</v>
      </c>
      <c r="W306" s="98">
        <v>9.6735027523513234E-2</v>
      </c>
      <c r="X306" s="98">
        <v>2.8015145512344606E-2</v>
      </c>
      <c r="Y306" s="98">
        <v>3.3131747898179254E-3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5.3737643391285677E-3</v>
      </c>
      <c r="D307" s="33">
        <v>1.5259797951059027E-2</v>
      </c>
      <c r="E307" s="33">
        <v>3.1736150126867334E-2</v>
      </c>
      <c r="F307" s="33">
        <v>4.9680537815936475E-2</v>
      </c>
      <c r="G307" s="33">
        <v>9.7433956379716094E-2</v>
      </c>
      <c r="H307" s="33">
        <v>0.12047323918243964</v>
      </c>
      <c r="I307" s="33">
        <v>0.13963286406812203</v>
      </c>
      <c r="J307" s="33">
        <v>0.10470477859400516</v>
      </c>
      <c r="K307" s="33">
        <v>9.456908751043859E-2</v>
      </c>
      <c r="L307" s="33">
        <v>2.1091501226871246E-2</v>
      </c>
      <c r="M307" s="33">
        <v>1.4852988569990058E-2</v>
      </c>
      <c r="N307" s="33">
        <v>0</v>
      </c>
      <c r="O307" s="33">
        <v>2.8592134896485936E-2</v>
      </c>
      <c r="P307" s="33">
        <v>0.20941948383362302</v>
      </c>
      <c r="Q307" s="33">
        <v>0.47312759282768535</v>
      </c>
      <c r="R307" s="33">
        <v>0.36139857281561755</v>
      </c>
      <c r="S307" s="33">
        <v>0.41641610383911992</v>
      </c>
      <c r="T307" s="33">
        <v>0.39490205112538113</v>
      </c>
      <c r="U307" s="33">
        <v>0.48167549120039338</v>
      </c>
      <c r="V307" s="33">
        <v>0.45675415146164272</v>
      </c>
      <c r="W307" s="33">
        <v>0.44769399743250499</v>
      </c>
      <c r="X307" s="33">
        <v>0.1244155892257703</v>
      </c>
      <c r="Y307" s="33">
        <v>1.7666871504609209E-2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7.2580943200932987E-2</v>
      </c>
      <c r="D309" s="117">
        <f t="shared" si="136"/>
        <v>0.17149668886519834</v>
      </c>
      <c r="E309" s="117">
        <f t="shared" si="136"/>
        <v>0.38404523671676116</v>
      </c>
      <c r="F309" s="117">
        <f t="shared" si="136"/>
        <v>0.52980856820483069</v>
      </c>
      <c r="G309" s="117">
        <f t="shared" si="136"/>
        <v>1.2996880758993836</v>
      </c>
      <c r="H309" s="117">
        <f t="shared" si="136"/>
        <v>1.7309122233866139</v>
      </c>
      <c r="I309" s="117">
        <f t="shared" si="136"/>
        <v>1.8659538704128602</v>
      </c>
      <c r="J309" s="117">
        <f t="shared" si="136"/>
        <v>1.235186599627311</v>
      </c>
      <c r="K309" s="117">
        <f t="shared" si="136"/>
        <v>1.1426852714637037</v>
      </c>
      <c r="L309" s="117">
        <f t="shared" si="136"/>
        <v>0.20188306696901132</v>
      </c>
      <c r="M309" s="117">
        <f t="shared" si="136"/>
        <v>0.13663477812100439</v>
      </c>
      <c r="N309" s="117">
        <f t="shared" si="136"/>
        <v>0</v>
      </c>
      <c r="O309" s="117">
        <f t="shared" si="136"/>
        <v>0.21194009653982074</v>
      </c>
      <c r="P309" s="117">
        <f t="shared" si="136"/>
        <v>1.5885079343429385</v>
      </c>
      <c r="Q309" s="117">
        <f t="shared" si="136"/>
        <v>3.3399232985522018</v>
      </c>
      <c r="R309" s="117">
        <f t="shared" ref="R309:V309" si="137">R310+R313+R315+R324</f>
        <v>2.9028796708121654</v>
      </c>
      <c r="S309" s="117">
        <f t="shared" si="137"/>
        <v>3.2351785739617425</v>
      </c>
      <c r="T309" s="117">
        <f t="shared" si="137"/>
        <v>3.1854693821601532</v>
      </c>
      <c r="U309" s="117">
        <f t="shared" si="137"/>
        <v>3.3835452121327796</v>
      </c>
      <c r="V309" s="117">
        <f t="shared" si="137"/>
        <v>3.0815848220710542</v>
      </c>
      <c r="W309" s="117">
        <f t="shared" ref="W309:Y309" si="138">W310+W313+W315+W324</f>
        <v>2.7899739461114348</v>
      </c>
      <c r="X309" s="117">
        <f t="shared" si="138"/>
        <v>0.65099268515899023</v>
      </c>
      <c r="Y309" s="117">
        <f t="shared" si="138"/>
        <v>7.6703223152433692E-2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4.9351718351119241E-2</v>
      </c>
      <c r="D310" s="122">
        <f t="shared" si="139"/>
        <v>0.11225935926258054</v>
      </c>
      <c r="E310" s="122">
        <f t="shared" si="139"/>
        <v>0.25875001230465466</v>
      </c>
      <c r="F310" s="122">
        <f t="shared" si="139"/>
        <v>0.34625152598827552</v>
      </c>
      <c r="G310" s="122">
        <f t="shared" si="139"/>
        <v>0.8768776564635713</v>
      </c>
      <c r="H310" s="122">
        <f t="shared" si="139"/>
        <v>1.1907640182472805</v>
      </c>
      <c r="I310" s="122">
        <f t="shared" si="139"/>
        <v>1.2419720395665335</v>
      </c>
      <c r="J310" s="122">
        <f t="shared" si="139"/>
        <v>0.80255515149860979</v>
      </c>
      <c r="K310" s="122">
        <f t="shared" si="139"/>
        <v>0.73147214263617932</v>
      </c>
      <c r="L310" s="122">
        <f t="shared" si="139"/>
        <v>0.13123832718088776</v>
      </c>
      <c r="M310" s="122">
        <f t="shared" si="139"/>
        <v>9.0543522319522188E-2</v>
      </c>
      <c r="N310" s="122">
        <f t="shared" si="139"/>
        <v>0</v>
      </c>
      <c r="O310" s="122">
        <f t="shared" si="139"/>
        <v>0.13745901866634735</v>
      </c>
      <c r="P310" s="122">
        <f t="shared" si="139"/>
        <v>0.99568351087166374</v>
      </c>
      <c r="Q310" s="122">
        <f t="shared" si="139"/>
        <v>2.0337816427469262</v>
      </c>
      <c r="R310" s="122">
        <f t="shared" ref="R310:V310" si="140">SUM(R311:R312)</f>
        <v>1.7371242301699776</v>
      </c>
      <c r="S310" s="122">
        <f t="shared" si="140"/>
        <v>1.9354349498939316</v>
      </c>
      <c r="T310" s="122">
        <f t="shared" si="140"/>
        <v>1.8742824501151676</v>
      </c>
      <c r="U310" s="122">
        <f t="shared" si="140"/>
        <v>1.9143475813523914</v>
      </c>
      <c r="V310" s="122">
        <f t="shared" si="140"/>
        <v>1.7578299099690722</v>
      </c>
      <c r="W310" s="122">
        <f t="shared" ref="W310:Y310" si="141">SUM(W311:W312)</f>
        <v>1.5923217122570923</v>
      </c>
      <c r="X310" s="122">
        <f t="shared" si="141"/>
        <v>0.29159923847391989</v>
      </c>
      <c r="Y310" s="122">
        <f t="shared" si="141"/>
        <v>2.8204578582635555E-2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4.8259340970357778E-2</v>
      </c>
      <c r="D311" s="98">
        <v>0.10978824058617237</v>
      </c>
      <c r="E311" s="98">
        <v>0.2531288189901138</v>
      </c>
      <c r="F311" s="98">
        <v>0.33882461954429466</v>
      </c>
      <c r="G311" s="98">
        <v>0.85840407046454337</v>
      </c>
      <c r="H311" s="98">
        <v>1.16591030087838</v>
      </c>
      <c r="I311" s="98">
        <v>1.2165508307545236</v>
      </c>
      <c r="J311" s="98">
        <v>0.78620021003783103</v>
      </c>
      <c r="K311" s="98">
        <v>0.71674058496716875</v>
      </c>
      <c r="L311" s="98">
        <v>0.12859966960825295</v>
      </c>
      <c r="M311" s="98">
        <v>8.8729777435230819E-2</v>
      </c>
      <c r="N311" s="98">
        <v>0</v>
      </c>
      <c r="O311" s="98">
        <v>0.13477788826094586</v>
      </c>
      <c r="P311" s="98">
        <v>0.97652478467625259</v>
      </c>
      <c r="Q311" s="98">
        <v>1.9947498048509924</v>
      </c>
      <c r="R311" s="98">
        <v>1.7040181191077752</v>
      </c>
      <c r="S311" s="98">
        <v>1.8985017047682988</v>
      </c>
      <c r="T311" s="98">
        <v>1.8387160302578021</v>
      </c>
      <c r="U311" s="98">
        <v>1.8781820133768607</v>
      </c>
      <c r="V311" s="98">
        <v>1.7244876043514197</v>
      </c>
      <c r="W311" s="98">
        <v>1.5620251212607035</v>
      </c>
      <c r="X311" s="98">
        <v>0.28607227788986755</v>
      </c>
      <c r="Y311" s="98">
        <v>2.7668336294855121E-2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1.0923773807614624E-3</v>
      </c>
      <c r="D312" s="98">
        <v>2.4711186764081691E-3</v>
      </c>
      <c r="E312" s="98">
        <v>5.6211933145408413E-3</v>
      </c>
      <c r="F312" s="98">
        <v>7.4269064439808664E-3</v>
      </c>
      <c r="G312" s="98">
        <v>1.8473585999027899E-2</v>
      </c>
      <c r="H312" s="98">
        <v>2.4853717368900609E-2</v>
      </c>
      <c r="I312" s="98">
        <v>2.542120881200988E-2</v>
      </c>
      <c r="J312" s="98">
        <v>1.6354941460778798E-2</v>
      </c>
      <c r="K312" s="98">
        <v>1.4731557669010556E-2</v>
      </c>
      <c r="L312" s="98">
        <v>2.6386575726348211E-3</v>
      </c>
      <c r="M312" s="98">
        <v>1.8137448842913734E-3</v>
      </c>
      <c r="N312" s="98">
        <v>0</v>
      </c>
      <c r="O312" s="98">
        <v>2.6811304054015065E-3</v>
      </c>
      <c r="P312" s="98">
        <v>1.915872619541115E-2</v>
      </c>
      <c r="Q312" s="98">
        <v>3.9031837895933778E-2</v>
      </c>
      <c r="R312" s="98">
        <v>3.3106111062202487E-2</v>
      </c>
      <c r="S312" s="98">
        <v>3.6933245125632848E-2</v>
      </c>
      <c r="T312" s="98">
        <v>3.5566419857365479E-2</v>
      </c>
      <c r="U312" s="98">
        <v>3.6165567975530596E-2</v>
      </c>
      <c r="V312" s="98">
        <v>3.334230561765255E-2</v>
      </c>
      <c r="W312" s="98">
        <v>3.0296590996388883E-2</v>
      </c>
      <c r="X312" s="98">
        <v>5.5269605840523456E-3</v>
      </c>
      <c r="Y312" s="98">
        <v>5.3624228778043385E-4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1.3774663732583014E-3</v>
      </c>
      <c r="D313" s="122">
        <f t="shared" si="142"/>
        <v>3.3541522787049424E-3</v>
      </c>
      <c r="E313" s="122">
        <f t="shared" si="142"/>
        <v>9.8918014573818117E-3</v>
      </c>
      <c r="F313" s="122">
        <f t="shared" si="142"/>
        <v>8.0398906432645675E-3</v>
      </c>
      <c r="G313" s="122">
        <f t="shared" si="142"/>
        <v>1.6199258437861817E-2</v>
      </c>
      <c r="H313" s="122">
        <f t="shared" si="142"/>
        <v>2.0527497448963164E-2</v>
      </c>
      <c r="I313" s="122">
        <f t="shared" si="142"/>
        <v>3.6487995210491488E-2</v>
      </c>
      <c r="J313" s="122">
        <f t="shared" si="142"/>
        <v>1.7797898528240329E-2</v>
      </c>
      <c r="K313" s="122">
        <f t="shared" si="142"/>
        <v>3.9367671642833807E-2</v>
      </c>
      <c r="L313" s="122">
        <f t="shared" si="142"/>
        <v>2.6873759901118737E-3</v>
      </c>
      <c r="M313" s="122">
        <f t="shared" si="142"/>
        <v>2.0940322061442237E-3</v>
      </c>
      <c r="N313" s="122">
        <f t="shared" si="142"/>
        <v>0</v>
      </c>
      <c r="O313" s="122">
        <f t="shared" si="142"/>
        <v>3.4775077596735189E-3</v>
      </c>
      <c r="P313" s="122">
        <f t="shared" si="142"/>
        <v>6.274146113115843E-2</v>
      </c>
      <c r="Q313" s="122">
        <f t="shared" si="142"/>
        <v>7.1031493455202099E-2</v>
      </c>
      <c r="R313" s="122">
        <f t="shared" si="142"/>
        <v>0.12318250589117531</v>
      </c>
      <c r="S313" s="122">
        <f t="shared" si="142"/>
        <v>0.15800758824586053</v>
      </c>
      <c r="T313" s="122">
        <f t="shared" si="142"/>
        <v>0.12446401586192295</v>
      </c>
      <c r="U313" s="122">
        <f t="shared" si="142"/>
        <v>0.11526792899375464</v>
      </c>
      <c r="V313" s="122">
        <f t="shared" si="142"/>
        <v>0.10520817731264161</v>
      </c>
      <c r="W313" s="122">
        <f t="shared" si="142"/>
        <v>4.8443798444488755E-2</v>
      </c>
      <c r="X313" s="122">
        <f t="shared" si="142"/>
        <v>3.4279898873508165E-2</v>
      </c>
      <c r="Y313" s="122">
        <f t="shared" si="142"/>
        <v>2.8553998012360105E-3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1.3774663732583014E-3</v>
      </c>
      <c r="D314" s="98">
        <v>3.3541522787049424E-3</v>
      </c>
      <c r="E314" s="98">
        <v>9.8918014573818117E-3</v>
      </c>
      <c r="F314" s="98">
        <v>8.0398906432645675E-3</v>
      </c>
      <c r="G314" s="98">
        <v>1.6199258437861817E-2</v>
      </c>
      <c r="H314" s="98">
        <v>2.0527497448963164E-2</v>
      </c>
      <c r="I314" s="98">
        <v>3.6487995210491488E-2</v>
      </c>
      <c r="J314" s="98">
        <v>1.7797898528240329E-2</v>
      </c>
      <c r="K314" s="98">
        <v>3.9367671642833807E-2</v>
      </c>
      <c r="L314" s="98">
        <v>2.6873759901118737E-3</v>
      </c>
      <c r="M314" s="98">
        <v>2.0940322061442237E-3</v>
      </c>
      <c r="N314" s="98">
        <v>0</v>
      </c>
      <c r="O314" s="98">
        <v>3.4775077596735189E-3</v>
      </c>
      <c r="P314" s="98">
        <v>6.274146113115843E-2</v>
      </c>
      <c r="Q314" s="98">
        <v>7.1031493455202099E-2</v>
      </c>
      <c r="R314" s="98">
        <v>0.12318250589117531</v>
      </c>
      <c r="S314" s="98">
        <v>0.15800758824586053</v>
      </c>
      <c r="T314" s="98">
        <v>0.12446401586192295</v>
      </c>
      <c r="U314" s="98">
        <v>0.11526792899375464</v>
      </c>
      <c r="V314" s="98">
        <v>0.10520817731264161</v>
      </c>
      <c r="W314" s="98">
        <v>4.8443798444488755E-2</v>
      </c>
      <c r="X314" s="98">
        <v>3.4279898873508165E-2</v>
      </c>
      <c r="Y314" s="98">
        <v>2.8553998012360105E-3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1.3417391827393457E-2</v>
      </c>
      <c r="D315" s="122">
        <v>3.474406555653918E-2</v>
      </c>
      <c r="E315" s="122">
        <v>7.0292436728010235E-2</v>
      </c>
      <c r="F315" s="122">
        <v>0.10416761033694738</v>
      </c>
      <c r="G315" s="122">
        <v>0.24605190664080762</v>
      </c>
      <c r="H315" s="122">
        <v>0.31328573936731852</v>
      </c>
      <c r="I315" s="122">
        <v>0.3483098099230113</v>
      </c>
      <c r="J315" s="122">
        <v>0.25381357342067723</v>
      </c>
      <c r="K315" s="122">
        <v>0.23005933463066286</v>
      </c>
      <c r="L315" s="122">
        <v>4.2861324445387962E-2</v>
      </c>
      <c r="M315" s="122">
        <v>2.749736938419901E-2</v>
      </c>
      <c r="N315" s="122">
        <v>0</v>
      </c>
      <c r="O315" s="122">
        <v>4.4179975652979667E-2</v>
      </c>
      <c r="P315" s="122">
        <v>0.3218418902103764</v>
      </c>
      <c r="Q315" s="122">
        <v>0.7640163217640924</v>
      </c>
      <c r="R315" s="122">
        <v>0.63482199418757912</v>
      </c>
      <c r="S315" s="122">
        <v>0.68820366390117993</v>
      </c>
      <c r="T315" s="122">
        <v>0.72417974237949312</v>
      </c>
      <c r="U315" s="122">
        <v>0.82429204383071231</v>
      </c>
      <c r="V315" s="122">
        <v>0.74211898354467376</v>
      </c>
      <c r="W315" s="122">
        <v>0.70053833954277411</v>
      </c>
      <c r="X315" s="122">
        <v>0.19877861175528577</v>
      </c>
      <c r="Y315" s="122">
        <v>2.7986944233132725E-2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9.6524913452079048E-3</v>
      </c>
      <c r="D316" s="98">
        <v>1.3584944735656097E-2</v>
      </c>
      <c r="E316" s="98">
        <v>3.0766612865194661E-2</v>
      </c>
      <c r="F316" s="98">
        <v>4.7077980419804835E-2</v>
      </c>
      <c r="G316" s="98">
        <v>0.12919306317396645</v>
      </c>
      <c r="H316" s="98">
        <v>0.16708670108959625</v>
      </c>
      <c r="I316" s="98">
        <v>0.18751361530335472</v>
      </c>
      <c r="J316" s="98">
        <v>0.1209967863501378</v>
      </c>
      <c r="K316" s="98">
        <v>0.10155272335607821</v>
      </c>
      <c r="L316" s="98">
        <v>4.7199914424158251E-3</v>
      </c>
      <c r="M316" s="98">
        <v>1.0394920782652506E-3</v>
      </c>
      <c r="N316" s="98">
        <v>0</v>
      </c>
      <c r="O316" s="98">
        <v>3.9785182607999531E-3</v>
      </c>
      <c r="P316" s="98">
        <v>0.10827493151649679</v>
      </c>
      <c r="Q316" s="98">
        <v>0.5429521334809001</v>
      </c>
      <c r="R316" s="98">
        <v>0.36259798989881503</v>
      </c>
      <c r="S316" s="98">
        <v>0.29839843515590286</v>
      </c>
      <c r="T316" s="98">
        <v>0.35213353455182156</v>
      </c>
      <c r="U316" s="98">
        <v>0.36502007417142601</v>
      </c>
      <c r="V316" s="98">
        <v>0.26973063156964738</v>
      </c>
      <c r="W316" s="98">
        <v>0.162140219706087</v>
      </c>
      <c r="X316" s="98">
        <v>3.1772727775432559E-2</v>
      </c>
      <c r="Y316" s="98">
        <v>4.1149285897760313E-3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7.4895218923406984E-5</v>
      </c>
      <c r="M317" s="98">
        <v>0</v>
      </c>
      <c r="N317" s="98">
        <v>0</v>
      </c>
      <c r="O317" s="98">
        <v>0</v>
      </c>
      <c r="P317" s="98">
        <v>5.8246290748176353E-5</v>
      </c>
      <c r="Q317" s="98">
        <v>1.0172621319762521E-3</v>
      </c>
      <c r="R317" s="98">
        <v>3.0825071350168431E-4</v>
      </c>
      <c r="S317" s="98">
        <v>7.2735627287876144E-5</v>
      </c>
      <c r="T317" s="98">
        <v>4.748056810882455E-4</v>
      </c>
      <c r="U317" s="98">
        <v>5.4687554358742144E-4</v>
      </c>
      <c r="V317" s="98">
        <v>3.3386896188221154E-4</v>
      </c>
      <c r="W317" s="98">
        <v>3.6752245080061928E-4</v>
      </c>
      <c r="X317" s="98">
        <v>8.5782563042808272E-5</v>
      </c>
      <c r="Y317" s="98">
        <v>0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2.593490121611546E-5</v>
      </c>
      <c r="M318" s="101">
        <v>0</v>
      </c>
      <c r="N318" s="101">
        <v>0</v>
      </c>
      <c r="O318" s="101">
        <v>0</v>
      </c>
      <c r="P318" s="101">
        <v>2.0288440431960521E-5</v>
      </c>
      <c r="Q318" s="101">
        <v>3.3185745327779319E-4</v>
      </c>
      <c r="R318" s="101">
        <v>1.0837873990646537E-4</v>
      </c>
      <c r="S318" s="101">
        <v>2.725637601307953E-5</v>
      </c>
      <c r="T318" s="101">
        <v>1.6865677485756772E-4</v>
      </c>
      <c r="U318" s="101">
        <v>1.941486563712884E-4</v>
      </c>
      <c r="V318" s="101">
        <v>1.2153896333671876E-4</v>
      </c>
      <c r="W318" s="101">
        <v>1.3484256365501487E-4</v>
      </c>
      <c r="X318" s="101">
        <v>3.1437415098196732E-5</v>
      </c>
      <c r="Y318" s="101">
        <v>0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4.8960317707291524E-5</v>
      </c>
      <c r="M319" s="104">
        <v>0</v>
      </c>
      <c r="N319" s="104">
        <v>0</v>
      </c>
      <c r="O319" s="104">
        <v>0</v>
      </c>
      <c r="P319" s="104">
        <v>3.7957850316215832E-5</v>
      </c>
      <c r="Q319" s="104">
        <v>6.8540467869845879E-4</v>
      </c>
      <c r="R319" s="104">
        <v>1.9987197359521897E-4</v>
      </c>
      <c r="S319" s="104">
        <v>4.547925127479662E-5</v>
      </c>
      <c r="T319" s="104">
        <v>3.0614890623067775E-4</v>
      </c>
      <c r="U319" s="104">
        <v>3.5272688721613306E-4</v>
      </c>
      <c r="V319" s="104">
        <v>2.1232999854549277E-4</v>
      </c>
      <c r="W319" s="104">
        <v>2.3267988714560439E-4</v>
      </c>
      <c r="X319" s="104">
        <v>5.4345147944611533E-5</v>
      </c>
      <c r="Y319" s="104">
        <v>0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3.7649004821855526E-3</v>
      </c>
      <c r="D320" s="101">
        <v>2.1159120820883087E-2</v>
      </c>
      <c r="E320" s="101">
        <v>3.9525823862815571E-2</v>
      </c>
      <c r="F320" s="101">
        <v>5.7089629917142552E-2</v>
      </c>
      <c r="G320" s="101">
        <v>0.11685884346684118</v>
      </c>
      <c r="H320" s="101">
        <v>0.14619903827772229</v>
      </c>
      <c r="I320" s="101">
        <v>0.16079619461965658</v>
      </c>
      <c r="J320" s="101">
        <v>0.13281678707053945</v>
      </c>
      <c r="K320" s="101">
        <v>0.12850661127458465</v>
      </c>
      <c r="L320" s="101">
        <v>2.3131738253677109E-2</v>
      </c>
      <c r="M320" s="101">
        <v>2.4611784240792942E-2</v>
      </c>
      <c r="N320" s="101">
        <v>0</v>
      </c>
      <c r="O320" s="101">
        <v>3.6384945095548002E-2</v>
      </c>
      <c r="P320" s="101">
        <v>0.19546120947995577</v>
      </c>
      <c r="Q320" s="101">
        <v>0.20981367215663402</v>
      </c>
      <c r="R320" s="101">
        <v>0.24307409832384921</v>
      </c>
      <c r="S320" s="101">
        <v>0.33500727885229109</v>
      </c>
      <c r="T320" s="101">
        <v>0.31039945362041194</v>
      </c>
      <c r="U320" s="101">
        <v>0.41301324016047636</v>
      </c>
      <c r="V320" s="101">
        <v>0.43920611804503162</v>
      </c>
      <c r="W320" s="101">
        <v>0.48915277061969298</v>
      </c>
      <c r="X320" s="101">
        <v>0.14396689073262572</v>
      </c>
      <c r="Y320" s="101">
        <v>2.1624996620217284E-2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1.4934699530371621E-2</v>
      </c>
      <c r="M321" s="104">
        <v>1.846093065140816E-3</v>
      </c>
      <c r="N321" s="104">
        <v>0</v>
      </c>
      <c r="O321" s="104">
        <v>3.8165122966317151E-3</v>
      </c>
      <c r="P321" s="104">
        <v>1.804750292317565E-2</v>
      </c>
      <c r="Q321" s="104">
        <v>1.0233253994581987E-2</v>
      </c>
      <c r="R321" s="104">
        <v>2.8841655251413269E-2</v>
      </c>
      <c r="S321" s="104">
        <v>5.4725214265698117E-2</v>
      </c>
      <c r="T321" s="104">
        <v>6.1171948526171319E-2</v>
      </c>
      <c r="U321" s="104">
        <v>4.5711853955222481E-2</v>
      </c>
      <c r="V321" s="104">
        <v>3.2848364968112637E-2</v>
      </c>
      <c r="W321" s="104">
        <v>4.8877826766193497E-2</v>
      </c>
      <c r="X321" s="104">
        <v>2.2953210684184697E-2</v>
      </c>
      <c r="Y321" s="104">
        <v>2.2470190231394099E-3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5.1722120635476184E-3</v>
      </c>
      <c r="M322" s="98">
        <v>6.1888517781599425E-4</v>
      </c>
      <c r="N322" s="98">
        <v>0</v>
      </c>
      <c r="O322" s="98">
        <v>1.2753962940332674E-3</v>
      </c>
      <c r="P322" s="98">
        <v>6.2691670842936528E-3</v>
      </c>
      <c r="Q322" s="98">
        <v>3.3343863602890997E-3</v>
      </c>
      <c r="R322" s="98">
        <v>1.0136366415273698E-2</v>
      </c>
      <c r="S322" s="98">
        <v>2.0498346257540982E-2</v>
      </c>
      <c r="T322" s="98">
        <v>2.1726962831583211E-2</v>
      </c>
      <c r="U322" s="98">
        <v>1.6231849353046515E-2</v>
      </c>
      <c r="V322" s="98">
        <v>1.1958172856613037E-2</v>
      </c>
      <c r="W322" s="98">
        <v>1.7931387021714082E-2</v>
      </c>
      <c r="X322" s="98">
        <v>8.4206589591775734E-3</v>
      </c>
      <c r="Y322" s="98">
        <v>8.1686715979588408E-4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9.7624874668240033E-3</v>
      </c>
      <c r="M323" s="98">
        <v>1.2272078873248218E-3</v>
      </c>
      <c r="N323" s="98">
        <v>0</v>
      </c>
      <c r="O323" s="98">
        <v>2.5411160025984474E-3</v>
      </c>
      <c r="P323" s="98">
        <v>1.1778335838881998E-2</v>
      </c>
      <c r="Q323" s="98">
        <v>6.8988676342928868E-3</v>
      </c>
      <c r="R323" s="98">
        <v>1.8705288836139571E-2</v>
      </c>
      <c r="S323" s="98">
        <v>3.4226868008157135E-2</v>
      </c>
      <c r="T323" s="98">
        <v>3.9444985694588111E-2</v>
      </c>
      <c r="U323" s="98">
        <v>2.9480004602175966E-2</v>
      </c>
      <c r="V323" s="98">
        <v>2.0890192111499596E-2</v>
      </c>
      <c r="W323" s="98">
        <v>3.0946439744479411E-2</v>
      </c>
      <c r="X323" s="98">
        <v>1.4532551725007123E-2</v>
      </c>
      <c r="Y323" s="98">
        <v>1.430151863343526E-3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8.4343666491619815E-3</v>
      </c>
      <c r="D324" s="122">
        <v>2.113911176737367E-2</v>
      </c>
      <c r="E324" s="122">
        <v>4.5110986226714458E-2</v>
      </c>
      <c r="F324" s="122">
        <v>7.1349541236343267E-2</v>
      </c>
      <c r="G324" s="122">
        <v>0.1605592543571428</v>
      </c>
      <c r="H324" s="122">
        <v>0.20633496832305176</v>
      </c>
      <c r="I324" s="122">
        <v>0.23918402571282399</v>
      </c>
      <c r="J324" s="122">
        <v>0.16101997617978372</v>
      </c>
      <c r="K324" s="122">
        <v>0.14178612255402762</v>
      </c>
      <c r="L324" s="122">
        <v>2.5096039352623715E-2</v>
      </c>
      <c r="M324" s="122">
        <v>1.6499854211138948E-2</v>
      </c>
      <c r="N324" s="122">
        <v>0</v>
      </c>
      <c r="O324" s="122">
        <v>2.6823594460820201E-2</v>
      </c>
      <c r="P324" s="122">
        <v>0.20824107212973975</v>
      </c>
      <c r="Q324" s="122">
        <v>0.47109384058598108</v>
      </c>
      <c r="R324" s="122">
        <v>0.4077509405634332</v>
      </c>
      <c r="S324" s="122">
        <v>0.45353237192077028</v>
      </c>
      <c r="T324" s="122">
        <v>0.46254317380356952</v>
      </c>
      <c r="U324" s="122">
        <v>0.52963765795592166</v>
      </c>
      <c r="V324" s="122">
        <v>0.47642775124466652</v>
      </c>
      <c r="W324" s="122">
        <v>0.44867009586707945</v>
      </c>
      <c r="X324" s="122">
        <v>0.12633493605627649</v>
      </c>
      <c r="Y324" s="122">
        <v>1.7656300535429402E-2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4.4654656633260556E-3</v>
      </c>
      <c r="D325" s="98">
        <v>9.8478370860852014E-3</v>
      </c>
      <c r="E325" s="98">
        <v>2.1582866238799559E-2</v>
      </c>
      <c r="F325" s="98">
        <v>3.4446548589042308E-2</v>
      </c>
      <c r="G325" s="98">
        <v>8.8038730559559242E-2</v>
      </c>
      <c r="H325" s="98">
        <v>0.11647926301323873</v>
      </c>
      <c r="I325" s="98">
        <v>0.13481216644037058</v>
      </c>
      <c r="J325" s="98">
        <v>8.2574384936189002E-2</v>
      </c>
      <c r="K325" s="98">
        <v>7.0755163208643751E-2</v>
      </c>
      <c r="L325" s="98">
        <v>9.2106230025284178E-3</v>
      </c>
      <c r="M325" s="98">
        <v>5.2692148484375454E-3</v>
      </c>
      <c r="N325" s="98">
        <v>0</v>
      </c>
      <c r="O325" s="98">
        <v>4.9281877806814263E-3</v>
      </c>
      <c r="P325" s="98">
        <v>4.631455853101657E-2</v>
      </c>
      <c r="Q325" s="98">
        <v>0.10071397166128443</v>
      </c>
      <c r="R325" s="98">
        <v>0.12010687711976074</v>
      </c>
      <c r="S325" s="98">
        <v>0.11527991334275543</v>
      </c>
      <c r="T325" s="98">
        <v>0.13480482057258508</v>
      </c>
      <c r="U325" s="98">
        <v>0.12176920622760443</v>
      </c>
      <c r="V325" s="98">
        <v>8.325368223799566E-2</v>
      </c>
      <c r="W325" s="98">
        <v>5.8591624074474893E-2</v>
      </c>
      <c r="X325" s="98">
        <v>1.6979766126267698E-2</v>
      </c>
      <c r="Y325" s="98">
        <v>2.008222662605167E-3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3.9689009858359259E-3</v>
      </c>
      <c r="D326" s="33">
        <v>1.1291274681288469E-2</v>
      </c>
      <c r="E326" s="33">
        <v>2.3528119987914899E-2</v>
      </c>
      <c r="F326" s="33">
        <v>3.6902992647300951E-2</v>
      </c>
      <c r="G326" s="33">
        <v>7.2520523797583544E-2</v>
      </c>
      <c r="H326" s="33">
        <v>8.9855705309813017E-2</v>
      </c>
      <c r="I326" s="33">
        <v>0.10437185927245342</v>
      </c>
      <c r="J326" s="33">
        <v>7.8445591243594723E-2</v>
      </c>
      <c r="K326" s="33">
        <v>7.1030959345383879E-2</v>
      </c>
      <c r="L326" s="33">
        <v>1.5885416350095296E-2</v>
      </c>
      <c r="M326" s="33">
        <v>1.1230639362701404E-2</v>
      </c>
      <c r="N326" s="33">
        <v>0</v>
      </c>
      <c r="O326" s="33">
        <v>2.1895406680138774E-2</v>
      </c>
      <c r="P326" s="33">
        <v>0.16192651359872318</v>
      </c>
      <c r="Q326" s="33">
        <v>0.37037986892469665</v>
      </c>
      <c r="R326" s="33">
        <v>0.28764406344367244</v>
      </c>
      <c r="S326" s="33">
        <v>0.33825245857801484</v>
      </c>
      <c r="T326" s="33">
        <v>0.32773835323098444</v>
      </c>
      <c r="U326" s="33">
        <v>0.40786845172831726</v>
      </c>
      <c r="V326" s="33">
        <v>0.39317406900667085</v>
      </c>
      <c r="W326" s="33">
        <v>0.39007847179260458</v>
      </c>
      <c r="X326" s="33">
        <v>0.10935516993000879</v>
      </c>
      <c r="Y326" s="33">
        <v>1.5648077872824236E-2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0.51469975503723131</v>
      </c>
      <c r="D328" s="119">
        <f t="shared" si="143"/>
        <v>0.52573718008534154</v>
      </c>
      <c r="E328" s="119">
        <f t="shared" si="143"/>
        <v>0.53030234196487747</v>
      </c>
      <c r="F328" s="119">
        <f t="shared" si="143"/>
        <v>0.53295211551454724</v>
      </c>
      <c r="G328" s="119">
        <f t="shared" si="143"/>
        <v>0.53300003335883817</v>
      </c>
      <c r="H328" s="119">
        <f t="shared" si="143"/>
        <v>0.53640874661062343</v>
      </c>
      <c r="I328" s="119">
        <f t="shared" si="143"/>
        <v>0.5463347981585146</v>
      </c>
      <c r="J328" s="119">
        <f t="shared" si="143"/>
        <v>0.55198140736656021</v>
      </c>
      <c r="K328" s="119">
        <f t="shared" si="143"/>
        <v>0.56736151378001176</v>
      </c>
      <c r="L328" s="119">
        <f t="shared" si="143"/>
        <v>0.57878313449517327</v>
      </c>
      <c r="M328" s="119">
        <f t="shared" si="143"/>
        <v>0.58270461180487143</v>
      </c>
      <c r="N328" s="119" t="str">
        <f t="shared" si="143"/>
        <v/>
      </c>
      <c r="O328" s="119">
        <f t="shared" si="143"/>
        <v>0.63284818607156346</v>
      </c>
      <c r="P328" s="119">
        <f t="shared" si="143"/>
        <v>0.67709855651291584</v>
      </c>
      <c r="Q328" s="119">
        <f t="shared" si="143"/>
        <v>0.69770254750745331</v>
      </c>
      <c r="R328" s="119">
        <f t="shared" ref="R328:V328" si="144">IF(R309=0,"",R309/R290)</f>
        <v>0.72223652729445631</v>
      </c>
      <c r="S328" s="119">
        <f t="shared" si="144"/>
        <v>0.73961103313822629</v>
      </c>
      <c r="T328" s="119">
        <f t="shared" si="144"/>
        <v>0.74473281639074607</v>
      </c>
      <c r="U328" s="119">
        <f t="shared" si="144"/>
        <v>0.75305617695157956</v>
      </c>
      <c r="V328" s="119">
        <f t="shared" si="144"/>
        <v>0.7627691346360268</v>
      </c>
      <c r="W328" s="119">
        <f t="shared" ref="W328:Y328" si="145">IF(W309=0,"",W309/W290)</f>
        <v>0.76086731854207668</v>
      </c>
      <c r="X328" s="119">
        <f t="shared" si="145"/>
        <v>0.79330604337055344</v>
      </c>
      <c r="Y328" s="119">
        <f t="shared" si="145"/>
        <v>0.79208627126051112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0.4853681079846946</v>
      </c>
      <c r="D329" s="124">
        <f t="shared" si="146"/>
        <v>0.48988385273001805</v>
      </c>
      <c r="E329" s="124">
        <f t="shared" si="146"/>
        <v>0.49464283521583674</v>
      </c>
      <c r="F329" s="124">
        <f t="shared" si="146"/>
        <v>0.49938658227297289</v>
      </c>
      <c r="G329" s="124">
        <f t="shared" si="146"/>
        <v>0.50435863344678245</v>
      </c>
      <c r="H329" s="124">
        <f t="shared" si="146"/>
        <v>0.50959883169616305</v>
      </c>
      <c r="I329" s="124">
        <f t="shared" si="146"/>
        <v>0.51507226665077643</v>
      </c>
      <c r="J329" s="124">
        <f t="shared" si="146"/>
        <v>0.52118562080555042</v>
      </c>
      <c r="K329" s="124">
        <f t="shared" si="146"/>
        <v>0.52805087523940319</v>
      </c>
      <c r="L329" s="124">
        <f t="shared" si="146"/>
        <v>0.53581514342541203</v>
      </c>
      <c r="M329" s="124">
        <f t="shared" si="146"/>
        <v>0.55017239283791364</v>
      </c>
      <c r="N329" s="124" t="str">
        <f t="shared" si="146"/>
        <v/>
      </c>
      <c r="O329" s="124">
        <f t="shared" si="146"/>
        <v>0.60511025968164645</v>
      </c>
      <c r="P329" s="124">
        <f t="shared" si="146"/>
        <v>0.64306099654451165</v>
      </c>
      <c r="Q329" s="124">
        <f t="shared" si="146"/>
        <v>0.6750761082092438</v>
      </c>
      <c r="R329" s="124">
        <f t="shared" ref="R329:V329" si="147">IF(R310=0,"",R310/R291)</f>
        <v>0.69131383084201703</v>
      </c>
      <c r="S329" s="124">
        <f t="shared" si="147"/>
        <v>0.70377668914796299</v>
      </c>
      <c r="T329" s="124">
        <f t="shared" si="147"/>
        <v>0.71389032090018889</v>
      </c>
      <c r="U329" s="124">
        <f t="shared" si="147"/>
        <v>0.7227158876526345</v>
      </c>
      <c r="V329" s="124">
        <f t="shared" si="147"/>
        <v>0.73079112531559054</v>
      </c>
      <c r="W329" s="124">
        <f t="shared" ref="W329:Y329" si="148">IF(W310=0,"",W310/W291)</f>
        <v>0.73687984852090194</v>
      </c>
      <c r="X329" s="124">
        <f t="shared" si="148"/>
        <v>0.74048171273918284</v>
      </c>
      <c r="Y329" s="124">
        <f t="shared" si="148"/>
        <v>0.74304630369993696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0.47977916864809717</v>
      </c>
      <c r="D330" s="111">
        <f t="shared" si="149"/>
        <v>0.48432299305344029</v>
      </c>
      <c r="E330" s="111">
        <f t="shared" si="149"/>
        <v>0.48915336540038368</v>
      </c>
      <c r="F330" s="111">
        <f t="shared" si="149"/>
        <v>0.49396616547935579</v>
      </c>
      <c r="G330" s="111">
        <f t="shared" si="149"/>
        <v>0.49903560827972954</v>
      </c>
      <c r="H330" s="111">
        <f t="shared" si="149"/>
        <v>0.50432665887593564</v>
      </c>
      <c r="I330" s="111">
        <f t="shared" si="149"/>
        <v>0.5099053373553144</v>
      </c>
      <c r="J330" s="111">
        <f t="shared" si="149"/>
        <v>0.51604552704915474</v>
      </c>
      <c r="K330" s="111">
        <f t="shared" si="149"/>
        <v>0.52297787162545983</v>
      </c>
      <c r="L330" s="111">
        <f t="shared" si="149"/>
        <v>0.53076001322830269</v>
      </c>
      <c r="M330" s="111">
        <f t="shared" si="149"/>
        <v>0.54515963635544906</v>
      </c>
      <c r="N330" s="111" t="str">
        <f t="shared" si="149"/>
        <v/>
      </c>
      <c r="O330" s="111">
        <f t="shared" si="149"/>
        <v>0.60039385157762115</v>
      </c>
      <c r="P330" s="111">
        <f t="shared" si="149"/>
        <v>0.63858902718692978</v>
      </c>
      <c r="Q330" s="111">
        <f t="shared" si="149"/>
        <v>0.67081117235438426</v>
      </c>
      <c r="R330" s="111">
        <f t="shared" ref="R330:V330" si="150">IF(R311=0,"",R311/R292)</f>
        <v>0.68719257487733743</v>
      </c>
      <c r="S330" s="111">
        <f t="shared" si="150"/>
        <v>0.69974427562030406</v>
      </c>
      <c r="T330" s="111">
        <f t="shared" si="150"/>
        <v>0.70996122464102684</v>
      </c>
      <c r="U330" s="111">
        <f t="shared" si="150"/>
        <v>0.71887759972193854</v>
      </c>
      <c r="V330" s="111">
        <f t="shared" si="150"/>
        <v>0.72700701728442407</v>
      </c>
      <c r="W330" s="111">
        <f t="shared" ref="W330:Y330" si="151">IF(W311=0,"",W311/W292)</f>
        <v>0.73313834811217504</v>
      </c>
      <c r="X330" s="111">
        <f t="shared" si="151"/>
        <v>0.73678750924917458</v>
      </c>
      <c r="Y330" s="111">
        <f t="shared" si="151"/>
        <v>0.73936423977103594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 t="str">
        <f t="shared" si="152"/>
        <v/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2.0851312292954223</v>
      </c>
      <c r="D332" s="124">
        <f t="shared" si="155"/>
        <v>2.1660722324919206</v>
      </c>
      <c r="E332" s="124">
        <f t="shared" si="155"/>
        <v>2.2482266969678211</v>
      </c>
      <c r="F332" s="124">
        <f t="shared" si="155"/>
        <v>2.331040989863653</v>
      </c>
      <c r="G332" s="124">
        <f t="shared" si="155"/>
        <v>2.4149948812631896</v>
      </c>
      <c r="H332" s="124">
        <f t="shared" si="155"/>
        <v>2.5000129697255162</v>
      </c>
      <c r="I332" s="124">
        <f t="shared" si="155"/>
        <v>2.5861958241793559</v>
      </c>
      <c r="J332" s="124">
        <f t="shared" si="155"/>
        <v>2.6739941870021857</v>
      </c>
      <c r="K332" s="124">
        <f t="shared" si="155"/>
        <v>2.763765083739782</v>
      </c>
      <c r="L332" s="124">
        <f t="shared" si="155"/>
        <v>2.8555558598220445</v>
      </c>
      <c r="M332" s="124">
        <f t="shared" si="155"/>
        <v>2.9607413233283788</v>
      </c>
      <c r="N332" s="124" t="str">
        <f t="shared" si="155"/>
        <v/>
      </c>
      <c r="O332" s="124">
        <f t="shared" si="155"/>
        <v>3.2212087286280249</v>
      </c>
      <c r="P332" s="124">
        <f t="shared" si="155"/>
        <v>3.3627932598872752</v>
      </c>
      <c r="Q332" s="124">
        <f t="shared" si="155"/>
        <v>3.471457216826729</v>
      </c>
      <c r="R332" s="124">
        <f t="shared" ref="R332:V332" si="156">IF(R313=0,"",R313/R294)</f>
        <v>3.4950023186121273</v>
      </c>
      <c r="S332" s="124">
        <f t="shared" si="156"/>
        <v>3.4976184410327269</v>
      </c>
      <c r="T332" s="124">
        <f t="shared" si="156"/>
        <v>3.500525243722282</v>
      </c>
      <c r="U332" s="124">
        <f t="shared" si="156"/>
        <v>3.5037550244884548</v>
      </c>
      <c r="V332" s="124">
        <f t="shared" si="156"/>
        <v>3.5129842408604346</v>
      </c>
      <c r="W332" s="124">
        <f t="shared" ref="W332:Y332" si="157">IF(W313=0,"",W313/W294)</f>
        <v>3.5432763186611465</v>
      </c>
      <c r="X332" s="124">
        <f t="shared" si="157"/>
        <v>3.5817860671489008</v>
      </c>
      <c r="Y332" s="124">
        <f t="shared" si="157"/>
        <v>3.625193399041557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2.0851312292954223</v>
      </c>
      <c r="D333" s="111">
        <f t="shared" si="158"/>
        <v>2.1660722324919206</v>
      </c>
      <c r="E333" s="111">
        <f t="shared" si="158"/>
        <v>2.2482266969678211</v>
      </c>
      <c r="F333" s="111">
        <f t="shared" si="158"/>
        <v>2.331040989863653</v>
      </c>
      <c r="G333" s="111">
        <f t="shared" si="158"/>
        <v>2.4149948812631896</v>
      </c>
      <c r="H333" s="111">
        <f t="shared" si="158"/>
        <v>2.5000129697255162</v>
      </c>
      <c r="I333" s="111">
        <f t="shared" si="158"/>
        <v>2.5861958241793559</v>
      </c>
      <c r="J333" s="111">
        <f t="shared" si="158"/>
        <v>2.6739941870021857</v>
      </c>
      <c r="K333" s="111">
        <f t="shared" si="158"/>
        <v>2.763765083739782</v>
      </c>
      <c r="L333" s="111">
        <f t="shared" si="158"/>
        <v>2.8555558598220445</v>
      </c>
      <c r="M333" s="111">
        <f t="shared" si="158"/>
        <v>2.9607413233283788</v>
      </c>
      <c r="N333" s="111" t="str">
        <f t="shared" si="158"/>
        <v/>
      </c>
      <c r="O333" s="111">
        <f t="shared" si="158"/>
        <v>3.2212087286280249</v>
      </c>
      <c r="P333" s="111">
        <f t="shared" si="158"/>
        <v>3.3627932598872752</v>
      </c>
      <c r="Q333" s="111">
        <f t="shared" si="158"/>
        <v>3.471457216826729</v>
      </c>
      <c r="R333" s="111">
        <f t="shared" ref="R333:V333" si="159">IF(R314=0,"",R314/R295)</f>
        <v>3.4950023186121273</v>
      </c>
      <c r="S333" s="111">
        <f t="shared" si="159"/>
        <v>3.4976184410327269</v>
      </c>
      <c r="T333" s="111">
        <f t="shared" si="159"/>
        <v>3.500525243722282</v>
      </c>
      <c r="U333" s="111">
        <f t="shared" si="159"/>
        <v>3.5037550244884548</v>
      </c>
      <c r="V333" s="111">
        <f t="shared" si="159"/>
        <v>3.5129842408604346</v>
      </c>
      <c r="W333" s="111">
        <f t="shared" ref="W333:Y333" si="160">IF(W314=0,"",W314/W295)</f>
        <v>3.5432763186611465</v>
      </c>
      <c r="X333" s="111">
        <f t="shared" si="160"/>
        <v>3.5817860671489008</v>
      </c>
      <c r="Y333" s="111">
        <f t="shared" si="160"/>
        <v>3.625193399041557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0.52792927168853043</v>
      </c>
      <c r="D334" s="124">
        <f t="shared" si="161"/>
        <v>0.55269896088735293</v>
      </c>
      <c r="E334" s="124">
        <f t="shared" si="161"/>
        <v>0.55384446579796864</v>
      </c>
      <c r="F334" s="124">
        <f t="shared" si="161"/>
        <v>0.55714706877581377</v>
      </c>
      <c r="G334" s="124">
        <f t="shared" si="161"/>
        <v>0.55813588088124577</v>
      </c>
      <c r="H334" s="124">
        <f t="shared" si="161"/>
        <v>0.56261430980862359</v>
      </c>
      <c r="I334" s="124">
        <f t="shared" si="161"/>
        <v>0.56748167312818798</v>
      </c>
      <c r="J334" s="124">
        <f t="shared" si="161"/>
        <v>0.57459638631821985</v>
      </c>
      <c r="K334" s="124">
        <f t="shared" si="161"/>
        <v>0.58086762979835793</v>
      </c>
      <c r="L334" s="124">
        <f t="shared" si="161"/>
        <v>0.65212338303763895</v>
      </c>
      <c r="M334" s="124">
        <f t="shared" si="161"/>
        <v>0.60917813554876532</v>
      </c>
      <c r="N334" s="124" t="str">
        <f t="shared" si="161"/>
        <v/>
      </c>
      <c r="O334" s="124">
        <f t="shared" si="161"/>
        <v>0.63610598590102718</v>
      </c>
      <c r="P334" s="124">
        <f t="shared" si="161"/>
        <v>0.65847151913215118</v>
      </c>
      <c r="Q334" s="124">
        <f t="shared" si="161"/>
        <v>0.69111708839469643</v>
      </c>
      <c r="R334" s="124">
        <f t="shared" ref="R334:V334" si="162">IF(R315=0,"",R315/R296)</f>
        <v>0.70343645541361899</v>
      </c>
      <c r="S334" s="124">
        <f t="shared" si="162"/>
        <v>0.71271253262728218</v>
      </c>
      <c r="T334" s="124">
        <f t="shared" si="162"/>
        <v>0.7286080009561019</v>
      </c>
      <c r="U334" s="124">
        <f t="shared" si="162"/>
        <v>0.73180420805049162</v>
      </c>
      <c r="V334" s="124">
        <f t="shared" si="162"/>
        <v>0.73479707997996235</v>
      </c>
      <c r="W334" s="124">
        <f t="shared" ref="W334:Y334" si="163">IF(W315=0,"",W315/W296)</f>
        <v>0.73909288533873529</v>
      </c>
      <c r="X334" s="124">
        <f t="shared" si="163"/>
        <v>0.75064839453979548</v>
      </c>
      <c r="Y334" s="124">
        <f t="shared" si="163"/>
        <v>0.75413703154002643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0.51108988079112383</v>
      </c>
      <c r="D335" s="111">
        <f t="shared" si="164"/>
        <v>0.51745694466499714</v>
      </c>
      <c r="E335" s="111">
        <f t="shared" si="164"/>
        <v>0.5241123990533465</v>
      </c>
      <c r="F335" s="111">
        <f t="shared" si="164"/>
        <v>0.53081912836194367</v>
      </c>
      <c r="G335" s="111">
        <f t="shared" si="164"/>
        <v>0.53778938656916331</v>
      </c>
      <c r="H335" s="111">
        <f t="shared" si="164"/>
        <v>0.54499499376116545</v>
      </c>
      <c r="I335" s="111">
        <f t="shared" si="164"/>
        <v>0.55248599403800258</v>
      </c>
      <c r="J335" s="111">
        <f t="shared" si="164"/>
        <v>0.56047250409350957</v>
      </c>
      <c r="K335" s="111">
        <f t="shared" si="164"/>
        <v>0.56913021975105349</v>
      </c>
      <c r="L335" s="111">
        <f t="shared" si="164"/>
        <v>0.57850088578323766</v>
      </c>
      <c r="M335" s="111">
        <f t="shared" si="164"/>
        <v>0.5929581636270489</v>
      </c>
      <c r="N335" s="111" t="str">
        <f t="shared" si="164"/>
        <v/>
      </c>
      <c r="O335" s="111">
        <f t="shared" si="164"/>
        <v>0.64214770882170236</v>
      </c>
      <c r="P335" s="111">
        <f t="shared" si="164"/>
        <v>0.6750475353590687</v>
      </c>
      <c r="Q335" s="111">
        <f t="shared" si="164"/>
        <v>0.7038521428367257</v>
      </c>
      <c r="R335" s="111">
        <f t="shared" ref="R335:V335" si="165">IF(R316=0,"",R316/R297)</f>
        <v>0.72145962711747225</v>
      </c>
      <c r="S335" s="111">
        <f t="shared" si="165"/>
        <v>0.73645439061452045</v>
      </c>
      <c r="T335" s="111">
        <f t="shared" si="165"/>
        <v>0.74907179635232646</v>
      </c>
      <c r="U335" s="111">
        <f t="shared" si="165"/>
        <v>0.7595359743592438</v>
      </c>
      <c r="V335" s="111">
        <f t="shared" si="165"/>
        <v>0.76804350143773725</v>
      </c>
      <c r="W335" s="111">
        <f t="shared" ref="W335:Y335" si="166">IF(W316=0,"",W316/W297)</f>
        <v>0.7736738322912059</v>
      </c>
      <c r="X335" s="111">
        <f t="shared" si="166"/>
        <v>0.77619201620185307</v>
      </c>
      <c r="Y335" s="111">
        <f t="shared" si="166"/>
        <v>0.77766849831429896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0.79852852121988371</v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>
        <f t="shared" si="167"/>
        <v>0.85640337295304303</v>
      </c>
      <c r="Q336" s="111">
        <f t="shared" si="167"/>
        <v>0.87930594836727793</v>
      </c>
      <c r="R336" s="111">
        <f t="shared" ref="R336:V336" si="168">IF(R317=0,"",R317/R298)</f>
        <v>0.88048120249405826</v>
      </c>
      <c r="S336" s="111">
        <f t="shared" si="168"/>
        <v>0.8817559607061014</v>
      </c>
      <c r="T336" s="111">
        <f t="shared" si="168"/>
        <v>0.89366228005264203</v>
      </c>
      <c r="U336" s="111">
        <f t="shared" si="168"/>
        <v>0.89896111211887697</v>
      </c>
      <c r="V336" s="111">
        <f t="shared" si="168"/>
        <v>0.9009486815876101</v>
      </c>
      <c r="W336" s="111">
        <f t="shared" ref="W336:Y336" si="169">IF(W317=0,"",W317/W298)</f>
        <v>0.9030733878888999</v>
      </c>
      <c r="X336" s="111">
        <f t="shared" si="169"/>
        <v>0.90442848969032763</v>
      </c>
      <c r="Y336" s="111" t="str">
        <f t="shared" si="169"/>
        <v/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0.57850088578323766</v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>
        <f t="shared" si="170"/>
        <v>0.6750475353590687</v>
      </c>
      <c r="Q337" s="112">
        <f t="shared" si="170"/>
        <v>0.7038521428367257</v>
      </c>
      <c r="R337" s="112">
        <f t="shared" ref="R337:V337" si="171">IF(R318=0,"",R318/R299)</f>
        <v>0.72145962711747225</v>
      </c>
      <c r="S337" s="112">
        <f t="shared" si="171"/>
        <v>0.73645439061452045</v>
      </c>
      <c r="T337" s="112">
        <f t="shared" si="171"/>
        <v>0.74907179635232635</v>
      </c>
      <c r="U337" s="112">
        <f t="shared" si="171"/>
        <v>0.7595359743592438</v>
      </c>
      <c r="V337" s="112">
        <f t="shared" si="171"/>
        <v>0.76804350143773736</v>
      </c>
      <c r="W337" s="112">
        <f t="shared" ref="W337:Y337" si="172">IF(W318=0,"",W318/W299)</f>
        <v>0.7736738322912059</v>
      </c>
      <c r="X337" s="112">
        <f t="shared" si="172"/>
        <v>0.77619201620185307</v>
      </c>
      <c r="Y337" s="112" t="str">
        <f t="shared" si="172"/>
        <v/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 t="str">
        <f t="shared" si="175"/>
        <v/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0.57663940680534598</v>
      </c>
      <c r="D339" s="112">
        <f t="shared" si="176"/>
        <v>0.57797176354610791</v>
      </c>
      <c r="E339" s="112">
        <f t="shared" si="176"/>
        <v>0.57943036419409755</v>
      </c>
      <c r="F339" s="112">
        <f t="shared" si="176"/>
        <v>0.58090656355625303</v>
      </c>
      <c r="G339" s="112">
        <f t="shared" si="176"/>
        <v>0.58250001121233042</v>
      </c>
      <c r="H339" s="112">
        <f t="shared" si="176"/>
        <v>0.58419945886333369</v>
      </c>
      <c r="I339" s="112">
        <f t="shared" si="176"/>
        <v>0.58603075041584718</v>
      </c>
      <c r="J339" s="112">
        <f t="shared" si="176"/>
        <v>0.58809751210514183</v>
      </c>
      <c r="K339" s="112">
        <f t="shared" si="176"/>
        <v>0.59049128885778601</v>
      </c>
      <c r="L339" s="112">
        <f t="shared" si="176"/>
        <v>0.5932435554920743</v>
      </c>
      <c r="M339" s="112">
        <f t="shared" si="176"/>
        <v>0.59847594585915886</v>
      </c>
      <c r="N339" s="112" t="str">
        <f t="shared" si="176"/>
        <v/>
      </c>
      <c r="O339" s="112">
        <f t="shared" si="176"/>
        <v>0.62025986902993158</v>
      </c>
      <c r="P339" s="112">
        <f t="shared" si="176"/>
        <v>0.63732075557394785</v>
      </c>
      <c r="Q339" s="112">
        <f t="shared" si="176"/>
        <v>0.65378088122369582</v>
      </c>
      <c r="R339" s="112">
        <f t="shared" ref="R339:V339" si="177">IF(R320=0,"",R320/R301)</f>
        <v>0.66492009603909086</v>
      </c>
      <c r="S339" s="112">
        <f t="shared" si="177"/>
        <v>0.67571207514380216</v>
      </c>
      <c r="T339" s="112">
        <f t="shared" si="177"/>
        <v>0.68642030271800825</v>
      </c>
      <c r="U339" s="112">
        <f t="shared" si="177"/>
        <v>0.69715242561315116</v>
      </c>
      <c r="V339" s="112">
        <f t="shared" si="177"/>
        <v>0.70769549228160544</v>
      </c>
      <c r="W339" s="112">
        <f t="shared" ref="W339:Y339" si="178">IF(W320=0,"",W320/W301)</f>
        <v>0.71732480979744651</v>
      </c>
      <c r="X339" s="112">
        <f t="shared" si="178"/>
        <v>0.72826389081315401</v>
      </c>
      <c r="Y339" s="112">
        <f t="shared" si="178"/>
        <v>0.73846938852208266</v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0.80811021962479535</v>
      </c>
      <c r="M340" s="113">
        <f t="shared" si="179"/>
        <v>0.81638216342019587</v>
      </c>
      <c r="N340" s="113" t="str">
        <f t="shared" si="179"/>
        <v/>
      </c>
      <c r="O340" s="113">
        <f t="shared" si="179"/>
        <v>0.83015574052583097</v>
      </c>
      <c r="P340" s="113">
        <f t="shared" si="179"/>
        <v>0.83494926883988962</v>
      </c>
      <c r="Q340" s="113">
        <f t="shared" si="179"/>
        <v>0.85284035259675706</v>
      </c>
      <c r="R340" s="113">
        <f t="shared" ref="R340:V340" si="180">IF(R321=0,"",R321/R302)</f>
        <v>0.84953887629601044</v>
      </c>
      <c r="S340" s="113">
        <f t="shared" si="180"/>
        <v>0.84762782797415814</v>
      </c>
      <c r="T340" s="113">
        <f t="shared" si="180"/>
        <v>0.86039460504462273</v>
      </c>
      <c r="U340" s="113">
        <f t="shared" si="180"/>
        <v>0.86636067971620001</v>
      </c>
      <c r="V340" s="113">
        <f t="shared" si="180"/>
        <v>0.86929104075915953</v>
      </c>
      <c r="W340" s="113">
        <f t="shared" ref="W340:Y340" si="181">IF(W321=0,"",W321/W302)</f>
        <v>0.87369165993872722</v>
      </c>
      <c r="X340" s="113">
        <f t="shared" si="181"/>
        <v>0.87959513627917463</v>
      </c>
      <c r="Y340" s="113">
        <f t="shared" si="181"/>
        <v>0.88593868246046814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0.5932435554920743</v>
      </c>
      <c r="M341" s="111">
        <f t="shared" si="182"/>
        <v>0.59847594585915886</v>
      </c>
      <c r="N341" s="111" t="str">
        <f t="shared" si="182"/>
        <v/>
      </c>
      <c r="O341" s="111">
        <f t="shared" si="182"/>
        <v>0.62025986902993158</v>
      </c>
      <c r="P341" s="111">
        <f t="shared" si="182"/>
        <v>0.63732075557394785</v>
      </c>
      <c r="Q341" s="111">
        <f t="shared" si="182"/>
        <v>0.65378088122369582</v>
      </c>
      <c r="R341" s="111">
        <f t="shared" ref="R341:V341" si="183">IF(R322=0,"",R322/R303)</f>
        <v>0.66492009603909086</v>
      </c>
      <c r="S341" s="111">
        <f t="shared" si="183"/>
        <v>0.67571207514380216</v>
      </c>
      <c r="T341" s="111">
        <f t="shared" si="183"/>
        <v>0.68642030271800825</v>
      </c>
      <c r="U341" s="111">
        <f t="shared" si="183"/>
        <v>0.69715242561315116</v>
      </c>
      <c r="V341" s="111">
        <f t="shared" si="183"/>
        <v>0.70769549228160544</v>
      </c>
      <c r="W341" s="111">
        <f t="shared" ref="W341:Y341" si="184">IF(W322=0,"",W322/W303)</f>
        <v>0.71732480979744651</v>
      </c>
      <c r="X341" s="111">
        <f t="shared" si="184"/>
        <v>0.72826389081315401</v>
      </c>
      <c r="Y341" s="111">
        <f t="shared" si="184"/>
        <v>0.73846938852208266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 t="str">
        <f t="shared" si="185"/>
        <v/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0.63600924516071711</v>
      </c>
      <c r="D343" s="124">
        <f t="shared" si="188"/>
        <v>0.64771923407238485</v>
      </c>
      <c r="E343" s="124">
        <f t="shared" si="188"/>
        <v>0.64648668764115569</v>
      </c>
      <c r="F343" s="124">
        <f t="shared" si="188"/>
        <v>0.64667569569750938</v>
      </c>
      <c r="G343" s="124">
        <f t="shared" si="188"/>
        <v>0.63641794340718261</v>
      </c>
      <c r="H343" s="124">
        <f t="shared" si="188"/>
        <v>0.63461628542042636</v>
      </c>
      <c r="I343" s="124">
        <f t="shared" si="188"/>
        <v>0.6356958060581992</v>
      </c>
      <c r="J343" s="124">
        <f t="shared" si="188"/>
        <v>0.64540422169670542</v>
      </c>
      <c r="K343" s="124">
        <f t="shared" si="188"/>
        <v>0.64891384309759115</v>
      </c>
      <c r="L343" s="124">
        <f t="shared" si="188"/>
        <v>0.67449649197902217</v>
      </c>
      <c r="M343" s="124">
        <f t="shared" si="188"/>
        <v>0.68563591110559863</v>
      </c>
      <c r="N343" s="124" t="str">
        <f t="shared" si="188"/>
        <v/>
      </c>
      <c r="O343" s="124">
        <f t="shared" si="188"/>
        <v>0.72102859785993567</v>
      </c>
      <c r="P343" s="124">
        <f t="shared" si="188"/>
        <v>0.71739844126320007</v>
      </c>
      <c r="Q343" s="124">
        <f t="shared" si="188"/>
        <v>0.72652760313738551</v>
      </c>
      <c r="R343" s="124">
        <f t="shared" ref="R343:V343" si="189">IF(R324=0,"",R324/R305)</f>
        <v>0.71685922293688209</v>
      </c>
      <c r="S343" s="124">
        <f t="shared" si="189"/>
        <v>0.73948933230624314</v>
      </c>
      <c r="T343" s="124">
        <f t="shared" si="189"/>
        <v>0.74315469388282163</v>
      </c>
      <c r="U343" s="124">
        <f t="shared" si="189"/>
        <v>0.77321794769076491</v>
      </c>
      <c r="V343" s="124">
        <f t="shared" si="189"/>
        <v>0.80111683428540659</v>
      </c>
      <c r="W343" s="124">
        <f t="shared" ref="W343:Y343" si="190">IF(W324=0,"",W324/W305)</f>
        <v>0.82411127125950967</v>
      </c>
      <c r="X343" s="124">
        <f t="shared" si="190"/>
        <v>0.82880225089334802</v>
      </c>
      <c r="Y343" s="124">
        <f t="shared" si="190"/>
        <v>0.84157586154227848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0.56613559649516454</v>
      </c>
      <c r="D344" s="111">
        <f t="shared" si="191"/>
        <v>0.566735387513285</v>
      </c>
      <c r="E344" s="111">
        <f t="shared" si="191"/>
        <v>0.5673352325597415</v>
      </c>
      <c r="F344" s="111">
        <f t="shared" si="191"/>
        <v>0.56793508497369827</v>
      </c>
      <c r="G344" s="111">
        <f t="shared" si="191"/>
        <v>0.56853498714457429</v>
      </c>
      <c r="H344" s="111">
        <f t="shared" si="191"/>
        <v>0.56913493388444458</v>
      </c>
      <c r="I344" s="111">
        <f t="shared" si="191"/>
        <v>0.56973493563806299</v>
      </c>
      <c r="J344" s="111">
        <f t="shared" si="191"/>
        <v>0.57033503519390072</v>
      </c>
      <c r="K344" s="111">
        <f t="shared" si="191"/>
        <v>0.57093526893341251</v>
      </c>
      <c r="L344" s="111">
        <f t="shared" si="191"/>
        <v>0.57153564659012879</v>
      </c>
      <c r="M344" s="111">
        <f t="shared" si="191"/>
        <v>0.57199159915459796</v>
      </c>
      <c r="N344" s="111" t="str">
        <f t="shared" si="191"/>
        <v/>
      </c>
      <c r="O344" s="111">
        <f t="shared" si="191"/>
        <v>0.5723987759490039</v>
      </c>
      <c r="P344" s="111">
        <f t="shared" si="191"/>
        <v>0.57282380184407355</v>
      </c>
      <c r="Q344" s="111">
        <f t="shared" si="191"/>
        <v>0.57455375652496765</v>
      </c>
      <c r="R344" s="111">
        <f t="shared" ref="R344:V344" si="192">IF(R325=0,"",R325/R306)</f>
        <v>0.5790979167001078</v>
      </c>
      <c r="S344" s="111">
        <f t="shared" si="192"/>
        <v>0.58550797388607667</v>
      </c>
      <c r="T344" s="111">
        <f t="shared" si="192"/>
        <v>0.59254106344964197</v>
      </c>
      <c r="U344" s="111">
        <f t="shared" si="192"/>
        <v>0.59895432075758848</v>
      </c>
      <c r="V344" s="111">
        <f t="shared" si="192"/>
        <v>0.60350488117669232</v>
      </c>
      <c r="W344" s="111">
        <f t="shared" ref="W344:Y344" si="193">IF(W325=0,"",W325/W306)</f>
        <v>0.60569191506389053</v>
      </c>
      <c r="X344" s="111">
        <f t="shared" si="193"/>
        <v>0.60609237666767524</v>
      </c>
      <c r="Y344" s="111">
        <f t="shared" si="193"/>
        <v>0.6061324228280538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0.73856997355405796</v>
      </c>
      <c r="D345" s="45">
        <f t="shared" si="194"/>
        <v>0.73993605403568641</v>
      </c>
      <c r="E345" s="45">
        <f t="shared" si="194"/>
        <v>0.74136654552803982</v>
      </c>
      <c r="F345" s="45">
        <f t="shared" si="194"/>
        <v>0.74280582034003761</v>
      </c>
      <c r="G345" s="45">
        <f t="shared" si="194"/>
        <v>0.74430441390431878</v>
      </c>
      <c r="H345" s="45">
        <f t="shared" si="194"/>
        <v>0.74585614132728084</v>
      </c>
      <c r="I345" s="45">
        <f t="shared" si="194"/>
        <v>0.74747345454100267</v>
      </c>
      <c r="J345" s="45">
        <f t="shared" si="194"/>
        <v>0.74920736471607519</v>
      </c>
      <c r="K345" s="45">
        <f t="shared" si="194"/>
        <v>0.75110124476503426</v>
      </c>
      <c r="L345" s="45">
        <f t="shared" si="194"/>
        <v>0.75316669872018249</v>
      </c>
      <c r="M345" s="45">
        <f t="shared" si="194"/>
        <v>0.75611984145685784</v>
      </c>
      <c r="N345" s="45" t="str">
        <f t="shared" si="194"/>
        <v/>
      </c>
      <c r="O345" s="45">
        <f t="shared" si="194"/>
        <v>0.76578425358610736</v>
      </c>
      <c r="P345" s="45">
        <f t="shared" si="194"/>
        <v>0.77321608588897361</v>
      </c>
      <c r="Q345" s="45">
        <f t="shared" si="194"/>
        <v>0.78283294937649139</v>
      </c>
      <c r="R345" s="45">
        <f t="shared" ref="R345:V345" si="195">IF(R326=0,"",R326/R307)</f>
        <v>0.79591920134788685</v>
      </c>
      <c r="S345" s="45">
        <f t="shared" si="195"/>
        <v>0.81229437444786434</v>
      </c>
      <c r="T345" s="45">
        <f t="shared" si="195"/>
        <v>0.82992314751722507</v>
      </c>
      <c r="U345" s="45">
        <f t="shared" si="195"/>
        <v>0.84677019939681775</v>
      </c>
      <c r="V345" s="45">
        <f t="shared" si="195"/>
        <v>0.86080020892746889</v>
      </c>
      <c r="W345" s="45">
        <f t="shared" ref="W345:Y345" si="196">IF(W326=0,"",W326/W307)</f>
        <v>0.87130601265524765</v>
      </c>
      <c r="X345" s="45">
        <f t="shared" si="196"/>
        <v>0.87895070553873944</v>
      </c>
      <c r="Y345" s="45">
        <f t="shared" si="196"/>
        <v>0.88572998726694319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0.29914318543696866</v>
      </c>
      <c r="D347" s="117">
        <f t="shared" si="197"/>
        <v>0.63491128673456021</v>
      </c>
      <c r="E347" s="117">
        <f t="shared" si="197"/>
        <v>1.4426964572899603</v>
      </c>
      <c r="F347" s="117">
        <f t="shared" si="197"/>
        <v>1.9618739495531807</v>
      </c>
      <c r="G347" s="117">
        <f t="shared" si="197"/>
        <v>4.9681887378977283</v>
      </c>
      <c r="H347" s="117">
        <f t="shared" si="197"/>
        <v>6.6307882572646299</v>
      </c>
      <c r="I347" s="117">
        <f t="shared" si="197"/>
        <v>6.9567990153974746</v>
      </c>
      <c r="J347" s="117">
        <f t="shared" si="197"/>
        <v>4.4255408554758331</v>
      </c>
      <c r="K347" s="117">
        <f t="shared" si="197"/>
        <v>3.9292103838253931</v>
      </c>
      <c r="L347" s="117">
        <f t="shared" si="197"/>
        <v>0.62621886809404592</v>
      </c>
      <c r="M347" s="117">
        <f t="shared" si="197"/>
        <v>0.40804289200707139</v>
      </c>
      <c r="N347" s="117">
        <f t="shared" si="197"/>
        <v>0</v>
      </c>
      <c r="O347" s="117">
        <f t="shared" si="197"/>
        <v>0.56203797128731103</v>
      </c>
      <c r="P347" s="117">
        <f t="shared" si="197"/>
        <v>4.1584717338634736</v>
      </c>
      <c r="Q347" s="117">
        <f t="shared" si="197"/>
        <v>9.2091579742681358</v>
      </c>
      <c r="R347" s="117">
        <f t="shared" ref="R347:V347" si="198">R348+R351+R353+R362</f>
        <v>7.4922413074989622</v>
      </c>
      <c r="S347" s="117">
        <f t="shared" si="198"/>
        <v>7.786829486295634</v>
      </c>
      <c r="T347" s="117">
        <f t="shared" si="198"/>
        <v>7.7221410493400473</v>
      </c>
      <c r="U347" s="117">
        <f t="shared" si="198"/>
        <v>7.743508058653001</v>
      </c>
      <c r="V347" s="117">
        <f t="shared" si="198"/>
        <v>6.7206946403677712</v>
      </c>
      <c r="W347" s="117">
        <f t="shared" ref="W347:Y347" si="199">W348+W351+W353+W362</f>
        <v>5.724205242851089</v>
      </c>
      <c r="X347" s="117">
        <f t="shared" si="199"/>
        <v>1.0740086720018012</v>
      </c>
      <c r="Y347" s="117">
        <f t="shared" si="199"/>
        <v>0.1081064157053369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0.23625721275477657</v>
      </c>
      <c r="D348" s="122">
        <f t="shared" si="200"/>
        <v>0.53243404151472362</v>
      </c>
      <c r="E348" s="122">
        <f t="shared" si="200"/>
        <v>1.2154626663714543</v>
      </c>
      <c r="F348" s="122">
        <f t="shared" si="200"/>
        <v>1.6111012456193776</v>
      </c>
      <c r="G348" s="122">
        <f t="shared" si="200"/>
        <v>4.0402227487457845</v>
      </c>
      <c r="H348" s="122">
        <f t="shared" si="200"/>
        <v>5.4299807550789057</v>
      </c>
      <c r="I348" s="122">
        <f t="shared" si="200"/>
        <v>5.6038406658622204</v>
      </c>
      <c r="J348" s="122">
        <f t="shared" si="200"/>
        <v>3.5784109507839408</v>
      </c>
      <c r="K348" s="122">
        <f t="shared" si="200"/>
        <v>3.2190206321492258</v>
      </c>
      <c r="L348" s="122">
        <f t="shared" si="200"/>
        <v>0.56909757278127149</v>
      </c>
      <c r="M348" s="122">
        <f t="shared" si="200"/>
        <v>0.3822880968193022</v>
      </c>
      <c r="N348" s="122">
        <f t="shared" si="200"/>
        <v>0</v>
      </c>
      <c r="O348" s="122">
        <f t="shared" si="200"/>
        <v>0.52726323274375497</v>
      </c>
      <c r="P348" s="122">
        <f t="shared" si="200"/>
        <v>3.5917565737428427</v>
      </c>
      <c r="Q348" s="122">
        <f t="shared" si="200"/>
        <v>6.9844662134813724</v>
      </c>
      <c r="R348" s="122">
        <f t="shared" ref="R348:V348" si="201">SUM(R349:R350)</f>
        <v>5.8242609765982154</v>
      </c>
      <c r="S348" s="122">
        <f t="shared" si="201"/>
        <v>6.3726008019114779</v>
      </c>
      <c r="T348" s="122">
        <f t="shared" si="201"/>
        <v>6.0831021479093303</v>
      </c>
      <c r="U348" s="122">
        <f t="shared" si="201"/>
        <v>6.1365998164074851</v>
      </c>
      <c r="V348" s="122">
        <f t="shared" si="201"/>
        <v>5.5714283651548637</v>
      </c>
      <c r="W348" s="122">
        <f t="shared" ref="W348:Y348" si="202">SUM(W349:W350)</f>
        <v>5.0043439846433291</v>
      </c>
      <c r="X348" s="122">
        <f t="shared" si="202"/>
        <v>0.91196589287541419</v>
      </c>
      <c r="Y348" s="122">
        <f t="shared" si="202"/>
        <v>8.7896115227498739E-2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0.23625721275477657</v>
      </c>
      <c r="D349" s="98">
        <v>0.53243404151472362</v>
      </c>
      <c r="E349" s="98">
        <v>1.2154626663714543</v>
      </c>
      <c r="F349" s="98">
        <v>1.6111012456193776</v>
      </c>
      <c r="G349" s="98">
        <v>4.0402227487457845</v>
      </c>
      <c r="H349" s="98">
        <v>5.4299807550789057</v>
      </c>
      <c r="I349" s="98">
        <v>5.6038406658622204</v>
      </c>
      <c r="J349" s="98">
        <v>3.5784109507839408</v>
      </c>
      <c r="K349" s="98">
        <v>3.2190206321492258</v>
      </c>
      <c r="L349" s="98">
        <v>0.56909757278127149</v>
      </c>
      <c r="M349" s="98">
        <v>0.3822880968193022</v>
      </c>
      <c r="N349" s="98">
        <v>0</v>
      </c>
      <c r="O349" s="98">
        <v>0.52726323274375497</v>
      </c>
      <c r="P349" s="98">
        <v>3.5917565737428427</v>
      </c>
      <c r="Q349" s="98">
        <v>6.9844662134813724</v>
      </c>
      <c r="R349" s="98">
        <v>5.8242609765982154</v>
      </c>
      <c r="S349" s="98">
        <v>6.3726008019114779</v>
      </c>
      <c r="T349" s="98">
        <v>6.0831021479093303</v>
      </c>
      <c r="U349" s="98">
        <v>6.1365998164074851</v>
      </c>
      <c r="V349" s="98">
        <v>5.5714283651548637</v>
      </c>
      <c r="W349" s="98">
        <v>5.0043439846433291</v>
      </c>
      <c r="X349" s="98">
        <v>0.91196589287541419</v>
      </c>
      <c r="Y349" s="98">
        <v>8.7896115227498739E-2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4.4359558525352588E-2</v>
      </c>
      <c r="D353" s="122">
        <v>6.1663579709136752E-2</v>
      </c>
      <c r="E353" s="122">
        <v>0.13787969993060006</v>
      </c>
      <c r="F353" s="122">
        <v>0.2083129821371883</v>
      </c>
      <c r="G353" s="122">
        <v>0.56425062033101037</v>
      </c>
      <c r="H353" s="122">
        <v>0.72010271499921974</v>
      </c>
      <c r="I353" s="122">
        <v>0.79718039788611395</v>
      </c>
      <c r="J353" s="122">
        <v>0.50706612816906205</v>
      </c>
      <c r="K353" s="122">
        <v>0.41910708703700594</v>
      </c>
      <c r="L353" s="122">
        <v>1.9269127137140699E-2</v>
      </c>
      <c r="M353" s="122">
        <v>4.1175815392032796E-3</v>
      </c>
      <c r="N353" s="122">
        <v>0</v>
      </c>
      <c r="O353" s="122">
        <v>1.4552295171805424E-2</v>
      </c>
      <c r="P353" s="122">
        <v>0.37680790785257895</v>
      </c>
      <c r="Q353" s="122">
        <v>1.812969706516125</v>
      </c>
      <c r="R353" s="122">
        <v>1.1808323024107312</v>
      </c>
      <c r="S353" s="122">
        <v>0.95177749143661372</v>
      </c>
      <c r="T353" s="122">
        <v>1.104681232221298</v>
      </c>
      <c r="U353" s="122">
        <v>1.1293912288850256</v>
      </c>
      <c r="V353" s="122">
        <v>0.82524931690730363</v>
      </c>
      <c r="W353" s="122">
        <v>0.49265052858267483</v>
      </c>
      <c r="X353" s="122">
        <v>9.6240951025748672E-2</v>
      </c>
      <c r="Y353" s="122">
        <v>1.2428332760022722E-2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4.4359558525352588E-2</v>
      </c>
      <c r="D354" s="98">
        <v>6.1663579709136752E-2</v>
      </c>
      <c r="E354" s="98">
        <v>0.13787969993060006</v>
      </c>
      <c r="F354" s="98">
        <v>0.2083129821371883</v>
      </c>
      <c r="G354" s="98">
        <v>0.56425062033101037</v>
      </c>
      <c r="H354" s="98">
        <v>0.72010271499921974</v>
      </c>
      <c r="I354" s="98">
        <v>0.79718039788611395</v>
      </c>
      <c r="J354" s="98">
        <v>0.50706612816906205</v>
      </c>
      <c r="K354" s="98">
        <v>0.41910708703700594</v>
      </c>
      <c r="L354" s="98">
        <v>1.9163827797741329E-2</v>
      </c>
      <c r="M354" s="98">
        <v>4.1175815392032796E-3</v>
      </c>
      <c r="N354" s="98">
        <v>0</v>
      </c>
      <c r="O354" s="98">
        <v>1.4552295171805424E-2</v>
      </c>
      <c r="P354" s="98">
        <v>0.37673731521888931</v>
      </c>
      <c r="Q354" s="98">
        <v>1.8118622792410461</v>
      </c>
      <c r="R354" s="98">
        <v>1.1804794629569977</v>
      </c>
      <c r="S354" s="98">
        <v>0.95169056190633694</v>
      </c>
      <c r="T354" s="98">
        <v>1.1041523908502848</v>
      </c>
      <c r="U354" s="98">
        <v>1.1287908421095387</v>
      </c>
      <c r="V354" s="98">
        <v>0.82487763212050669</v>
      </c>
      <c r="W354" s="98">
        <v>0.49224116032034959</v>
      </c>
      <c r="X354" s="98">
        <v>9.6145819878343405E-2</v>
      </c>
      <c r="Y354" s="98">
        <v>1.2428332760022722E-2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1.0529933939937061E-4</v>
      </c>
      <c r="M355" s="98">
        <v>0</v>
      </c>
      <c r="N355" s="98">
        <v>0</v>
      </c>
      <c r="O355" s="98">
        <v>0</v>
      </c>
      <c r="P355" s="98">
        <v>7.059263368964235E-5</v>
      </c>
      <c r="Q355" s="98">
        <v>1.1074272750789054E-3</v>
      </c>
      <c r="R355" s="98">
        <v>3.5283945373343746E-4</v>
      </c>
      <c r="S355" s="98">
        <v>8.6929530276743909E-5</v>
      </c>
      <c r="T355" s="98">
        <v>5.2884137101312121E-4</v>
      </c>
      <c r="U355" s="98">
        <v>6.0038677548692897E-4</v>
      </c>
      <c r="V355" s="98">
        <v>3.7168478679695956E-4</v>
      </c>
      <c r="W355" s="98">
        <v>4.0936826232525013E-4</v>
      </c>
      <c r="X355" s="98">
        <v>9.5131147405261982E-5</v>
      </c>
      <c r="Y355" s="98">
        <v>0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1.0529933939937061E-4</v>
      </c>
      <c r="M356" s="101">
        <v>0</v>
      </c>
      <c r="N356" s="101">
        <v>0</v>
      </c>
      <c r="O356" s="101">
        <v>0</v>
      </c>
      <c r="P356" s="101">
        <v>7.059263368964235E-5</v>
      </c>
      <c r="Q356" s="101">
        <v>1.1074272750789054E-3</v>
      </c>
      <c r="R356" s="101">
        <v>3.5283945373343746E-4</v>
      </c>
      <c r="S356" s="101">
        <v>8.6929530276743909E-5</v>
      </c>
      <c r="T356" s="101">
        <v>5.2884137101312121E-4</v>
      </c>
      <c r="U356" s="101">
        <v>6.0038677548692897E-4</v>
      </c>
      <c r="V356" s="101">
        <v>3.7168478679695956E-4</v>
      </c>
      <c r="W356" s="101">
        <v>4.0936826232525013E-4</v>
      </c>
      <c r="X356" s="101">
        <v>9.5131147405261982E-5</v>
      </c>
      <c r="Y356" s="101">
        <v>0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1.8526414156839501E-2</v>
      </c>
      <c r="D362" s="122">
        <v>4.0813665510699849E-2</v>
      </c>
      <c r="E362" s="122">
        <v>8.9354090987906032E-2</v>
      </c>
      <c r="F362" s="122">
        <v>0.14245972179661492</v>
      </c>
      <c r="G362" s="122">
        <v>0.36371536882093414</v>
      </c>
      <c r="H362" s="122">
        <v>0.48070478718650494</v>
      </c>
      <c r="I362" s="122">
        <v>0.55577795164913957</v>
      </c>
      <c r="J362" s="122">
        <v>0.3400637765228301</v>
      </c>
      <c r="K362" s="122">
        <v>0.29108266463916116</v>
      </c>
      <c r="L362" s="122">
        <v>3.7852168175633763E-2</v>
      </c>
      <c r="M362" s="122">
        <v>2.1637213648565891E-2</v>
      </c>
      <c r="N362" s="122">
        <v>0</v>
      </c>
      <c r="O362" s="122">
        <v>2.0222443371750574E-2</v>
      </c>
      <c r="P362" s="122">
        <v>0.18990725226805247</v>
      </c>
      <c r="Q362" s="122">
        <v>0.41172205427063907</v>
      </c>
      <c r="R362" s="122">
        <v>0.48714802849001604</v>
      </c>
      <c r="S362" s="122">
        <v>0.46245119294754233</v>
      </c>
      <c r="T362" s="122">
        <v>0.53435766920941852</v>
      </c>
      <c r="U362" s="122">
        <v>0.47751701336049057</v>
      </c>
      <c r="V362" s="122">
        <v>0.32401695830560368</v>
      </c>
      <c r="W362" s="122">
        <v>0.22721072962508479</v>
      </c>
      <c r="X362" s="122">
        <v>6.5801828100638352E-2</v>
      </c>
      <c r="Y362" s="122">
        <v>7.7819677178154372E-3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1.8526414156839501E-2</v>
      </c>
      <c r="D363" s="98">
        <v>4.0813665510699849E-2</v>
      </c>
      <c r="E363" s="98">
        <v>8.9354090987906032E-2</v>
      </c>
      <c r="F363" s="98">
        <v>0.14245972179661492</v>
      </c>
      <c r="G363" s="98">
        <v>0.36371536882093414</v>
      </c>
      <c r="H363" s="98">
        <v>0.48070478718650494</v>
      </c>
      <c r="I363" s="98">
        <v>0.55577795164913957</v>
      </c>
      <c r="J363" s="98">
        <v>0.3400637765228301</v>
      </c>
      <c r="K363" s="98">
        <v>0.29108266463916116</v>
      </c>
      <c r="L363" s="98">
        <v>3.7852168175633763E-2</v>
      </c>
      <c r="M363" s="98">
        <v>2.1637213648565891E-2</v>
      </c>
      <c r="N363" s="98">
        <v>0</v>
      </c>
      <c r="O363" s="98">
        <v>2.0222443371750574E-2</v>
      </c>
      <c r="P363" s="98">
        <v>0.18990725226805247</v>
      </c>
      <c r="Q363" s="98">
        <v>0.41172205427063907</v>
      </c>
      <c r="R363" s="98">
        <v>0.48714802849001604</v>
      </c>
      <c r="S363" s="98">
        <v>0.46245119294754233</v>
      </c>
      <c r="T363" s="98">
        <v>0.53435766920941852</v>
      </c>
      <c r="U363" s="98">
        <v>0.47751701336049057</v>
      </c>
      <c r="V363" s="98">
        <v>0.32401695830560368</v>
      </c>
      <c r="W363" s="98">
        <v>0.22721072962508479</v>
      </c>
      <c r="X363" s="98">
        <v>6.5801828100638352E-2</v>
      </c>
      <c r="Y363" s="98">
        <v>7.7819677178154372E-3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7884.6973140623886</v>
      </c>
      <c r="D366" s="117">
        <f t="shared" si="204"/>
        <v>5748.0803090407771</v>
      </c>
      <c r="E366" s="117">
        <f t="shared" si="204"/>
        <v>6197.5365380790918</v>
      </c>
      <c r="F366" s="117">
        <f t="shared" si="204"/>
        <v>5670.1333932109274</v>
      </c>
      <c r="G366" s="117">
        <f t="shared" si="204"/>
        <v>7139.7396109941319</v>
      </c>
      <c r="H366" s="117">
        <f t="shared" si="204"/>
        <v>7815.1398328879304</v>
      </c>
      <c r="I366" s="117">
        <f t="shared" si="204"/>
        <v>7534.3597479664195</v>
      </c>
      <c r="J366" s="117">
        <f t="shared" si="204"/>
        <v>7259.3657266176469</v>
      </c>
      <c r="K366" s="117">
        <f t="shared" si="204"/>
        <v>7961.6632273175464</v>
      </c>
      <c r="L366" s="117">
        <f t="shared" si="204"/>
        <v>7256.9132784176672</v>
      </c>
      <c r="M366" s="117">
        <f t="shared" si="204"/>
        <v>7950.5723729124647</v>
      </c>
      <c r="N366" s="117">
        <f t="shared" si="204"/>
        <v>0</v>
      </c>
      <c r="O366" s="117">
        <f t="shared" si="204"/>
        <v>6282.0532506022028</v>
      </c>
      <c r="P366" s="117">
        <f t="shared" si="204"/>
        <v>5684.286744123825</v>
      </c>
      <c r="Q366" s="117">
        <f t="shared" si="204"/>
        <v>5538.5160608099004</v>
      </c>
      <c r="R366" s="117">
        <f t="shared" ref="R366:V366" si="205">R367+R370+R372+R381</f>
        <v>5535.1531996131189</v>
      </c>
      <c r="S366" s="117">
        <f t="shared" si="205"/>
        <v>5543.3699031748802</v>
      </c>
      <c r="T366" s="117">
        <f t="shared" si="205"/>
        <v>5383.1153782583897</v>
      </c>
      <c r="U366" s="117">
        <f t="shared" si="205"/>
        <v>4915.3019895271482</v>
      </c>
      <c r="V366" s="117">
        <f t="shared" si="205"/>
        <v>5199.774475311151</v>
      </c>
      <c r="W366" s="117">
        <f t="shared" ref="W366:Y366" si="206">W367+W370+W372+W381</f>
        <v>5312.0672964439109</v>
      </c>
      <c r="X366" s="117">
        <f t="shared" si="206"/>
        <v>4138.6219587482519</v>
      </c>
      <c r="Y366" s="117">
        <f t="shared" si="206"/>
        <v>3465.2732143711446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5685.221918143222</v>
      </c>
      <c r="D367" s="122">
        <f t="shared" si="207"/>
        <v>4037.9897625396416</v>
      </c>
      <c r="E367" s="122">
        <f t="shared" si="207"/>
        <v>4476.606431359879</v>
      </c>
      <c r="F367" s="122">
        <f t="shared" si="207"/>
        <v>3954.7343460644934</v>
      </c>
      <c r="G367" s="122">
        <f t="shared" si="207"/>
        <v>5090.6122660037036</v>
      </c>
      <c r="H367" s="122">
        <f t="shared" si="207"/>
        <v>5659.1973392074287</v>
      </c>
      <c r="I367" s="122">
        <f t="shared" si="207"/>
        <v>5319.2201524919064</v>
      </c>
      <c r="J367" s="122">
        <f t="shared" si="207"/>
        <v>4995.4315935924478</v>
      </c>
      <c r="K367" s="122">
        <f t="shared" si="207"/>
        <v>5475.9449142086978</v>
      </c>
      <c r="L367" s="122">
        <f t="shared" si="207"/>
        <v>5095.8144882021716</v>
      </c>
      <c r="M367" s="122">
        <f t="shared" si="207"/>
        <v>5580.1283193227127</v>
      </c>
      <c r="N367" s="122">
        <f t="shared" si="207"/>
        <v>0</v>
      </c>
      <c r="O367" s="122">
        <f t="shared" si="207"/>
        <v>4261.1492686038428</v>
      </c>
      <c r="P367" s="122">
        <f t="shared" si="207"/>
        <v>3751.523084403314</v>
      </c>
      <c r="Q367" s="122">
        <f t="shared" si="207"/>
        <v>3485.6102157500463</v>
      </c>
      <c r="R367" s="122">
        <f t="shared" ref="R367:V367" si="208">SUM(R368:R369)</f>
        <v>3460.474817545507</v>
      </c>
      <c r="S367" s="122">
        <f t="shared" si="208"/>
        <v>3485.1597075098002</v>
      </c>
      <c r="T367" s="122">
        <f t="shared" si="208"/>
        <v>3304.1844988504104</v>
      </c>
      <c r="U367" s="122">
        <f t="shared" si="208"/>
        <v>2897.735814456878</v>
      </c>
      <c r="V367" s="122">
        <f t="shared" si="208"/>
        <v>3095.9010940292965</v>
      </c>
      <c r="W367" s="122">
        <f t="shared" ref="W367:Y367" si="209">SUM(W368:W369)</f>
        <v>3130.4479553498372</v>
      </c>
      <c r="X367" s="122">
        <f t="shared" si="209"/>
        <v>1986.0604350458334</v>
      </c>
      <c r="Y367" s="122">
        <f t="shared" si="209"/>
        <v>1358.3137304352349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5624.1433174785307</v>
      </c>
      <c r="D368" s="98">
        <v>3994.4456561659645</v>
      </c>
      <c r="E368" s="98">
        <v>4428.5015908535433</v>
      </c>
      <c r="F368" s="98">
        <v>3912.3729326542443</v>
      </c>
      <c r="G368" s="98">
        <v>5036.5216806138005</v>
      </c>
      <c r="H368" s="98">
        <v>5599.0039337513035</v>
      </c>
      <c r="I368" s="98">
        <v>5263.1411201543351</v>
      </c>
      <c r="J368" s="98">
        <v>4942.3749773612462</v>
      </c>
      <c r="K368" s="98">
        <v>5417.7096947353484</v>
      </c>
      <c r="L368" s="98">
        <v>5040.9171938019163</v>
      </c>
      <c r="M368" s="98">
        <v>5518.6302056075274</v>
      </c>
      <c r="N368" s="98">
        <v>0</v>
      </c>
      <c r="O368" s="98">
        <v>4210.856451483166</v>
      </c>
      <c r="P368" s="98">
        <v>3705.1030873923492</v>
      </c>
      <c r="Q368" s="98">
        <v>3440.4510161151766</v>
      </c>
      <c r="R368" s="98">
        <v>3414.8828611626277</v>
      </c>
      <c r="S368" s="98">
        <v>3438.3542546590743</v>
      </c>
      <c r="T368" s="98">
        <v>3259.42338393415</v>
      </c>
      <c r="U368" s="98">
        <v>2858.1717512873342</v>
      </c>
      <c r="V368" s="98">
        <v>3052.9870818188829</v>
      </c>
      <c r="W368" s="98">
        <v>3086.5579013777392</v>
      </c>
      <c r="X368" s="98">
        <v>1958.1859547368445</v>
      </c>
      <c r="Y368" s="98">
        <v>1339.1245064140458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61.078600664691379</v>
      </c>
      <c r="D369" s="98">
        <v>43.54410637367728</v>
      </c>
      <c r="E369" s="98">
        <v>48.104840506335528</v>
      </c>
      <c r="F369" s="98">
        <v>42.361413410248886</v>
      </c>
      <c r="G369" s="98">
        <v>54.090585389902934</v>
      </c>
      <c r="H369" s="98">
        <v>60.193405456125383</v>
      </c>
      <c r="I369" s="98">
        <v>56.079032337571114</v>
      </c>
      <c r="J369" s="98">
        <v>53.056616231201509</v>
      </c>
      <c r="K369" s="98">
        <v>58.235219473348998</v>
      </c>
      <c r="L369" s="98">
        <v>54.89729440025576</v>
      </c>
      <c r="M369" s="98">
        <v>61.498113715185632</v>
      </c>
      <c r="N369" s="98">
        <v>0</v>
      </c>
      <c r="O369" s="98">
        <v>50.292817120676645</v>
      </c>
      <c r="P369" s="98">
        <v>46.419997010964934</v>
      </c>
      <c r="Q369" s="98">
        <v>45.159199634869658</v>
      </c>
      <c r="R369" s="98">
        <v>45.591956382879211</v>
      </c>
      <c r="S369" s="98">
        <v>46.805452850725729</v>
      </c>
      <c r="T369" s="98">
        <v>44.761114916260205</v>
      </c>
      <c r="U369" s="98">
        <v>39.564063169543864</v>
      </c>
      <c r="V369" s="98">
        <v>42.914012210413802</v>
      </c>
      <c r="W369" s="98">
        <v>43.890053972097995</v>
      </c>
      <c r="X369" s="98">
        <v>27.87448030898906</v>
      </c>
      <c r="Y369" s="98">
        <v>19.189224021189062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36.937201841117343</v>
      </c>
      <c r="D370" s="122">
        <f t="shared" si="210"/>
        <v>27.286360954782818</v>
      </c>
      <c r="E370" s="122">
        <f t="shared" si="210"/>
        <v>37.652650079119134</v>
      </c>
      <c r="F370" s="122">
        <f t="shared" si="210"/>
        <v>19.672643422048246</v>
      </c>
      <c r="G370" s="122">
        <f t="shared" si="210"/>
        <v>19.640357758207539</v>
      </c>
      <c r="H370" s="122">
        <f t="shared" si="210"/>
        <v>19.886177160179948</v>
      </c>
      <c r="I370" s="122">
        <f t="shared" si="210"/>
        <v>31.123821021926222</v>
      </c>
      <c r="J370" s="122">
        <f t="shared" si="210"/>
        <v>21.592295857749196</v>
      </c>
      <c r="K370" s="122">
        <f t="shared" si="210"/>
        <v>56.308719357297754</v>
      </c>
      <c r="L370" s="122">
        <f t="shared" si="210"/>
        <v>19.579684046213746</v>
      </c>
      <c r="M370" s="122">
        <f t="shared" si="210"/>
        <v>23.981066108081198</v>
      </c>
      <c r="N370" s="122">
        <f t="shared" si="210"/>
        <v>0</v>
      </c>
      <c r="O370" s="122">
        <f t="shared" si="210"/>
        <v>20.250570641871594</v>
      </c>
      <c r="P370" s="122">
        <f t="shared" si="210"/>
        <v>45.205672819386585</v>
      </c>
      <c r="Q370" s="122">
        <f t="shared" si="210"/>
        <v>23.673712191829527</v>
      </c>
      <c r="R370" s="122">
        <f t="shared" si="210"/>
        <v>48.53797205372129</v>
      </c>
      <c r="S370" s="122">
        <f t="shared" si="210"/>
        <v>57.251187236332235</v>
      </c>
      <c r="T370" s="122">
        <f t="shared" si="210"/>
        <v>44.747764119382481</v>
      </c>
      <c r="U370" s="122">
        <f t="shared" si="210"/>
        <v>35.989876248223553</v>
      </c>
      <c r="V370" s="122">
        <f t="shared" si="210"/>
        <v>38.545775497764154</v>
      </c>
      <c r="W370" s="122">
        <f t="shared" si="210"/>
        <v>19.806398732301506</v>
      </c>
      <c r="X370" s="122">
        <f t="shared" si="210"/>
        <v>48.26811081101787</v>
      </c>
      <c r="Y370" s="122">
        <f t="shared" si="210"/>
        <v>28.185912421542106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36.937201841117343</v>
      </c>
      <c r="D371" s="98">
        <f>RES_hhdet_in_fech!D67</f>
        <v>27.286360954782818</v>
      </c>
      <c r="E371" s="98">
        <f>RES_hhdet_in_fech!E67</f>
        <v>37.652650079119134</v>
      </c>
      <c r="F371" s="98">
        <f>RES_hhdet_in_fech!F67</f>
        <v>19.672643422048246</v>
      </c>
      <c r="G371" s="98">
        <f>RES_hhdet_in_fech!G67</f>
        <v>19.640357758207539</v>
      </c>
      <c r="H371" s="98">
        <f>RES_hhdet_in_fech!H67</f>
        <v>19.886177160179948</v>
      </c>
      <c r="I371" s="98">
        <f>RES_hhdet_in_fech!I67</f>
        <v>31.123821021926222</v>
      </c>
      <c r="J371" s="98">
        <f>RES_hhdet_in_fech!J67</f>
        <v>21.592295857749196</v>
      </c>
      <c r="K371" s="98">
        <f>RES_hhdet_in_fech!K67</f>
        <v>56.308719357297754</v>
      </c>
      <c r="L371" s="98">
        <f>RES_hhdet_in_fech!L67</f>
        <v>19.579684046213746</v>
      </c>
      <c r="M371" s="98">
        <f>RES_hhdet_in_fech!M67</f>
        <v>23.981066108081198</v>
      </c>
      <c r="N371" s="98">
        <f>RES_hhdet_in_fech!N67</f>
        <v>0</v>
      </c>
      <c r="O371" s="98">
        <f>RES_hhdet_in_fech!O67</f>
        <v>20.250570641871594</v>
      </c>
      <c r="P371" s="98">
        <f>RES_hhdet_in_fech!P67</f>
        <v>45.205672819386585</v>
      </c>
      <c r="Q371" s="98">
        <f>RES_hhdet_in_fech!Q67</f>
        <v>23.673712191829527</v>
      </c>
      <c r="R371" s="98">
        <f>RES_hhdet_in_fech!R67</f>
        <v>48.53797205372129</v>
      </c>
      <c r="S371" s="98">
        <f>RES_hhdet_in_fech!S67</f>
        <v>57.251187236332235</v>
      </c>
      <c r="T371" s="98">
        <f>RES_hhdet_in_fech!T67</f>
        <v>44.747764119382481</v>
      </c>
      <c r="U371" s="98">
        <f>RES_hhdet_in_fech!U67</f>
        <v>35.989876248223553</v>
      </c>
      <c r="V371" s="98">
        <f>RES_hhdet_in_fech!V67</f>
        <v>38.545775497764154</v>
      </c>
      <c r="W371" s="98">
        <f>RES_hhdet_in_fech!W67</f>
        <v>19.806398732301506</v>
      </c>
      <c r="X371" s="98">
        <f>RES_hhdet_in_fech!X67</f>
        <v>48.26811081101787</v>
      </c>
      <c r="Y371" s="98">
        <f>RES_hhdet_in_fech!Y67</f>
        <v>28.185912421542106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1421.0479738847391</v>
      </c>
      <c r="D372" s="122">
        <v>1107.7143118600102</v>
      </c>
      <c r="E372" s="122">
        <v>1086.1280660034647</v>
      </c>
      <c r="F372" s="122">
        <v>1066.4127780896192</v>
      </c>
      <c r="G372" s="122">
        <v>1290.7949769528004</v>
      </c>
      <c r="H372" s="122">
        <v>1348.6132162979864</v>
      </c>
      <c r="I372" s="122">
        <v>1353.9984864758108</v>
      </c>
      <c r="J372" s="122">
        <v>1432.9878493173062</v>
      </c>
      <c r="K372" s="122">
        <v>1565.668199549968</v>
      </c>
      <c r="L372" s="122">
        <v>1367.4256462136755</v>
      </c>
      <c r="M372" s="122">
        <v>1530.4968323873386</v>
      </c>
      <c r="N372" s="122">
        <v>0</v>
      </c>
      <c r="O372" s="122">
        <v>1302.8187943330345</v>
      </c>
      <c r="P372" s="122">
        <v>1184.2517970252927</v>
      </c>
      <c r="Q372" s="122">
        <v>1279.0226635617628</v>
      </c>
      <c r="R372" s="122">
        <v>1242.8169110047361</v>
      </c>
      <c r="S372" s="122">
        <v>1223.7186185585495</v>
      </c>
      <c r="T372" s="122">
        <v>1250.8728909475615</v>
      </c>
      <c r="U372" s="122">
        <v>1232.2300685416574</v>
      </c>
      <c r="V372" s="122">
        <v>1299.8990062930977</v>
      </c>
      <c r="W372" s="122">
        <v>1373.1097086499522</v>
      </c>
      <c r="X372" s="122">
        <v>1335.5295598973519</v>
      </c>
      <c r="Y372" s="122">
        <v>1328.0106841168672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1546.7976689482712</v>
      </c>
      <c r="D373" s="98">
        <v>922.4341589752263</v>
      </c>
      <c r="E373" s="98">
        <v>941.66615397108365</v>
      </c>
      <c r="F373" s="98">
        <v>941.11006902966017</v>
      </c>
      <c r="G373" s="98">
        <v>1304.3291992696836</v>
      </c>
      <c r="H373" s="98">
        <v>1389.0031084526677</v>
      </c>
      <c r="I373" s="98">
        <v>1427.0496170896756</v>
      </c>
      <c r="J373" s="98">
        <v>1453.8074873451008</v>
      </c>
      <c r="K373" s="98">
        <v>1723.5867857003273</v>
      </c>
      <c r="L373" s="98">
        <v>1506.1781680594715</v>
      </c>
      <c r="M373" s="98">
        <v>1568.3157133946095</v>
      </c>
      <c r="N373" s="98">
        <v>0</v>
      </c>
      <c r="O373" s="98">
        <v>1162.1827998362357</v>
      </c>
      <c r="P373" s="98">
        <v>1005.0676730617782</v>
      </c>
      <c r="Q373" s="98">
        <v>1290.6620280516127</v>
      </c>
      <c r="R373" s="98">
        <v>1241.7920514048342</v>
      </c>
      <c r="S373" s="98">
        <v>1149.8956902520465</v>
      </c>
      <c r="T373" s="98">
        <v>1229.9625546475638</v>
      </c>
      <c r="U373" s="98">
        <v>1196.5703798233728</v>
      </c>
      <c r="V373" s="98">
        <v>1264.8997890056612</v>
      </c>
      <c r="W373" s="98">
        <v>1380.9178838329121</v>
      </c>
      <c r="X373" s="98">
        <v>1283.1904996578462</v>
      </c>
      <c r="Y373" s="98">
        <v>1255.8895032783537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1090.7955983194931</v>
      </c>
      <c r="M374" s="98">
        <v>0</v>
      </c>
      <c r="N374" s="98">
        <v>0</v>
      </c>
      <c r="O374" s="98">
        <v>0</v>
      </c>
      <c r="P374" s="98">
        <v>790.98749817562123</v>
      </c>
      <c r="Q374" s="98">
        <v>1034.973498294223</v>
      </c>
      <c r="R374" s="98">
        <v>1017.8967443796112</v>
      </c>
      <c r="S374" s="98">
        <v>959.3531351697344</v>
      </c>
      <c r="T374" s="98">
        <v>1029.8428154035657</v>
      </c>
      <c r="U374" s="98">
        <v>1010.7163045018594</v>
      </c>
      <c r="V374" s="98">
        <v>1077.4465033479657</v>
      </c>
      <c r="W374" s="98">
        <v>1183.2610062851957</v>
      </c>
      <c r="X374" s="98">
        <v>1103.0736200376125</v>
      </c>
      <c r="Y374" s="98">
        <v>0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521.38710338369276</v>
      </c>
      <c r="M375" s="101">
        <v>0</v>
      </c>
      <c r="N375" s="101">
        <v>0</v>
      </c>
      <c r="O375" s="101">
        <v>0</v>
      </c>
      <c r="P375" s="101">
        <v>349.53769899803098</v>
      </c>
      <c r="Q375" s="101">
        <v>421.79992804321705</v>
      </c>
      <c r="R375" s="101">
        <v>436.76898115151198</v>
      </c>
      <c r="S375" s="101">
        <v>430.42944284384976</v>
      </c>
      <c r="T375" s="101">
        <v>436.4241854931019</v>
      </c>
      <c r="U375" s="101">
        <v>424.68577616991257</v>
      </c>
      <c r="V375" s="101">
        <v>460.09703257694537</v>
      </c>
      <c r="W375" s="101">
        <v>506.7442344093509</v>
      </c>
      <c r="X375" s="101">
        <v>471.03954944178037</v>
      </c>
      <c r="Y375" s="101">
        <v>0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569.40849493580049</v>
      </c>
      <c r="M376" s="104">
        <v>0</v>
      </c>
      <c r="N376" s="104">
        <v>0</v>
      </c>
      <c r="O376" s="104">
        <v>0</v>
      </c>
      <c r="P376" s="104">
        <v>441.44979917759014</v>
      </c>
      <c r="Q376" s="104">
        <v>613.1735702510058</v>
      </c>
      <c r="R376" s="104">
        <v>581.12776322809907</v>
      </c>
      <c r="S376" s="104">
        <v>528.92369232588464</v>
      </c>
      <c r="T376" s="104">
        <v>593.41862991046366</v>
      </c>
      <c r="U376" s="104">
        <v>586.0305283319467</v>
      </c>
      <c r="V376" s="104">
        <v>617.34947077102015</v>
      </c>
      <c r="W376" s="104">
        <v>676.51677187584482</v>
      </c>
      <c r="X376" s="104">
        <v>632.03407059583219</v>
      </c>
      <c r="Y376" s="104">
        <v>0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1150.4955996571402</v>
      </c>
      <c r="D377" s="101">
        <v>1294.1207878626344</v>
      </c>
      <c r="E377" s="101">
        <v>1251.3250474285062</v>
      </c>
      <c r="F377" s="101">
        <v>1212.0456191603671</v>
      </c>
      <c r="G377" s="101">
        <v>1274.9532806671373</v>
      </c>
      <c r="H377" s="101">
        <v>1302.2235728254727</v>
      </c>
      <c r="I377" s="101">
        <v>1273.3682281845295</v>
      </c>
      <c r="J377" s="101">
        <v>1413.6361190298994</v>
      </c>
      <c r="K377" s="101">
        <v>1456.2700535631832</v>
      </c>
      <c r="L377" s="101">
        <v>1506.5670315092436</v>
      </c>
      <c r="M377" s="101">
        <v>1557.8934043749043</v>
      </c>
      <c r="N377" s="101">
        <v>0</v>
      </c>
      <c r="O377" s="101">
        <v>1350.94098454498</v>
      </c>
      <c r="P377" s="101">
        <v>1323.9898105524783</v>
      </c>
      <c r="Q377" s="101">
        <v>1267.7787783340598</v>
      </c>
      <c r="R377" s="101">
        <v>1274.0683656161852</v>
      </c>
      <c r="S377" s="101">
        <v>1321.2577146636049</v>
      </c>
      <c r="T377" s="101">
        <v>1314.1152587310125</v>
      </c>
      <c r="U377" s="101">
        <v>1285.4380657275683</v>
      </c>
      <c r="V377" s="101">
        <v>1336.8674185827949</v>
      </c>
      <c r="W377" s="101">
        <v>1393.7860524784642</v>
      </c>
      <c r="X377" s="101">
        <v>1378.3436716480658</v>
      </c>
      <c r="Y377" s="101">
        <v>1362.2702015933671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1107.9084513561654</v>
      </c>
      <c r="M378" s="104">
        <v>1143.4362648535478</v>
      </c>
      <c r="N378" s="104">
        <v>0</v>
      </c>
      <c r="O378" s="104">
        <v>1008.8136170079199</v>
      </c>
      <c r="P378" s="104">
        <v>1009.5722385228618</v>
      </c>
      <c r="Q378" s="104">
        <v>969.08804335267655</v>
      </c>
      <c r="R378" s="104">
        <v>994.54887766678587</v>
      </c>
      <c r="S378" s="104">
        <v>1051.6319382798058</v>
      </c>
      <c r="T378" s="104">
        <v>1049.3204409950004</v>
      </c>
      <c r="U378" s="104">
        <v>1034.796910759032</v>
      </c>
      <c r="V378" s="104">
        <v>1087.7946119387368</v>
      </c>
      <c r="W378" s="104">
        <v>1143.4604454290443</v>
      </c>
      <c r="X378" s="104">
        <v>1140.9292173730107</v>
      </c>
      <c r="Y378" s="104">
        <v>1134.5129338077231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522.66242435016989</v>
      </c>
      <c r="M379" s="98">
        <v>522.89592878451833</v>
      </c>
      <c r="N379" s="98">
        <v>0</v>
      </c>
      <c r="O379" s="98">
        <v>451.20646398490214</v>
      </c>
      <c r="P379" s="98">
        <v>459.44354050600401</v>
      </c>
      <c r="Q379" s="98">
        <v>411.90866427749398</v>
      </c>
      <c r="R379" s="98">
        <v>446.58285962068203</v>
      </c>
      <c r="S379" s="98">
        <v>494.12707142424898</v>
      </c>
      <c r="T379" s="98">
        <v>467.15650238071129</v>
      </c>
      <c r="U379" s="98">
        <v>456.63088458144944</v>
      </c>
      <c r="V379" s="98">
        <v>486.42596278838948</v>
      </c>
      <c r="W379" s="98">
        <v>510.93479652167071</v>
      </c>
      <c r="X379" s="98">
        <v>505.53983180221041</v>
      </c>
      <c r="Y379" s="98">
        <v>494.79500416598444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585.24602700599564</v>
      </c>
      <c r="M380" s="98">
        <v>620.54033606902954</v>
      </c>
      <c r="N380" s="98">
        <v>0</v>
      </c>
      <c r="O380" s="98">
        <v>557.60715302301776</v>
      </c>
      <c r="P380" s="98">
        <v>550.12869801685804</v>
      </c>
      <c r="Q380" s="98">
        <v>557.1793790751824</v>
      </c>
      <c r="R380" s="98">
        <v>547.96601804610384</v>
      </c>
      <c r="S380" s="98">
        <v>557.50486685555666</v>
      </c>
      <c r="T380" s="98">
        <v>582.16393861428901</v>
      </c>
      <c r="U380" s="98">
        <v>578.16602617758269</v>
      </c>
      <c r="V380" s="98">
        <v>601.36864915034721</v>
      </c>
      <c r="W380" s="98">
        <v>632.52564890737358</v>
      </c>
      <c r="X380" s="98">
        <v>635.38938557080019</v>
      </c>
      <c r="Y380" s="98">
        <v>639.71792964173881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741.49022019331028</v>
      </c>
      <c r="D381" s="122">
        <v>575.08987368634314</v>
      </c>
      <c r="E381" s="122">
        <v>597.14939063662996</v>
      </c>
      <c r="F381" s="122">
        <v>629.31362563476716</v>
      </c>
      <c r="G381" s="122">
        <v>738.69201027942051</v>
      </c>
      <c r="H381" s="122">
        <v>787.44310022233526</v>
      </c>
      <c r="I381" s="122">
        <v>830.01728797677606</v>
      </c>
      <c r="J381" s="122">
        <v>809.35398785014331</v>
      </c>
      <c r="K381" s="122">
        <v>863.74139420158338</v>
      </c>
      <c r="L381" s="122">
        <v>774.09345995560659</v>
      </c>
      <c r="M381" s="122">
        <v>815.96615509433161</v>
      </c>
      <c r="N381" s="122">
        <v>0</v>
      </c>
      <c r="O381" s="122">
        <v>697.8346170234546</v>
      </c>
      <c r="P381" s="122">
        <v>703.30618987583182</v>
      </c>
      <c r="Q381" s="122">
        <v>750.20946930626212</v>
      </c>
      <c r="R381" s="122">
        <v>783.32349900915381</v>
      </c>
      <c r="S381" s="122">
        <v>777.24038987019901</v>
      </c>
      <c r="T381" s="122">
        <v>783.31022434103568</v>
      </c>
      <c r="U381" s="122">
        <v>749.34623028038902</v>
      </c>
      <c r="V381" s="122">
        <v>765.42859949099238</v>
      </c>
      <c r="W381" s="122">
        <v>788.70323371182008</v>
      </c>
      <c r="X381" s="122">
        <v>768.76385299404876</v>
      </c>
      <c r="Y381" s="122">
        <v>750.76288739750032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849.38043089021573</v>
      </c>
      <c r="D382" s="98">
        <v>544.71123035625317</v>
      </c>
      <c r="E382" s="98">
        <v>577.59085626594378</v>
      </c>
      <c r="F382" s="98">
        <v>610.1953528286756</v>
      </c>
      <c r="G382" s="98">
        <v>799.70148851410272</v>
      </c>
      <c r="H382" s="98">
        <v>881.22843227540932</v>
      </c>
      <c r="I382" s="98">
        <v>945.67729659838642</v>
      </c>
      <c r="J382" s="98">
        <v>907.22924105306276</v>
      </c>
      <c r="K382" s="98">
        <v>1039.1410915606762</v>
      </c>
      <c r="L382" s="98">
        <v>892.4956421270067</v>
      </c>
      <c r="M382" s="98">
        <v>982.90031310432471</v>
      </c>
      <c r="N382" s="98">
        <v>0</v>
      </c>
      <c r="O382" s="98">
        <v>848.56723481703762</v>
      </c>
      <c r="P382" s="98">
        <v>868.25587665646947</v>
      </c>
      <c r="Q382" s="98">
        <v>927.07216047319935</v>
      </c>
      <c r="R382" s="98">
        <v>978.937316268941</v>
      </c>
      <c r="S382" s="98">
        <v>939.99005344410944</v>
      </c>
      <c r="T382" s="98">
        <v>1000.7030743371135</v>
      </c>
      <c r="U382" s="98">
        <v>975.41823904712885</v>
      </c>
      <c r="V382" s="98">
        <v>1037.0795368466072</v>
      </c>
      <c r="W382" s="98">
        <v>1130.681778993426</v>
      </c>
      <c r="X382" s="98">
        <v>1044.2825073992556</v>
      </c>
      <c r="Y382" s="98">
        <v>1014.005863304802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624.9687926406524</v>
      </c>
      <c r="D383" s="33">
        <v>614.08806287479763</v>
      </c>
      <c r="E383" s="33">
        <v>622.41387179674041</v>
      </c>
      <c r="F383" s="33">
        <v>654.34275741714748</v>
      </c>
      <c r="G383" s="33">
        <v>658.81215854424306</v>
      </c>
      <c r="H383" s="33">
        <v>666.87471284710762</v>
      </c>
      <c r="I383" s="33">
        <v>687.52337388325964</v>
      </c>
      <c r="J383" s="33">
        <v>704.28951708980912</v>
      </c>
      <c r="K383" s="33">
        <v>707.29163199125469</v>
      </c>
      <c r="L383" s="33">
        <v>702.84859389258622</v>
      </c>
      <c r="M383" s="33">
        <v>738.20622679053145</v>
      </c>
      <c r="N383" s="33">
        <v>0</v>
      </c>
      <c r="O383" s="33">
        <v>662.40344391659653</v>
      </c>
      <c r="P383" s="33">
        <v>655.24578880415265</v>
      </c>
      <c r="Q383" s="33">
        <v>700.68431231198019</v>
      </c>
      <c r="R383" s="33">
        <v>702.73623170801386</v>
      </c>
      <c r="S383" s="33">
        <v>718.42742733258638</v>
      </c>
      <c r="T383" s="33">
        <v>696.18172723786302</v>
      </c>
      <c r="U383" s="33">
        <v>682.57413947369014</v>
      </c>
      <c r="V383" s="33">
        <v>709.31376438762254</v>
      </c>
      <c r="W383" s="33">
        <v>740.32151146595095</v>
      </c>
      <c r="X383" s="33">
        <v>725.65361218440751</v>
      </c>
      <c r="Y383" s="33">
        <v>715.90841671987846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4058.2517760906276</v>
      </c>
      <c r="D385" s="117">
        <f t="shared" si="211"/>
        <v>3021.9795325791765</v>
      </c>
      <c r="E385" s="117">
        <f t="shared" si="211"/>
        <v>3286.5681405562414</v>
      </c>
      <c r="F385" s="117">
        <f t="shared" si="211"/>
        <v>3021.9095871614427</v>
      </c>
      <c r="G385" s="117">
        <f t="shared" si="211"/>
        <v>3805.4814508332911</v>
      </c>
      <c r="H385" s="117">
        <f t="shared" si="211"/>
        <v>4192.109362346172</v>
      </c>
      <c r="I385" s="117">
        <f t="shared" si="211"/>
        <v>4116.2829121588711</v>
      </c>
      <c r="J385" s="117">
        <f t="shared" si="211"/>
        <v>4007.0349103669814</v>
      </c>
      <c r="K385" s="117">
        <f t="shared" si="211"/>
        <v>4517.1413008575364</v>
      </c>
      <c r="L385" s="117">
        <f t="shared" si="211"/>
        <v>4200.1790140422208</v>
      </c>
      <c r="M385" s="117">
        <f t="shared" si="211"/>
        <v>4632.8351881844919</v>
      </c>
      <c r="N385" s="117">
        <f t="shared" si="211"/>
        <v>0</v>
      </c>
      <c r="O385" s="117">
        <f t="shared" si="211"/>
        <v>3975.5860044485735</v>
      </c>
      <c r="P385" s="117">
        <f t="shared" si="211"/>
        <v>3848.8223492517445</v>
      </c>
      <c r="Q385" s="117">
        <f t="shared" si="211"/>
        <v>3864.2367650380133</v>
      </c>
      <c r="R385" s="117">
        <f t="shared" ref="R385:V385" si="212">R386+R389+R391+R400</f>
        <v>3997.6898249313772</v>
      </c>
      <c r="S385" s="117">
        <f t="shared" si="212"/>
        <v>4099.9375411545243</v>
      </c>
      <c r="T385" s="117">
        <f t="shared" si="212"/>
        <v>4008.9826766067072</v>
      </c>
      <c r="U385" s="117">
        <f t="shared" si="212"/>
        <v>3701.498524795808</v>
      </c>
      <c r="V385" s="117">
        <f t="shared" si="212"/>
        <v>3966.227476835586</v>
      </c>
      <c r="W385" s="117">
        <f t="shared" ref="W385:Y385" si="213">W386+W389+W391+W400</f>
        <v>4041.7783997603365</v>
      </c>
      <c r="X385" s="117">
        <f t="shared" si="213"/>
        <v>3283.1938111010654</v>
      </c>
      <c r="Y385" s="117">
        <f t="shared" si="213"/>
        <v>2744.7953392701656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2759.4254058822921</v>
      </c>
      <c r="D386" s="122">
        <f t="shared" si="214"/>
        <v>1978.1459821572905</v>
      </c>
      <c r="E386" s="122">
        <f t="shared" si="214"/>
        <v>2214.3212973532991</v>
      </c>
      <c r="F386" s="122">
        <f t="shared" si="214"/>
        <v>1974.9412688786877</v>
      </c>
      <c r="G386" s="122">
        <f t="shared" si="214"/>
        <v>2567.4942458890573</v>
      </c>
      <c r="H386" s="122">
        <f t="shared" si="214"/>
        <v>2883.9203523981409</v>
      </c>
      <c r="I386" s="122">
        <f t="shared" si="214"/>
        <v>2739.7827807584954</v>
      </c>
      <c r="J386" s="122">
        <f t="shared" si="214"/>
        <v>2603.5471162981403</v>
      </c>
      <c r="K386" s="122">
        <f t="shared" si="214"/>
        <v>2891.5775047106608</v>
      </c>
      <c r="L386" s="122">
        <f t="shared" si="214"/>
        <v>2730.4145708653391</v>
      </c>
      <c r="M386" s="122">
        <f t="shared" si="214"/>
        <v>3070.0325497843824</v>
      </c>
      <c r="N386" s="122">
        <f t="shared" si="214"/>
        <v>0</v>
      </c>
      <c r="O386" s="122">
        <f t="shared" si="214"/>
        <v>2578.465140467129</v>
      </c>
      <c r="P386" s="122">
        <f t="shared" si="214"/>
        <v>2412.458173216135</v>
      </c>
      <c r="Q386" s="122">
        <f t="shared" si="214"/>
        <v>2353.0521791829242</v>
      </c>
      <c r="R386" s="122">
        <f t="shared" ref="R386:V386" si="215">SUM(R387:R388)</f>
        <v>2392.2741026497147</v>
      </c>
      <c r="S386" s="122">
        <f t="shared" si="215"/>
        <v>2452.7741601031303</v>
      </c>
      <c r="T386" s="122">
        <f t="shared" si="215"/>
        <v>2358.825332197749</v>
      </c>
      <c r="U386" s="122">
        <f t="shared" si="215"/>
        <v>2094.2397113280322</v>
      </c>
      <c r="V386" s="122">
        <f t="shared" si="215"/>
        <v>2262.4570443714374</v>
      </c>
      <c r="W386" s="122">
        <f t="shared" ref="W386:Y386" si="216">SUM(W387:W388)</f>
        <v>2306.7640151407554</v>
      </c>
      <c r="X386" s="122">
        <f t="shared" si="216"/>
        <v>1470.6414325462654</v>
      </c>
      <c r="Y386" s="122">
        <f t="shared" si="216"/>
        <v>1009.2899966647739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2698.3468052176008</v>
      </c>
      <c r="D387" s="98">
        <v>1934.6018757836132</v>
      </c>
      <c r="E387" s="98">
        <v>2166.2164568469634</v>
      </c>
      <c r="F387" s="98">
        <v>1932.5798554684388</v>
      </c>
      <c r="G387" s="98">
        <v>2513.4036604991543</v>
      </c>
      <c r="H387" s="98">
        <v>2823.7269469420157</v>
      </c>
      <c r="I387" s="98">
        <v>2683.7037484209241</v>
      </c>
      <c r="J387" s="98">
        <v>2550.4905000669387</v>
      </c>
      <c r="K387" s="98">
        <v>2833.3422852373119</v>
      </c>
      <c r="L387" s="98">
        <v>2675.5172764650833</v>
      </c>
      <c r="M387" s="98">
        <v>3008.5344360691965</v>
      </c>
      <c r="N387" s="98">
        <v>0</v>
      </c>
      <c r="O387" s="98">
        <v>2528.1723233464522</v>
      </c>
      <c r="P387" s="98">
        <v>2366.0381762051702</v>
      </c>
      <c r="Q387" s="98">
        <v>2307.8929795480544</v>
      </c>
      <c r="R387" s="98">
        <v>2346.6821462668354</v>
      </c>
      <c r="S387" s="98">
        <v>2405.9687072524043</v>
      </c>
      <c r="T387" s="98">
        <v>2314.0642172814887</v>
      </c>
      <c r="U387" s="98">
        <v>2054.6756481584885</v>
      </c>
      <c r="V387" s="98">
        <v>2219.5430321610238</v>
      </c>
      <c r="W387" s="98">
        <v>2262.8739611686574</v>
      </c>
      <c r="X387" s="98">
        <v>1442.7669522372764</v>
      </c>
      <c r="Y387" s="98">
        <v>990.10077264358483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61.078600664691379</v>
      </c>
      <c r="D388" s="98">
        <v>43.54410637367728</v>
      </c>
      <c r="E388" s="98">
        <v>48.104840506335528</v>
      </c>
      <c r="F388" s="98">
        <v>42.361413410248886</v>
      </c>
      <c r="G388" s="98">
        <v>54.090585389902934</v>
      </c>
      <c r="H388" s="98">
        <v>60.193405456125383</v>
      </c>
      <c r="I388" s="98">
        <v>56.079032337571114</v>
      </c>
      <c r="J388" s="98">
        <v>53.056616231201509</v>
      </c>
      <c r="K388" s="98">
        <v>58.235219473348998</v>
      </c>
      <c r="L388" s="98">
        <v>54.89729440025576</v>
      </c>
      <c r="M388" s="98">
        <v>61.498113715185632</v>
      </c>
      <c r="N388" s="98">
        <v>0</v>
      </c>
      <c r="O388" s="98">
        <v>50.292817120676645</v>
      </c>
      <c r="P388" s="98">
        <v>46.419997010964934</v>
      </c>
      <c r="Q388" s="98">
        <v>45.159199634869658</v>
      </c>
      <c r="R388" s="98">
        <v>45.591956382879211</v>
      </c>
      <c r="S388" s="98">
        <v>46.805452850725729</v>
      </c>
      <c r="T388" s="98">
        <v>44.761114916260205</v>
      </c>
      <c r="U388" s="98">
        <v>39.564063169543864</v>
      </c>
      <c r="V388" s="98">
        <v>42.914012210413802</v>
      </c>
      <c r="W388" s="98">
        <v>43.890053972097995</v>
      </c>
      <c r="X388" s="98">
        <v>27.87448030898906</v>
      </c>
      <c r="Y388" s="98">
        <v>19.189224021189062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77.018913081702152</v>
      </c>
      <c r="D389" s="122">
        <f t="shared" si="217"/>
        <v>59.104228789906777</v>
      </c>
      <c r="E389" s="122">
        <f t="shared" si="217"/>
        <v>84.651693119463189</v>
      </c>
      <c r="F389" s="122">
        <f t="shared" si="217"/>
        <v>45.857738195766018</v>
      </c>
      <c r="G389" s="122">
        <f t="shared" si="217"/>
        <v>47.431363452248981</v>
      </c>
      <c r="H389" s="122">
        <f t="shared" si="217"/>
        <v>49.715700818709202</v>
      </c>
      <c r="I389" s="122">
        <f t="shared" si="217"/>
        <v>80.492295959411237</v>
      </c>
      <c r="J389" s="122">
        <f t="shared" si="217"/>
        <v>57.737673607652724</v>
      </c>
      <c r="K389" s="122">
        <f t="shared" si="217"/>
        <v>155.62407246980189</v>
      </c>
      <c r="L389" s="122">
        <f t="shared" si="217"/>
        <v>55.910881511629853</v>
      </c>
      <c r="M389" s="122">
        <f t="shared" si="217"/>
        <v>71.001733403665668</v>
      </c>
      <c r="N389" s="122">
        <f t="shared" si="217"/>
        <v>0</v>
      </c>
      <c r="O389" s="122">
        <f t="shared" si="217"/>
        <v>65.2313149112952</v>
      </c>
      <c r="P389" s="122">
        <f t="shared" si="217"/>
        <v>152.0173318657026</v>
      </c>
      <c r="Q389" s="122">
        <f t="shared" si="217"/>
        <v>82.182279037405522</v>
      </c>
      <c r="R389" s="122">
        <f t="shared" si="217"/>
        <v>169.64032486848654</v>
      </c>
      <c r="S389" s="122">
        <f t="shared" si="217"/>
        <v>200.24280824881311</v>
      </c>
      <c r="T389" s="122">
        <f t="shared" si="217"/>
        <v>156.64067790002855</v>
      </c>
      <c r="U389" s="122">
        <f t="shared" si="217"/>
        <v>126.09970973543096</v>
      </c>
      <c r="V389" s="122">
        <f t="shared" si="217"/>
        <v>135.41070187538978</v>
      </c>
      <c r="W389" s="122">
        <f t="shared" si="217"/>
        <v>70.179543586124097</v>
      </c>
      <c r="X389" s="122">
        <f t="shared" si="217"/>
        <v>172.88604679050303</v>
      </c>
      <c r="Y389" s="122">
        <f t="shared" si="217"/>
        <v>102.17938365653787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77.018913081702152</v>
      </c>
      <c r="D390" s="98">
        <f>RES_hhdet_in_tesh!D67</f>
        <v>59.104228789906777</v>
      </c>
      <c r="E390" s="98">
        <f>RES_hhdet_in_tesh!E67</f>
        <v>84.651693119463189</v>
      </c>
      <c r="F390" s="98">
        <f>RES_hhdet_in_tesh!F67</f>
        <v>45.857738195766018</v>
      </c>
      <c r="G390" s="98">
        <f>RES_hhdet_in_tesh!G67</f>
        <v>47.431363452248981</v>
      </c>
      <c r="H390" s="98">
        <f>RES_hhdet_in_tesh!H67</f>
        <v>49.715700818709202</v>
      </c>
      <c r="I390" s="98">
        <f>RES_hhdet_in_tesh!I67</f>
        <v>80.492295959411237</v>
      </c>
      <c r="J390" s="98">
        <f>RES_hhdet_in_tesh!J67</f>
        <v>57.737673607652724</v>
      </c>
      <c r="K390" s="98">
        <f>RES_hhdet_in_tesh!K67</f>
        <v>155.62407246980189</v>
      </c>
      <c r="L390" s="98">
        <f>RES_hhdet_in_tesh!L67</f>
        <v>55.910881511629853</v>
      </c>
      <c r="M390" s="98">
        <f>RES_hhdet_in_tesh!M67</f>
        <v>71.001733403665668</v>
      </c>
      <c r="N390" s="98">
        <f>RES_hhdet_in_tesh!N67</f>
        <v>0</v>
      </c>
      <c r="O390" s="98">
        <f>RES_hhdet_in_tesh!O67</f>
        <v>65.2313149112952</v>
      </c>
      <c r="P390" s="98">
        <f>RES_hhdet_in_tesh!P67</f>
        <v>152.0173318657026</v>
      </c>
      <c r="Q390" s="98">
        <f>RES_hhdet_in_tesh!Q67</f>
        <v>82.182279037405522</v>
      </c>
      <c r="R390" s="98">
        <f>RES_hhdet_in_tesh!R67</f>
        <v>169.64032486848654</v>
      </c>
      <c r="S390" s="98">
        <f>RES_hhdet_in_tesh!S67</f>
        <v>200.24280824881311</v>
      </c>
      <c r="T390" s="98">
        <f>RES_hhdet_in_tesh!T67</f>
        <v>156.64067790002855</v>
      </c>
      <c r="U390" s="98">
        <f>RES_hhdet_in_tesh!U67</f>
        <v>126.09970973543096</v>
      </c>
      <c r="V390" s="98">
        <f>RES_hhdet_in_tesh!V67</f>
        <v>135.41070187538978</v>
      </c>
      <c r="W390" s="98">
        <f>RES_hhdet_in_tesh!W67</f>
        <v>70.179543586124097</v>
      </c>
      <c r="X390" s="98">
        <f>RES_hhdet_in_tesh!X67</f>
        <v>172.88604679050303</v>
      </c>
      <c r="Y390" s="98">
        <f>RES_hhdet_in_tesh!Y67</f>
        <v>102.17938365653787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750.21282188743214</v>
      </c>
      <c r="D391" s="122">
        <v>612.23254912507673</v>
      </c>
      <c r="E391" s="122">
        <v>601.54601850386973</v>
      </c>
      <c r="F391" s="122">
        <v>594.1487534177038</v>
      </c>
      <c r="G391" s="122">
        <v>720.43899149863864</v>
      </c>
      <c r="H391" s="122">
        <v>758.74909388627952</v>
      </c>
      <c r="I391" s="122">
        <v>768.36932651832728</v>
      </c>
      <c r="J391" s="122">
        <v>823.38963985564192</v>
      </c>
      <c r="K391" s="122">
        <v>909.44597612325254</v>
      </c>
      <c r="L391" s="122">
        <v>891.73023846129161</v>
      </c>
      <c r="M391" s="122">
        <v>932.34520681701008</v>
      </c>
      <c r="N391" s="122">
        <v>0</v>
      </c>
      <c r="O391" s="122">
        <v>828.73083361960255</v>
      </c>
      <c r="P391" s="122">
        <v>779.79607982222456</v>
      </c>
      <c r="Q391" s="122">
        <v>883.95441923163503</v>
      </c>
      <c r="R391" s="122">
        <v>874.24272260527471</v>
      </c>
      <c r="S391" s="122">
        <v>872.15959585602286</v>
      </c>
      <c r="T391" s="122">
        <v>911.39599652348284</v>
      </c>
      <c r="U391" s="122">
        <v>901.75114944513075</v>
      </c>
      <c r="V391" s="122">
        <v>955.16199409302294</v>
      </c>
      <c r="W391" s="122">
        <v>1014.8556164527233</v>
      </c>
      <c r="X391" s="122">
        <v>1002.5131199973866</v>
      </c>
      <c r="Y391" s="122">
        <v>1001.5020351733341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790.55263623076007</v>
      </c>
      <c r="D392" s="98">
        <v>477.31996155794678</v>
      </c>
      <c r="E392" s="98">
        <v>493.5389070651226</v>
      </c>
      <c r="F392" s="98">
        <v>499.55922653497294</v>
      </c>
      <c r="G392" s="98">
        <v>701.45439995949107</v>
      </c>
      <c r="H392" s="98">
        <v>756.999740425401</v>
      </c>
      <c r="I392" s="98">
        <v>788.42492623934038</v>
      </c>
      <c r="J392" s="98">
        <v>814.81912290220191</v>
      </c>
      <c r="K392" s="98">
        <v>980.94532610563908</v>
      </c>
      <c r="L392" s="98">
        <v>871.32540436977854</v>
      </c>
      <c r="M392" s="98">
        <v>929.94560540191253</v>
      </c>
      <c r="N392" s="98">
        <v>0</v>
      </c>
      <c r="O392" s="98">
        <v>746.29302214682991</v>
      </c>
      <c r="P392" s="98">
        <v>678.46845556942765</v>
      </c>
      <c r="Q392" s="98">
        <v>908.43523412212164</v>
      </c>
      <c r="R392" s="98">
        <v>895.90283036397261</v>
      </c>
      <c r="S392" s="98">
        <v>846.84572983483417</v>
      </c>
      <c r="T392" s="98">
        <v>921.33026025594711</v>
      </c>
      <c r="U392" s="98">
        <v>908.83824932855578</v>
      </c>
      <c r="V392" s="98">
        <v>971.49806291576317</v>
      </c>
      <c r="W392" s="98">
        <v>1068.3800312644712</v>
      </c>
      <c r="X392" s="98">
        <v>996.00222110048696</v>
      </c>
      <c r="Y392" s="98">
        <v>976.66570406316816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871.03139607922321</v>
      </c>
      <c r="M393" s="98">
        <v>0</v>
      </c>
      <c r="N393" s="98">
        <v>0</v>
      </c>
      <c r="O393" s="98">
        <v>0</v>
      </c>
      <c r="P393" s="98">
        <v>677.404361401291</v>
      </c>
      <c r="Q393" s="98">
        <v>910.05835345260084</v>
      </c>
      <c r="R393" s="98">
        <v>896.23894950614715</v>
      </c>
      <c r="S393" s="98">
        <v>845.91534535799951</v>
      </c>
      <c r="T393" s="98">
        <v>920.33167850938253</v>
      </c>
      <c r="U393" s="98">
        <v>908.59465313167311</v>
      </c>
      <c r="V393" s="98">
        <v>970.72400667253009</v>
      </c>
      <c r="W393" s="98">
        <v>1068.5715257028005</v>
      </c>
      <c r="X393" s="98">
        <v>997.65120818786022</v>
      </c>
      <c r="Y393" s="98">
        <v>0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301.62290114342278</v>
      </c>
      <c r="M394" s="101">
        <v>0</v>
      </c>
      <c r="N394" s="101">
        <v>0</v>
      </c>
      <c r="O394" s="101">
        <v>0</v>
      </c>
      <c r="P394" s="101">
        <v>235.95456222370086</v>
      </c>
      <c r="Q394" s="101">
        <v>296.88478320159498</v>
      </c>
      <c r="R394" s="101">
        <v>315.11118627804808</v>
      </c>
      <c r="S394" s="101">
        <v>316.99165303211498</v>
      </c>
      <c r="T394" s="101">
        <v>326.91304859891881</v>
      </c>
      <c r="U394" s="101">
        <v>322.5641247997263</v>
      </c>
      <c r="V394" s="101">
        <v>353.37453590150977</v>
      </c>
      <c r="W394" s="101">
        <v>392.05475382695573</v>
      </c>
      <c r="X394" s="101">
        <v>365.61713759202803</v>
      </c>
      <c r="Y394" s="101">
        <v>0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569.40849493580049</v>
      </c>
      <c r="M395" s="104">
        <v>0</v>
      </c>
      <c r="N395" s="104">
        <v>0</v>
      </c>
      <c r="O395" s="104">
        <v>0</v>
      </c>
      <c r="P395" s="104">
        <v>441.44979917759014</v>
      </c>
      <c r="Q395" s="104">
        <v>613.1735702510058</v>
      </c>
      <c r="R395" s="104">
        <v>581.12776322809907</v>
      </c>
      <c r="S395" s="104">
        <v>528.92369232588464</v>
      </c>
      <c r="T395" s="104">
        <v>593.41862991046366</v>
      </c>
      <c r="U395" s="104">
        <v>586.0305283319467</v>
      </c>
      <c r="V395" s="104">
        <v>617.34947077102015</v>
      </c>
      <c r="W395" s="104">
        <v>676.51677187584482</v>
      </c>
      <c r="X395" s="104">
        <v>632.03407059583219</v>
      </c>
      <c r="Y395" s="104">
        <v>0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663.42110011845409</v>
      </c>
      <c r="D396" s="101">
        <v>747.96527400264529</v>
      </c>
      <c r="E396" s="101">
        <v>725.05572795669559</v>
      </c>
      <c r="F396" s="101">
        <v>704.08525549985995</v>
      </c>
      <c r="G396" s="101">
        <v>742.66030028380487</v>
      </c>
      <c r="H396" s="101">
        <v>760.75830656371818</v>
      </c>
      <c r="I396" s="101">
        <v>746.23293831867761</v>
      </c>
      <c r="J396" s="101">
        <v>831.35588462345197</v>
      </c>
      <c r="K396" s="101">
        <v>859.91478085352105</v>
      </c>
      <c r="L396" s="101">
        <v>893.76118235968374</v>
      </c>
      <c r="M396" s="101">
        <v>932.36172873101589</v>
      </c>
      <c r="N396" s="101">
        <v>0</v>
      </c>
      <c r="O396" s="101">
        <v>837.93447814103615</v>
      </c>
      <c r="P396" s="101">
        <v>843.80618643351352</v>
      </c>
      <c r="Q396" s="101">
        <v>828.84952689594218</v>
      </c>
      <c r="R396" s="101">
        <v>847.15366002588144</v>
      </c>
      <c r="S396" s="101">
        <v>892.78979217510209</v>
      </c>
      <c r="T396" s="101">
        <v>902.0353937044955</v>
      </c>
      <c r="U396" s="101">
        <v>896.14626549745151</v>
      </c>
      <c r="V396" s="101">
        <v>946.09504590919028</v>
      </c>
      <c r="W396" s="101">
        <v>999.79731499244804</v>
      </c>
      <c r="X396" s="101">
        <v>1003.7979251921087</v>
      </c>
      <c r="Y396" s="101">
        <v>1005.994842772508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895.31214194959773</v>
      </c>
      <c r="M397" s="104">
        <v>933.48097163424734</v>
      </c>
      <c r="N397" s="104">
        <v>0</v>
      </c>
      <c r="O397" s="104">
        <v>837.47241527975189</v>
      </c>
      <c r="P397" s="104">
        <v>842.94160239571409</v>
      </c>
      <c r="Q397" s="104">
        <v>826.47738859019807</v>
      </c>
      <c r="R397" s="104">
        <v>844.90793595449964</v>
      </c>
      <c r="S397" s="104">
        <v>891.39249567236561</v>
      </c>
      <c r="T397" s="104">
        <v>902.82964639514284</v>
      </c>
      <c r="U397" s="104">
        <v>896.50735497341907</v>
      </c>
      <c r="V397" s="104">
        <v>945.6101103444305</v>
      </c>
      <c r="W397" s="104">
        <v>999.03185464117814</v>
      </c>
      <c r="X397" s="104">
        <v>1003.5557904401054</v>
      </c>
      <c r="Y397" s="104">
        <v>1005.1088938119744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310.06611494360209</v>
      </c>
      <c r="M398" s="98">
        <v>312.94063556521797</v>
      </c>
      <c r="N398" s="98">
        <v>0</v>
      </c>
      <c r="O398" s="98">
        <v>279.86526225673396</v>
      </c>
      <c r="P398" s="98">
        <v>292.81290437885616</v>
      </c>
      <c r="Q398" s="98">
        <v>269.29800951501545</v>
      </c>
      <c r="R398" s="98">
        <v>296.94191790839574</v>
      </c>
      <c r="S398" s="98">
        <v>333.88762881680896</v>
      </c>
      <c r="T398" s="98">
        <v>320.66570778085372</v>
      </c>
      <c r="U398" s="98">
        <v>318.34132879583632</v>
      </c>
      <c r="V398" s="98">
        <v>344.24146119408323</v>
      </c>
      <c r="W398" s="98">
        <v>366.50620573380451</v>
      </c>
      <c r="X398" s="98">
        <v>368.16640486930515</v>
      </c>
      <c r="Y398" s="98">
        <v>365.3909641702358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585.24602700599564</v>
      </c>
      <c r="M399" s="98">
        <v>620.54033606902954</v>
      </c>
      <c r="N399" s="98">
        <v>0</v>
      </c>
      <c r="O399" s="98">
        <v>557.60715302301776</v>
      </c>
      <c r="P399" s="98">
        <v>550.12869801685804</v>
      </c>
      <c r="Q399" s="98">
        <v>557.1793790751824</v>
      </c>
      <c r="R399" s="98">
        <v>547.96601804610384</v>
      </c>
      <c r="S399" s="98">
        <v>557.50486685555666</v>
      </c>
      <c r="T399" s="98">
        <v>582.16393861428901</v>
      </c>
      <c r="U399" s="98">
        <v>578.16602617758269</v>
      </c>
      <c r="V399" s="98">
        <v>601.36864915034721</v>
      </c>
      <c r="W399" s="98">
        <v>632.52564890737358</v>
      </c>
      <c r="X399" s="98">
        <v>635.38938557080019</v>
      </c>
      <c r="Y399" s="98">
        <v>639.71792964173881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471.59463523920118</v>
      </c>
      <c r="D400" s="122">
        <v>372.49677250690269</v>
      </c>
      <c r="E400" s="122">
        <v>386.04913157960942</v>
      </c>
      <c r="F400" s="122">
        <v>406.96182666928502</v>
      </c>
      <c r="G400" s="122">
        <v>470.11684999334608</v>
      </c>
      <c r="H400" s="122">
        <v>499.72421524304292</v>
      </c>
      <c r="I400" s="122">
        <v>527.63850892263713</v>
      </c>
      <c r="J400" s="122">
        <v>522.36048060554663</v>
      </c>
      <c r="K400" s="122">
        <v>560.49374755382098</v>
      </c>
      <c r="L400" s="122">
        <v>522.12332320396035</v>
      </c>
      <c r="M400" s="122">
        <v>559.45569817943431</v>
      </c>
      <c r="N400" s="122">
        <v>0</v>
      </c>
      <c r="O400" s="122">
        <v>503.15871545054677</v>
      </c>
      <c r="P400" s="122">
        <v>504.55076434768193</v>
      </c>
      <c r="Q400" s="122">
        <v>545.04788758604855</v>
      </c>
      <c r="R400" s="122">
        <v>561.53267480790146</v>
      </c>
      <c r="S400" s="122">
        <v>574.76097694655755</v>
      </c>
      <c r="T400" s="122">
        <v>582.12066998544674</v>
      </c>
      <c r="U400" s="122">
        <v>579.40795428721367</v>
      </c>
      <c r="V400" s="122">
        <v>613.19773649573608</v>
      </c>
      <c r="W400" s="122">
        <v>649.97922458073413</v>
      </c>
      <c r="X400" s="122">
        <v>637.15321176691043</v>
      </c>
      <c r="Y400" s="122">
        <v>631.8239237755198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480.86449689335205</v>
      </c>
      <c r="D401" s="98">
        <v>308.70713021878947</v>
      </c>
      <c r="E401" s="98">
        <v>327.68764276401942</v>
      </c>
      <c r="F401" s="98">
        <v>346.5513495593097</v>
      </c>
      <c r="G401" s="98">
        <v>454.65827549186236</v>
      </c>
      <c r="H401" s="98">
        <v>501.53788554015796</v>
      </c>
      <c r="I401" s="98">
        <v>538.785393711859</v>
      </c>
      <c r="J401" s="98">
        <v>517.42462112493433</v>
      </c>
      <c r="K401" s="98">
        <v>593.28229856995438</v>
      </c>
      <c r="L401" s="98">
        <v>510.09307390193101</v>
      </c>
      <c r="M401" s="98">
        <v>562.2107219020977</v>
      </c>
      <c r="N401" s="98">
        <v>0</v>
      </c>
      <c r="O401" s="98">
        <v>485.71884651970333</v>
      </c>
      <c r="P401" s="98">
        <v>497.35763223981786</v>
      </c>
      <c r="Q401" s="98">
        <v>532.65279236959441</v>
      </c>
      <c r="R401" s="98">
        <v>566.90056043133825</v>
      </c>
      <c r="S401" s="98">
        <v>550.3716716651254</v>
      </c>
      <c r="T401" s="98">
        <v>592.95766386503954</v>
      </c>
      <c r="U401" s="98">
        <v>584.23096882303605</v>
      </c>
      <c r="V401" s="98">
        <v>625.88256265539076</v>
      </c>
      <c r="W401" s="98">
        <v>684.84481204637484</v>
      </c>
      <c r="X401" s="98">
        <v>632.93166682209392</v>
      </c>
      <c r="Y401" s="98">
        <v>614.6218306867919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461.58318465271822</v>
      </c>
      <c r="D402" s="33">
        <v>454.3858980739962</v>
      </c>
      <c r="E402" s="33">
        <v>461.43682202268172</v>
      </c>
      <c r="F402" s="33">
        <v>486.0496087068064</v>
      </c>
      <c r="G402" s="33">
        <v>490.35679753831198</v>
      </c>
      <c r="H402" s="33">
        <v>497.39260007288215</v>
      </c>
      <c r="I402" s="33">
        <v>513.90547135420547</v>
      </c>
      <c r="J402" s="33">
        <v>527.65889309601312</v>
      </c>
      <c r="K402" s="33">
        <v>531.24762520052377</v>
      </c>
      <c r="L402" s="33">
        <v>529.36215516220147</v>
      </c>
      <c r="M402" s="33">
        <v>558.17237516332193</v>
      </c>
      <c r="N402" s="33">
        <v>0</v>
      </c>
      <c r="O402" s="33">
        <v>507.25812687253773</v>
      </c>
      <c r="P402" s="33">
        <v>506.64658411438</v>
      </c>
      <c r="Q402" s="33">
        <v>548.51876678902624</v>
      </c>
      <c r="R402" s="33">
        <v>559.3212602992661</v>
      </c>
      <c r="S402" s="33">
        <v>583.57455767131171</v>
      </c>
      <c r="T402" s="33">
        <v>577.77733031322555</v>
      </c>
      <c r="U402" s="33">
        <v>577.9834401852479</v>
      </c>
      <c r="V402" s="33">
        <v>610.57743657999492</v>
      </c>
      <c r="W402" s="33">
        <v>645.04658423830381</v>
      </c>
      <c r="X402" s="33">
        <v>637.81375440621969</v>
      </c>
      <c r="Y402" s="33">
        <v>634.10155282559526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1438.1883915238877</v>
      </c>
      <c r="D404" s="117">
        <f t="shared" si="218"/>
        <v>961.98679808266706</v>
      </c>
      <c r="E404" s="117">
        <f t="shared" si="218"/>
        <v>1061.5867971228554</v>
      </c>
      <c r="F404" s="117">
        <f t="shared" si="218"/>
        <v>962.1745706489362</v>
      </c>
      <c r="G404" s="117">
        <f t="shared" si="218"/>
        <v>1250.8028041031544</v>
      </c>
      <c r="H404" s="117">
        <f t="shared" si="218"/>
        <v>1380.8388707339918</v>
      </c>
      <c r="I404" s="117">
        <f t="shared" si="218"/>
        <v>1319.5749270480792</v>
      </c>
      <c r="J404" s="117">
        <f t="shared" si="218"/>
        <v>1234.4604896724777</v>
      </c>
      <c r="K404" s="117">
        <f t="shared" si="218"/>
        <v>1335.5575743798072</v>
      </c>
      <c r="L404" s="117">
        <f t="shared" si="218"/>
        <v>1120.2484223507086</v>
      </c>
      <c r="M404" s="117">
        <f t="shared" si="218"/>
        <v>1189.6294227611411</v>
      </c>
      <c r="N404" s="117">
        <f t="shared" si="218"/>
        <v>0</v>
      </c>
      <c r="O404" s="117">
        <f t="shared" si="218"/>
        <v>906.51285691501778</v>
      </c>
      <c r="P404" s="117">
        <f t="shared" si="218"/>
        <v>866.34827788822372</v>
      </c>
      <c r="Q404" s="117">
        <f t="shared" si="218"/>
        <v>916.15180802508326</v>
      </c>
      <c r="R404" s="117">
        <f t="shared" ref="R404:V404" si="219">R405+R408+R410+R419</f>
        <v>887.18073505020266</v>
      </c>
      <c r="S404" s="117">
        <f t="shared" si="219"/>
        <v>848.51579887715297</v>
      </c>
      <c r="T404" s="117">
        <f t="shared" si="219"/>
        <v>835.63911366086415</v>
      </c>
      <c r="U404" s="117">
        <f t="shared" si="219"/>
        <v>728.38943266418971</v>
      </c>
      <c r="V404" s="117">
        <f t="shared" si="219"/>
        <v>743.76877383441456</v>
      </c>
      <c r="W404" s="117">
        <f t="shared" ref="W404:Y404" si="220">W405+W408+W410+W419</f>
        <v>713.03005018075339</v>
      </c>
      <c r="X404" s="117">
        <f t="shared" si="220"/>
        <v>465.74530442402482</v>
      </c>
      <c r="Y404" s="117">
        <f t="shared" si="220"/>
        <v>332.63512524719044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1135.8519843979643</v>
      </c>
      <c r="D405" s="122">
        <f t="shared" si="221"/>
        <v>806.71824471927835</v>
      </c>
      <c r="E405" s="122">
        <f t="shared" si="221"/>
        <v>894.38018128878161</v>
      </c>
      <c r="F405" s="122">
        <f t="shared" si="221"/>
        <v>790.14283747885122</v>
      </c>
      <c r="G405" s="122">
        <f t="shared" si="221"/>
        <v>1017.1759186167635</v>
      </c>
      <c r="H405" s="122">
        <f t="shared" si="221"/>
        <v>1130.7748344604133</v>
      </c>
      <c r="I405" s="122">
        <f t="shared" si="221"/>
        <v>1062.9439806263695</v>
      </c>
      <c r="J405" s="122">
        <f t="shared" si="221"/>
        <v>998.16205042787749</v>
      </c>
      <c r="K405" s="122">
        <f t="shared" si="221"/>
        <v>1094.1606499487511</v>
      </c>
      <c r="L405" s="122">
        <f t="shared" si="221"/>
        <v>1018.0636364602353</v>
      </c>
      <c r="M405" s="122">
        <f t="shared" si="221"/>
        <v>1114.5425563244962</v>
      </c>
      <c r="N405" s="122">
        <f t="shared" si="221"/>
        <v>0</v>
      </c>
      <c r="O405" s="122">
        <f t="shared" si="221"/>
        <v>850.42456894154031</v>
      </c>
      <c r="P405" s="122">
        <f t="shared" si="221"/>
        <v>748.2826195297589</v>
      </c>
      <c r="Q405" s="122">
        <f t="shared" si="221"/>
        <v>694.83348721462119</v>
      </c>
      <c r="R405" s="122">
        <f t="shared" ref="R405:V405" si="222">SUM(R406:R407)</f>
        <v>689.66974264040437</v>
      </c>
      <c r="S405" s="122">
        <f t="shared" si="222"/>
        <v>694.41002527094668</v>
      </c>
      <c r="T405" s="122">
        <f t="shared" si="222"/>
        <v>658.27314661934099</v>
      </c>
      <c r="U405" s="122">
        <f t="shared" si="222"/>
        <v>577.23636688999011</v>
      </c>
      <c r="V405" s="122">
        <f t="shared" si="222"/>
        <v>616.58127104414154</v>
      </c>
      <c r="W405" s="122">
        <f t="shared" ref="W405:Y405" si="223">SUM(W406:W407)</f>
        <v>623.36123376224828</v>
      </c>
      <c r="X405" s="122">
        <f t="shared" si="223"/>
        <v>395.4752354186532</v>
      </c>
      <c r="Y405" s="122">
        <f t="shared" si="223"/>
        <v>270.44958531538072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1135.8519843979643</v>
      </c>
      <c r="D406" s="98">
        <v>806.71824471927835</v>
      </c>
      <c r="E406" s="98">
        <v>894.38018128878161</v>
      </c>
      <c r="F406" s="98">
        <v>790.14283747885122</v>
      </c>
      <c r="G406" s="98">
        <v>1017.1759186167635</v>
      </c>
      <c r="H406" s="98">
        <v>1130.7748344604133</v>
      </c>
      <c r="I406" s="98">
        <v>1062.9439806263695</v>
      </c>
      <c r="J406" s="98">
        <v>998.16205042787749</v>
      </c>
      <c r="K406" s="98">
        <v>1094.1606499487511</v>
      </c>
      <c r="L406" s="98">
        <v>1018.0636364602353</v>
      </c>
      <c r="M406" s="98">
        <v>1114.5425563244962</v>
      </c>
      <c r="N406" s="98">
        <v>0</v>
      </c>
      <c r="O406" s="98">
        <v>850.42456894154031</v>
      </c>
      <c r="P406" s="98">
        <v>748.2826195297589</v>
      </c>
      <c r="Q406" s="98">
        <v>694.83348721462119</v>
      </c>
      <c r="R406" s="98">
        <v>689.66974264040437</v>
      </c>
      <c r="S406" s="98">
        <v>694.41002527094668</v>
      </c>
      <c r="T406" s="98">
        <v>658.27314661934099</v>
      </c>
      <c r="U406" s="98">
        <v>577.23636688999011</v>
      </c>
      <c r="V406" s="98">
        <v>616.58127104414154</v>
      </c>
      <c r="W406" s="98">
        <v>623.36123376224828</v>
      </c>
      <c r="X406" s="98">
        <v>395.4752354186532</v>
      </c>
      <c r="Y406" s="98">
        <v>270.44958531538072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213.26710829496434</v>
      </c>
      <c r="D410" s="122">
        <v>93.429666225964766</v>
      </c>
      <c r="E410" s="122">
        <v>101.45673284076531</v>
      </c>
      <c r="F410" s="122">
        <v>102.16428746306438</v>
      </c>
      <c r="G410" s="122">
        <v>142.05705446400057</v>
      </c>
      <c r="H410" s="122">
        <v>149.95891607647226</v>
      </c>
      <c r="I410" s="122">
        <v>151.21024239114453</v>
      </c>
      <c r="J410" s="122">
        <v>141.44103993558215</v>
      </c>
      <c r="K410" s="122">
        <v>142.45652176648741</v>
      </c>
      <c r="L410" s="122">
        <v>34.470710442112164</v>
      </c>
      <c r="M410" s="122">
        <v>12.004610901467288</v>
      </c>
      <c r="N410" s="122">
        <v>0</v>
      </c>
      <c r="O410" s="122">
        <v>23.471443825492621</v>
      </c>
      <c r="P410" s="122">
        <v>78.501647469287278</v>
      </c>
      <c r="Q410" s="122">
        <v>180.35910331437773</v>
      </c>
      <c r="R410" s="122">
        <v>139.8262051404063</v>
      </c>
      <c r="S410" s="122">
        <v>103.713358552535</v>
      </c>
      <c r="T410" s="122">
        <v>119.54130854034173</v>
      </c>
      <c r="U410" s="122">
        <v>106.23565317326928</v>
      </c>
      <c r="V410" s="122">
        <v>91.329052335912309</v>
      </c>
      <c r="W410" s="122">
        <v>61.366533206611209</v>
      </c>
      <c r="X410" s="122">
        <v>41.735017790871062</v>
      </c>
      <c r="Y410" s="122">
        <v>38.24102387699299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312.39125722079285</v>
      </c>
      <c r="D411" s="98">
        <v>186.29480274663672</v>
      </c>
      <c r="E411" s="98">
        <v>190.1788964560001</v>
      </c>
      <c r="F411" s="98">
        <v>190.0665895412302</v>
      </c>
      <c r="G411" s="98">
        <v>263.4223250845053</v>
      </c>
      <c r="H411" s="98">
        <v>280.52306778310077</v>
      </c>
      <c r="I411" s="98">
        <v>288.20694066743096</v>
      </c>
      <c r="J411" s="98">
        <v>293.61096014421656</v>
      </c>
      <c r="K411" s="98">
        <v>348.09558724003813</v>
      </c>
      <c r="L411" s="98">
        <v>304.18774282129095</v>
      </c>
      <c r="M411" s="98">
        <v>316.73704147717541</v>
      </c>
      <c r="N411" s="98">
        <v>0</v>
      </c>
      <c r="O411" s="98">
        <v>234.71443825492619</v>
      </c>
      <c r="P411" s="98">
        <v>202.98346725155676</v>
      </c>
      <c r="Q411" s="98">
        <v>260.66210318530375</v>
      </c>
      <c r="R411" s="98">
        <v>250.79232270172037</v>
      </c>
      <c r="S411" s="98">
        <v>232.23293360330331</v>
      </c>
      <c r="T411" s="98">
        <v>248.40323753662202</v>
      </c>
      <c r="U411" s="98">
        <v>241.65935390912836</v>
      </c>
      <c r="V411" s="98">
        <v>255.45916138758338</v>
      </c>
      <c r="W411" s="98">
        <v>278.89017581889499</v>
      </c>
      <c r="X411" s="98">
        <v>259.15315331089869</v>
      </c>
      <c r="Y411" s="98">
        <v>253.63944408209636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105.29933939937061</v>
      </c>
      <c r="M412" s="98">
        <v>0</v>
      </c>
      <c r="N412" s="98">
        <v>0</v>
      </c>
      <c r="O412" s="98">
        <v>0</v>
      </c>
      <c r="P412" s="98">
        <v>70.592633689642355</v>
      </c>
      <c r="Q412" s="98">
        <v>85.186713467608115</v>
      </c>
      <c r="R412" s="98">
        <v>88.209863433359359</v>
      </c>
      <c r="S412" s="98">
        <v>86.929530276743904</v>
      </c>
      <c r="T412" s="98">
        <v>88.140228502186872</v>
      </c>
      <c r="U412" s="98">
        <v>85.769539355275569</v>
      </c>
      <c r="V412" s="98">
        <v>92.921196699239886</v>
      </c>
      <c r="W412" s="98">
        <v>102.34206558131254</v>
      </c>
      <c r="X412" s="98">
        <v>95.131147405261984</v>
      </c>
      <c r="Y412" s="98">
        <v>0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105.29933939937061</v>
      </c>
      <c r="M413" s="101">
        <v>0</v>
      </c>
      <c r="N413" s="101">
        <v>0</v>
      </c>
      <c r="O413" s="101">
        <v>0</v>
      </c>
      <c r="P413" s="101">
        <v>70.592633689642355</v>
      </c>
      <c r="Q413" s="101">
        <v>85.186713467608115</v>
      </c>
      <c r="R413" s="101">
        <v>88.209863433359359</v>
      </c>
      <c r="S413" s="101">
        <v>86.929530276743904</v>
      </c>
      <c r="T413" s="101">
        <v>88.140228502186872</v>
      </c>
      <c r="U413" s="101">
        <v>85.769539355275569</v>
      </c>
      <c r="V413" s="101">
        <v>92.921196699239886</v>
      </c>
      <c r="W413" s="101">
        <v>102.34206558131254</v>
      </c>
      <c r="X413" s="101">
        <v>95.131147405261984</v>
      </c>
      <c r="Y413" s="101">
        <v>0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89.069298830959141</v>
      </c>
      <c r="D419" s="122">
        <v>61.838887137424017</v>
      </c>
      <c r="E419" s="122">
        <v>65.749882993308347</v>
      </c>
      <c r="F419" s="122">
        <v>69.867445707020565</v>
      </c>
      <c r="G419" s="122">
        <v>91.569831022390275</v>
      </c>
      <c r="H419" s="122">
        <v>100.1051201971064</v>
      </c>
      <c r="I419" s="122">
        <v>105.42070403056516</v>
      </c>
      <c r="J419" s="122">
        <v>94.857399309018149</v>
      </c>
      <c r="K419" s="122">
        <v>98.940402664568708</v>
      </c>
      <c r="L419" s="122">
        <v>67.714075448360944</v>
      </c>
      <c r="M419" s="122">
        <v>63.082255535177531</v>
      </c>
      <c r="N419" s="122">
        <v>0</v>
      </c>
      <c r="O419" s="122">
        <v>32.6168441479848</v>
      </c>
      <c r="P419" s="122">
        <v>39.564010889177595</v>
      </c>
      <c r="Q419" s="122">
        <v>40.959217496084271</v>
      </c>
      <c r="R419" s="122">
        <v>57.684787269392075</v>
      </c>
      <c r="S419" s="122">
        <v>50.392415053671392</v>
      </c>
      <c r="T419" s="122">
        <v>57.824658501181524</v>
      </c>
      <c r="U419" s="122">
        <v>44.917412600930348</v>
      </c>
      <c r="V419" s="122">
        <v>35.858450454360742</v>
      </c>
      <c r="W419" s="122">
        <v>28.302283211893968</v>
      </c>
      <c r="X419" s="122">
        <v>28.535051214500584</v>
      </c>
      <c r="Y419" s="122">
        <v>23.944516054816731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171.54087182258797</v>
      </c>
      <c r="D420" s="98">
        <v>110.00988008274892</v>
      </c>
      <c r="E420" s="98">
        <v>116.65024933147002</v>
      </c>
      <c r="F420" s="98">
        <v>123.23505345727935</v>
      </c>
      <c r="G420" s="98">
        <v>161.50771262030824</v>
      </c>
      <c r="H420" s="98">
        <v>177.97289418234169</v>
      </c>
      <c r="I420" s="98">
        <v>190.98898682101014</v>
      </c>
      <c r="J420" s="98">
        <v>183.22401752307655</v>
      </c>
      <c r="K420" s="98">
        <v>209.8649348515942</v>
      </c>
      <c r="L420" s="98">
        <v>180.24841988397031</v>
      </c>
      <c r="M420" s="98">
        <v>198.50654723454946</v>
      </c>
      <c r="N420" s="98">
        <v>0</v>
      </c>
      <c r="O420" s="98">
        <v>171.37663874364893</v>
      </c>
      <c r="P420" s="98">
        <v>175.35295684954059</v>
      </c>
      <c r="Q420" s="98">
        <v>187.23149352916738</v>
      </c>
      <c r="R420" s="98">
        <v>197.70618039367534</v>
      </c>
      <c r="S420" s="98">
        <v>189.8403911935724</v>
      </c>
      <c r="T420" s="98">
        <v>202.10199289312348</v>
      </c>
      <c r="U420" s="98">
        <v>196.99546755795816</v>
      </c>
      <c r="V420" s="98">
        <v>209.44858326154082</v>
      </c>
      <c r="W420" s="98">
        <v>228.35249208551235</v>
      </c>
      <c r="X420" s="98">
        <v>210.90329519435369</v>
      </c>
      <c r="Y420" s="98">
        <v>204.78862415303783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117.22497908092453</v>
      </c>
      <c r="D423" s="118">
        <f t="shared" si="225"/>
        <v>84.946859052548888</v>
      </c>
      <c r="E423" s="118">
        <f t="shared" si="225"/>
        <v>92.182476530313352</v>
      </c>
      <c r="F423" s="118">
        <f t="shared" si="225"/>
        <v>84.309780415761423</v>
      </c>
      <c r="G423" s="118">
        <f t="shared" si="225"/>
        <v>106.11968914172213</v>
      </c>
      <c r="H423" s="118">
        <f t="shared" si="225"/>
        <v>115.74745057652261</v>
      </c>
      <c r="I423" s="118">
        <f t="shared" si="225"/>
        <v>109.51250142081628</v>
      </c>
      <c r="J423" s="118">
        <f t="shared" si="225"/>
        <v>107.15872449138378</v>
      </c>
      <c r="K423" s="118">
        <f t="shared" si="225"/>
        <v>117.35443835285251</v>
      </c>
      <c r="L423" s="118">
        <f t="shared" si="225"/>
        <v>107.48169229250102</v>
      </c>
      <c r="M423" s="118">
        <f t="shared" si="225"/>
        <v>116.18937849469387</v>
      </c>
      <c r="N423" s="118">
        <f t="shared" si="225"/>
        <v>0</v>
      </c>
      <c r="O423" s="118">
        <f t="shared" si="225"/>
        <v>83.131377676485386</v>
      </c>
      <c r="P423" s="118">
        <f t="shared" si="225"/>
        <v>75.374241438072573</v>
      </c>
      <c r="Q423" s="118">
        <f t="shared" si="225"/>
        <v>74.295623197224728</v>
      </c>
      <c r="R423" s="118">
        <f t="shared" ref="R423:V423" si="226">R424+R427+R429+R438</f>
        <v>72.250146591353115</v>
      </c>
      <c r="S423" s="118">
        <f t="shared" si="226"/>
        <v>72.041803774523544</v>
      </c>
      <c r="T423" s="118">
        <f t="shared" si="226"/>
        <v>69.980533530756958</v>
      </c>
      <c r="U423" s="118">
        <f t="shared" si="226"/>
        <v>62.821929635898599</v>
      </c>
      <c r="V423" s="118">
        <f t="shared" si="226"/>
        <v>66.284805925675101</v>
      </c>
      <c r="W423" s="118">
        <f t="shared" ref="W423:Y423" si="227">W424+W427+W429+W438</f>
        <v>66.76373519846581</v>
      </c>
      <c r="X423" s="118">
        <f t="shared" si="227"/>
        <v>53.753762153742834</v>
      </c>
      <c r="Y423" s="118">
        <f t="shared" si="227"/>
        <v>45.451947736252393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84.524490145758236</v>
      </c>
      <c r="D424" s="123">
        <f t="shared" si="228"/>
        <v>59.67462679228494</v>
      </c>
      <c r="E424" s="123">
        <f t="shared" si="228"/>
        <v>66.585273803353161</v>
      </c>
      <c r="F424" s="123">
        <f t="shared" si="228"/>
        <v>58.803340450259491</v>
      </c>
      <c r="G424" s="123">
        <f t="shared" si="228"/>
        <v>75.663010227642133</v>
      </c>
      <c r="H424" s="123">
        <f t="shared" si="228"/>
        <v>83.816499554639947</v>
      </c>
      <c r="I424" s="123">
        <f t="shared" si="228"/>
        <v>77.315276147337059</v>
      </c>
      <c r="J424" s="123">
        <f t="shared" si="228"/>
        <v>73.739786368738493</v>
      </c>
      <c r="K424" s="123">
        <f t="shared" si="228"/>
        <v>80.715099535130093</v>
      </c>
      <c r="L424" s="123">
        <f t="shared" si="228"/>
        <v>75.473792201639625</v>
      </c>
      <c r="M424" s="123">
        <f t="shared" si="228"/>
        <v>81.547794414358833</v>
      </c>
      <c r="N424" s="123">
        <f t="shared" si="228"/>
        <v>0</v>
      </c>
      <c r="O424" s="123">
        <f t="shared" si="228"/>
        <v>56.388444200186974</v>
      </c>
      <c r="P424" s="123">
        <f t="shared" si="228"/>
        <v>49.745591567250173</v>
      </c>
      <c r="Q424" s="123">
        <f t="shared" si="228"/>
        <v>46.757214452113352</v>
      </c>
      <c r="R424" s="123">
        <f t="shared" ref="R424:V424" si="229">SUM(R425:R426)</f>
        <v>45.169447678670224</v>
      </c>
      <c r="S424" s="123">
        <f t="shared" si="229"/>
        <v>45.293241504142863</v>
      </c>
      <c r="T424" s="123">
        <f t="shared" si="229"/>
        <v>42.954419117135544</v>
      </c>
      <c r="U424" s="123">
        <f t="shared" si="229"/>
        <v>37.03564009436289</v>
      </c>
      <c r="V424" s="123">
        <f t="shared" si="229"/>
        <v>39.46540453959544</v>
      </c>
      <c r="W424" s="123">
        <f t="shared" ref="W424:Y424" si="230">SUM(W425:W426)</f>
        <v>39.344456062043427</v>
      </c>
      <c r="X424" s="123">
        <f t="shared" si="230"/>
        <v>25.795596049246871</v>
      </c>
      <c r="Y424" s="123">
        <f t="shared" si="230"/>
        <v>17.816201166804717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83.616409924030407</v>
      </c>
      <c r="D425" s="99">
        <v>59.031118896113732</v>
      </c>
      <c r="E425" s="99">
        <v>65.869759936879987</v>
      </c>
      <c r="F425" s="99">
        <v>58.173464358279773</v>
      </c>
      <c r="G425" s="99">
        <v>74.859048680048517</v>
      </c>
      <c r="H425" s="99">
        <v>82.924994940257264</v>
      </c>
      <c r="I425" s="99">
        <v>76.500163076819845</v>
      </c>
      <c r="J425" s="99">
        <v>72.956594071329135</v>
      </c>
      <c r="K425" s="99">
        <v>79.85671589360642</v>
      </c>
      <c r="L425" s="99">
        <v>74.660711780523485</v>
      </c>
      <c r="M425" s="99">
        <v>80.649063194012001</v>
      </c>
      <c r="N425" s="99">
        <v>0</v>
      </c>
      <c r="O425" s="99">
        <v>55.722911609537157</v>
      </c>
      <c r="P425" s="99">
        <v>49.13005751350525</v>
      </c>
      <c r="Q425" s="99">
        <v>46.151432895623671</v>
      </c>
      <c r="R425" s="99">
        <v>44.574337586273892</v>
      </c>
      <c r="S425" s="99">
        <v>44.684956416056195</v>
      </c>
      <c r="T425" s="99">
        <v>42.372524343725573</v>
      </c>
      <c r="U425" s="99">
        <v>36.529976190528892</v>
      </c>
      <c r="V425" s="99">
        <v>38.918352550251399</v>
      </c>
      <c r="W425" s="99">
        <v>38.792832037400302</v>
      </c>
      <c r="X425" s="99">
        <v>25.43355327278082</v>
      </c>
      <c r="Y425" s="99">
        <v>17.564507417609647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0.90808022172782876</v>
      </c>
      <c r="D426" s="99">
        <v>0.64350789617120474</v>
      </c>
      <c r="E426" s="99">
        <v>0.71551386647317416</v>
      </c>
      <c r="F426" s="99">
        <v>0.62987609197971406</v>
      </c>
      <c r="G426" s="99">
        <v>0.80396154759361482</v>
      </c>
      <c r="H426" s="99">
        <v>0.8915046143826777</v>
      </c>
      <c r="I426" s="99">
        <v>0.81511307051722059</v>
      </c>
      <c r="J426" s="99">
        <v>0.78319229740935459</v>
      </c>
      <c r="K426" s="99">
        <v>0.85838364152367519</v>
      </c>
      <c r="L426" s="99">
        <v>0.81308042111613765</v>
      </c>
      <c r="M426" s="99">
        <v>0.89873122034683206</v>
      </c>
      <c r="N426" s="99">
        <v>0</v>
      </c>
      <c r="O426" s="99">
        <v>0.66553259064981574</v>
      </c>
      <c r="P426" s="99">
        <v>0.61553405374492476</v>
      </c>
      <c r="Q426" s="99">
        <v>0.60578155648968213</v>
      </c>
      <c r="R426" s="99">
        <v>0.59511009239632928</v>
      </c>
      <c r="S426" s="99">
        <v>0.60828508808666448</v>
      </c>
      <c r="T426" s="99">
        <v>0.5818947734099742</v>
      </c>
      <c r="U426" s="99">
        <v>0.5056639038340015</v>
      </c>
      <c r="V426" s="99">
        <v>0.54705198934404076</v>
      </c>
      <c r="W426" s="99">
        <v>0.55162402464312665</v>
      </c>
      <c r="X426" s="99">
        <v>0.3620427764660516</v>
      </c>
      <c r="Y426" s="99">
        <v>0.25169374919506982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0.54916029628814811</v>
      </c>
      <c r="D427" s="123">
        <f t="shared" si="231"/>
        <v>0.40324604623864618</v>
      </c>
      <c r="E427" s="123">
        <f t="shared" si="231"/>
        <v>0.56004744964332231</v>
      </c>
      <c r="F427" s="123">
        <f t="shared" si="231"/>
        <v>0.29251450223311554</v>
      </c>
      <c r="G427" s="123">
        <f t="shared" si="231"/>
        <v>0.29191942192454667</v>
      </c>
      <c r="H427" s="123">
        <f t="shared" si="231"/>
        <v>0.29452759096100856</v>
      </c>
      <c r="I427" s="123">
        <f t="shared" si="231"/>
        <v>0.45238714474775293</v>
      </c>
      <c r="J427" s="123">
        <f t="shared" si="231"/>
        <v>0.31873347756444592</v>
      </c>
      <c r="K427" s="123">
        <f t="shared" si="231"/>
        <v>0.82998714538324869</v>
      </c>
      <c r="L427" s="123">
        <f t="shared" si="231"/>
        <v>0.28999348553582316</v>
      </c>
      <c r="M427" s="123">
        <f t="shared" si="231"/>
        <v>0.35045843695872475</v>
      </c>
      <c r="N427" s="123">
        <f t="shared" si="231"/>
        <v>0</v>
      </c>
      <c r="O427" s="123">
        <f t="shared" si="231"/>
        <v>0.2679789185219652</v>
      </c>
      <c r="P427" s="123">
        <f t="shared" si="231"/>
        <v>0.59943198695620459</v>
      </c>
      <c r="Q427" s="123">
        <f t="shared" si="231"/>
        <v>0.31756759055538664</v>
      </c>
      <c r="R427" s="123">
        <f t="shared" si="231"/>
        <v>0.63356432417687714</v>
      </c>
      <c r="S427" s="123">
        <f t="shared" si="231"/>
        <v>0.74403816970181291</v>
      </c>
      <c r="T427" s="123">
        <f t="shared" si="231"/>
        <v>0.58172121296719836</v>
      </c>
      <c r="U427" s="123">
        <f t="shared" si="231"/>
        <v>0.45998261715921596</v>
      </c>
      <c r="V427" s="123">
        <f t="shared" si="231"/>
        <v>0.4913673199203607</v>
      </c>
      <c r="W427" s="123">
        <f t="shared" si="231"/>
        <v>0.24893305871404056</v>
      </c>
      <c r="X427" s="123">
        <f t="shared" si="231"/>
        <v>0.62692185321770866</v>
      </c>
      <c r="Y427" s="123">
        <f t="shared" si="231"/>
        <v>0.36969801196902324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0.54916029628814811</v>
      </c>
      <c r="D428" s="99">
        <f>RES_hhdet_in_fecs!D67</f>
        <v>0.40324604623864618</v>
      </c>
      <c r="E428" s="99">
        <f>RES_hhdet_in_fecs!E67</f>
        <v>0.56004744964332231</v>
      </c>
      <c r="F428" s="99">
        <f>RES_hhdet_in_fecs!F67</f>
        <v>0.29251450223311554</v>
      </c>
      <c r="G428" s="99">
        <f>RES_hhdet_in_fecs!G67</f>
        <v>0.29191942192454667</v>
      </c>
      <c r="H428" s="99">
        <f>RES_hhdet_in_fecs!H67</f>
        <v>0.29452759096100856</v>
      </c>
      <c r="I428" s="99">
        <f>RES_hhdet_in_fecs!I67</f>
        <v>0.45238714474775293</v>
      </c>
      <c r="J428" s="99">
        <f>RES_hhdet_in_fecs!J67</f>
        <v>0.31873347756444592</v>
      </c>
      <c r="K428" s="99">
        <f>RES_hhdet_in_fecs!K67</f>
        <v>0.82998714538324869</v>
      </c>
      <c r="L428" s="99">
        <f>RES_hhdet_in_fecs!L67</f>
        <v>0.28999348553582316</v>
      </c>
      <c r="M428" s="99">
        <f>RES_hhdet_in_fecs!M67</f>
        <v>0.35045843695872475</v>
      </c>
      <c r="N428" s="99">
        <f>RES_hhdet_in_fecs!N67</f>
        <v>0</v>
      </c>
      <c r="O428" s="99">
        <f>RES_hhdet_in_fecs!O67</f>
        <v>0.2679789185219652</v>
      </c>
      <c r="P428" s="99">
        <f>RES_hhdet_in_fecs!P67</f>
        <v>0.59943198695620459</v>
      </c>
      <c r="Q428" s="99">
        <f>RES_hhdet_in_fecs!Q67</f>
        <v>0.31756759055538664</v>
      </c>
      <c r="R428" s="99">
        <f>RES_hhdet_in_fecs!R67</f>
        <v>0.63356432417687714</v>
      </c>
      <c r="S428" s="99">
        <f>RES_hhdet_in_fecs!S67</f>
        <v>0.74403816970181291</v>
      </c>
      <c r="T428" s="99">
        <f>RES_hhdet_in_fecs!T67</f>
        <v>0.58172121296719836</v>
      </c>
      <c r="U428" s="99">
        <f>RES_hhdet_in_fecs!U67</f>
        <v>0.45998261715921596</v>
      </c>
      <c r="V428" s="99">
        <f>RES_hhdet_in_fecs!V67</f>
        <v>0.4913673199203607</v>
      </c>
      <c r="W428" s="99">
        <f>RES_hhdet_in_fecs!W67</f>
        <v>0.24893305871404056</v>
      </c>
      <c r="X428" s="99">
        <f>RES_hhdet_in_fecs!X67</f>
        <v>0.62692185321770866</v>
      </c>
      <c r="Y428" s="99">
        <f>RES_hhdet_in_fecs!Y67</f>
        <v>0.36969801196902324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21.12729409593549</v>
      </c>
      <c r="D429" s="123">
        <v>16.370135151393885</v>
      </c>
      <c r="E429" s="123">
        <v>16.155124594765443</v>
      </c>
      <c r="F429" s="123">
        <v>15.856598234699293</v>
      </c>
      <c r="G429" s="123">
        <v>19.185400191486078</v>
      </c>
      <c r="H429" s="123">
        <v>19.973864183900755</v>
      </c>
      <c r="I429" s="123">
        <v>19.680472679047107</v>
      </c>
      <c r="J429" s="123">
        <v>21.152970648861441</v>
      </c>
      <c r="K429" s="123">
        <v>23.077855337397082</v>
      </c>
      <c r="L429" s="123">
        <v>20.252856400574125</v>
      </c>
      <c r="M429" s="123">
        <v>22.366625621702319</v>
      </c>
      <c r="N429" s="123">
        <v>0</v>
      </c>
      <c r="O429" s="123">
        <v>17.240401651377375</v>
      </c>
      <c r="P429" s="123">
        <v>15.70330366685514</v>
      </c>
      <c r="Q429" s="123">
        <v>17.157264658866001</v>
      </c>
      <c r="R429" s="123">
        <v>16.222442409106403</v>
      </c>
      <c r="S429" s="123">
        <v>15.90348436660061</v>
      </c>
      <c r="T429" s="123">
        <v>16.261355393053393</v>
      </c>
      <c r="U429" s="123">
        <v>15.748995855412225</v>
      </c>
      <c r="V429" s="123">
        <v>16.570632777291738</v>
      </c>
      <c r="W429" s="123">
        <v>17.257675377741879</v>
      </c>
      <c r="X429" s="123">
        <v>17.346290390274806</v>
      </c>
      <c r="Y429" s="123">
        <v>17.418733956485017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22.996865594509639</v>
      </c>
      <c r="D430" s="99">
        <v>13.63200934483832</v>
      </c>
      <c r="E430" s="99">
        <v>14.006390701285779</v>
      </c>
      <c r="F430" s="99">
        <v>13.993459723885037</v>
      </c>
      <c r="G430" s="99">
        <v>19.386562634837794</v>
      </c>
      <c r="H430" s="99">
        <v>20.572065514386416</v>
      </c>
      <c r="I430" s="99">
        <v>20.742276510129418</v>
      </c>
      <c r="J430" s="99">
        <v>21.460298580728882</v>
      </c>
      <c r="K430" s="99">
        <v>25.405565823764384</v>
      </c>
      <c r="L430" s="99">
        <v>22.307911392369501</v>
      </c>
      <c r="M430" s="99">
        <v>22.919309387536639</v>
      </c>
      <c r="N430" s="99">
        <v>0</v>
      </c>
      <c r="O430" s="99">
        <v>15.379343887771064</v>
      </c>
      <c r="P430" s="99">
        <v>13.327303294344507</v>
      </c>
      <c r="Q430" s="99">
        <v>17.31339923153827</v>
      </c>
      <c r="R430" s="99">
        <v>16.209064955283868</v>
      </c>
      <c r="S430" s="99">
        <v>14.944079346186619</v>
      </c>
      <c r="T430" s="99">
        <v>15.989520890584524</v>
      </c>
      <c r="U430" s="99">
        <v>15.293233328456353</v>
      </c>
      <c r="V430" s="99">
        <v>16.124475672505106</v>
      </c>
      <c r="W430" s="99">
        <v>17.355810983186363</v>
      </c>
      <c r="X430" s="99">
        <v>16.66649372763985</v>
      </c>
      <c r="Y430" s="99">
        <v>16.472762906192578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16.155705925447407</v>
      </c>
      <c r="M431" s="99">
        <v>0</v>
      </c>
      <c r="N431" s="99">
        <v>0</v>
      </c>
      <c r="O431" s="99">
        <v>0</v>
      </c>
      <c r="P431" s="99">
        <v>10.488577608020739</v>
      </c>
      <c r="Q431" s="99">
        <v>13.883502404638119</v>
      </c>
      <c r="R431" s="99">
        <v>13.286567931205289</v>
      </c>
      <c r="S431" s="99">
        <v>12.467782508035095</v>
      </c>
      <c r="T431" s="99">
        <v>13.387963030819339</v>
      </c>
      <c r="U431" s="99">
        <v>12.917853002431599</v>
      </c>
      <c r="V431" s="99">
        <v>13.734890370498913</v>
      </c>
      <c r="W431" s="99">
        <v>14.871597079950346</v>
      </c>
      <c r="X431" s="99">
        <v>14.327077370338944</v>
      </c>
      <c r="Y431" s="99">
        <v>0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7.7222320373909188</v>
      </c>
      <c r="M432" s="102">
        <v>0</v>
      </c>
      <c r="N432" s="102">
        <v>0</v>
      </c>
      <c r="O432" s="102">
        <v>0</v>
      </c>
      <c r="P432" s="102">
        <v>4.6349067353474815</v>
      </c>
      <c r="Q432" s="102">
        <v>5.6581741705616349</v>
      </c>
      <c r="R432" s="102">
        <v>5.7011290883436345</v>
      </c>
      <c r="S432" s="102">
        <v>5.5938741238202851</v>
      </c>
      <c r="T432" s="102">
        <v>5.6735171365422916</v>
      </c>
      <c r="U432" s="102">
        <v>5.4278618088488617</v>
      </c>
      <c r="V432" s="102">
        <v>5.865147162852077</v>
      </c>
      <c r="W432" s="102">
        <v>6.3689211735144324</v>
      </c>
      <c r="X432" s="102">
        <v>6.1180141984647136</v>
      </c>
      <c r="Y432" s="102">
        <v>0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8.4334738880564917</v>
      </c>
      <c r="M433" s="105">
        <v>0</v>
      </c>
      <c r="N433" s="105">
        <v>0</v>
      </c>
      <c r="O433" s="105">
        <v>0</v>
      </c>
      <c r="P433" s="105">
        <v>5.8536708726732556</v>
      </c>
      <c r="Q433" s="105">
        <v>8.2253282340764819</v>
      </c>
      <c r="R433" s="105">
        <v>7.5854388428616524</v>
      </c>
      <c r="S433" s="105">
        <v>6.8739083842148094</v>
      </c>
      <c r="T433" s="105">
        <v>7.7144458942770457</v>
      </c>
      <c r="U433" s="105">
        <v>7.4899911935827364</v>
      </c>
      <c r="V433" s="105">
        <v>7.8697432076468345</v>
      </c>
      <c r="W433" s="105">
        <v>8.5026759064359148</v>
      </c>
      <c r="X433" s="105">
        <v>8.2090631718742308</v>
      </c>
      <c r="Y433" s="105">
        <v>0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17.10488268991233</v>
      </c>
      <c r="D434" s="102">
        <v>19.124906099630635</v>
      </c>
      <c r="E434" s="102">
        <v>18.612272974533198</v>
      </c>
      <c r="F434" s="102">
        <v>18.022027511319042</v>
      </c>
      <c r="G434" s="102">
        <v>18.949941200415385</v>
      </c>
      <c r="H434" s="102">
        <v>19.286802521548761</v>
      </c>
      <c r="I434" s="102">
        <v>18.508505641228396</v>
      </c>
      <c r="J434" s="102">
        <v>20.867311155677871</v>
      </c>
      <c r="K434" s="102">
        <v>21.465333228314105</v>
      </c>
      <c r="L434" s="102">
        <v>22.313670824796027</v>
      </c>
      <c r="M434" s="102">
        <v>22.766998138650344</v>
      </c>
      <c r="N434" s="102">
        <v>0</v>
      </c>
      <c r="O434" s="102">
        <v>17.877210002014234</v>
      </c>
      <c r="P434" s="102">
        <v>17.55624445675511</v>
      </c>
      <c r="Q434" s="102">
        <v>17.006435185595844</v>
      </c>
      <c r="R434" s="102">
        <v>16.630366471086845</v>
      </c>
      <c r="S434" s="102">
        <v>17.171105424672209</v>
      </c>
      <c r="T434" s="102">
        <v>17.083506569137999</v>
      </c>
      <c r="U434" s="102">
        <v>16.429041366838053</v>
      </c>
      <c r="V434" s="102">
        <v>17.041892453194567</v>
      </c>
      <c r="W434" s="102">
        <v>17.517542180476724</v>
      </c>
      <c r="X434" s="102">
        <v>17.902373937603134</v>
      </c>
      <c r="Y434" s="102">
        <v>17.868095868657846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16.409163329961888</v>
      </c>
      <c r="M435" s="105">
        <v>16.710136419141886</v>
      </c>
      <c r="N435" s="105">
        <v>0</v>
      </c>
      <c r="O435" s="105">
        <v>13.349785882924088</v>
      </c>
      <c r="P435" s="105">
        <v>13.387034307208751</v>
      </c>
      <c r="Q435" s="105">
        <v>12.999691491972991</v>
      </c>
      <c r="R435" s="105">
        <v>12.981809104888628</v>
      </c>
      <c r="S435" s="105">
        <v>13.667040638436271</v>
      </c>
      <c r="T435" s="105">
        <v>13.641172285130718</v>
      </c>
      <c r="U435" s="105">
        <v>13.225624560537515</v>
      </c>
      <c r="V435" s="105">
        <v>13.866804239628022</v>
      </c>
      <c r="W435" s="105">
        <v>14.371371093067733</v>
      </c>
      <c r="X435" s="105">
        <v>14.818758126793037</v>
      </c>
      <c r="Y435" s="105">
        <v>14.880737934220532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7.7411207370947901</v>
      </c>
      <c r="M436" s="99">
        <v>7.6415822827889128</v>
      </c>
      <c r="N436" s="99">
        <v>0</v>
      </c>
      <c r="O436" s="99">
        <v>5.9708845931869039</v>
      </c>
      <c r="P436" s="99">
        <v>6.0922697795042913</v>
      </c>
      <c r="Q436" s="99">
        <v>5.525489242394241</v>
      </c>
      <c r="R436" s="99">
        <v>5.8292292749973331</v>
      </c>
      <c r="S436" s="99">
        <v>6.4216904411949178</v>
      </c>
      <c r="T436" s="99">
        <v>6.0730374479807967</v>
      </c>
      <c r="U436" s="99">
        <v>5.8361486968400058</v>
      </c>
      <c r="V436" s="99">
        <v>6.2007786479448574</v>
      </c>
      <c r="W436" s="99">
        <v>6.4215894782602962</v>
      </c>
      <c r="X436" s="99">
        <v>6.5661150375180188</v>
      </c>
      <c r="Y436" s="99">
        <v>6.4899346395670401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8.6680425928670992</v>
      </c>
      <c r="M437" s="99">
        <v>9.068554136352974</v>
      </c>
      <c r="N437" s="99">
        <v>0</v>
      </c>
      <c r="O437" s="99">
        <v>7.3789012897371844</v>
      </c>
      <c r="P437" s="99">
        <v>7.294764527704463</v>
      </c>
      <c r="Q437" s="99">
        <v>7.4742022495787488</v>
      </c>
      <c r="R437" s="99">
        <v>7.1525798298912946</v>
      </c>
      <c r="S437" s="99">
        <v>7.2453501972413514</v>
      </c>
      <c r="T437" s="99">
        <v>7.5681348371499206</v>
      </c>
      <c r="U437" s="99">
        <v>7.38947586369751</v>
      </c>
      <c r="V437" s="99">
        <v>7.6660255916831623</v>
      </c>
      <c r="W437" s="99">
        <v>7.9497816148074367</v>
      </c>
      <c r="X437" s="99">
        <v>8.2526430892750167</v>
      </c>
      <c r="Y437" s="99">
        <v>8.3908032946534927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11.024034542942651</v>
      </c>
      <c r="D438" s="123">
        <v>8.4988510626314167</v>
      </c>
      <c r="E438" s="123">
        <v>8.882030682551429</v>
      </c>
      <c r="F438" s="123">
        <v>9.3573272285695204</v>
      </c>
      <c r="G438" s="123">
        <v>10.979359300669367</v>
      </c>
      <c r="H438" s="123">
        <v>11.662559247020898</v>
      </c>
      <c r="I438" s="123">
        <v>12.064365449684381</v>
      </c>
      <c r="J438" s="123">
        <v>11.947233996219399</v>
      </c>
      <c r="K438" s="123">
        <v>12.731496334942097</v>
      </c>
      <c r="L438" s="123">
        <v>11.465050204751446</v>
      </c>
      <c r="M438" s="123">
        <v>11.924500021673998</v>
      </c>
      <c r="N438" s="123">
        <v>0</v>
      </c>
      <c r="O438" s="123">
        <v>9.2345529063990774</v>
      </c>
      <c r="P438" s="123">
        <v>9.3259142170110554</v>
      </c>
      <c r="Q438" s="123">
        <v>10.063576495689981</v>
      </c>
      <c r="R438" s="123">
        <v>10.224692179399616</v>
      </c>
      <c r="S438" s="123">
        <v>10.101039734078267</v>
      </c>
      <c r="T438" s="123">
        <v>10.183037807600826</v>
      </c>
      <c r="U438" s="123">
        <v>9.5773110689642742</v>
      </c>
      <c r="V438" s="123">
        <v>9.7574012888675732</v>
      </c>
      <c r="W438" s="123">
        <v>9.9126706999664691</v>
      </c>
      <c r="X438" s="123">
        <v>9.9849538610034489</v>
      </c>
      <c r="Y438" s="123">
        <v>9.8473146009936379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12.628081875162311</v>
      </c>
      <c r="D439" s="99">
        <v>8.0499063377099507</v>
      </c>
      <c r="E439" s="99">
        <v>8.5911160385609762</v>
      </c>
      <c r="F439" s="99">
        <v>9.0730557184600507</v>
      </c>
      <c r="G439" s="99">
        <v>11.886158038118234</v>
      </c>
      <c r="H439" s="99">
        <v>13.051582772989537</v>
      </c>
      <c r="I439" s="99">
        <v>13.745492616717311</v>
      </c>
      <c r="J439" s="99">
        <v>13.392014117165699</v>
      </c>
      <c r="K439" s="99">
        <v>15.316877351839468</v>
      </c>
      <c r="L439" s="99">
        <v>13.218697578319333</v>
      </c>
      <c r="M439" s="99">
        <v>14.364069798410835</v>
      </c>
      <c r="N439" s="99">
        <v>0</v>
      </c>
      <c r="O439" s="99">
        <v>11.229220840288761</v>
      </c>
      <c r="P439" s="99">
        <v>11.513164451948779</v>
      </c>
      <c r="Q439" s="99">
        <v>12.43607550378429</v>
      </c>
      <c r="R439" s="99">
        <v>12.77803198096132</v>
      </c>
      <c r="S439" s="99">
        <v>12.216139309310687</v>
      </c>
      <c r="T439" s="99">
        <v>13.009146215000284</v>
      </c>
      <c r="U439" s="99">
        <v>12.466712342304275</v>
      </c>
      <c r="V439" s="99">
        <v>13.220307179813386</v>
      </c>
      <c r="W439" s="99">
        <v>14.210764787746964</v>
      </c>
      <c r="X439" s="99">
        <v>13.56347936186755</v>
      </c>
      <c r="Y439" s="99">
        <v>13.300117668080381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9.2916634241454208</v>
      </c>
      <c r="D440" s="110">
        <v>9.075178027842016</v>
      </c>
      <c r="E440" s="110">
        <v>9.2578158719218937</v>
      </c>
      <c r="F440" s="110">
        <v>9.7294878918611936</v>
      </c>
      <c r="G440" s="110">
        <v>9.7920856048932858</v>
      </c>
      <c r="H440" s="110">
        <v>9.8768607493334653</v>
      </c>
      <c r="I440" s="110">
        <v>9.99320539207819</v>
      </c>
      <c r="J440" s="110">
        <v>10.396330639090236</v>
      </c>
      <c r="K440" s="110">
        <v>10.425436225336538</v>
      </c>
      <c r="L440" s="110">
        <v>10.409846914065893</v>
      </c>
      <c r="M440" s="110">
        <v>10.788119228236754</v>
      </c>
      <c r="N440" s="110">
        <v>0</v>
      </c>
      <c r="O440" s="110">
        <v>8.7656867386720219</v>
      </c>
      <c r="P440" s="110">
        <v>8.6886282324973152</v>
      </c>
      <c r="Q440" s="110">
        <v>9.3992284352290874</v>
      </c>
      <c r="R440" s="110">
        <v>9.1727896094200023</v>
      </c>
      <c r="S440" s="110">
        <v>9.3367046850846158</v>
      </c>
      <c r="T440" s="110">
        <v>9.0503668012094121</v>
      </c>
      <c r="U440" s="110">
        <v>8.7239043811884525</v>
      </c>
      <c r="V440" s="110">
        <v>9.042070081324086</v>
      </c>
      <c r="W440" s="110">
        <v>9.3045939734853675</v>
      </c>
      <c r="X440" s="110">
        <v>9.4250240935663374</v>
      </c>
      <c r="Y440" s="110">
        <v>9.390149038104104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60.335668017196419</v>
      </c>
      <c r="D442" s="118">
        <f t="shared" si="232"/>
        <v>44.659722135394013</v>
      </c>
      <c r="E442" s="118">
        <f t="shared" si="232"/>
        <v>48.884583192147517</v>
      </c>
      <c r="F442" s="118">
        <f t="shared" si="232"/>
        <v>44.933075831147001</v>
      </c>
      <c r="G442" s="118">
        <f t="shared" si="232"/>
        <v>56.561797852567437</v>
      </c>
      <c r="H442" s="118">
        <f t="shared" si="232"/>
        <v>62.087944887127591</v>
      </c>
      <c r="I442" s="118">
        <f t="shared" si="232"/>
        <v>59.830490359575734</v>
      </c>
      <c r="J442" s="118">
        <f t="shared" si="232"/>
        <v>59.149623556359522</v>
      </c>
      <c r="K442" s="118">
        <f t="shared" si="232"/>
        <v>66.58239179267747</v>
      </c>
      <c r="L442" s="118">
        <f t="shared" si="232"/>
        <v>62.20859076589943</v>
      </c>
      <c r="M442" s="118">
        <f t="shared" si="232"/>
        <v>67.704086691599855</v>
      </c>
      <c r="N442" s="118">
        <f t="shared" si="232"/>
        <v>0</v>
      </c>
      <c r="O442" s="118">
        <f t="shared" si="232"/>
        <v>52.609541568193848</v>
      </c>
      <c r="P442" s="118">
        <f t="shared" si="232"/>
        <v>51.035790075974937</v>
      </c>
      <c r="Q442" s="118">
        <f t="shared" si="232"/>
        <v>51.836245573357537</v>
      </c>
      <c r="R442" s="118">
        <f t="shared" ref="R442:V442" si="233">R443+R446+R448+R457</f>
        <v>52.181694970654277</v>
      </c>
      <c r="S442" s="118">
        <f t="shared" si="233"/>
        <v>53.282912918816741</v>
      </c>
      <c r="T442" s="118">
        <f t="shared" si="233"/>
        <v>52.116799828887679</v>
      </c>
      <c r="U442" s="118">
        <f t="shared" si="233"/>
        <v>47.308442160330955</v>
      </c>
      <c r="V442" s="118">
        <f t="shared" si="233"/>
        <v>50.560004055444175</v>
      </c>
      <c r="W442" s="118">
        <f t="shared" ref="W442:Y442" si="234">W443+W446+W448+W457</f>
        <v>50.798344176309939</v>
      </c>
      <c r="X442" s="118">
        <f t="shared" si="234"/>
        <v>42.643184370467523</v>
      </c>
      <c r="Y442" s="118">
        <f t="shared" si="234"/>
        <v>36.001863803935791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41.025491860417638</v>
      </c>
      <c r="D443" s="123">
        <f t="shared" si="235"/>
        <v>29.233636083230504</v>
      </c>
      <c r="E443" s="123">
        <f t="shared" si="235"/>
        <v>32.93592861771338</v>
      </c>
      <c r="F443" s="123">
        <f t="shared" si="235"/>
        <v>29.365599213689148</v>
      </c>
      <c r="G443" s="123">
        <f t="shared" si="235"/>
        <v>38.161292440883521</v>
      </c>
      <c r="H443" s="123">
        <f t="shared" si="235"/>
        <v>42.712790249906497</v>
      </c>
      <c r="I443" s="123">
        <f t="shared" si="235"/>
        <v>39.822954531939622</v>
      </c>
      <c r="J443" s="123">
        <f t="shared" si="235"/>
        <v>38.432116336659647</v>
      </c>
      <c r="K443" s="123">
        <f t="shared" si="235"/>
        <v>42.621678954560984</v>
      </c>
      <c r="L443" s="123">
        <f t="shared" si="235"/>
        <v>40.440000793381273</v>
      </c>
      <c r="M443" s="123">
        <f t="shared" si="235"/>
        <v>44.865345183602038</v>
      </c>
      <c r="N443" s="123">
        <f t="shared" si="235"/>
        <v>0</v>
      </c>
      <c r="O443" s="123">
        <f t="shared" si="235"/>
        <v>34.121226113019169</v>
      </c>
      <c r="P443" s="123">
        <f t="shared" si="235"/>
        <v>31.989449686932151</v>
      </c>
      <c r="Q443" s="123">
        <f t="shared" si="235"/>
        <v>31.564678363037693</v>
      </c>
      <c r="R443" s="123">
        <f t="shared" ref="R443:V443" si="236">SUM(R444:R445)</f>
        <v>31.226263911759567</v>
      </c>
      <c r="S443" s="123">
        <f t="shared" si="236"/>
        <v>31.876327546564767</v>
      </c>
      <c r="T443" s="123">
        <f t="shared" si="236"/>
        <v>30.664744047613102</v>
      </c>
      <c r="U443" s="123">
        <f t="shared" si="236"/>
        <v>26.766245505580976</v>
      </c>
      <c r="V443" s="123">
        <f t="shared" si="236"/>
        <v>28.840967394525965</v>
      </c>
      <c r="W443" s="123">
        <f t="shared" ref="W443:Y443" si="237">SUM(W444:W445)</f>
        <v>28.992136823135844</v>
      </c>
      <c r="X443" s="123">
        <f t="shared" si="237"/>
        <v>19.10116714367442</v>
      </c>
      <c r="Y443" s="123">
        <f t="shared" si="237"/>
        <v>13.23826242296875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40.117411638689809</v>
      </c>
      <c r="D444" s="99">
        <v>28.5901281870593</v>
      </c>
      <c r="E444" s="99">
        <v>32.220414751240206</v>
      </c>
      <c r="F444" s="99">
        <v>28.735723121709434</v>
      </c>
      <c r="G444" s="99">
        <v>37.357330893289905</v>
      </c>
      <c r="H444" s="99">
        <v>41.821285635523822</v>
      </c>
      <c r="I444" s="99">
        <v>39.007841461422402</v>
      </c>
      <c r="J444" s="99">
        <v>37.648924039250289</v>
      </c>
      <c r="K444" s="99">
        <v>41.763295313037311</v>
      </c>
      <c r="L444" s="99">
        <v>39.626920372265133</v>
      </c>
      <c r="M444" s="99">
        <v>43.966613963255206</v>
      </c>
      <c r="N444" s="99">
        <v>0</v>
      </c>
      <c r="O444" s="99">
        <v>33.455693522369351</v>
      </c>
      <c r="P444" s="99">
        <v>31.373915633187227</v>
      </c>
      <c r="Q444" s="99">
        <v>30.958896806548012</v>
      </c>
      <c r="R444" s="99">
        <v>30.631153819363238</v>
      </c>
      <c r="S444" s="99">
        <v>31.268042458478103</v>
      </c>
      <c r="T444" s="99">
        <v>30.082849274203127</v>
      </c>
      <c r="U444" s="99">
        <v>26.260581601746974</v>
      </c>
      <c r="V444" s="99">
        <v>28.293915405181924</v>
      </c>
      <c r="W444" s="99">
        <v>28.440512798492719</v>
      </c>
      <c r="X444" s="99">
        <v>18.739124367208369</v>
      </c>
      <c r="Y444" s="99">
        <v>12.986568673773681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0.90808022172782876</v>
      </c>
      <c r="D445" s="99">
        <v>0.64350789617120474</v>
      </c>
      <c r="E445" s="99">
        <v>0.71551386647317416</v>
      </c>
      <c r="F445" s="99">
        <v>0.62987609197971406</v>
      </c>
      <c r="G445" s="99">
        <v>0.80396154759361482</v>
      </c>
      <c r="H445" s="99">
        <v>0.8915046143826777</v>
      </c>
      <c r="I445" s="99">
        <v>0.81511307051722059</v>
      </c>
      <c r="J445" s="99">
        <v>0.78319229740935459</v>
      </c>
      <c r="K445" s="99">
        <v>0.85838364152367519</v>
      </c>
      <c r="L445" s="99">
        <v>0.81308042111613765</v>
      </c>
      <c r="M445" s="99">
        <v>0.89873122034683206</v>
      </c>
      <c r="N445" s="99">
        <v>0</v>
      </c>
      <c r="O445" s="99">
        <v>0.66553259064981574</v>
      </c>
      <c r="P445" s="99">
        <v>0.61553405374492476</v>
      </c>
      <c r="Q445" s="99">
        <v>0.60578155648968213</v>
      </c>
      <c r="R445" s="99">
        <v>0.59511009239632928</v>
      </c>
      <c r="S445" s="99">
        <v>0.60828508808666448</v>
      </c>
      <c r="T445" s="99">
        <v>0.5818947734099742</v>
      </c>
      <c r="U445" s="99">
        <v>0.5056639038340015</v>
      </c>
      <c r="V445" s="99">
        <v>0.54705198934404076</v>
      </c>
      <c r="W445" s="99">
        <v>0.55162402464312665</v>
      </c>
      <c r="X445" s="99">
        <v>0.3620427764660516</v>
      </c>
      <c r="Y445" s="99">
        <v>0.25169374919506982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1.1450712836795449</v>
      </c>
      <c r="D446" s="123">
        <f t="shared" si="238"/>
        <v>0.87346006361968442</v>
      </c>
      <c r="E446" s="123">
        <f t="shared" si="238"/>
        <v>1.2591136278568589</v>
      </c>
      <c r="F446" s="123">
        <f t="shared" si="238"/>
        <v>0.68186329483495522</v>
      </c>
      <c r="G446" s="123">
        <f t="shared" si="238"/>
        <v>0.70498390968908942</v>
      </c>
      <c r="H446" s="123">
        <f t="shared" si="238"/>
        <v>0.7363227973445331</v>
      </c>
      <c r="I446" s="123">
        <f t="shared" si="238"/>
        <v>1.1699617446590604</v>
      </c>
      <c r="J446" s="123">
        <f t="shared" si="238"/>
        <v>0.85229146621032004</v>
      </c>
      <c r="K446" s="123">
        <f t="shared" si="238"/>
        <v>2.2938894923630766</v>
      </c>
      <c r="L446" s="123">
        <f t="shared" si="238"/>
        <v>0.82809259693203907</v>
      </c>
      <c r="M446" s="123">
        <f t="shared" si="238"/>
        <v>1.0376167764127699</v>
      </c>
      <c r="N446" s="123">
        <f t="shared" si="238"/>
        <v>0</v>
      </c>
      <c r="O446" s="123">
        <f t="shared" si="238"/>
        <v>0.86321603143125269</v>
      </c>
      <c r="P446" s="123">
        <f t="shared" si="238"/>
        <v>2.0157658454971616</v>
      </c>
      <c r="Q446" s="123">
        <f t="shared" si="238"/>
        <v>1.1024223040637726</v>
      </c>
      <c r="R446" s="123">
        <f t="shared" si="238"/>
        <v>2.2143087819881107</v>
      </c>
      <c r="S446" s="123">
        <f t="shared" si="238"/>
        <v>2.6023616231812983</v>
      </c>
      <c r="T446" s="123">
        <f t="shared" si="238"/>
        <v>2.0363297908004236</v>
      </c>
      <c r="U446" s="123">
        <f t="shared" si="238"/>
        <v>1.6116664060489521</v>
      </c>
      <c r="V446" s="123">
        <f t="shared" si="238"/>
        <v>1.7261656513540549</v>
      </c>
      <c r="W446" s="123">
        <f t="shared" si="238"/>
        <v>0.88203861187334487</v>
      </c>
      <c r="X446" s="123">
        <f t="shared" si="238"/>
        <v>2.2454999590463571</v>
      </c>
      <c r="Y446" s="123">
        <f t="shared" si="238"/>
        <v>1.3402267926288896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1.1450712836795449</v>
      </c>
      <c r="D447" s="99">
        <f>RES_hhdet_in_tess!D67</f>
        <v>0.87346006361968442</v>
      </c>
      <c r="E447" s="99">
        <f>RES_hhdet_in_tess!E67</f>
        <v>1.2591136278568589</v>
      </c>
      <c r="F447" s="99">
        <f>RES_hhdet_in_tess!F67</f>
        <v>0.68186329483495522</v>
      </c>
      <c r="G447" s="99">
        <f>RES_hhdet_in_tess!G67</f>
        <v>0.70498390968908942</v>
      </c>
      <c r="H447" s="99">
        <f>RES_hhdet_in_tess!H67</f>
        <v>0.7363227973445331</v>
      </c>
      <c r="I447" s="99">
        <f>RES_hhdet_in_tess!I67</f>
        <v>1.1699617446590604</v>
      </c>
      <c r="J447" s="99">
        <f>RES_hhdet_in_tess!J67</f>
        <v>0.85229146621032004</v>
      </c>
      <c r="K447" s="99">
        <f>RES_hhdet_in_tess!K67</f>
        <v>2.2938894923630766</v>
      </c>
      <c r="L447" s="99">
        <f>RES_hhdet_in_tess!L67</f>
        <v>0.82809259693203907</v>
      </c>
      <c r="M447" s="99">
        <f>RES_hhdet_in_tess!M67</f>
        <v>1.0376167764127699</v>
      </c>
      <c r="N447" s="99">
        <f>RES_hhdet_in_tess!N67</f>
        <v>0</v>
      </c>
      <c r="O447" s="99">
        <f>RES_hhdet_in_tess!O67</f>
        <v>0.86321603143125269</v>
      </c>
      <c r="P447" s="99">
        <f>RES_hhdet_in_tess!P67</f>
        <v>2.0157658454971616</v>
      </c>
      <c r="Q447" s="99">
        <f>RES_hhdet_in_tess!Q67</f>
        <v>1.1024223040637726</v>
      </c>
      <c r="R447" s="99">
        <f>RES_hhdet_in_tess!R67</f>
        <v>2.2143087819881107</v>
      </c>
      <c r="S447" s="99">
        <f>RES_hhdet_in_tess!S67</f>
        <v>2.6023616231812983</v>
      </c>
      <c r="T447" s="99">
        <f>RES_hhdet_in_tess!T67</f>
        <v>2.0363297908004236</v>
      </c>
      <c r="U447" s="99">
        <f>RES_hhdet_in_tess!U67</f>
        <v>1.6116664060489521</v>
      </c>
      <c r="V447" s="99">
        <f>RES_hhdet_in_tess!V67</f>
        <v>1.7261656513540549</v>
      </c>
      <c r="W447" s="99">
        <f>RES_hhdet_in_tess!W67</f>
        <v>0.88203861187334487</v>
      </c>
      <c r="X447" s="99">
        <f>RES_hhdet_in_tess!X67</f>
        <v>2.2454999590463571</v>
      </c>
      <c r="Y447" s="99">
        <f>RES_hhdet_in_tess!Y67</f>
        <v>1.3402267926288896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11.153716984816612</v>
      </c>
      <c r="D448" s="123">
        <v>9.0477566877609288</v>
      </c>
      <c r="E448" s="123">
        <v>8.9474263510874916</v>
      </c>
      <c r="F448" s="123">
        <v>8.8344572272184561</v>
      </c>
      <c r="G448" s="123">
        <v>10.708060235934305</v>
      </c>
      <c r="H448" s="123">
        <v>11.23758181203651</v>
      </c>
      <c r="I448" s="123">
        <v>11.168307563859244</v>
      </c>
      <c r="J448" s="123">
        <v>12.154420494731156</v>
      </c>
      <c r="K448" s="123">
        <v>13.40517913066323</v>
      </c>
      <c r="L448" s="123">
        <v>13.207361232117897</v>
      </c>
      <c r="M448" s="123">
        <v>13.625259294745861</v>
      </c>
      <c r="N448" s="123">
        <v>0</v>
      </c>
      <c r="O448" s="123">
        <v>10.966722689779104</v>
      </c>
      <c r="P448" s="123">
        <v>10.340178220907585</v>
      </c>
      <c r="Q448" s="123">
        <v>11.857678795852697</v>
      </c>
      <c r="R448" s="123">
        <v>11.411457386413376</v>
      </c>
      <c r="S448" s="123">
        <v>11.33461262051831</v>
      </c>
      <c r="T448" s="123">
        <v>11.84815364576936</v>
      </c>
      <c r="U448" s="123">
        <v>11.52518143956042</v>
      </c>
      <c r="V448" s="123">
        <v>12.176052578174223</v>
      </c>
      <c r="W448" s="123">
        <v>12.755025089174493</v>
      </c>
      <c r="X448" s="123">
        <v>13.020965032680863</v>
      </c>
      <c r="Y448" s="123">
        <v>13.136112319129072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11.753465295267427</v>
      </c>
      <c r="D449" s="99">
        <v>7.0539779052247251</v>
      </c>
      <c r="E449" s="99">
        <v>7.3409230325293739</v>
      </c>
      <c r="F449" s="99">
        <v>7.4279960934006217</v>
      </c>
      <c r="G449" s="99">
        <v>10.425887627074079</v>
      </c>
      <c r="H449" s="99">
        <v>11.211672716667312</v>
      </c>
      <c r="I449" s="99">
        <v>11.459817256309963</v>
      </c>
      <c r="J449" s="99">
        <v>12.027907284135507</v>
      </c>
      <c r="K449" s="99">
        <v>14.459075260178876</v>
      </c>
      <c r="L449" s="99">
        <v>12.905146500459736</v>
      </c>
      <c r="M449" s="99">
        <v>13.590191606033907</v>
      </c>
      <c r="N449" s="99">
        <v>0</v>
      </c>
      <c r="O449" s="99">
        <v>9.8758104407132414</v>
      </c>
      <c r="P449" s="99">
        <v>8.9965632418300565</v>
      </c>
      <c r="Q449" s="99">
        <v>12.18607314890593</v>
      </c>
      <c r="R449" s="99">
        <v>11.694185958561988</v>
      </c>
      <c r="S449" s="99">
        <v>11.005632848190906</v>
      </c>
      <c r="T449" s="99">
        <v>11.9772991363232</v>
      </c>
      <c r="U449" s="99">
        <v>11.615760877232356</v>
      </c>
      <c r="V449" s="99">
        <v>12.384298754358435</v>
      </c>
      <c r="W449" s="99">
        <v>13.427736795883593</v>
      </c>
      <c r="X449" s="99">
        <v>12.936399369472314</v>
      </c>
      <c r="Y449" s="99">
        <v>12.81034879234627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12.900791961910834</v>
      </c>
      <c r="M450" s="99">
        <v>0</v>
      </c>
      <c r="N450" s="99">
        <v>0</v>
      </c>
      <c r="O450" s="99">
        <v>0</v>
      </c>
      <c r="P450" s="99">
        <v>8.9824532409887201</v>
      </c>
      <c r="Q450" s="99">
        <v>12.207846248569702</v>
      </c>
      <c r="R450" s="99">
        <v>11.698573309086624</v>
      </c>
      <c r="S450" s="99">
        <v>10.993541543247211</v>
      </c>
      <c r="T450" s="99">
        <v>11.964317567382489</v>
      </c>
      <c r="U450" s="99">
        <v>11.612647501254086</v>
      </c>
      <c r="V450" s="99">
        <v>12.374431371051356</v>
      </c>
      <c r="W450" s="99">
        <v>13.43014355830943</v>
      </c>
      <c r="X450" s="99">
        <v>12.957816947732123</v>
      </c>
      <c r="Y450" s="99">
        <v>0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4.4673180738543428</v>
      </c>
      <c r="M451" s="102">
        <v>0</v>
      </c>
      <c r="N451" s="102">
        <v>0</v>
      </c>
      <c r="O451" s="102">
        <v>0</v>
      </c>
      <c r="P451" s="102">
        <v>3.1287823683154654</v>
      </c>
      <c r="Q451" s="102">
        <v>3.9825180144932193</v>
      </c>
      <c r="R451" s="102">
        <v>4.1131344662249729</v>
      </c>
      <c r="S451" s="102">
        <v>4.1196331590324036</v>
      </c>
      <c r="T451" s="102">
        <v>4.2498716731054422</v>
      </c>
      <c r="U451" s="102">
        <v>4.1226563076713481</v>
      </c>
      <c r="V451" s="102">
        <v>4.5046881634045199</v>
      </c>
      <c r="W451" s="102">
        <v>4.9274676518735161</v>
      </c>
      <c r="X451" s="102">
        <v>4.7487537758578906</v>
      </c>
      <c r="Y451" s="102">
        <v>0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8.4334738880564917</v>
      </c>
      <c r="M452" s="105">
        <v>0</v>
      </c>
      <c r="N452" s="105">
        <v>0</v>
      </c>
      <c r="O452" s="105">
        <v>0</v>
      </c>
      <c r="P452" s="105">
        <v>5.8536708726732556</v>
      </c>
      <c r="Q452" s="105">
        <v>8.2253282340764819</v>
      </c>
      <c r="R452" s="105">
        <v>7.5854388428616524</v>
      </c>
      <c r="S452" s="105">
        <v>6.8739083842148094</v>
      </c>
      <c r="T452" s="105">
        <v>7.7144458942770457</v>
      </c>
      <c r="U452" s="105">
        <v>7.4899911935827364</v>
      </c>
      <c r="V452" s="105">
        <v>7.8697432076468345</v>
      </c>
      <c r="W452" s="105">
        <v>8.5026759064359148</v>
      </c>
      <c r="X452" s="105">
        <v>8.2090631718742308</v>
      </c>
      <c r="Y452" s="105">
        <v>0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9.8633494077860746</v>
      </c>
      <c r="D453" s="102">
        <v>11.053655706057233</v>
      </c>
      <c r="E453" s="102">
        <v>10.784516108113728</v>
      </c>
      <c r="F453" s="102">
        <v>10.469114069916598</v>
      </c>
      <c r="G453" s="102">
        <v>11.038340961714963</v>
      </c>
      <c r="H453" s="102">
        <v>11.267339596292766</v>
      </c>
      <c r="I453" s="102">
        <v>10.84655345000502</v>
      </c>
      <c r="J453" s="102">
        <v>12.272013774978028</v>
      </c>
      <c r="K453" s="102">
        <v>12.675092283749054</v>
      </c>
      <c r="L453" s="102">
        <v>13.237441416181763</v>
      </c>
      <c r="M453" s="102">
        <v>13.625500745402473</v>
      </c>
      <c r="N453" s="102">
        <v>0</v>
      </c>
      <c r="O453" s="102">
        <v>11.088515934469934</v>
      </c>
      <c r="P453" s="102">
        <v>11.1889589822201</v>
      </c>
      <c r="Q453" s="102">
        <v>11.118482182112519</v>
      </c>
      <c r="R453" s="102">
        <v>11.057864871120341</v>
      </c>
      <c r="S453" s="102">
        <v>11.602723279018257</v>
      </c>
      <c r="T453" s="102">
        <v>11.726465750672791</v>
      </c>
      <c r="U453" s="102">
        <v>11.45354603938995</v>
      </c>
      <c r="V453" s="102">
        <v>12.060470469073707</v>
      </c>
      <c r="W453" s="102">
        <v>12.565767612729211</v>
      </c>
      <c r="X453" s="102">
        <v>13.037652498590861</v>
      </c>
      <c r="Y453" s="102">
        <v>13.19504183018171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13.26041258243464</v>
      </c>
      <c r="M454" s="105">
        <v>13.641857320905656</v>
      </c>
      <c r="N454" s="105">
        <v>0</v>
      </c>
      <c r="O454" s="105">
        <v>11.082401385500132</v>
      </c>
      <c r="P454" s="105">
        <v>11.177494506738464</v>
      </c>
      <c r="Q454" s="105">
        <v>11.086661475663309</v>
      </c>
      <c r="R454" s="105">
        <v>11.028551519256402</v>
      </c>
      <c r="S454" s="105">
        <v>11.584563971192287</v>
      </c>
      <c r="T454" s="105">
        <v>11.736791040610701</v>
      </c>
      <c r="U454" s="105">
        <v>11.458161083938553</v>
      </c>
      <c r="V454" s="105">
        <v>12.054288689469768</v>
      </c>
      <c r="W454" s="105">
        <v>12.556147065897788</v>
      </c>
      <c r="X454" s="105">
        <v>13.034507574024648</v>
      </c>
      <c r="Y454" s="105">
        <v>13.183421359482844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4.5923699895675405</v>
      </c>
      <c r="M455" s="99">
        <v>4.5733031845526844</v>
      </c>
      <c r="N455" s="99">
        <v>0</v>
      </c>
      <c r="O455" s="99">
        <v>3.7035000957629456</v>
      </c>
      <c r="P455" s="99">
        <v>3.8827299790340031</v>
      </c>
      <c r="Q455" s="99">
        <v>3.6124592260845576</v>
      </c>
      <c r="R455" s="99">
        <v>3.8759716893651071</v>
      </c>
      <c r="S455" s="99">
        <v>4.3392137739509353</v>
      </c>
      <c r="T455" s="99">
        <v>4.1686562034607784</v>
      </c>
      <c r="U455" s="99">
        <v>4.0686852202410408</v>
      </c>
      <c r="V455" s="99">
        <v>4.3882630977866048</v>
      </c>
      <c r="W455" s="99">
        <v>4.6063654510903511</v>
      </c>
      <c r="X455" s="99">
        <v>4.7818644847496303</v>
      </c>
      <c r="Y455" s="99">
        <v>4.7926180648293544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8.6680425928670992</v>
      </c>
      <c r="M456" s="99">
        <v>9.068554136352974</v>
      </c>
      <c r="N456" s="99">
        <v>0</v>
      </c>
      <c r="O456" s="99">
        <v>7.3789012897371844</v>
      </c>
      <c r="P456" s="99">
        <v>7.294764527704463</v>
      </c>
      <c r="Q456" s="99">
        <v>7.4742022495787488</v>
      </c>
      <c r="R456" s="99">
        <v>7.1525798298912946</v>
      </c>
      <c r="S456" s="99">
        <v>7.2453501972413514</v>
      </c>
      <c r="T456" s="99">
        <v>7.5681348371499206</v>
      </c>
      <c r="U456" s="99">
        <v>7.38947586369751</v>
      </c>
      <c r="V456" s="99">
        <v>7.6660255916831623</v>
      </c>
      <c r="W456" s="99">
        <v>7.9497816148074367</v>
      </c>
      <c r="X456" s="99">
        <v>8.2526430892750167</v>
      </c>
      <c r="Y456" s="99">
        <v>8.3908032946534927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7.011387888282627</v>
      </c>
      <c r="D457" s="123">
        <v>5.5048693007828939</v>
      </c>
      <c r="E457" s="123">
        <v>5.7421145954897863</v>
      </c>
      <c r="F457" s="123">
        <v>6.0511560954044423</v>
      </c>
      <c r="G457" s="123">
        <v>6.9874612660605191</v>
      </c>
      <c r="H457" s="123">
        <v>7.4012500278400468</v>
      </c>
      <c r="I457" s="123">
        <v>7.6692665191178016</v>
      </c>
      <c r="J457" s="123">
        <v>7.7107952587584023</v>
      </c>
      <c r="K457" s="123">
        <v>8.2616442150901737</v>
      </c>
      <c r="L457" s="123">
        <v>7.7331361434682204</v>
      </c>
      <c r="M457" s="123">
        <v>8.1758654368391834</v>
      </c>
      <c r="N457" s="123">
        <v>0</v>
      </c>
      <c r="O457" s="123">
        <v>6.6583767339643218</v>
      </c>
      <c r="P457" s="123">
        <v>6.6903963226380467</v>
      </c>
      <c r="Q457" s="123">
        <v>7.3114661104033702</v>
      </c>
      <c r="R457" s="123">
        <v>7.3296648904932233</v>
      </c>
      <c r="S457" s="123">
        <v>7.4696111285523683</v>
      </c>
      <c r="T457" s="123">
        <v>7.567572344704792</v>
      </c>
      <c r="U457" s="123">
        <v>7.4053488091406017</v>
      </c>
      <c r="V457" s="123">
        <v>7.8168184313899349</v>
      </c>
      <c r="W457" s="123">
        <v>8.1691436521262588</v>
      </c>
      <c r="X457" s="123">
        <v>8.2755522350658843</v>
      </c>
      <c r="Y457" s="123">
        <v>8.2872622692090765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7.1492066649847885</v>
      </c>
      <c r="D458" s="99">
        <v>4.5621667877476986</v>
      </c>
      <c r="E458" s="99">
        <v>4.8740428156847164</v>
      </c>
      <c r="F458" s="99">
        <v>5.1529066704347084</v>
      </c>
      <c r="G458" s="99">
        <v>6.757696707399929</v>
      </c>
      <c r="H458" s="99">
        <v>7.4281116985927573</v>
      </c>
      <c r="I458" s="99">
        <v>7.8312873512989061</v>
      </c>
      <c r="J458" s="99">
        <v>7.637934842830914</v>
      </c>
      <c r="K458" s="99">
        <v>8.7449454900925598</v>
      </c>
      <c r="L458" s="99">
        <v>7.5549568675041101</v>
      </c>
      <c r="M458" s="99">
        <v>8.2161272543612771</v>
      </c>
      <c r="N458" s="99">
        <v>0</v>
      </c>
      <c r="O458" s="99">
        <v>6.4275922638423326</v>
      </c>
      <c r="P458" s="99">
        <v>6.5950146326213392</v>
      </c>
      <c r="Q458" s="99">
        <v>7.1451938971273945</v>
      </c>
      <c r="R458" s="99">
        <v>7.399731699702051</v>
      </c>
      <c r="S458" s="99">
        <v>7.1526469757045561</v>
      </c>
      <c r="T458" s="99">
        <v>7.7084533328081548</v>
      </c>
      <c r="U458" s="99">
        <v>7.4669912230651008</v>
      </c>
      <c r="V458" s="99">
        <v>7.978519913672649</v>
      </c>
      <c r="W458" s="99">
        <v>8.6073453388129604</v>
      </c>
      <c r="X458" s="99">
        <v>8.2207214423172665</v>
      </c>
      <c r="Y458" s="99">
        <v>8.061632546051765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6.8625436094442911</v>
      </c>
      <c r="D459" s="110">
        <v>6.7150514195927835</v>
      </c>
      <c r="E459" s="110">
        <v>6.863434972101393</v>
      </c>
      <c r="F459" s="110">
        <v>7.227120235002416</v>
      </c>
      <c r="G459" s="110">
        <v>7.2882925370510137</v>
      </c>
      <c r="H459" s="110">
        <v>7.3667172469247344</v>
      </c>
      <c r="I459" s="110">
        <v>7.4696557563544603</v>
      </c>
      <c r="J459" s="110">
        <v>7.7890074808297856</v>
      </c>
      <c r="K459" s="110">
        <v>7.8305581260687509</v>
      </c>
      <c r="L459" s="110">
        <v>7.8403500344494885</v>
      </c>
      <c r="M459" s="110">
        <v>8.1571110004720548</v>
      </c>
      <c r="N459" s="110">
        <v>0</v>
      </c>
      <c r="O459" s="110">
        <v>6.7126248763435923</v>
      </c>
      <c r="P459" s="110">
        <v>6.7181871136760059</v>
      </c>
      <c r="Q459" s="110">
        <v>7.3580257178137725</v>
      </c>
      <c r="R459" s="110">
        <v>7.3007993800617657</v>
      </c>
      <c r="S459" s="110">
        <v>7.5841526915752517</v>
      </c>
      <c r="T459" s="110">
        <v>7.5111089018451151</v>
      </c>
      <c r="U459" s="110">
        <v>7.3871422523777177</v>
      </c>
      <c r="V459" s="110">
        <v>7.7834158151405886</v>
      </c>
      <c r="W459" s="110">
        <v>8.1071486744135814</v>
      </c>
      <c r="X459" s="110">
        <v>8.2841315767597496</v>
      </c>
      <c r="Y459" s="110">
        <v>8.3171365879546446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21.382127606868615</v>
      </c>
      <c r="D461" s="118">
        <f t="shared" si="239"/>
        <v>14.216530137655285</v>
      </c>
      <c r="E461" s="118">
        <f t="shared" si="239"/>
        <v>15.790096501956155</v>
      </c>
      <c r="F461" s="118">
        <f t="shared" si="239"/>
        <v>14.30666990483334</v>
      </c>
      <c r="G461" s="118">
        <f t="shared" si="239"/>
        <v>18.590986783975897</v>
      </c>
      <c r="H461" s="118">
        <f t="shared" si="239"/>
        <v>20.451147690515796</v>
      </c>
      <c r="I461" s="118">
        <f t="shared" si="239"/>
        <v>19.180123581466983</v>
      </c>
      <c r="J461" s="118">
        <f t="shared" si="239"/>
        <v>18.222420041915484</v>
      </c>
      <c r="K461" s="118">
        <f t="shared" si="239"/>
        <v>19.686038526656851</v>
      </c>
      <c r="L461" s="118">
        <f t="shared" si="239"/>
        <v>16.591929874696326</v>
      </c>
      <c r="M461" s="118">
        <f t="shared" si="239"/>
        <v>17.385201566184175</v>
      </c>
      <c r="N461" s="118">
        <f t="shared" si="239"/>
        <v>0</v>
      </c>
      <c r="O461" s="118">
        <f t="shared" si="239"/>
        <v>11.996024177217546</v>
      </c>
      <c r="P461" s="118">
        <f t="shared" si="239"/>
        <v>11.487869491191677</v>
      </c>
      <c r="Q461" s="118">
        <f t="shared" si="239"/>
        <v>12.289586014224612</v>
      </c>
      <c r="R461" s="118">
        <f t="shared" ref="R461:V461" si="240">R462+R465+R467+R476</f>
        <v>11.580336776384398</v>
      </c>
      <c r="S461" s="118">
        <f t="shared" si="240"/>
        <v>11.027337116233298</v>
      </c>
      <c r="T461" s="118">
        <f t="shared" si="240"/>
        <v>10.863313695512096</v>
      </c>
      <c r="U461" s="118">
        <f t="shared" si="240"/>
        <v>9.3094645626776309</v>
      </c>
      <c r="V461" s="118">
        <f t="shared" si="240"/>
        <v>9.4812898254094762</v>
      </c>
      <c r="W461" s="118">
        <f t="shared" ref="W461:Y461" si="241">W462+W465+W467+W476</f>
        <v>8.9615862906489951</v>
      </c>
      <c r="X461" s="118">
        <f t="shared" si="241"/>
        <v>6.0492508298109255</v>
      </c>
      <c r="Y461" s="118">
        <f t="shared" si="241"/>
        <v>4.3629790185882227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16.887170148257184</v>
      </c>
      <c r="D462" s="123">
        <f t="shared" si="242"/>
        <v>11.921924772259132</v>
      </c>
      <c r="E462" s="123">
        <f t="shared" si="242"/>
        <v>13.303056716852282</v>
      </c>
      <c r="F462" s="123">
        <f t="shared" si="242"/>
        <v>11.748712861798184</v>
      </c>
      <c r="G462" s="123">
        <f t="shared" si="242"/>
        <v>15.118533471422605</v>
      </c>
      <c r="H462" s="123">
        <f t="shared" si="242"/>
        <v>16.747531978134358</v>
      </c>
      <c r="I462" s="123">
        <f t="shared" si="242"/>
        <v>15.449972934994536</v>
      </c>
      <c r="J462" s="123">
        <f t="shared" si="242"/>
        <v>14.734313738645636</v>
      </c>
      <c r="K462" s="123">
        <f t="shared" si="242"/>
        <v>16.127862341872756</v>
      </c>
      <c r="L462" s="123">
        <f t="shared" si="242"/>
        <v>15.078477351194527</v>
      </c>
      <c r="M462" s="123">
        <f t="shared" si="242"/>
        <v>16.287884802662663</v>
      </c>
      <c r="N462" s="123">
        <f t="shared" si="242"/>
        <v>0</v>
      </c>
      <c r="O462" s="123">
        <f t="shared" si="242"/>
        <v>11.253799228662126</v>
      </c>
      <c r="P462" s="123">
        <f t="shared" si="242"/>
        <v>9.9223064154275207</v>
      </c>
      <c r="Q462" s="123">
        <f t="shared" si="242"/>
        <v>9.3207433876001584</v>
      </c>
      <c r="R462" s="123">
        <f t="shared" ref="R462:V462" si="243">SUM(R463:R464)</f>
        <v>9.0022332189238767</v>
      </c>
      <c r="S462" s="123">
        <f t="shared" si="243"/>
        <v>9.0245737977867098</v>
      </c>
      <c r="T462" s="123">
        <f t="shared" si="243"/>
        <v>8.5575550164588172</v>
      </c>
      <c r="U462" s="123">
        <f t="shared" si="243"/>
        <v>7.3775939914392161</v>
      </c>
      <c r="V462" s="123">
        <f t="shared" si="243"/>
        <v>7.8599504810487719</v>
      </c>
      <c r="W462" s="123">
        <f t="shared" ref="W462:Y462" si="244">SUM(W463:W464)</f>
        <v>7.8346003582733657</v>
      </c>
      <c r="X462" s="123">
        <f t="shared" si="244"/>
        <v>5.1365604189708156</v>
      </c>
      <c r="Y462" s="123">
        <f t="shared" si="244"/>
        <v>3.5473279180604451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16.887170148257184</v>
      </c>
      <c r="D463" s="99">
        <v>11.921924772259132</v>
      </c>
      <c r="E463" s="99">
        <v>13.303056716852282</v>
      </c>
      <c r="F463" s="99">
        <v>11.748712861798184</v>
      </c>
      <c r="G463" s="99">
        <v>15.118533471422605</v>
      </c>
      <c r="H463" s="99">
        <v>16.747531978134358</v>
      </c>
      <c r="I463" s="99">
        <v>15.449972934994536</v>
      </c>
      <c r="J463" s="99">
        <v>14.734313738645636</v>
      </c>
      <c r="K463" s="99">
        <v>16.127862341872756</v>
      </c>
      <c r="L463" s="99">
        <v>15.078477351194527</v>
      </c>
      <c r="M463" s="99">
        <v>16.287884802662663</v>
      </c>
      <c r="N463" s="99">
        <v>0</v>
      </c>
      <c r="O463" s="99">
        <v>11.253799228662126</v>
      </c>
      <c r="P463" s="99">
        <v>9.9223064154275207</v>
      </c>
      <c r="Q463" s="99">
        <v>9.3207433876001584</v>
      </c>
      <c r="R463" s="99">
        <v>9.0022332189238767</v>
      </c>
      <c r="S463" s="99">
        <v>9.0245737977867098</v>
      </c>
      <c r="T463" s="99">
        <v>8.5575550164588172</v>
      </c>
      <c r="U463" s="99">
        <v>7.3775939914392161</v>
      </c>
      <c r="V463" s="99">
        <v>7.8599504810487719</v>
      </c>
      <c r="W463" s="99">
        <v>7.8346003582733657</v>
      </c>
      <c r="X463" s="99">
        <v>5.1365604189708156</v>
      </c>
      <c r="Y463" s="99">
        <v>3.5473279180604451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3.1707282236362389</v>
      </c>
      <c r="D467" s="123">
        <v>1.3807316985012941</v>
      </c>
      <c r="E467" s="123">
        <v>1.5090726511206516</v>
      </c>
      <c r="F467" s="123">
        <v>1.5190910063345078</v>
      </c>
      <c r="G467" s="123">
        <v>2.111428606849346</v>
      </c>
      <c r="H467" s="123">
        <v>2.2209918949916352</v>
      </c>
      <c r="I467" s="123">
        <v>2.1978525632747634</v>
      </c>
      <c r="J467" s="123">
        <v>2.0878740651759098</v>
      </c>
      <c r="K467" s="123">
        <v>2.0998005849136701</v>
      </c>
      <c r="L467" s="123">
        <v>0.51054355353283909</v>
      </c>
      <c r="M467" s="123">
        <v>0.1754349516349554</v>
      </c>
      <c r="N467" s="123">
        <v>0</v>
      </c>
      <c r="O467" s="123">
        <v>0.31060122915742444</v>
      </c>
      <c r="P467" s="123">
        <v>1.0409401207202054</v>
      </c>
      <c r="Q467" s="123">
        <v>2.419401123497845</v>
      </c>
      <c r="R467" s="123">
        <v>1.8251461981961192</v>
      </c>
      <c r="S467" s="123">
        <v>1.3478619605304041</v>
      </c>
      <c r="T467" s="123">
        <v>1.5540377574675868</v>
      </c>
      <c r="U467" s="123">
        <v>1.357786101992257</v>
      </c>
      <c r="V467" s="123">
        <v>1.1642290522801033</v>
      </c>
      <c r="W467" s="123">
        <v>0.77127392113363635</v>
      </c>
      <c r="X467" s="123">
        <v>0.54206792554960526</v>
      </c>
      <c r="Y467" s="123">
        <v>0.50158498655445549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4.6444469754671669</v>
      </c>
      <c r="D468" s="99">
        <v>2.7531206072835475</v>
      </c>
      <c r="E468" s="99">
        <v>2.8287306660316767</v>
      </c>
      <c r="F468" s="99">
        <v>2.8261191258358225</v>
      </c>
      <c r="G468" s="99">
        <v>3.9153101897318408</v>
      </c>
      <c r="H468" s="99">
        <v>4.1547343512854811</v>
      </c>
      <c r="I468" s="99">
        <v>4.1891101639857382</v>
      </c>
      <c r="J468" s="99">
        <v>4.3341219013640053</v>
      </c>
      <c r="K468" s="99">
        <v>5.1309080737674551</v>
      </c>
      <c r="L468" s="99">
        <v>4.5053057848029461</v>
      </c>
      <c r="M468" s="99">
        <v>4.628783723906901</v>
      </c>
      <c r="N468" s="99">
        <v>0</v>
      </c>
      <c r="O468" s="99">
        <v>3.1060122915742445</v>
      </c>
      <c r="P468" s="99">
        <v>2.6915821733258167</v>
      </c>
      <c r="Q468" s="99">
        <v>3.4966141088014697</v>
      </c>
      <c r="R468" s="99">
        <v>3.2735827583691308</v>
      </c>
      <c r="S468" s="99">
        <v>3.0181062647558496</v>
      </c>
      <c r="T468" s="99">
        <v>3.2292436390624508</v>
      </c>
      <c r="U468" s="99">
        <v>3.0886214030150447</v>
      </c>
      <c r="V468" s="99">
        <v>3.2564991068191316</v>
      </c>
      <c r="W468" s="99">
        <v>3.5051795861643189</v>
      </c>
      <c r="X468" s="99">
        <v>3.3659650732341451</v>
      </c>
      <c r="Y468" s="99">
        <v>3.326839196534654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1.5595819822714703</v>
      </c>
      <c r="M469" s="99">
        <v>0</v>
      </c>
      <c r="N469" s="99">
        <v>0</v>
      </c>
      <c r="O469" s="99">
        <v>0</v>
      </c>
      <c r="P469" s="99">
        <v>0.9360657642707777</v>
      </c>
      <c r="Q469" s="99">
        <v>1.1427248554866278</v>
      </c>
      <c r="R469" s="99">
        <v>1.1514000306818803</v>
      </c>
      <c r="S469" s="99">
        <v>1.1297388180467449</v>
      </c>
      <c r="T469" s="99">
        <v>1.1458235208960814</v>
      </c>
      <c r="U469" s="99">
        <v>1.0962109709151164</v>
      </c>
      <c r="V469" s="99">
        <v>1.1845251210096055</v>
      </c>
      <c r="W469" s="99">
        <v>1.2862673202029753</v>
      </c>
      <c r="X469" s="99">
        <v>1.2355941475219339</v>
      </c>
      <c r="Y469" s="99">
        <v>0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1.5595819822714703</v>
      </c>
      <c r="M470" s="102">
        <v>0</v>
      </c>
      <c r="N470" s="102">
        <v>0</v>
      </c>
      <c r="O470" s="102">
        <v>0</v>
      </c>
      <c r="P470" s="102">
        <v>0.9360657642707777</v>
      </c>
      <c r="Q470" s="102">
        <v>1.1427248554866278</v>
      </c>
      <c r="R470" s="102">
        <v>1.1514000306818803</v>
      </c>
      <c r="S470" s="102">
        <v>1.1297388180467449</v>
      </c>
      <c r="T470" s="102">
        <v>1.1458235208960814</v>
      </c>
      <c r="U470" s="102">
        <v>1.0962109709151164</v>
      </c>
      <c r="V470" s="102">
        <v>1.1845251210096055</v>
      </c>
      <c r="W470" s="102">
        <v>1.2862673202029753</v>
      </c>
      <c r="X470" s="102">
        <v>1.2355941475219339</v>
      </c>
      <c r="Y470" s="102">
        <v>0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1.3242292349751936</v>
      </c>
      <c r="D476" s="123">
        <v>0.91387366689486005</v>
      </c>
      <c r="E476" s="123">
        <v>0.97796713398321977</v>
      </c>
      <c r="F476" s="123">
        <v>1.0388660367006486</v>
      </c>
      <c r="G476" s="123">
        <v>1.361024705703944</v>
      </c>
      <c r="H476" s="123">
        <v>1.4826238173898052</v>
      </c>
      <c r="I476" s="123">
        <v>1.5322980831976831</v>
      </c>
      <c r="J476" s="123">
        <v>1.400232238093938</v>
      </c>
      <c r="K476" s="123">
        <v>1.4583755998704255</v>
      </c>
      <c r="L476" s="123">
        <v>1.0029089699689595</v>
      </c>
      <c r="M476" s="123">
        <v>0.92188181188655627</v>
      </c>
      <c r="N476" s="123">
        <v>0</v>
      </c>
      <c r="O476" s="123">
        <v>0.43162371939799482</v>
      </c>
      <c r="P476" s="123">
        <v>0.52462295504395173</v>
      </c>
      <c r="Q476" s="123">
        <v>0.54944150312660789</v>
      </c>
      <c r="R476" s="123">
        <v>0.75295735926440177</v>
      </c>
      <c r="S476" s="123">
        <v>0.6549013579161852</v>
      </c>
      <c r="T476" s="123">
        <v>0.75172092158569137</v>
      </c>
      <c r="U476" s="123">
        <v>0.57408446924615686</v>
      </c>
      <c r="V476" s="123">
        <v>0.45711029208060183</v>
      </c>
      <c r="W476" s="123">
        <v>0.35571201124199181</v>
      </c>
      <c r="X476" s="123">
        <v>0.37062248529050501</v>
      </c>
      <c r="Y476" s="123">
        <v>0.31406611397332163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2.5503674155077802</v>
      </c>
      <c r="D477" s="99">
        <v>1.625759083963902</v>
      </c>
      <c r="E477" s="99">
        <v>1.7350617951477749</v>
      </c>
      <c r="F477" s="99">
        <v>1.8323943329001924</v>
      </c>
      <c r="G477" s="99">
        <v>2.4005284773783591</v>
      </c>
      <c r="H477" s="99">
        <v>2.6358976568329671</v>
      </c>
      <c r="I477" s="99">
        <v>2.7760396888722285</v>
      </c>
      <c r="J477" s="99">
        <v>2.7046511711027845</v>
      </c>
      <c r="K477" s="99">
        <v>3.0933965499774998</v>
      </c>
      <c r="L477" s="99">
        <v>2.6696481629173729</v>
      </c>
      <c r="M477" s="99">
        <v>2.9009675364870526</v>
      </c>
      <c r="N477" s="99">
        <v>0</v>
      </c>
      <c r="O477" s="99">
        <v>2.2678534409047182</v>
      </c>
      <c r="P477" s="99">
        <v>2.3251986927155754</v>
      </c>
      <c r="Q477" s="99">
        <v>2.5115898087442758</v>
      </c>
      <c r="R477" s="99">
        <v>2.5806513388749481</v>
      </c>
      <c r="S477" s="99">
        <v>2.4671714949083872</v>
      </c>
      <c r="T477" s="99">
        <v>2.627327169581458</v>
      </c>
      <c r="U477" s="99">
        <v>2.5177772246517716</v>
      </c>
      <c r="V477" s="99">
        <v>2.6699732380351118</v>
      </c>
      <c r="W477" s="99">
        <v>2.8700060565333771</v>
      </c>
      <c r="X477" s="99">
        <v>2.7392802919227712</v>
      </c>
      <c r="Y477" s="99">
        <v>2.6860917642455138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738474</v>
      </c>
      <c r="C5" s="120">
        <v>783818</v>
      </c>
      <c r="D5" s="120">
        <v>866974</v>
      </c>
      <c r="E5" s="120">
        <v>930369</v>
      </c>
      <c r="F5" s="120">
        <v>980844</v>
      </c>
      <c r="G5" s="120">
        <v>991657</v>
      </c>
      <c r="H5" s="120">
        <v>1027234</v>
      </c>
      <c r="I5" s="120">
        <v>1101384</v>
      </c>
      <c r="J5" s="120">
        <v>1138165</v>
      </c>
      <c r="K5" s="120">
        <v>1155945</v>
      </c>
      <c r="L5" s="120">
        <v>1185982</v>
      </c>
      <c r="M5" s="120">
        <v>1188786</v>
      </c>
      <c r="N5" s="120">
        <v>1301847</v>
      </c>
      <c r="O5" s="120">
        <v>1348977</v>
      </c>
      <c r="P5" s="120">
        <v>1407705</v>
      </c>
      <c r="Q5" s="120">
        <v>1523376</v>
      </c>
      <c r="R5" s="120">
        <v>1519007</v>
      </c>
      <c r="S5" s="120">
        <v>1506851</v>
      </c>
      <c r="T5" s="120">
        <v>1536797</v>
      </c>
      <c r="U5" s="120">
        <v>1527531</v>
      </c>
      <c r="V5" s="120">
        <v>1528416</v>
      </c>
      <c r="W5" s="120">
        <v>1512807</v>
      </c>
      <c r="X5" s="120">
        <v>1524639</v>
      </c>
      <c r="Y5" s="120">
        <v>1604825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738474</v>
      </c>
      <c r="C7" s="52">
        <v>783818</v>
      </c>
      <c r="D7" s="52">
        <v>866974</v>
      </c>
      <c r="E7" s="52">
        <v>930369</v>
      </c>
      <c r="F7" s="52">
        <v>980844</v>
      </c>
      <c r="G7" s="52">
        <v>991657</v>
      </c>
      <c r="H7" s="52">
        <v>1027234</v>
      </c>
      <c r="I7" s="52">
        <v>1101384</v>
      </c>
      <c r="J7" s="52">
        <v>1138165</v>
      </c>
      <c r="K7" s="52">
        <v>1155945</v>
      </c>
      <c r="L7" s="52">
        <v>1185982</v>
      </c>
      <c r="M7" s="52">
        <v>1188786</v>
      </c>
      <c r="N7" s="52">
        <v>1301847</v>
      </c>
      <c r="O7" s="52">
        <v>1348977</v>
      </c>
      <c r="P7" s="52">
        <v>1407705</v>
      </c>
      <c r="Q7" s="52">
        <v>1523376</v>
      </c>
      <c r="R7" s="52">
        <v>1519007</v>
      </c>
      <c r="S7" s="52">
        <v>1506851</v>
      </c>
      <c r="T7" s="52">
        <v>1536797</v>
      </c>
      <c r="U7" s="52">
        <v>1527531</v>
      </c>
      <c r="V7" s="52">
        <v>1528416</v>
      </c>
      <c r="W7" s="52">
        <v>1512807</v>
      </c>
      <c r="X7" s="52">
        <v>1524639</v>
      </c>
      <c r="Y7" s="52">
        <v>1604825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13529</v>
      </c>
      <c r="C9" s="52">
        <v>24435</v>
      </c>
      <c r="D9" s="52">
        <v>42153</v>
      </c>
      <c r="E9" s="52">
        <v>68297</v>
      </c>
      <c r="F9" s="52">
        <v>93580</v>
      </c>
      <c r="G9" s="52">
        <v>113215</v>
      </c>
      <c r="H9" s="52">
        <v>130657</v>
      </c>
      <c r="I9" s="52">
        <v>148027</v>
      </c>
      <c r="J9" s="52">
        <v>163960</v>
      </c>
      <c r="K9" s="52">
        <v>243042</v>
      </c>
      <c r="L9" s="52">
        <v>240195</v>
      </c>
      <c r="M9" s="52">
        <v>248081</v>
      </c>
      <c r="N9" s="52">
        <v>323750</v>
      </c>
      <c r="O9" s="52">
        <v>367426</v>
      </c>
      <c r="P9" s="52">
        <v>429551</v>
      </c>
      <c r="Q9" s="52">
        <v>491457</v>
      </c>
      <c r="R9" s="52">
        <v>543865</v>
      </c>
      <c r="S9" s="52">
        <v>568506</v>
      </c>
      <c r="T9" s="52">
        <v>607484</v>
      </c>
      <c r="U9" s="52">
        <v>640633</v>
      </c>
      <c r="V9" s="52">
        <v>659779</v>
      </c>
      <c r="W9" s="52">
        <v>659997</v>
      </c>
      <c r="X9" s="52">
        <v>742521</v>
      </c>
      <c r="Y9" s="52">
        <v>856468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59328</v>
      </c>
      <c r="C11" s="52">
        <v>64112</v>
      </c>
      <c r="D11" s="52">
        <v>68571</v>
      </c>
      <c r="E11" s="52">
        <v>74449</v>
      </c>
      <c r="F11" s="52">
        <v>83641</v>
      </c>
      <c r="G11" s="52">
        <v>91933</v>
      </c>
      <c r="H11" s="52">
        <v>101480</v>
      </c>
      <c r="I11" s="52">
        <v>112264</v>
      </c>
      <c r="J11" s="52">
        <v>123354</v>
      </c>
      <c r="K11" s="52">
        <v>133667</v>
      </c>
      <c r="L11" s="52">
        <v>142755</v>
      </c>
      <c r="M11" s="52">
        <v>146183</v>
      </c>
      <c r="N11" s="52">
        <v>150748</v>
      </c>
      <c r="O11" s="52">
        <v>152409</v>
      </c>
      <c r="P11" s="52">
        <v>148803</v>
      </c>
      <c r="Q11" s="52">
        <v>138432</v>
      </c>
      <c r="R11" s="52">
        <v>130245</v>
      </c>
      <c r="S11" s="52">
        <v>124003</v>
      </c>
      <c r="T11" s="52">
        <v>123526</v>
      </c>
      <c r="U11" s="52">
        <v>122629</v>
      </c>
      <c r="V11" s="52">
        <v>118488</v>
      </c>
      <c r="W11" s="52">
        <v>112826</v>
      </c>
      <c r="X11" s="52">
        <v>99510</v>
      </c>
      <c r="Y11" s="52">
        <v>91948</v>
      </c>
      <c r="DA11" s="63" t="s">
        <v>1095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107</v>
      </c>
      <c r="M12" s="52">
        <v>127</v>
      </c>
      <c r="N12" s="52">
        <v>149</v>
      </c>
      <c r="O12" s="52">
        <v>174</v>
      </c>
      <c r="P12" s="52">
        <v>175</v>
      </c>
      <c r="Q12" s="52">
        <v>169</v>
      </c>
      <c r="R12" s="52">
        <v>168</v>
      </c>
      <c r="S12" s="52">
        <v>163</v>
      </c>
      <c r="T12" s="52">
        <v>146</v>
      </c>
      <c r="U12" s="52">
        <v>127</v>
      </c>
      <c r="V12" s="52">
        <v>138</v>
      </c>
      <c r="W12" s="52">
        <v>122</v>
      </c>
      <c r="X12" s="52">
        <v>108</v>
      </c>
      <c r="Y12" s="52">
        <v>95</v>
      </c>
      <c r="DA12" s="63" t="s">
        <v>1096</v>
      </c>
    </row>
    <row r="13" spans="1:105" ht="12" customHeight="1" x14ac:dyDescent="0.25">
      <c r="A13" s="97" t="s">
        <v>124</v>
      </c>
      <c r="B13" s="52">
        <v>4911</v>
      </c>
      <c r="C13" s="52">
        <v>4926</v>
      </c>
      <c r="D13" s="52">
        <v>4866</v>
      </c>
      <c r="E13" s="52">
        <v>4987</v>
      </c>
      <c r="F13" s="52">
        <v>5100</v>
      </c>
      <c r="G13" s="52">
        <v>5053</v>
      </c>
      <c r="H13" s="52">
        <v>5159</v>
      </c>
      <c r="I13" s="52">
        <v>5240</v>
      </c>
      <c r="J13" s="52">
        <v>5071</v>
      </c>
      <c r="K13" s="52">
        <v>4874</v>
      </c>
      <c r="L13" s="52">
        <v>4736</v>
      </c>
      <c r="M13" s="52">
        <v>4634</v>
      </c>
      <c r="N13" s="52">
        <v>4796</v>
      </c>
      <c r="O13" s="52">
        <v>4832</v>
      </c>
      <c r="P13" s="52">
        <v>4677</v>
      </c>
      <c r="Q13" s="52">
        <v>4251</v>
      </c>
      <c r="R13" s="52">
        <v>3721</v>
      </c>
      <c r="S13" s="52">
        <v>3288</v>
      </c>
      <c r="T13" s="52">
        <v>3093</v>
      </c>
      <c r="U13" s="52">
        <v>2995</v>
      </c>
      <c r="V13" s="52">
        <v>2923</v>
      </c>
      <c r="W13" s="52">
        <v>2716</v>
      </c>
      <c r="X13" s="52">
        <v>2418</v>
      </c>
      <c r="Y13" s="52">
        <v>2082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2</v>
      </c>
      <c r="M14" s="52">
        <v>3</v>
      </c>
      <c r="N14" s="52">
        <v>4</v>
      </c>
      <c r="O14" s="52">
        <v>5</v>
      </c>
      <c r="P14" s="52">
        <v>5</v>
      </c>
      <c r="Q14" s="52">
        <v>5</v>
      </c>
      <c r="R14" s="52">
        <v>5</v>
      </c>
      <c r="S14" s="52">
        <v>3</v>
      </c>
      <c r="T14" s="52">
        <v>2</v>
      </c>
      <c r="U14" s="52">
        <v>1</v>
      </c>
      <c r="V14" s="52">
        <v>0</v>
      </c>
      <c r="W14" s="52">
        <v>0</v>
      </c>
      <c r="X14" s="52">
        <v>2</v>
      </c>
      <c r="Y14" s="52">
        <v>2</v>
      </c>
      <c r="DA14" s="63" t="s">
        <v>1098</v>
      </c>
    </row>
    <row r="15" spans="1:105" ht="12" customHeight="1" x14ac:dyDescent="0.25">
      <c r="A15" s="97" t="s">
        <v>122</v>
      </c>
      <c r="B15" s="52">
        <v>674235</v>
      </c>
      <c r="C15" s="52">
        <v>714780</v>
      </c>
      <c r="D15" s="52">
        <v>793537</v>
      </c>
      <c r="E15" s="52">
        <v>850933</v>
      </c>
      <c r="F15" s="52">
        <v>892103</v>
      </c>
      <c r="G15" s="52">
        <v>894671</v>
      </c>
      <c r="H15" s="52">
        <v>920595</v>
      </c>
      <c r="I15" s="52">
        <v>983880</v>
      </c>
      <c r="J15" s="52">
        <v>1009740</v>
      </c>
      <c r="K15" s="52">
        <v>1017404</v>
      </c>
      <c r="L15" s="52">
        <v>963488</v>
      </c>
      <c r="M15" s="52">
        <v>952161</v>
      </c>
      <c r="N15" s="52">
        <v>1052015</v>
      </c>
      <c r="O15" s="52">
        <v>1081961</v>
      </c>
      <c r="P15" s="52">
        <v>1132354</v>
      </c>
      <c r="Q15" s="52">
        <v>1254691</v>
      </c>
      <c r="R15" s="52">
        <v>1256180</v>
      </c>
      <c r="S15" s="52">
        <v>1248606</v>
      </c>
      <c r="T15" s="52">
        <v>1273694</v>
      </c>
      <c r="U15" s="52">
        <v>1259408</v>
      </c>
      <c r="V15" s="52">
        <v>1264032</v>
      </c>
      <c r="W15" s="52">
        <v>1254550</v>
      </c>
      <c r="X15" s="52">
        <v>1265312</v>
      </c>
      <c r="Y15" s="52">
        <v>1344520</v>
      </c>
      <c r="DA15" s="63" t="s">
        <v>1099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74894</v>
      </c>
      <c r="M16" s="52">
        <v>85678</v>
      </c>
      <c r="N16" s="52">
        <v>94135</v>
      </c>
      <c r="O16" s="52">
        <v>109596</v>
      </c>
      <c r="P16" s="52">
        <v>121691</v>
      </c>
      <c r="Q16" s="52">
        <v>125828</v>
      </c>
      <c r="R16" s="52">
        <v>128688</v>
      </c>
      <c r="S16" s="52">
        <v>130788</v>
      </c>
      <c r="T16" s="52">
        <v>136336</v>
      </c>
      <c r="U16" s="52">
        <v>142371</v>
      </c>
      <c r="V16" s="52">
        <v>142835</v>
      </c>
      <c r="W16" s="52">
        <v>142593</v>
      </c>
      <c r="X16" s="52">
        <v>157289</v>
      </c>
      <c r="Y16" s="52">
        <v>166178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102123</v>
      </c>
      <c r="C18" s="52">
        <v>110648</v>
      </c>
      <c r="D18" s="52">
        <v>120586</v>
      </c>
      <c r="E18" s="52">
        <v>127895</v>
      </c>
      <c r="F18" s="52">
        <v>138374</v>
      </c>
      <c r="G18" s="52">
        <v>144362</v>
      </c>
      <c r="H18" s="52">
        <v>151244</v>
      </c>
      <c r="I18" s="52">
        <v>158660</v>
      </c>
      <c r="J18" s="52">
        <v>165481</v>
      </c>
      <c r="K18" s="52">
        <v>170376</v>
      </c>
      <c r="L18" s="52">
        <v>173340</v>
      </c>
      <c r="M18" s="52">
        <v>175637</v>
      </c>
      <c r="N18" s="52">
        <v>181399</v>
      </c>
      <c r="O18" s="52">
        <v>192628</v>
      </c>
      <c r="P18" s="52">
        <v>210907</v>
      </c>
      <c r="Q18" s="52">
        <v>242913</v>
      </c>
      <c r="R18" s="52">
        <v>261866</v>
      </c>
      <c r="S18" s="52">
        <v>267495</v>
      </c>
      <c r="T18" s="52">
        <v>266786</v>
      </c>
      <c r="U18" s="52">
        <v>262985</v>
      </c>
      <c r="V18" s="52">
        <v>250309</v>
      </c>
      <c r="W18" s="52">
        <v>239988</v>
      </c>
      <c r="X18" s="52">
        <v>213708</v>
      </c>
      <c r="Y18" s="52">
        <v>199752</v>
      </c>
      <c r="DA18" s="63" t="s">
        <v>1101</v>
      </c>
    </row>
    <row r="19" spans="1:105" ht="12" customHeight="1" x14ac:dyDescent="0.25">
      <c r="A19" s="97" t="s">
        <v>50</v>
      </c>
      <c r="B19" s="52">
        <v>42202</v>
      </c>
      <c r="C19" s="52">
        <v>52831</v>
      </c>
      <c r="D19" s="52">
        <v>89136</v>
      </c>
      <c r="E19" s="52">
        <v>111820</v>
      </c>
      <c r="F19" s="52">
        <v>123532</v>
      </c>
      <c r="G19" s="52">
        <v>125205</v>
      </c>
      <c r="H19" s="52">
        <v>126622</v>
      </c>
      <c r="I19" s="52">
        <v>127127</v>
      </c>
      <c r="J19" s="52">
        <v>128522</v>
      </c>
      <c r="K19" s="52">
        <v>128599</v>
      </c>
      <c r="L19" s="52">
        <v>128718</v>
      </c>
      <c r="M19" s="52">
        <v>130687</v>
      </c>
      <c r="N19" s="52">
        <v>139068</v>
      </c>
      <c r="O19" s="52">
        <v>147445</v>
      </c>
      <c r="P19" s="52">
        <v>154910</v>
      </c>
      <c r="Q19" s="52">
        <v>161353</v>
      </c>
      <c r="R19" s="52">
        <v>154039</v>
      </c>
      <c r="S19" s="52">
        <v>139770</v>
      </c>
      <c r="T19" s="52">
        <v>127379</v>
      </c>
      <c r="U19" s="52">
        <v>118563</v>
      </c>
      <c r="V19" s="52">
        <v>112567</v>
      </c>
      <c r="W19" s="52">
        <v>104266</v>
      </c>
      <c r="X19" s="52">
        <v>93266</v>
      </c>
      <c r="Y19" s="52">
        <v>81593</v>
      </c>
      <c r="DA19" s="63" t="s">
        <v>1102</v>
      </c>
    </row>
    <row r="20" spans="1:105" ht="12" customHeight="1" x14ac:dyDescent="0.25">
      <c r="A20" s="109" t="s">
        <v>120</v>
      </c>
      <c r="B20" s="36">
        <v>594149</v>
      </c>
      <c r="C20" s="36">
        <v>620339</v>
      </c>
      <c r="D20" s="36">
        <v>657252</v>
      </c>
      <c r="E20" s="36">
        <v>690654</v>
      </c>
      <c r="F20" s="36">
        <v>718938</v>
      </c>
      <c r="G20" s="36">
        <v>722090</v>
      </c>
      <c r="H20" s="36">
        <v>749368</v>
      </c>
      <c r="I20" s="36">
        <v>815597</v>
      </c>
      <c r="J20" s="36">
        <v>844162</v>
      </c>
      <c r="K20" s="36">
        <v>856970</v>
      </c>
      <c r="L20" s="36">
        <v>883924</v>
      </c>
      <c r="M20" s="36">
        <v>882462</v>
      </c>
      <c r="N20" s="36">
        <v>981380</v>
      </c>
      <c r="O20" s="36">
        <v>1008904</v>
      </c>
      <c r="P20" s="36">
        <v>1041888</v>
      </c>
      <c r="Q20" s="36">
        <v>1119110</v>
      </c>
      <c r="R20" s="36">
        <v>1103102</v>
      </c>
      <c r="S20" s="36">
        <v>1099586</v>
      </c>
      <c r="T20" s="36">
        <v>1142632</v>
      </c>
      <c r="U20" s="36">
        <v>1145983</v>
      </c>
      <c r="V20" s="36">
        <v>1165540</v>
      </c>
      <c r="W20" s="36">
        <v>1168553</v>
      </c>
      <c r="X20" s="36">
        <v>1217665</v>
      </c>
      <c r="Y20" s="36">
        <v>1323480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57693</v>
      </c>
      <c r="D24" s="52">
        <v>57719</v>
      </c>
      <c r="E24" s="52">
        <v>57904</v>
      </c>
      <c r="F24" s="52">
        <v>58441</v>
      </c>
      <c r="G24" s="52">
        <v>59510</v>
      </c>
      <c r="H24" s="52">
        <v>61268</v>
      </c>
      <c r="I24" s="52">
        <v>63826</v>
      </c>
      <c r="J24" s="52">
        <v>67331</v>
      </c>
      <c r="K24" s="52">
        <v>71972</v>
      </c>
      <c r="L24" s="52">
        <v>77908</v>
      </c>
      <c r="M24" s="52">
        <v>85268</v>
      </c>
      <c r="N24" s="52">
        <v>94212</v>
      </c>
      <c r="O24" s="52">
        <v>93357</v>
      </c>
      <c r="P24" s="52">
        <v>59879</v>
      </c>
      <c r="Q24" s="52">
        <v>74784</v>
      </c>
      <c r="R24" s="52">
        <v>92092</v>
      </c>
      <c r="S24" s="52">
        <v>112053</v>
      </c>
      <c r="T24" s="52">
        <v>114278</v>
      </c>
      <c r="U24" s="52">
        <v>109330</v>
      </c>
      <c r="V24" s="52">
        <v>107793</v>
      </c>
      <c r="W24" s="52">
        <v>108662</v>
      </c>
      <c r="X24" s="52">
        <v>117425</v>
      </c>
      <c r="Y24" s="52">
        <v>122085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2114</v>
      </c>
      <c r="D26" s="52">
        <v>2140</v>
      </c>
      <c r="E26" s="52">
        <v>2330</v>
      </c>
      <c r="F26" s="52">
        <v>2924</v>
      </c>
      <c r="G26" s="52">
        <v>4234</v>
      </c>
      <c r="H26" s="52">
        <v>6588</v>
      </c>
      <c r="I26" s="52">
        <v>9004</v>
      </c>
      <c r="J26" s="52">
        <v>13458</v>
      </c>
      <c r="K26" s="52">
        <v>20677</v>
      </c>
      <c r="L26" s="52">
        <v>37413</v>
      </c>
      <c r="M26" s="52">
        <v>38266</v>
      </c>
      <c r="N26" s="52">
        <v>25500</v>
      </c>
      <c r="O26" s="52">
        <v>35933</v>
      </c>
      <c r="P26" s="52">
        <v>60149</v>
      </c>
      <c r="Q26" s="52">
        <v>42529</v>
      </c>
      <c r="R26" s="52">
        <v>88628</v>
      </c>
      <c r="S26" s="52">
        <v>71523</v>
      </c>
      <c r="T26" s="52">
        <v>61914</v>
      </c>
      <c r="U26" s="52">
        <v>84451</v>
      </c>
      <c r="V26" s="52">
        <v>105172</v>
      </c>
      <c r="W26" s="52">
        <v>103485</v>
      </c>
      <c r="X26" s="52">
        <v>120203</v>
      </c>
      <c r="Y26" s="52">
        <v>115959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4635</v>
      </c>
      <c r="D28" s="52">
        <v>4637</v>
      </c>
      <c r="E28" s="52">
        <v>4654</v>
      </c>
      <c r="F28" s="52">
        <v>4696</v>
      </c>
      <c r="G28" s="52">
        <v>4784</v>
      </c>
      <c r="H28" s="52">
        <v>4933</v>
      </c>
      <c r="I28" s="52">
        <v>5161</v>
      </c>
      <c r="J28" s="52">
        <v>10324</v>
      </c>
      <c r="K28" s="52">
        <v>9032</v>
      </c>
      <c r="L28" s="52">
        <v>10861</v>
      </c>
      <c r="M28" s="52">
        <v>14097</v>
      </c>
      <c r="N28" s="52">
        <v>18893</v>
      </c>
      <c r="O28" s="52">
        <v>20579</v>
      </c>
      <c r="P28" s="52">
        <v>8051</v>
      </c>
      <c r="Q28" s="52">
        <v>20198</v>
      </c>
      <c r="R28" s="52">
        <v>16746</v>
      </c>
      <c r="S28" s="52">
        <v>19371</v>
      </c>
      <c r="T28" s="52">
        <v>13531</v>
      </c>
      <c r="U28" s="52">
        <v>12825</v>
      </c>
      <c r="V28" s="52">
        <v>16080</v>
      </c>
      <c r="W28" s="52">
        <v>15762</v>
      </c>
      <c r="X28" s="52">
        <v>28561</v>
      </c>
      <c r="Y28" s="52">
        <v>19167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1</v>
      </c>
      <c r="P29" s="52">
        <v>0</v>
      </c>
      <c r="Q29" s="52">
        <v>6</v>
      </c>
      <c r="R29" s="52">
        <v>1</v>
      </c>
      <c r="S29" s="52">
        <v>5</v>
      </c>
      <c r="T29" s="52">
        <v>17</v>
      </c>
      <c r="U29" s="52">
        <v>19</v>
      </c>
      <c r="V29" s="52">
        <v>22</v>
      </c>
      <c r="W29" s="52">
        <v>17</v>
      </c>
      <c r="X29" s="52">
        <v>24</v>
      </c>
      <c r="Y29" s="52">
        <v>21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767</v>
      </c>
      <c r="D30" s="52">
        <v>769</v>
      </c>
      <c r="E30" s="52">
        <v>780</v>
      </c>
      <c r="F30" s="52">
        <v>807</v>
      </c>
      <c r="G30" s="52">
        <v>865</v>
      </c>
      <c r="H30" s="52">
        <v>957</v>
      </c>
      <c r="I30" s="52">
        <v>642</v>
      </c>
      <c r="J30" s="52">
        <v>634</v>
      </c>
      <c r="K30" s="52">
        <v>830</v>
      </c>
      <c r="L30" s="52">
        <v>857</v>
      </c>
      <c r="M30" s="52">
        <v>903</v>
      </c>
      <c r="N30" s="52">
        <v>881</v>
      </c>
      <c r="O30" s="52">
        <v>790</v>
      </c>
      <c r="P30" s="52">
        <v>656</v>
      </c>
      <c r="Q30" s="52">
        <v>631</v>
      </c>
      <c r="R30" s="52">
        <v>638</v>
      </c>
      <c r="S30" s="52">
        <v>733</v>
      </c>
      <c r="T30" s="52">
        <v>770</v>
      </c>
      <c r="U30" s="52">
        <v>757</v>
      </c>
      <c r="V30" s="52">
        <v>685</v>
      </c>
      <c r="W30" s="52">
        <v>511</v>
      </c>
      <c r="X30" s="52">
        <v>350</v>
      </c>
      <c r="Y30" s="52">
        <v>490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2</v>
      </c>
      <c r="T31" s="52">
        <v>1</v>
      </c>
      <c r="U31" s="52">
        <v>1</v>
      </c>
      <c r="V31" s="52">
        <v>1</v>
      </c>
      <c r="W31" s="52">
        <v>0</v>
      </c>
      <c r="X31" s="52">
        <v>0</v>
      </c>
      <c r="Y31" s="52">
        <v>0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105349</v>
      </c>
      <c r="D32" s="52">
        <v>105634</v>
      </c>
      <c r="E32" s="52">
        <v>107704</v>
      </c>
      <c r="F32" s="52">
        <v>113606</v>
      </c>
      <c r="G32" s="52">
        <v>125296</v>
      </c>
      <c r="H32" s="52">
        <v>144548</v>
      </c>
      <c r="I32" s="52">
        <v>109795</v>
      </c>
      <c r="J32" s="52">
        <v>123577</v>
      </c>
      <c r="K32" s="52">
        <v>162588</v>
      </c>
      <c r="L32" s="52">
        <v>169876</v>
      </c>
      <c r="M32" s="52">
        <v>162508</v>
      </c>
      <c r="N32" s="52">
        <v>158845</v>
      </c>
      <c r="O32" s="52">
        <v>151416</v>
      </c>
      <c r="P32" s="52">
        <v>142008</v>
      </c>
      <c r="Q32" s="52">
        <v>155573</v>
      </c>
      <c r="R32" s="52">
        <v>159096</v>
      </c>
      <c r="S32" s="52">
        <v>170770</v>
      </c>
      <c r="T32" s="52">
        <v>176438</v>
      </c>
      <c r="U32" s="52">
        <v>200791</v>
      </c>
      <c r="V32" s="52">
        <v>216799</v>
      </c>
      <c r="W32" s="52">
        <v>196666</v>
      </c>
      <c r="X32" s="52">
        <v>199094</v>
      </c>
      <c r="Y32" s="52">
        <v>210017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631</v>
      </c>
      <c r="N33" s="52">
        <v>1927</v>
      </c>
      <c r="O33" s="52">
        <v>3595</v>
      </c>
      <c r="P33" s="52">
        <v>5684</v>
      </c>
      <c r="Q33" s="52">
        <v>9483</v>
      </c>
      <c r="R33" s="52">
        <v>16221</v>
      </c>
      <c r="S33" s="52">
        <v>24597</v>
      </c>
      <c r="T33" s="52">
        <v>34109</v>
      </c>
      <c r="U33" s="52">
        <v>14578</v>
      </c>
      <c r="V33" s="52">
        <v>16114</v>
      </c>
      <c r="W33" s="52">
        <v>18972</v>
      </c>
      <c r="X33" s="52">
        <v>18787</v>
      </c>
      <c r="Y33" s="52">
        <v>21258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15957</v>
      </c>
      <c r="D35" s="52">
        <v>16004</v>
      </c>
      <c r="E35" s="52">
        <v>16342</v>
      </c>
      <c r="F35" s="52">
        <v>17268</v>
      </c>
      <c r="G35" s="52">
        <v>19062</v>
      </c>
      <c r="H35" s="52">
        <v>22054</v>
      </c>
      <c r="I35" s="52">
        <v>16965</v>
      </c>
      <c r="J35" s="52">
        <v>21600</v>
      </c>
      <c r="K35" s="52">
        <v>24932</v>
      </c>
      <c r="L35" s="52">
        <v>26134</v>
      </c>
      <c r="M35" s="52">
        <v>26969</v>
      </c>
      <c r="N35" s="52">
        <v>29037</v>
      </c>
      <c r="O35" s="52">
        <v>28735</v>
      </c>
      <c r="P35" s="52">
        <v>21770</v>
      </c>
      <c r="Q35" s="52">
        <v>25356</v>
      </c>
      <c r="R35" s="52">
        <v>30433</v>
      </c>
      <c r="S35" s="52">
        <v>35944</v>
      </c>
      <c r="T35" s="52">
        <v>39074</v>
      </c>
      <c r="U35" s="52">
        <v>40285</v>
      </c>
      <c r="V35" s="52">
        <v>42710</v>
      </c>
      <c r="W35" s="52">
        <v>43599</v>
      </c>
      <c r="X35" s="52">
        <v>44762</v>
      </c>
      <c r="Y35" s="52">
        <v>46783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6594</v>
      </c>
      <c r="D36" s="52">
        <v>6627</v>
      </c>
      <c r="E36" s="52">
        <v>6914</v>
      </c>
      <c r="F36" s="52">
        <v>7878</v>
      </c>
      <c r="G36" s="52">
        <v>9874</v>
      </c>
      <c r="H36" s="52">
        <v>13138</v>
      </c>
      <c r="I36" s="52">
        <v>13867</v>
      </c>
      <c r="J36" s="52">
        <v>19271</v>
      </c>
      <c r="K36" s="52">
        <v>25321</v>
      </c>
      <c r="L36" s="52">
        <v>28321</v>
      </c>
      <c r="M36" s="52">
        <v>21038</v>
      </c>
      <c r="N36" s="52">
        <v>17164</v>
      </c>
      <c r="O36" s="52">
        <v>15845</v>
      </c>
      <c r="P36" s="52">
        <v>16333</v>
      </c>
      <c r="Q36" s="52">
        <v>20487</v>
      </c>
      <c r="R36" s="52">
        <v>24133</v>
      </c>
      <c r="S36" s="52">
        <v>26098</v>
      </c>
      <c r="T36" s="52">
        <v>25891</v>
      </c>
      <c r="U36" s="52">
        <v>24019</v>
      </c>
      <c r="V36" s="52">
        <v>23807</v>
      </c>
      <c r="W36" s="52">
        <v>22349</v>
      </c>
      <c r="X36" s="52">
        <v>20821</v>
      </c>
      <c r="Y36" s="52">
        <v>18772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92836</v>
      </c>
      <c r="D37" s="36">
        <v>93068</v>
      </c>
      <c r="E37" s="36">
        <v>94717</v>
      </c>
      <c r="F37" s="36">
        <v>99279</v>
      </c>
      <c r="G37" s="36">
        <v>108262</v>
      </c>
      <c r="H37" s="36">
        <v>123125</v>
      </c>
      <c r="I37" s="36">
        <v>89585</v>
      </c>
      <c r="J37" s="36">
        <v>95427</v>
      </c>
      <c r="K37" s="36">
        <v>125211</v>
      </c>
      <c r="L37" s="36">
        <v>130668</v>
      </c>
      <c r="M37" s="36">
        <v>133738</v>
      </c>
      <c r="N37" s="36">
        <v>138117</v>
      </c>
      <c r="O37" s="36">
        <v>136982</v>
      </c>
      <c r="P37" s="36">
        <v>126563</v>
      </c>
      <c r="Q37" s="36">
        <v>144239</v>
      </c>
      <c r="R37" s="36">
        <v>145523</v>
      </c>
      <c r="S37" s="36">
        <v>161305</v>
      </c>
      <c r="T37" s="36">
        <v>171920</v>
      </c>
      <c r="U37" s="36">
        <v>177284</v>
      </c>
      <c r="V37" s="36">
        <v>195277</v>
      </c>
      <c r="W37" s="36">
        <v>173376</v>
      </c>
      <c r="X37" s="36">
        <v>177135</v>
      </c>
      <c r="Y37" s="36">
        <v>184625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103037</v>
      </c>
      <c r="D41" s="52">
        <v>140875</v>
      </c>
      <c r="E41" s="52">
        <v>121299</v>
      </c>
      <c r="F41" s="52">
        <v>108916</v>
      </c>
      <c r="G41" s="52">
        <v>70323</v>
      </c>
      <c r="H41" s="52">
        <v>96845</v>
      </c>
      <c r="I41" s="52">
        <v>137976</v>
      </c>
      <c r="J41" s="52">
        <v>104112</v>
      </c>
      <c r="K41" s="52">
        <v>89752</v>
      </c>
      <c r="L41" s="52">
        <v>107945</v>
      </c>
      <c r="M41" s="52">
        <v>88072</v>
      </c>
      <c r="N41" s="52">
        <v>207273</v>
      </c>
      <c r="O41" s="52">
        <v>140487</v>
      </c>
      <c r="P41" s="52">
        <v>118607</v>
      </c>
      <c r="Q41" s="52">
        <v>190455</v>
      </c>
      <c r="R41" s="52">
        <v>87723</v>
      </c>
      <c r="S41" s="52">
        <v>99897</v>
      </c>
      <c r="T41" s="52">
        <v>144224</v>
      </c>
      <c r="U41" s="52">
        <v>100064</v>
      </c>
      <c r="V41" s="52">
        <v>108678</v>
      </c>
      <c r="W41" s="52">
        <v>93053</v>
      </c>
      <c r="X41" s="52">
        <v>129257</v>
      </c>
      <c r="Y41" s="52">
        <v>202271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13020</v>
      </c>
      <c r="D43" s="52">
        <v>19858</v>
      </c>
      <c r="E43" s="52">
        <v>28474</v>
      </c>
      <c r="F43" s="52">
        <v>28207</v>
      </c>
      <c r="G43" s="52">
        <v>23869</v>
      </c>
      <c r="H43" s="52">
        <v>24030</v>
      </c>
      <c r="I43" s="52">
        <v>26374</v>
      </c>
      <c r="J43" s="52">
        <v>29391</v>
      </c>
      <c r="K43" s="52">
        <v>99759</v>
      </c>
      <c r="L43" s="52">
        <v>34566</v>
      </c>
      <c r="M43" s="52">
        <v>46152</v>
      </c>
      <c r="N43" s="52">
        <v>101169</v>
      </c>
      <c r="O43" s="52">
        <v>79609</v>
      </c>
      <c r="P43" s="52">
        <v>122274</v>
      </c>
      <c r="Q43" s="52">
        <v>104435</v>
      </c>
      <c r="R43" s="52">
        <v>141036</v>
      </c>
      <c r="S43" s="52">
        <v>96164</v>
      </c>
      <c r="T43" s="52">
        <v>100892</v>
      </c>
      <c r="U43" s="52">
        <v>117600</v>
      </c>
      <c r="V43" s="52">
        <v>124318</v>
      </c>
      <c r="W43" s="52">
        <v>103703</v>
      </c>
      <c r="X43" s="52">
        <v>202727</v>
      </c>
      <c r="Y43" s="52">
        <v>229906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9419</v>
      </c>
      <c r="D45" s="52">
        <v>9096</v>
      </c>
      <c r="E45" s="52">
        <v>10532</v>
      </c>
      <c r="F45" s="52">
        <v>13888</v>
      </c>
      <c r="G45" s="52">
        <v>13076</v>
      </c>
      <c r="H45" s="52">
        <v>14480</v>
      </c>
      <c r="I45" s="52">
        <v>15945</v>
      </c>
      <c r="J45" s="52">
        <v>21414</v>
      </c>
      <c r="K45" s="52">
        <v>19345</v>
      </c>
      <c r="L45" s="52">
        <v>19949</v>
      </c>
      <c r="M45" s="52">
        <v>17525</v>
      </c>
      <c r="N45" s="52">
        <v>23458</v>
      </c>
      <c r="O45" s="52">
        <v>22240</v>
      </c>
      <c r="P45" s="52">
        <v>4445</v>
      </c>
      <c r="Q45" s="52">
        <v>9827</v>
      </c>
      <c r="R45" s="52">
        <v>8559</v>
      </c>
      <c r="S45" s="52">
        <v>13129</v>
      </c>
      <c r="T45" s="52">
        <v>13054</v>
      </c>
      <c r="U45" s="52">
        <v>11928</v>
      </c>
      <c r="V45" s="52">
        <v>11939</v>
      </c>
      <c r="W45" s="52">
        <v>10100</v>
      </c>
      <c r="X45" s="52">
        <v>15245</v>
      </c>
      <c r="Y45" s="52">
        <v>11605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107</v>
      </c>
      <c r="M46" s="52">
        <v>20</v>
      </c>
      <c r="N46" s="52">
        <v>23</v>
      </c>
      <c r="O46" s="52">
        <v>26</v>
      </c>
      <c r="P46" s="52">
        <v>1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33</v>
      </c>
      <c r="W46" s="52">
        <v>1</v>
      </c>
      <c r="X46" s="52">
        <v>10</v>
      </c>
      <c r="Y46" s="52">
        <v>8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782</v>
      </c>
      <c r="D47" s="52">
        <v>709</v>
      </c>
      <c r="E47" s="52">
        <v>901</v>
      </c>
      <c r="F47" s="52">
        <v>920</v>
      </c>
      <c r="G47" s="52">
        <v>818</v>
      </c>
      <c r="H47" s="52">
        <v>1063</v>
      </c>
      <c r="I47" s="52">
        <v>723</v>
      </c>
      <c r="J47" s="52">
        <v>465</v>
      </c>
      <c r="K47" s="52">
        <v>633</v>
      </c>
      <c r="L47" s="52">
        <v>719</v>
      </c>
      <c r="M47" s="52">
        <v>801</v>
      </c>
      <c r="N47" s="52">
        <v>1043</v>
      </c>
      <c r="O47" s="52">
        <v>826</v>
      </c>
      <c r="P47" s="52">
        <v>501</v>
      </c>
      <c r="Q47" s="52">
        <v>205</v>
      </c>
      <c r="R47" s="52">
        <v>108</v>
      </c>
      <c r="S47" s="52">
        <v>300</v>
      </c>
      <c r="T47" s="52">
        <v>575</v>
      </c>
      <c r="U47" s="52">
        <v>659</v>
      </c>
      <c r="V47" s="52">
        <v>613</v>
      </c>
      <c r="W47" s="52">
        <v>304</v>
      </c>
      <c r="X47" s="52">
        <v>52</v>
      </c>
      <c r="Y47" s="52">
        <v>154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2</v>
      </c>
      <c r="M48" s="52">
        <v>1</v>
      </c>
      <c r="N48" s="52">
        <v>1</v>
      </c>
      <c r="O48" s="52">
        <v>1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2</v>
      </c>
      <c r="Y48" s="52">
        <v>0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145894</v>
      </c>
      <c r="D49" s="52">
        <v>184391</v>
      </c>
      <c r="E49" s="52">
        <v>165100</v>
      </c>
      <c r="F49" s="52">
        <v>154776</v>
      </c>
      <c r="G49" s="52">
        <v>127864</v>
      </c>
      <c r="H49" s="52">
        <v>170472</v>
      </c>
      <c r="I49" s="52">
        <v>173080</v>
      </c>
      <c r="J49" s="52">
        <v>149437</v>
      </c>
      <c r="K49" s="52">
        <v>170252</v>
      </c>
      <c r="L49" s="52">
        <v>115960</v>
      </c>
      <c r="M49" s="52">
        <v>151181</v>
      </c>
      <c r="N49" s="52">
        <v>258699</v>
      </c>
      <c r="O49" s="52">
        <v>181362</v>
      </c>
      <c r="P49" s="52">
        <v>192401</v>
      </c>
      <c r="Q49" s="52">
        <v>277910</v>
      </c>
      <c r="R49" s="52">
        <v>160585</v>
      </c>
      <c r="S49" s="52">
        <v>163196</v>
      </c>
      <c r="T49" s="52">
        <v>201526</v>
      </c>
      <c r="U49" s="52">
        <v>186505</v>
      </c>
      <c r="V49" s="52">
        <v>221423</v>
      </c>
      <c r="W49" s="52">
        <v>187184</v>
      </c>
      <c r="X49" s="52">
        <v>209856</v>
      </c>
      <c r="Y49" s="52">
        <v>289225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74894</v>
      </c>
      <c r="M50" s="52">
        <v>11415</v>
      </c>
      <c r="N50" s="52">
        <v>10384</v>
      </c>
      <c r="O50" s="52">
        <v>19056</v>
      </c>
      <c r="P50" s="52">
        <v>17779</v>
      </c>
      <c r="Q50" s="52">
        <v>13620</v>
      </c>
      <c r="R50" s="52">
        <v>19081</v>
      </c>
      <c r="S50" s="52">
        <v>26697</v>
      </c>
      <c r="T50" s="52">
        <v>39657</v>
      </c>
      <c r="U50" s="52">
        <v>20613</v>
      </c>
      <c r="V50" s="52">
        <v>16578</v>
      </c>
      <c r="W50" s="52">
        <v>18730</v>
      </c>
      <c r="X50" s="52">
        <v>33483</v>
      </c>
      <c r="Y50" s="52">
        <v>30147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24482</v>
      </c>
      <c r="D52" s="52">
        <v>25942</v>
      </c>
      <c r="E52" s="52">
        <v>23651</v>
      </c>
      <c r="F52" s="52">
        <v>27747</v>
      </c>
      <c r="G52" s="52">
        <v>25050</v>
      </c>
      <c r="H52" s="52">
        <v>28936</v>
      </c>
      <c r="I52" s="52">
        <v>24381</v>
      </c>
      <c r="J52" s="52">
        <v>28421</v>
      </c>
      <c r="K52" s="52">
        <v>29827</v>
      </c>
      <c r="L52" s="52">
        <v>29098</v>
      </c>
      <c r="M52" s="52">
        <v>29266</v>
      </c>
      <c r="N52" s="52">
        <v>34799</v>
      </c>
      <c r="O52" s="52">
        <v>39964</v>
      </c>
      <c r="P52" s="52">
        <v>40049</v>
      </c>
      <c r="Q52" s="52">
        <v>57362</v>
      </c>
      <c r="R52" s="52">
        <v>49386</v>
      </c>
      <c r="S52" s="52">
        <v>41573</v>
      </c>
      <c r="T52" s="52">
        <v>38365</v>
      </c>
      <c r="U52" s="52">
        <v>36484</v>
      </c>
      <c r="V52" s="52">
        <v>30034</v>
      </c>
      <c r="W52" s="52">
        <v>33278</v>
      </c>
      <c r="X52" s="52">
        <v>18482</v>
      </c>
      <c r="Y52" s="52">
        <v>32827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17223</v>
      </c>
      <c r="D53" s="52">
        <v>42932</v>
      </c>
      <c r="E53" s="52">
        <v>29598</v>
      </c>
      <c r="F53" s="52">
        <v>19590</v>
      </c>
      <c r="G53" s="52">
        <v>11547</v>
      </c>
      <c r="H53" s="52">
        <v>14555</v>
      </c>
      <c r="I53" s="52">
        <v>14372</v>
      </c>
      <c r="J53" s="52">
        <v>20666</v>
      </c>
      <c r="K53" s="52">
        <v>25398</v>
      </c>
      <c r="L53" s="52">
        <v>28440</v>
      </c>
      <c r="M53" s="52">
        <v>23007</v>
      </c>
      <c r="N53" s="52">
        <v>25545</v>
      </c>
      <c r="O53" s="52">
        <v>24222</v>
      </c>
      <c r="P53" s="52">
        <v>23798</v>
      </c>
      <c r="Q53" s="52">
        <v>26930</v>
      </c>
      <c r="R53" s="52">
        <v>16819</v>
      </c>
      <c r="S53" s="52">
        <v>11829</v>
      </c>
      <c r="T53" s="52">
        <v>13500</v>
      </c>
      <c r="U53" s="52">
        <v>15203</v>
      </c>
      <c r="V53" s="52">
        <v>17811</v>
      </c>
      <c r="W53" s="52">
        <v>14048</v>
      </c>
      <c r="X53" s="52">
        <v>9821</v>
      </c>
      <c r="Y53" s="52">
        <v>7099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119026</v>
      </c>
      <c r="D54" s="36">
        <v>129981</v>
      </c>
      <c r="E54" s="36">
        <v>128119</v>
      </c>
      <c r="F54" s="36">
        <v>127563</v>
      </c>
      <c r="G54" s="36">
        <v>111414</v>
      </c>
      <c r="H54" s="36">
        <v>150403</v>
      </c>
      <c r="I54" s="36">
        <v>155814</v>
      </c>
      <c r="J54" s="36">
        <v>123992</v>
      </c>
      <c r="K54" s="36">
        <v>138019</v>
      </c>
      <c r="L54" s="36">
        <v>157622</v>
      </c>
      <c r="M54" s="36">
        <v>132276</v>
      </c>
      <c r="N54" s="36">
        <v>237035</v>
      </c>
      <c r="O54" s="36">
        <v>164506</v>
      </c>
      <c r="P54" s="36">
        <v>159547</v>
      </c>
      <c r="Q54" s="36">
        <v>221461</v>
      </c>
      <c r="R54" s="36">
        <v>129515</v>
      </c>
      <c r="S54" s="36">
        <v>157789</v>
      </c>
      <c r="T54" s="36">
        <v>214966</v>
      </c>
      <c r="U54" s="36">
        <v>180635</v>
      </c>
      <c r="V54" s="36">
        <v>214834</v>
      </c>
      <c r="W54" s="36">
        <v>176389</v>
      </c>
      <c r="X54" s="36">
        <v>226247</v>
      </c>
      <c r="Y54" s="36">
        <v>290440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34511</v>
      </c>
      <c r="D58" s="52">
        <v>55364</v>
      </c>
      <c r="E58" s="52">
        <v>47130</v>
      </c>
      <c r="F58" s="52">
        <v>33763</v>
      </c>
      <c r="G58" s="52">
        <v>25093</v>
      </c>
      <c r="H58" s="52">
        <v>35023</v>
      </c>
      <c r="I58" s="52">
        <v>49764</v>
      </c>
      <c r="J58" s="52">
        <v>33454</v>
      </c>
      <c r="K58" s="52">
        <v>27347</v>
      </c>
      <c r="L58" s="52">
        <v>29095</v>
      </c>
      <c r="M58" s="52">
        <v>24180</v>
      </c>
      <c r="N58" s="52">
        <v>87161</v>
      </c>
      <c r="O58" s="52">
        <v>45663</v>
      </c>
      <c r="P58" s="52">
        <v>74293</v>
      </c>
      <c r="Q58" s="52">
        <v>138474</v>
      </c>
      <c r="R58" s="52">
        <v>39548</v>
      </c>
      <c r="S58" s="52">
        <v>39902</v>
      </c>
      <c r="T58" s="52">
        <v>51219</v>
      </c>
      <c r="U58" s="52">
        <v>39707</v>
      </c>
      <c r="V58" s="52">
        <v>35817</v>
      </c>
      <c r="W58" s="52">
        <v>29694</v>
      </c>
      <c r="X58" s="52">
        <v>36950</v>
      </c>
      <c r="Y58" s="52">
        <v>81078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7586</v>
      </c>
      <c r="D60" s="52">
        <v>15578</v>
      </c>
      <c r="E60" s="52">
        <v>15794</v>
      </c>
      <c r="F60" s="52">
        <v>11436</v>
      </c>
      <c r="G60" s="52">
        <v>8694</v>
      </c>
      <c r="H60" s="52">
        <v>8866</v>
      </c>
      <c r="I60" s="52">
        <v>9570</v>
      </c>
      <c r="J60" s="52">
        <v>6812</v>
      </c>
      <c r="K60" s="52">
        <v>21920</v>
      </c>
      <c r="L60" s="52">
        <v>5714</v>
      </c>
      <c r="M60" s="52">
        <v>8102</v>
      </c>
      <c r="N60" s="52">
        <v>54853</v>
      </c>
      <c r="O60" s="52">
        <v>12046</v>
      </c>
      <c r="P60" s="52">
        <v>54358</v>
      </c>
      <c r="Q60" s="52">
        <v>33204</v>
      </c>
      <c r="R60" s="52">
        <v>19783</v>
      </c>
      <c r="S60" s="52">
        <v>24088</v>
      </c>
      <c r="T60" s="52">
        <v>29336</v>
      </c>
      <c r="U60" s="52">
        <v>18026</v>
      </c>
      <c r="V60" s="52">
        <v>18364</v>
      </c>
      <c r="W60" s="52">
        <v>8272</v>
      </c>
      <c r="X60" s="52">
        <v>33357</v>
      </c>
      <c r="Y60" s="52">
        <v>53271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415</v>
      </c>
      <c r="D62" s="52">
        <v>848</v>
      </c>
      <c r="E62" s="52">
        <v>912</v>
      </c>
      <c r="F62" s="52">
        <v>868</v>
      </c>
      <c r="G62" s="52">
        <v>603</v>
      </c>
      <c r="H62" s="52">
        <v>721</v>
      </c>
      <c r="I62" s="52">
        <v>1121</v>
      </c>
      <c r="J62" s="52">
        <v>2343</v>
      </c>
      <c r="K62" s="52">
        <v>1361</v>
      </c>
      <c r="L62" s="52">
        <v>1373</v>
      </c>
      <c r="M62" s="52">
        <v>1214</v>
      </c>
      <c r="N62" s="52">
        <v>4019</v>
      </c>
      <c r="O62" s="52">
        <v>2688</v>
      </c>
      <c r="P62" s="52">
        <v>624</v>
      </c>
      <c r="Q62" s="52">
        <v>1936</v>
      </c>
      <c r="R62" s="52">
        <v>708</v>
      </c>
      <c r="S62" s="52">
        <v>1020</v>
      </c>
      <c r="T62" s="52">
        <v>1145</v>
      </c>
      <c r="U62" s="52">
        <v>950</v>
      </c>
      <c r="V62" s="52">
        <v>718</v>
      </c>
      <c r="W62" s="52">
        <v>612</v>
      </c>
      <c r="X62" s="52">
        <v>941</v>
      </c>
      <c r="Y62" s="52">
        <v>1322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7</v>
      </c>
      <c r="M63" s="52">
        <v>1</v>
      </c>
      <c r="N63" s="52">
        <v>4</v>
      </c>
      <c r="O63" s="52">
        <v>3</v>
      </c>
      <c r="P63" s="52">
        <v>1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3</v>
      </c>
      <c r="W63" s="52">
        <v>0</v>
      </c>
      <c r="X63" s="52">
        <v>1</v>
      </c>
      <c r="Y63" s="52">
        <v>2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182</v>
      </c>
      <c r="D64" s="52">
        <v>209</v>
      </c>
      <c r="E64" s="52">
        <v>251</v>
      </c>
      <c r="F64" s="52">
        <v>194</v>
      </c>
      <c r="G64" s="52">
        <v>156</v>
      </c>
      <c r="H64" s="52">
        <v>213</v>
      </c>
      <c r="I64" s="52">
        <v>203</v>
      </c>
      <c r="J64" s="52">
        <v>97</v>
      </c>
      <c r="K64" s="52">
        <v>97</v>
      </c>
      <c r="L64" s="52">
        <v>103</v>
      </c>
      <c r="M64" s="52">
        <v>113</v>
      </c>
      <c r="N64" s="52">
        <v>322</v>
      </c>
      <c r="O64" s="52">
        <v>177</v>
      </c>
      <c r="P64" s="52">
        <v>177</v>
      </c>
      <c r="Q64" s="52">
        <v>98</v>
      </c>
      <c r="R64" s="52">
        <v>24</v>
      </c>
      <c r="S64" s="52">
        <v>63</v>
      </c>
      <c r="T64" s="52">
        <v>121</v>
      </c>
      <c r="U64" s="52">
        <v>124</v>
      </c>
      <c r="V64" s="52">
        <v>91</v>
      </c>
      <c r="W64" s="52">
        <v>44</v>
      </c>
      <c r="X64" s="52">
        <v>8</v>
      </c>
      <c r="Y64" s="52">
        <v>41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1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1</v>
      </c>
      <c r="Y65" s="52">
        <v>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33914</v>
      </c>
      <c r="D66" s="52">
        <v>54307</v>
      </c>
      <c r="E66" s="52">
        <v>45967</v>
      </c>
      <c r="F66" s="52">
        <v>32701</v>
      </c>
      <c r="G66" s="52">
        <v>24334</v>
      </c>
      <c r="H66" s="52">
        <v>34089</v>
      </c>
      <c r="I66" s="52">
        <v>48440</v>
      </c>
      <c r="J66" s="52">
        <v>31014</v>
      </c>
      <c r="K66" s="52">
        <v>25889</v>
      </c>
      <c r="L66" s="52">
        <v>16775</v>
      </c>
      <c r="M66" s="52">
        <v>21248</v>
      </c>
      <c r="N66" s="52">
        <v>79620</v>
      </c>
      <c r="O66" s="52">
        <v>38726</v>
      </c>
      <c r="P66" s="52">
        <v>67274</v>
      </c>
      <c r="Q66" s="52">
        <v>130064</v>
      </c>
      <c r="R66" s="52">
        <v>34694</v>
      </c>
      <c r="S66" s="52">
        <v>33362</v>
      </c>
      <c r="T66" s="52">
        <v>41738</v>
      </c>
      <c r="U66" s="52">
        <v>34787</v>
      </c>
      <c r="V66" s="52">
        <v>32567</v>
      </c>
      <c r="W66" s="52">
        <v>26397</v>
      </c>
      <c r="X66" s="52">
        <v>31045</v>
      </c>
      <c r="Y66" s="52">
        <v>72190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10836</v>
      </c>
      <c r="M67" s="52">
        <v>1604</v>
      </c>
      <c r="N67" s="52">
        <v>3196</v>
      </c>
      <c r="O67" s="52">
        <v>4069</v>
      </c>
      <c r="P67" s="52">
        <v>6217</v>
      </c>
      <c r="Q67" s="52">
        <v>6376</v>
      </c>
      <c r="R67" s="52">
        <v>4122</v>
      </c>
      <c r="S67" s="52">
        <v>5457</v>
      </c>
      <c r="T67" s="52">
        <v>8215</v>
      </c>
      <c r="U67" s="52">
        <v>3846</v>
      </c>
      <c r="V67" s="52">
        <v>2438</v>
      </c>
      <c r="W67" s="52">
        <v>2641</v>
      </c>
      <c r="X67" s="52">
        <v>4954</v>
      </c>
      <c r="Y67" s="52">
        <v>7523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1078</v>
      </c>
      <c r="D69" s="52">
        <v>2545</v>
      </c>
      <c r="E69" s="52">
        <v>2533</v>
      </c>
      <c r="F69" s="52">
        <v>2140</v>
      </c>
      <c r="G69" s="52">
        <v>1437</v>
      </c>
      <c r="H69" s="52">
        <v>1718</v>
      </c>
      <c r="I69" s="52">
        <v>1858</v>
      </c>
      <c r="J69" s="52">
        <v>3214</v>
      </c>
      <c r="K69" s="52">
        <v>2253</v>
      </c>
      <c r="L69" s="52">
        <v>2078</v>
      </c>
      <c r="M69" s="52">
        <v>2145</v>
      </c>
      <c r="N69" s="52">
        <v>6153</v>
      </c>
      <c r="O69" s="52">
        <v>4803</v>
      </c>
      <c r="P69" s="52">
        <v>7212</v>
      </c>
      <c r="Q69" s="52">
        <v>14075</v>
      </c>
      <c r="R69" s="52">
        <v>5291</v>
      </c>
      <c r="S69" s="52">
        <v>3894</v>
      </c>
      <c r="T69" s="52">
        <v>3423</v>
      </c>
      <c r="U69" s="52">
        <v>2894</v>
      </c>
      <c r="V69" s="52">
        <v>1781</v>
      </c>
      <c r="W69" s="52">
        <v>2157</v>
      </c>
      <c r="X69" s="52">
        <v>1249</v>
      </c>
      <c r="Y69" s="52">
        <v>4395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4226</v>
      </c>
      <c r="D70" s="52">
        <v>13114</v>
      </c>
      <c r="E70" s="52">
        <v>8369</v>
      </c>
      <c r="F70" s="52">
        <v>4210</v>
      </c>
      <c r="G70" s="52">
        <v>2222</v>
      </c>
      <c r="H70" s="52">
        <v>2939</v>
      </c>
      <c r="I70" s="52">
        <v>4045</v>
      </c>
      <c r="J70" s="52">
        <v>4320</v>
      </c>
      <c r="K70" s="52">
        <v>3900</v>
      </c>
      <c r="L70" s="52">
        <v>4129</v>
      </c>
      <c r="M70" s="52">
        <v>3265</v>
      </c>
      <c r="N70" s="52">
        <v>7881</v>
      </c>
      <c r="O70" s="52">
        <v>5244</v>
      </c>
      <c r="P70" s="52">
        <v>8707</v>
      </c>
      <c r="Q70" s="52">
        <v>13486</v>
      </c>
      <c r="R70" s="52">
        <v>3938</v>
      </c>
      <c r="S70" s="52">
        <v>2512</v>
      </c>
      <c r="T70" s="52">
        <v>2824</v>
      </c>
      <c r="U70" s="52">
        <v>2858</v>
      </c>
      <c r="V70" s="52">
        <v>2606</v>
      </c>
      <c r="W70" s="52">
        <v>2032</v>
      </c>
      <c r="X70" s="52">
        <v>1486</v>
      </c>
      <c r="Y70" s="52">
        <v>1830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29207</v>
      </c>
      <c r="D71" s="36">
        <v>39705</v>
      </c>
      <c r="E71" s="36">
        <v>36228</v>
      </c>
      <c r="F71" s="36">
        <v>27413</v>
      </c>
      <c r="G71" s="36">
        <v>21434</v>
      </c>
      <c r="H71" s="36">
        <v>30366</v>
      </c>
      <c r="I71" s="36">
        <v>43861</v>
      </c>
      <c r="J71" s="36">
        <v>25920</v>
      </c>
      <c r="K71" s="36">
        <v>21194</v>
      </c>
      <c r="L71" s="36">
        <v>22888</v>
      </c>
      <c r="M71" s="36">
        <v>18770</v>
      </c>
      <c r="N71" s="36">
        <v>73127</v>
      </c>
      <c r="O71" s="36">
        <v>35616</v>
      </c>
      <c r="P71" s="36">
        <v>58374</v>
      </c>
      <c r="Q71" s="36">
        <v>110913</v>
      </c>
      <c r="R71" s="36">
        <v>30319</v>
      </c>
      <c r="S71" s="36">
        <v>33496</v>
      </c>
      <c r="T71" s="36">
        <v>44972</v>
      </c>
      <c r="U71" s="36">
        <v>33955</v>
      </c>
      <c r="V71" s="36">
        <v>31430</v>
      </c>
      <c r="W71" s="36">
        <v>25505</v>
      </c>
      <c r="X71" s="36">
        <v>34215</v>
      </c>
      <c r="Y71" s="36">
        <v>74853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68526</v>
      </c>
      <c r="D75" s="52">
        <v>85511</v>
      </c>
      <c r="E75" s="52">
        <v>74169</v>
      </c>
      <c r="F75" s="52">
        <v>75153</v>
      </c>
      <c r="G75" s="52">
        <v>45230</v>
      </c>
      <c r="H75" s="52">
        <v>61822</v>
      </c>
      <c r="I75" s="52">
        <v>88212</v>
      </c>
      <c r="J75" s="52">
        <v>70658</v>
      </c>
      <c r="K75" s="52">
        <v>62405</v>
      </c>
      <c r="L75" s="52">
        <v>78850</v>
      </c>
      <c r="M75" s="52">
        <v>63892</v>
      </c>
      <c r="N75" s="52">
        <v>120112</v>
      </c>
      <c r="O75" s="52">
        <v>94824</v>
      </c>
      <c r="P75" s="52">
        <v>44314</v>
      </c>
      <c r="Q75" s="52">
        <v>51981</v>
      </c>
      <c r="R75" s="52">
        <v>48175</v>
      </c>
      <c r="S75" s="52">
        <v>59995</v>
      </c>
      <c r="T75" s="52">
        <v>93005</v>
      </c>
      <c r="U75" s="52">
        <v>60357</v>
      </c>
      <c r="V75" s="52">
        <v>72861</v>
      </c>
      <c r="W75" s="52">
        <v>63359</v>
      </c>
      <c r="X75" s="52">
        <v>92307</v>
      </c>
      <c r="Y75" s="52">
        <v>121193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5434</v>
      </c>
      <c r="D77" s="52">
        <v>4280</v>
      </c>
      <c r="E77" s="52">
        <v>12680</v>
      </c>
      <c r="F77" s="52">
        <v>16771</v>
      </c>
      <c r="G77" s="52">
        <v>15175</v>
      </c>
      <c r="H77" s="52">
        <v>15164</v>
      </c>
      <c r="I77" s="52">
        <v>16804</v>
      </c>
      <c r="J77" s="52">
        <v>22579</v>
      </c>
      <c r="K77" s="52">
        <v>77839</v>
      </c>
      <c r="L77" s="52">
        <v>28852</v>
      </c>
      <c r="M77" s="52">
        <v>38050</v>
      </c>
      <c r="N77" s="52">
        <v>46316</v>
      </c>
      <c r="O77" s="52">
        <v>67563</v>
      </c>
      <c r="P77" s="52">
        <v>67916</v>
      </c>
      <c r="Q77" s="52">
        <v>71231</v>
      </c>
      <c r="R77" s="52">
        <v>121253</v>
      </c>
      <c r="S77" s="52">
        <v>72076</v>
      </c>
      <c r="T77" s="52">
        <v>71556</v>
      </c>
      <c r="U77" s="52">
        <v>99574</v>
      </c>
      <c r="V77" s="52">
        <v>105954</v>
      </c>
      <c r="W77" s="52">
        <v>95431</v>
      </c>
      <c r="X77" s="52">
        <v>169370</v>
      </c>
      <c r="Y77" s="52">
        <v>176635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9004</v>
      </c>
      <c r="D79" s="52">
        <f t="shared" si="0"/>
        <v>8248</v>
      </c>
      <c r="E79" s="52">
        <f t="shared" si="0"/>
        <v>9620</v>
      </c>
      <c r="F79" s="52">
        <f t="shared" si="0"/>
        <v>13020</v>
      </c>
      <c r="G79" s="52">
        <f t="shared" si="0"/>
        <v>12473</v>
      </c>
      <c r="H79" s="52">
        <f t="shared" si="0"/>
        <v>13759</v>
      </c>
      <c r="I79" s="52">
        <f t="shared" si="0"/>
        <v>14824</v>
      </c>
      <c r="J79" s="52">
        <f t="shared" si="0"/>
        <v>19071</v>
      </c>
      <c r="K79" s="52">
        <f t="shared" si="0"/>
        <v>17984</v>
      </c>
      <c r="L79" s="52">
        <f t="shared" si="0"/>
        <v>18576</v>
      </c>
      <c r="M79" s="52">
        <f t="shared" si="0"/>
        <v>16311</v>
      </c>
      <c r="N79" s="52">
        <f t="shared" si="0"/>
        <v>19439</v>
      </c>
      <c r="O79" s="52">
        <f t="shared" si="0"/>
        <v>19552</v>
      </c>
      <c r="P79" s="52">
        <f t="shared" si="0"/>
        <v>3821</v>
      </c>
      <c r="Q79" s="52">
        <f t="shared" si="0"/>
        <v>7891</v>
      </c>
      <c r="R79" s="52">
        <f t="shared" ref="R79:V79" si="1">R45-R62</f>
        <v>7851</v>
      </c>
      <c r="S79" s="52">
        <f t="shared" si="1"/>
        <v>12109</v>
      </c>
      <c r="T79" s="52">
        <f t="shared" si="1"/>
        <v>11909</v>
      </c>
      <c r="U79" s="52">
        <f t="shared" si="1"/>
        <v>10978</v>
      </c>
      <c r="V79" s="52">
        <f t="shared" si="1"/>
        <v>11221</v>
      </c>
      <c r="W79" s="52">
        <f t="shared" ref="W79:Y79" si="2">W45-W62</f>
        <v>9488</v>
      </c>
      <c r="X79" s="52">
        <f t="shared" si="2"/>
        <v>14304</v>
      </c>
      <c r="Y79" s="52">
        <f t="shared" si="2"/>
        <v>10283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100</v>
      </c>
      <c r="M80" s="52">
        <f t="shared" si="3"/>
        <v>19</v>
      </c>
      <c r="N80" s="52">
        <f t="shared" si="3"/>
        <v>19</v>
      </c>
      <c r="O80" s="52">
        <f t="shared" si="3"/>
        <v>23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30</v>
      </c>
      <c r="W80" s="52">
        <f t="shared" ref="W80:Y80" si="5">W46-W63</f>
        <v>1</v>
      </c>
      <c r="X80" s="52">
        <f t="shared" si="5"/>
        <v>9</v>
      </c>
      <c r="Y80" s="52">
        <f t="shared" si="5"/>
        <v>6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600</v>
      </c>
      <c r="D81" s="52">
        <f t="shared" si="6"/>
        <v>500</v>
      </c>
      <c r="E81" s="52">
        <f t="shared" si="6"/>
        <v>650</v>
      </c>
      <c r="F81" s="52">
        <f t="shared" si="6"/>
        <v>726</v>
      </c>
      <c r="G81" s="52">
        <f t="shared" si="6"/>
        <v>662</v>
      </c>
      <c r="H81" s="52">
        <f t="shared" si="6"/>
        <v>850</v>
      </c>
      <c r="I81" s="52">
        <f t="shared" si="6"/>
        <v>520</v>
      </c>
      <c r="J81" s="52">
        <f t="shared" si="6"/>
        <v>368</v>
      </c>
      <c r="K81" s="52">
        <f t="shared" si="6"/>
        <v>536</v>
      </c>
      <c r="L81" s="52">
        <f t="shared" si="6"/>
        <v>616</v>
      </c>
      <c r="M81" s="52">
        <f t="shared" si="6"/>
        <v>688</v>
      </c>
      <c r="N81" s="52">
        <f t="shared" si="6"/>
        <v>721</v>
      </c>
      <c r="O81" s="52">
        <f t="shared" si="6"/>
        <v>649</v>
      </c>
      <c r="P81" s="52">
        <f t="shared" si="6"/>
        <v>324</v>
      </c>
      <c r="Q81" s="52">
        <f t="shared" si="6"/>
        <v>107</v>
      </c>
      <c r="R81" s="52">
        <f t="shared" ref="R81:V81" si="7">R47-R64</f>
        <v>84</v>
      </c>
      <c r="S81" s="52">
        <f t="shared" si="7"/>
        <v>237</v>
      </c>
      <c r="T81" s="52">
        <f t="shared" si="7"/>
        <v>454</v>
      </c>
      <c r="U81" s="52">
        <f t="shared" si="7"/>
        <v>535</v>
      </c>
      <c r="V81" s="52">
        <f t="shared" si="7"/>
        <v>522</v>
      </c>
      <c r="W81" s="52">
        <f t="shared" ref="W81:Y81" si="8">W47-W64</f>
        <v>260</v>
      </c>
      <c r="X81" s="52">
        <f t="shared" si="8"/>
        <v>44</v>
      </c>
      <c r="Y81" s="52">
        <f t="shared" si="8"/>
        <v>113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1</v>
      </c>
      <c r="M82" s="52">
        <f t="shared" si="9"/>
        <v>1</v>
      </c>
      <c r="N82" s="52">
        <f t="shared" si="9"/>
        <v>1</v>
      </c>
      <c r="O82" s="52">
        <f t="shared" si="9"/>
        <v>1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:Y82" si="11">W48-W65</f>
        <v>0</v>
      </c>
      <c r="X82" s="52">
        <f t="shared" si="11"/>
        <v>1</v>
      </c>
      <c r="Y82" s="52">
        <f t="shared" si="11"/>
        <v>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111980</v>
      </c>
      <c r="D83" s="52">
        <f t="shared" si="12"/>
        <v>130084</v>
      </c>
      <c r="E83" s="52">
        <f t="shared" si="12"/>
        <v>119133</v>
      </c>
      <c r="F83" s="52">
        <f t="shared" si="12"/>
        <v>122075</v>
      </c>
      <c r="G83" s="52">
        <f t="shared" si="12"/>
        <v>103530</v>
      </c>
      <c r="H83" s="52">
        <f t="shared" si="12"/>
        <v>136383</v>
      </c>
      <c r="I83" s="52">
        <f t="shared" si="12"/>
        <v>124640</v>
      </c>
      <c r="J83" s="52">
        <f t="shared" si="12"/>
        <v>118423</v>
      </c>
      <c r="K83" s="52">
        <f t="shared" si="12"/>
        <v>144363</v>
      </c>
      <c r="L83" s="52">
        <f t="shared" si="12"/>
        <v>99185</v>
      </c>
      <c r="M83" s="52">
        <f t="shared" si="12"/>
        <v>129933</v>
      </c>
      <c r="N83" s="52">
        <f t="shared" si="12"/>
        <v>179079</v>
      </c>
      <c r="O83" s="52">
        <f t="shared" si="12"/>
        <v>142636</v>
      </c>
      <c r="P83" s="52">
        <f t="shared" si="12"/>
        <v>125127</v>
      </c>
      <c r="Q83" s="52">
        <f t="shared" si="12"/>
        <v>147846</v>
      </c>
      <c r="R83" s="52">
        <f t="shared" ref="R83:V83" si="13">R49-R66</f>
        <v>125891</v>
      </c>
      <c r="S83" s="52">
        <f t="shared" si="13"/>
        <v>129834</v>
      </c>
      <c r="T83" s="52">
        <f t="shared" si="13"/>
        <v>159788</v>
      </c>
      <c r="U83" s="52">
        <f t="shared" si="13"/>
        <v>151718</v>
      </c>
      <c r="V83" s="52">
        <f t="shared" si="13"/>
        <v>188856</v>
      </c>
      <c r="W83" s="52">
        <f t="shared" ref="W83:Y83" si="14">W49-W66</f>
        <v>160787</v>
      </c>
      <c r="X83" s="52">
        <f t="shared" si="14"/>
        <v>178811</v>
      </c>
      <c r="Y83" s="52">
        <f t="shared" si="14"/>
        <v>217035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64058</v>
      </c>
      <c r="M84" s="52">
        <f t="shared" si="15"/>
        <v>9811</v>
      </c>
      <c r="N84" s="52">
        <f t="shared" si="15"/>
        <v>7188</v>
      </c>
      <c r="O84" s="52">
        <f t="shared" si="15"/>
        <v>14987</v>
      </c>
      <c r="P84" s="52">
        <f t="shared" si="15"/>
        <v>11562</v>
      </c>
      <c r="Q84" s="52">
        <f t="shared" si="15"/>
        <v>7244</v>
      </c>
      <c r="R84" s="52">
        <f t="shared" ref="R84:V84" si="16">R50-R67</f>
        <v>14959</v>
      </c>
      <c r="S84" s="52">
        <f t="shared" si="16"/>
        <v>21240</v>
      </c>
      <c r="T84" s="52">
        <f t="shared" si="16"/>
        <v>31442</v>
      </c>
      <c r="U84" s="52">
        <f t="shared" si="16"/>
        <v>16767</v>
      </c>
      <c r="V84" s="52">
        <f t="shared" si="16"/>
        <v>14140</v>
      </c>
      <c r="W84" s="52">
        <f t="shared" ref="W84:Y84" si="17">W50-W67</f>
        <v>16089</v>
      </c>
      <c r="X84" s="52">
        <f t="shared" si="17"/>
        <v>28529</v>
      </c>
      <c r="Y84" s="52">
        <f t="shared" si="17"/>
        <v>22624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23404</v>
      </c>
      <c r="D86" s="52">
        <v>23397</v>
      </c>
      <c r="E86" s="52">
        <v>21118</v>
      </c>
      <c r="F86" s="52">
        <v>25607</v>
      </c>
      <c r="G86" s="52">
        <v>23613</v>
      </c>
      <c r="H86" s="52">
        <v>27218</v>
      </c>
      <c r="I86" s="52">
        <v>22523</v>
      </c>
      <c r="J86" s="52">
        <v>25207</v>
      </c>
      <c r="K86" s="52">
        <v>27574</v>
      </c>
      <c r="L86" s="52">
        <v>27020</v>
      </c>
      <c r="M86" s="52">
        <v>27121</v>
      </c>
      <c r="N86" s="52">
        <v>28646</v>
      </c>
      <c r="O86" s="52">
        <v>35161</v>
      </c>
      <c r="P86" s="52">
        <v>32837</v>
      </c>
      <c r="Q86" s="52">
        <v>43287</v>
      </c>
      <c r="R86" s="52">
        <v>44095</v>
      </c>
      <c r="S86" s="52">
        <v>37679</v>
      </c>
      <c r="T86" s="52">
        <v>34942</v>
      </c>
      <c r="U86" s="52">
        <v>33590</v>
      </c>
      <c r="V86" s="52">
        <v>28253</v>
      </c>
      <c r="W86" s="52">
        <v>31121</v>
      </c>
      <c r="X86" s="52">
        <v>17233</v>
      </c>
      <c r="Y86" s="52">
        <v>28432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12997</v>
      </c>
      <c r="D87" s="52">
        <v>29818</v>
      </c>
      <c r="E87" s="52">
        <v>21229</v>
      </c>
      <c r="F87" s="52">
        <v>15380</v>
      </c>
      <c r="G87" s="52">
        <v>9325</v>
      </c>
      <c r="H87" s="52">
        <v>11616</v>
      </c>
      <c r="I87" s="52">
        <v>10327</v>
      </c>
      <c r="J87" s="52">
        <v>16346</v>
      </c>
      <c r="K87" s="52">
        <v>21498</v>
      </c>
      <c r="L87" s="52">
        <v>24311</v>
      </c>
      <c r="M87" s="52">
        <v>19742</v>
      </c>
      <c r="N87" s="52">
        <v>17664</v>
      </c>
      <c r="O87" s="52">
        <v>18978</v>
      </c>
      <c r="P87" s="52">
        <v>15091</v>
      </c>
      <c r="Q87" s="52">
        <v>13444</v>
      </c>
      <c r="R87" s="52">
        <v>12881</v>
      </c>
      <c r="S87" s="52">
        <v>9317</v>
      </c>
      <c r="T87" s="52">
        <v>10676</v>
      </c>
      <c r="U87" s="52">
        <v>12345</v>
      </c>
      <c r="V87" s="52">
        <v>15205</v>
      </c>
      <c r="W87" s="52">
        <v>12016</v>
      </c>
      <c r="X87" s="52">
        <v>8335</v>
      </c>
      <c r="Y87" s="52">
        <v>5269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89819</v>
      </c>
      <c r="D88" s="36">
        <v>90276</v>
      </c>
      <c r="E88" s="36">
        <v>91891</v>
      </c>
      <c r="F88" s="36">
        <v>100150</v>
      </c>
      <c r="G88" s="36">
        <v>89980</v>
      </c>
      <c r="H88" s="36">
        <v>120037</v>
      </c>
      <c r="I88" s="36">
        <v>111953</v>
      </c>
      <c r="J88" s="36">
        <v>98072</v>
      </c>
      <c r="K88" s="36">
        <v>116825</v>
      </c>
      <c r="L88" s="36">
        <v>134734</v>
      </c>
      <c r="M88" s="36">
        <v>113506</v>
      </c>
      <c r="N88" s="36">
        <v>163908</v>
      </c>
      <c r="O88" s="36">
        <v>128890</v>
      </c>
      <c r="P88" s="36">
        <v>101173</v>
      </c>
      <c r="Q88" s="36">
        <v>110548</v>
      </c>
      <c r="R88" s="36">
        <v>99196</v>
      </c>
      <c r="S88" s="36">
        <v>124293</v>
      </c>
      <c r="T88" s="36">
        <v>169994</v>
      </c>
      <c r="U88" s="36">
        <v>146680</v>
      </c>
      <c r="V88" s="36">
        <v>183404</v>
      </c>
      <c r="W88" s="36">
        <v>150884</v>
      </c>
      <c r="X88" s="36">
        <v>192032</v>
      </c>
      <c r="Y88" s="36">
        <v>215587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18327</v>
      </c>
      <c r="K94" s="52">
        <f>RES_hhdet_numvin!K83</f>
        <v>29625</v>
      </c>
      <c r="L94" s="52">
        <f>RES_hhdet_numvin!L83</f>
        <v>50045</v>
      </c>
      <c r="M94" s="52">
        <f>RES_hhdet_numvin!M83</f>
        <v>50918</v>
      </c>
      <c r="N94" s="52">
        <f>RES_hhdet_numvin!N83</f>
        <v>139919</v>
      </c>
      <c r="O94" s="52">
        <f>RES_hhdet_numvin!O83</f>
        <v>106188</v>
      </c>
      <c r="P94" s="52">
        <f>RES_hhdet_numvin!P83</f>
        <v>97496</v>
      </c>
      <c r="Q94" s="52">
        <f>RES_hhdet_numvin!Q83</f>
        <v>166649</v>
      </c>
      <c r="R94" s="52">
        <f>RES_hhdet_numvin!R83</f>
        <v>80378</v>
      </c>
      <c r="S94" s="52">
        <f>RES_hhdet_numvin!S83</f>
        <v>94627</v>
      </c>
      <c r="T94" s="52">
        <f>RES_hhdet_numvin!T83</f>
        <v>139822</v>
      </c>
      <c r="U94" s="52">
        <f>RES_hhdet_numvin!U83</f>
        <v>98500</v>
      </c>
      <c r="V94" s="52">
        <f>RES_hhdet_numvin!V83</f>
        <v>107961</v>
      </c>
      <c r="W94" s="52">
        <f>RES_hhdet_numvin!W83</f>
        <v>92872</v>
      </c>
      <c r="X94" s="52">
        <f>RES_hhdet_numvin!X83</f>
        <v>129227</v>
      </c>
      <c r="Y94" s="52">
        <f>RES_hhdet_numvin!Y83</f>
        <v>202271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45979</v>
      </c>
      <c r="S97" s="138">
        <f>RES_hhdet_numvin!S86</f>
        <v>49057</v>
      </c>
      <c r="T97" s="138">
        <f>RES_hhdet_numvin!T86</f>
        <v>64381</v>
      </c>
      <c r="U97" s="138">
        <f>RES_hhdet_numvin!U86</f>
        <v>83928</v>
      </c>
      <c r="V97" s="138">
        <f>RES_hhdet_numvin!V86</f>
        <v>99553</v>
      </c>
      <c r="W97" s="138">
        <f>RES_hhdet_numvin!W86</f>
        <v>88837</v>
      </c>
      <c r="X97" s="138">
        <f>RES_hhdet_numvin!X86</f>
        <v>194827</v>
      </c>
      <c r="Y97" s="138">
        <f>RES_hhdet_numvin!Y86</f>
        <v>229906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1123</v>
      </c>
      <c r="K99" s="138">
        <f>RES_hhdet_numvin!K88</f>
        <v>1345</v>
      </c>
      <c r="L99" s="138">
        <f>RES_hhdet_numvin!L88</f>
        <v>2473</v>
      </c>
      <c r="M99" s="138">
        <f>RES_hhdet_numvin!M88</f>
        <v>2886</v>
      </c>
      <c r="N99" s="138">
        <f>RES_hhdet_numvin!N88</f>
        <v>6014</v>
      </c>
      <c r="O99" s="138">
        <f>RES_hhdet_numvin!O88</f>
        <v>6342</v>
      </c>
      <c r="P99" s="138">
        <f>RES_hhdet_numvin!P88</f>
        <v>1538</v>
      </c>
      <c r="Q99" s="138">
        <f>RES_hhdet_numvin!Q88</f>
        <v>4070</v>
      </c>
      <c r="R99" s="138">
        <f>RES_hhdet_numvin!R88</f>
        <v>4452</v>
      </c>
      <c r="S99" s="138">
        <f>RES_hhdet_numvin!S88</f>
        <v>7532</v>
      </c>
      <c r="T99" s="138">
        <f>RES_hhdet_numvin!T88</f>
        <v>7781</v>
      </c>
      <c r="U99" s="138">
        <f>RES_hhdet_numvin!U88</f>
        <v>7189</v>
      </c>
      <c r="V99" s="138">
        <f>RES_hhdet_numvin!V88</f>
        <v>7507</v>
      </c>
      <c r="W99" s="138">
        <f>RES_hhdet_numvin!W88</f>
        <v>6927</v>
      </c>
      <c r="X99" s="138">
        <f>RES_hhdet_numvin!X88</f>
        <v>13164</v>
      </c>
      <c r="Y99" s="138">
        <f>RES_hhdet_numvin!Y88</f>
        <v>11605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14</v>
      </c>
      <c r="M100" s="138">
        <f>RES_hhdet_numvin!M89</f>
        <v>6</v>
      </c>
      <c r="N100" s="138">
        <f>RES_hhdet_numvin!N89</f>
        <v>10</v>
      </c>
      <c r="O100" s="138">
        <f>RES_hhdet_numvin!O89</f>
        <v>15</v>
      </c>
      <c r="P100" s="138">
        <f>RES_hhdet_numvin!P89</f>
        <v>1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30</v>
      </c>
      <c r="W100" s="138">
        <f>RES_hhdet_numvin!W89</f>
        <v>1</v>
      </c>
      <c r="X100" s="138">
        <f>RES_hhdet_numvin!X89</f>
        <v>10</v>
      </c>
      <c r="Y100" s="138">
        <f>RES_hhdet_numvin!Y89</f>
        <v>8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32</v>
      </c>
      <c r="S103" s="138">
        <f>RES_hhdet_numvin!S92</f>
        <v>161</v>
      </c>
      <c r="T103" s="138">
        <f>RES_hhdet_numvin!T92</f>
        <v>384</v>
      </c>
      <c r="U103" s="138">
        <f>RES_hhdet_numvin!U92</f>
        <v>519</v>
      </c>
      <c r="V103" s="138">
        <f>RES_hhdet_numvin!V92</f>
        <v>514</v>
      </c>
      <c r="W103" s="138">
        <f>RES_hhdet_numvin!W92</f>
        <v>269</v>
      </c>
      <c r="X103" s="138">
        <f>RES_hhdet_numvin!X92</f>
        <v>49</v>
      </c>
      <c r="Y103" s="138">
        <f>RES_hhdet_numvin!Y92</f>
        <v>154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X104" s="138">
        <f>RES_hhdet_numvin!X93</f>
        <v>2</v>
      </c>
      <c r="Y104" s="138">
        <f>RES_hhdet_numvin!Y93</f>
        <v>0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51967</v>
      </c>
      <c r="S107" s="138">
        <f>RES_hhdet_numvin!S96</f>
        <v>92967</v>
      </c>
      <c r="T107" s="138">
        <f>RES_hhdet_numvin!T96</f>
        <v>151437</v>
      </c>
      <c r="U107" s="138">
        <f>RES_hhdet_numvin!U96</f>
        <v>162218</v>
      </c>
      <c r="V107" s="138">
        <f>RES_hhdet_numvin!V96</f>
        <v>207739</v>
      </c>
      <c r="W107" s="138">
        <f>RES_hhdet_numvin!W96</f>
        <v>180787</v>
      </c>
      <c r="X107" s="138">
        <f>RES_hhdet_numvin!X96</f>
        <v>208180</v>
      </c>
      <c r="Y107" s="138">
        <f>RES_hhdet_numvin!Y96</f>
        <v>289225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6175</v>
      </c>
      <c r="S108" s="138">
        <f>RES_hhdet_numvin!S97</f>
        <v>15211</v>
      </c>
      <c r="T108" s="138">
        <f>RES_hhdet_numvin!T97</f>
        <v>29808</v>
      </c>
      <c r="U108" s="138">
        <f>RES_hhdet_numvin!U97</f>
        <v>17946</v>
      </c>
      <c r="V108" s="138">
        <f>RES_hhdet_numvin!V97</f>
        <v>15560</v>
      </c>
      <c r="W108" s="138">
        <f>RES_hhdet_numvin!W97</f>
        <v>18104</v>
      </c>
      <c r="X108" s="138">
        <f>RES_hhdet_numvin!X97</f>
        <v>33227</v>
      </c>
      <c r="Y108" s="138">
        <f>RES_hhdet_numvin!Y97</f>
        <v>30147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14418</v>
      </c>
      <c r="S112" s="138">
        <f>RES_hhdet_numvin!S101</f>
        <v>21656</v>
      </c>
      <c r="T112" s="138">
        <f>RES_hhdet_numvin!T101</f>
        <v>26391</v>
      </c>
      <c r="U112" s="138">
        <f>RES_hhdet_numvin!U101</f>
        <v>28471</v>
      </c>
      <c r="V112" s="138">
        <f>RES_hhdet_numvin!V101</f>
        <v>26226</v>
      </c>
      <c r="W112" s="138">
        <f>RES_hhdet_numvin!W101</f>
        <v>31353</v>
      </c>
      <c r="X112" s="138">
        <f>RES_hhdet_numvin!X101</f>
        <v>18410</v>
      </c>
      <c r="Y112" s="138">
        <f>RES_hhdet_numvin!Y101</f>
        <v>32827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5360</v>
      </c>
      <c r="S113" s="138">
        <f>RES_hhdet_numvin!S102</f>
        <v>6634</v>
      </c>
      <c r="T113" s="138">
        <f>RES_hhdet_numvin!T102</f>
        <v>9998</v>
      </c>
      <c r="U113" s="138">
        <f>RES_hhdet_numvin!U102</f>
        <v>12953</v>
      </c>
      <c r="V113" s="138">
        <f>RES_hhdet_numvin!V102</f>
        <v>16291</v>
      </c>
      <c r="W113" s="138">
        <f>RES_hhdet_numvin!W102</f>
        <v>13483</v>
      </c>
      <c r="X113" s="138">
        <f>RES_hhdet_numvin!X102</f>
        <v>9775</v>
      </c>
      <c r="Y113" s="138">
        <f>RES_hhdet_numvin!Y102</f>
        <v>7099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41231</v>
      </c>
      <c r="S114" s="39">
        <f>RES_hhdet_numvin!S103</f>
        <v>88463</v>
      </c>
      <c r="T114" s="39">
        <f>RES_hhdet_numvin!T103</f>
        <v>159053</v>
      </c>
      <c r="U114" s="39">
        <f>RES_hhdet_numvin!U103</f>
        <v>153771</v>
      </c>
      <c r="V114" s="39">
        <f>RES_hhdet_numvin!V103</f>
        <v>196346</v>
      </c>
      <c r="W114" s="39">
        <f>RES_hhdet_numvin!W103</f>
        <v>169164</v>
      </c>
      <c r="X114" s="39">
        <f>RES_hhdet_numvin!X103</f>
        <v>225012</v>
      </c>
      <c r="Y114" s="39">
        <f>RES_hhdet_numvin!Y103</f>
        <v>290440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599.83472787749133</v>
      </c>
      <c r="C118" s="117">
        <f t="shared" si="18"/>
        <v>584.68833320555234</v>
      </c>
      <c r="D118" s="117">
        <f t="shared" si="18"/>
        <v>703.34527033041707</v>
      </c>
      <c r="E118" s="117">
        <f t="shared" si="18"/>
        <v>730.13120242094351</v>
      </c>
      <c r="F118" s="117">
        <f t="shared" si="18"/>
        <v>763.37803591159161</v>
      </c>
      <c r="G118" s="117">
        <f t="shared" si="18"/>
        <v>754.50731792024271</v>
      </c>
      <c r="H118" s="117">
        <f t="shared" si="18"/>
        <v>798.07914742147022</v>
      </c>
      <c r="I118" s="117">
        <f t="shared" si="18"/>
        <v>781.06024448565381</v>
      </c>
      <c r="J118" s="117">
        <f t="shared" si="18"/>
        <v>831.29377726252687</v>
      </c>
      <c r="K118" s="117">
        <f t="shared" si="18"/>
        <v>852.56060420214521</v>
      </c>
      <c r="L118" s="117">
        <f t="shared" si="18"/>
        <v>916.92819341867812</v>
      </c>
      <c r="M118" s="117">
        <f t="shared" si="18"/>
        <v>962.99447786985615</v>
      </c>
      <c r="N118" s="117">
        <f t="shared" si="18"/>
        <v>981.35451865133314</v>
      </c>
      <c r="O118" s="117">
        <f t="shared" si="18"/>
        <v>970.90811550394801</v>
      </c>
      <c r="P118" s="117">
        <f t="shared" si="18"/>
        <v>962.96562650690589</v>
      </c>
      <c r="Q118" s="117">
        <f t="shared" si="18"/>
        <v>972.50685426141558</v>
      </c>
      <c r="R118" s="117">
        <f t="shared" ref="R118:V118" si="19">R119+R122+R124+R137</f>
        <v>1014.3573343806671</v>
      </c>
      <c r="S118" s="117">
        <f t="shared" si="19"/>
        <v>1023.4852452459899</v>
      </c>
      <c r="T118" s="117">
        <f t="shared" si="19"/>
        <v>1005.5299731761149</v>
      </c>
      <c r="U118" s="117">
        <f t="shared" si="19"/>
        <v>971.58811983980195</v>
      </c>
      <c r="V118" s="117">
        <f t="shared" si="19"/>
        <v>1121.8750808245475</v>
      </c>
      <c r="W118" s="117">
        <f t="shared" ref="W118:Y118" si="20">W119+W122+W124+W137</f>
        <v>1036.349200371156</v>
      </c>
      <c r="X118" s="117">
        <f t="shared" si="20"/>
        <v>927.30727377760843</v>
      </c>
      <c r="Y118" s="117">
        <f t="shared" si="20"/>
        <v>884.40340480186615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475.51905418856251</v>
      </c>
      <c r="C119" s="122">
        <f t="shared" si="21"/>
        <v>456.38517457688766</v>
      </c>
      <c r="D119" s="122">
        <f t="shared" si="21"/>
        <v>552.4392176842407</v>
      </c>
      <c r="E119" s="122">
        <f t="shared" si="21"/>
        <v>570.97165839790466</v>
      </c>
      <c r="F119" s="122">
        <f t="shared" si="21"/>
        <v>594.25303152189849</v>
      </c>
      <c r="G119" s="122">
        <f t="shared" si="21"/>
        <v>578.79097452639553</v>
      </c>
      <c r="H119" s="122">
        <f t="shared" si="21"/>
        <v>612.9594366146157</v>
      </c>
      <c r="I119" s="122">
        <f t="shared" si="21"/>
        <v>582.42427392130969</v>
      </c>
      <c r="J119" s="122">
        <f t="shared" si="21"/>
        <v>612.00780411530707</v>
      </c>
      <c r="K119" s="122">
        <f t="shared" si="21"/>
        <v>622.89219451341557</v>
      </c>
      <c r="L119" s="122">
        <f t="shared" si="21"/>
        <v>680.11064876681303</v>
      </c>
      <c r="M119" s="122">
        <f t="shared" si="21"/>
        <v>714.93394381129906</v>
      </c>
      <c r="N119" s="122">
        <f t="shared" si="21"/>
        <v>726.22791649876763</v>
      </c>
      <c r="O119" s="122">
        <f t="shared" si="21"/>
        <v>717.61018747727383</v>
      </c>
      <c r="P119" s="122">
        <f t="shared" si="21"/>
        <v>701.95862596570487</v>
      </c>
      <c r="Q119" s="122">
        <f t="shared" si="21"/>
        <v>682.21202870796822</v>
      </c>
      <c r="R119" s="122">
        <f t="shared" ref="R119:V119" si="22">SUM(R120:R121)</f>
        <v>722.1570653401011</v>
      </c>
      <c r="S119" s="122">
        <f t="shared" si="22"/>
        <v>723.72003860060772</v>
      </c>
      <c r="T119" s="122">
        <f t="shared" si="22"/>
        <v>703.80550755830836</v>
      </c>
      <c r="U119" s="122">
        <f t="shared" si="22"/>
        <v>677.04689740600338</v>
      </c>
      <c r="V119" s="122">
        <f t="shared" si="22"/>
        <v>807.82680157492598</v>
      </c>
      <c r="W119" s="122">
        <f t="shared" ref="W119:Y119" si="23">SUM(W120:W121)</f>
        <v>715.58095956555519</v>
      </c>
      <c r="X119" s="122">
        <f t="shared" si="23"/>
        <v>610.13526021807627</v>
      </c>
      <c r="Y119" s="122">
        <f t="shared" si="23"/>
        <v>556.51264297723878</v>
      </c>
      <c r="DA119" s="130" t="s">
        <v>1647</v>
      </c>
    </row>
    <row r="120" spans="1:105" ht="12" customHeight="1" x14ac:dyDescent="0.25">
      <c r="A120" s="97" t="s">
        <v>199</v>
      </c>
      <c r="B120" s="98">
        <v>473.78904930416354</v>
      </c>
      <c r="C120" s="98">
        <v>454.71748123007256</v>
      </c>
      <c r="D120" s="98">
        <v>550.36149639104792</v>
      </c>
      <c r="E120" s="98">
        <v>568.7916158897566</v>
      </c>
      <c r="F120" s="98">
        <v>591.95486195580008</v>
      </c>
      <c r="G120" s="98">
        <v>576.54993051085398</v>
      </c>
      <c r="H120" s="98">
        <v>610.55039725858774</v>
      </c>
      <c r="I120" s="98">
        <v>580.11143880303371</v>
      </c>
      <c r="J120" s="98">
        <v>609.52684741879068</v>
      </c>
      <c r="K120" s="98">
        <v>620.33690408867255</v>
      </c>
      <c r="L120" s="98">
        <v>677.24947346603324</v>
      </c>
      <c r="M120" s="98">
        <v>711.85920512085636</v>
      </c>
      <c r="N120" s="98">
        <v>723.08092576669549</v>
      </c>
      <c r="O120" s="98">
        <v>714.40854112926331</v>
      </c>
      <c r="P120" s="98">
        <v>698.83932358842117</v>
      </c>
      <c r="Q120" s="98">
        <v>679.14690933409759</v>
      </c>
      <c r="R120" s="98">
        <v>718.90085029139175</v>
      </c>
      <c r="S120" s="98">
        <v>720.40709850004805</v>
      </c>
      <c r="T120" s="98">
        <v>700.548901308876</v>
      </c>
      <c r="U120" s="98">
        <v>673.88821056654319</v>
      </c>
      <c r="V120" s="98">
        <v>803.99394286806091</v>
      </c>
      <c r="W120" s="98">
        <v>712.13650520683996</v>
      </c>
      <c r="X120" s="98">
        <v>607.16966657112823</v>
      </c>
      <c r="Y120" s="98">
        <v>553.7558660552213</v>
      </c>
      <c r="DA120" s="63" t="s">
        <v>1648</v>
      </c>
    </row>
    <row r="121" spans="1:105" ht="12" customHeight="1" x14ac:dyDescent="0.25">
      <c r="A121" s="97" t="s">
        <v>53</v>
      </c>
      <c r="B121" s="98">
        <v>1.7300048843989417</v>
      </c>
      <c r="C121" s="98">
        <v>1.6676933468150958</v>
      </c>
      <c r="D121" s="98">
        <v>2.0777212931928259</v>
      </c>
      <c r="E121" s="98">
        <v>2.1800425081480093</v>
      </c>
      <c r="F121" s="98">
        <v>2.2981695660984638</v>
      </c>
      <c r="G121" s="98">
        <v>2.2410440155415783</v>
      </c>
      <c r="H121" s="98">
        <v>2.4090393560279821</v>
      </c>
      <c r="I121" s="98">
        <v>2.312835118275979</v>
      </c>
      <c r="J121" s="98">
        <v>2.4809566965163712</v>
      </c>
      <c r="K121" s="98">
        <v>2.5552904247429686</v>
      </c>
      <c r="L121" s="98">
        <v>2.8611753007797418</v>
      </c>
      <c r="M121" s="98">
        <v>3.0747386904427474</v>
      </c>
      <c r="N121" s="98">
        <v>3.1469907320721662</v>
      </c>
      <c r="O121" s="98">
        <v>3.2016463480104571</v>
      </c>
      <c r="P121" s="98">
        <v>3.1193023772836486</v>
      </c>
      <c r="Q121" s="98">
        <v>3.0651193738706173</v>
      </c>
      <c r="R121" s="98">
        <v>3.2562150487093362</v>
      </c>
      <c r="S121" s="98">
        <v>3.3129401005596568</v>
      </c>
      <c r="T121" s="98">
        <v>3.2566062494323726</v>
      </c>
      <c r="U121" s="98">
        <v>3.1586868394601573</v>
      </c>
      <c r="V121" s="98">
        <v>3.8328587068650966</v>
      </c>
      <c r="W121" s="98">
        <v>3.444454358715233</v>
      </c>
      <c r="X121" s="98">
        <v>2.9655936469480522</v>
      </c>
      <c r="Y121" s="98">
        <v>2.7567769220174654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0.30607071281832127</v>
      </c>
      <c r="C122" s="122">
        <f t="shared" si="24"/>
        <v>0.42664623849547095</v>
      </c>
      <c r="D122" s="122">
        <f t="shared" si="24"/>
        <v>0.40089630227897755</v>
      </c>
      <c r="E122" s="122">
        <f t="shared" si="24"/>
        <v>0.73434248863195339</v>
      </c>
      <c r="F122" s="122">
        <f t="shared" si="24"/>
        <v>0.51788428071102643</v>
      </c>
      <c r="G122" s="122">
        <f t="shared" si="24"/>
        <v>0.61817548131729816</v>
      </c>
      <c r="H122" s="122">
        <f t="shared" si="24"/>
        <v>0.99751845738324818</v>
      </c>
      <c r="I122" s="122">
        <f t="shared" si="24"/>
        <v>2.3319627278186474</v>
      </c>
      <c r="J122" s="122">
        <f t="shared" si="24"/>
        <v>1.7392172862872937</v>
      </c>
      <c r="K122" s="122">
        <f t="shared" si="24"/>
        <v>1.6737967313027269</v>
      </c>
      <c r="L122" s="122">
        <f t="shared" si="24"/>
        <v>2.4354488156586429</v>
      </c>
      <c r="M122" s="122">
        <f t="shared" si="24"/>
        <v>1.8193009094436232</v>
      </c>
      <c r="N122" s="122">
        <f t="shared" si="24"/>
        <v>5.6224082840061067</v>
      </c>
      <c r="O122" s="122">
        <f t="shared" si="24"/>
        <v>2.7810603677747276</v>
      </c>
      <c r="P122" s="122">
        <f t="shared" si="24"/>
        <v>2.7101932189220586</v>
      </c>
      <c r="Q122" s="122">
        <f t="shared" si="24"/>
        <v>5.0834400640481077</v>
      </c>
      <c r="R122" s="122">
        <f t="shared" si="24"/>
        <v>5.3687152627182204</v>
      </c>
      <c r="S122" s="122">
        <f t="shared" si="24"/>
        <v>5.5267604984371896</v>
      </c>
      <c r="T122" s="122">
        <f t="shared" si="24"/>
        <v>4.9839982410278605</v>
      </c>
      <c r="U122" s="122">
        <f t="shared" si="24"/>
        <v>5.4421274728131062</v>
      </c>
      <c r="V122" s="122">
        <f t="shared" si="24"/>
        <v>5.5654152101533025</v>
      </c>
      <c r="W122" s="122">
        <f t="shared" si="24"/>
        <v>5.6825824036420913</v>
      </c>
      <c r="X122" s="122">
        <f t="shared" si="24"/>
        <v>5.4474245141893878</v>
      </c>
      <c r="Y122" s="122">
        <f t="shared" si="24"/>
        <v>5.607526056205808</v>
      </c>
      <c r="DA122" s="130" t="s">
        <v>1650</v>
      </c>
    </row>
    <row r="123" spans="1:105" ht="12" customHeight="1" x14ac:dyDescent="0.25">
      <c r="A123" s="97" t="s">
        <v>53</v>
      </c>
      <c r="B123" s="98">
        <v>0.30607071281832127</v>
      </c>
      <c r="C123" s="98">
        <v>0.42664623849547095</v>
      </c>
      <c r="D123" s="98">
        <v>0.40089630227897755</v>
      </c>
      <c r="E123" s="98">
        <v>0.73434248863195339</v>
      </c>
      <c r="F123" s="98">
        <v>0.51788428071102643</v>
      </c>
      <c r="G123" s="98">
        <v>0.61817548131729816</v>
      </c>
      <c r="H123" s="98">
        <v>0.99751845738324818</v>
      </c>
      <c r="I123" s="98">
        <v>2.3319627278186474</v>
      </c>
      <c r="J123" s="98">
        <v>1.7392172862872937</v>
      </c>
      <c r="K123" s="98">
        <v>1.6737967313027269</v>
      </c>
      <c r="L123" s="98">
        <v>2.4354488156586429</v>
      </c>
      <c r="M123" s="98">
        <v>1.8193009094436232</v>
      </c>
      <c r="N123" s="98">
        <v>5.6224082840061067</v>
      </c>
      <c r="O123" s="98">
        <v>2.7810603677747276</v>
      </c>
      <c r="P123" s="98">
        <v>2.7101932189220586</v>
      </c>
      <c r="Q123" s="98">
        <v>5.0834400640481077</v>
      </c>
      <c r="R123" s="98">
        <v>5.3687152627182204</v>
      </c>
      <c r="S123" s="98">
        <v>5.5267604984371896</v>
      </c>
      <c r="T123" s="98">
        <v>4.9839982410278605</v>
      </c>
      <c r="U123" s="98">
        <v>5.4421274728131062</v>
      </c>
      <c r="V123" s="98">
        <v>5.5654152101533025</v>
      </c>
      <c r="W123" s="98">
        <v>5.6825824036420913</v>
      </c>
      <c r="X123" s="98">
        <v>5.4474245141893878</v>
      </c>
      <c r="Y123" s="98">
        <v>5.607526056205808</v>
      </c>
      <c r="DA123" s="63" t="s">
        <v>1651</v>
      </c>
    </row>
    <row r="124" spans="1:105" ht="12" customHeight="1" x14ac:dyDescent="0.25">
      <c r="A124" s="121" t="s">
        <v>55</v>
      </c>
      <c r="B124" s="122">
        <v>82.503389511308328</v>
      </c>
      <c r="C124" s="122">
        <v>82.852323765045213</v>
      </c>
      <c r="D124" s="122">
        <v>100.7614123023745</v>
      </c>
      <c r="E124" s="122">
        <v>103.86510536226874</v>
      </c>
      <c r="F124" s="122">
        <v>107.29238601330771</v>
      </c>
      <c r="G124" s="122">
        <v>113.52901908754144</v>
      </c>
      <c r="H124" s="122">
        <v>119.33698520931839</v>
      </c>
      <c r="I124" s="122">
        <v>125.64289990294373</v>
      </c>
      <c r="J124" s="122">
        <v>143.88322604737147</v>
      </c>
      <c r="K124" s="122">
        <v>151.54846438208884</v>
      </c>
      <c r="L124" s="122">
        <v>157.99740535164347</v>
      </c>
      <c r="M124" s="122">
        <v>164.16026203395339</v>
      </c>
      <c r="N124" s="122">
        <v>165.85992832786812</v>
      </c>
      <c r="O124" s="122">
        <v>166.96858354316896</v>
      </c>
      <c r="P124" s="122">
        <v>173.76235061604802</v>
      </c>
      <c r="Q124" s="122">
        <v>178.0052957383856</v>
      </c>
      <c r="R124" s="122">
        <v>181.65002981843028</v>
      </c>
      <c r="S124" s="122">
        <v>188.36130473497289</v>
      </c>
      <c r="T124" s="122">
        <v>191.36959324452539</v>
      </c>
      <c r="U124" s="122">
        <v>186.54274264305025</v>
      </c>
      <c r="V124" s="122">
        <v>197.50279845043752</v>
      </c>
      <c r="W124" s="122">
        <v>203.60004053131681</v>
      </c>
      <c r="X124" s="122">
        <v>204.31604560564278</v>
      </c>
      <c r="Y124" s="122">
        <v>213.70364013883571</v>
      </c>
      <c r="DA124" s="130" t="s">
        <v>1652</v>
      </c>
    </row>
    <row r="125" spans="1:105" ht="12" customHeight="1" x14ac:dyDescent="0.25">
      <c r="A125" s="97" t="s">
        <v>132</v>
      </c>
      <c r="B125" s="98">
        <v>8.2286202351703857</v>
      </c>
      <c r="C125" s="98">
        <v>9.6203192453746968</v>
      </c>
      <c r="D125" s="98">
        <v>9.7536929229458238</v>
      </c>
      <c r="E125" s="98">
        <v>9.6101337493712062</v>
      </c>
      <c r="F125" s="98">
        <v>11.613482899627058</v>
      </c>
      <c r="G125" s="98">
        <v>12.586881829103564</v>
      </c>
      <c r="H125" s="98">
        <v>13.277001798716727</v>
      </c>
      <c r="I125" s="98">
        <v>14.560438727242433</v>
      </c>
      <c r="J125" s="98">
        <v>16.822647728036134</v>
      </c>
      <c r="K125" s="98">
        <v>19.09182578311248</v>
      </c>
      <c r="L125" s="98">
        <v>20.145091488739034</v>
      </c>
      <c r="M125" s="98">
        <v>20.909464268087778</v>
      </c>
      <c r="N125" s="98">
        <v>21.238542244075628</v>
      </c>
      <c r="O125" s="98">
        <v>20.982191275158847</v>
      </c>
      <c r="P125" s="98">
        <v>20.524362569953055</v>
      </c>
      <c r="Q125" s="98">
        <v>15.014826393074781</v>
      </c>
      <c r="R125" s="98">
        <v>15.892814922260571</v>
      </c>
      <c r="S125" s="98">
        <v>15.925396548672454</v>
      </c>
      <c r="T125" s="98">
        <v>15.487414967690682</v>
      </c>
      <c r="U125" s="98">
        <v>14.89869645704198</v>
      </c>
      <c r="V125" s="98">
        <v>17.774265570908341</v>
      </c>
      <c r="W125" s="98">
        <v>15.743903187068105</v>
      </c>
      <c r="X125" s="98">
        <v>13.423287581497476</v>
      </c>
      <c r="Y125" s="98">
        <v>12.242742792278287</v>
      </c>
      <c r="DA125" s="63" t="s">
        <v>1653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1.0226403458638237E-2</v>
      </c>
      <c r="M126" s="98">
        <v>1.2573004496823383E-2</v>
      </c>
      <c r="N126" s="98">
        <v>1.4841806431316631E-2</v>
      </c>
      <c r="O126" s="98">
        <v>1.7583099212890703E-2</v>
      </c>
      <c r="P126" s="98">
        <v>1.7887360412431053E-2</v>
      </c>
      <c r="Q126" s="98">
        <v>1.3533167828640613E-2</v>
      </c>
      <c r="R126" s="98">
        <v>1.5428589990045141E-2</v>
      </c>
      <c r="S126" s="98">
        <v>1.6188595025158313E-2</v>
      </c>
      <c r="T126" s="98">
        <v>1.4280539448824283E-2</v>
      </c>
      <c r="U126" s="98">
        <v>1.2253043062680779E-2</v>
      </c>
      <c r="V126" s="98">
        <v>1.6490849177597463E-2</v>
      </c>
      <c r="W126" s="98">
        <v>1.3730170886972671E-2</v>
      </c>
      <c r="X126" s="98">
        <v>1.1877572785539447E-2</v>
      </c>
      <c r="Y126" s="98">
        <v>1.0351595597558591E-2</v>
      </c>
      <c r="DA126" s="63" t="s">
        <v>1654</v>
      </c>
    </row>
    <row r="127" spans="1:105" ht="12" customHeight="1" x14ac:dyDescent="0.25">
      <c r="A127" s="100" t="s">
        <v>199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4.6891392261991637E-3</v>
      </c>
      <c r="M127" s="101">
        <v>5.6021310714976244E-3</v>
      </c>
      <c r="N127" s="101">
        <v>6.2270307882383641E-3</v>
      </c>
      <c r="O127" s="101">
        <v>7.7771971827860957E-3</v>
      </c>
      <c r="P127" s="101">
        <v>8.1682411676365918E-3</v>
      </c>
      <c r="Q127" s="101">
        <v>5.8576615731392835E-3</v>
      </c>
      <c r="R127" s="101">
        <v>7.1086470524937204E-3</v>
      </c>
      <c r="S127" s="101">
        <v>7.8460232201683407E-3</v>
      </c>
      <c r="T127" s="101">
        <v>6.6138848936302059E-3</v>
      </c>
      <c r="U127" s="101">
        <v>5.693530538064354E-3</v>
      </c>
      <c r="V127" s="101">
        <v>7.6681254707460051E-3</v>
      </c>
      <c r="W127" s="101">
        <v>6.4073125975097622E-3</v>
      </c>
      <c r="X127" s="101">
        <v>5.4885721281648699E-3</v>
      </c>
      <c r="Y127" s="101">
        <v>4.6776720381235416E-3</v>
      </c>
      <c r="DA127" s="131" t="s">
        <v>1655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5.5372642324390724E-3</v>
      </c>
      <c r="M128" s="104">
        <v>6.9708734253257597E-3</v>
      </c>
      <c r="N128" s="104">
        <v>8.6147756430782676E-3</v>
      </c>
      <c r="O128" s="104">
        <v>9.8059020301046081E-3</v>
      </c>
      <c r="P128" s="104">
        <v>9.719119244794459E-3</v>
      </c>
      <c r="Q128" s="104">
        <v>7.6755062555013288E-3</v>
      </c>
      <c r="R128" s="104">
        <v>8.3199429375514205E-3</v>
      </c>
      <c r="S128" s="104">
        <v>8.342571804989974E-3</v>
      </c>
      <c r="T128" s="104">
        <v>7.6666545551940775E-3</v>
      </c>
      <c r="U128" s="104">
        <v>6.5595125246164258E-3</v>
      </c>
      <c r="V128" s="104">
        <v>8.8227237068514569E-3</v>
      </c>
      <c r="W128" s="104">
        <v>7.3228582894629083E-3</v>
      </c>
      <c r="X128" s="104">
        <v>6.3890006573745772E-3</v>
      </c>
      <c r="Y128" s="104">
        <v>5.6739235594350486E-3</v>
      </c>
      <c r="DA128" s="132" t="s">
        <v>1656</v>
      </c>
    </row>
    <row r="129" spans="1:105" ht="12" customHeight="1" x14ac:dyDescent="0.25">
      <c r="A129" s="106" t="s">
        <v>124</v>
      </c>
      <c r="B129" s="101">
        <v>0.5928897722649209</v>
      </c>
      <c r="C129" s="101">
        <v>0.61483263988514536</v>
      </c>
      <c r="D129" s="101">
        <v>0.57527518304345038</v>
      </c>
      <c r="E129" s="101">
        <v>0.60542006030858897</v>
      </c>
      <c r="F129" s="101">
        <v>0.62468740336647954</v>
      </c>
      <c r="G129" s="101">
        <v>0.63102334053206077</v>
      </c>
      <c r="H129" s="101">
        <v>0.65904155667068653</v>
      </c>
      <c r="I129" s="101">
        <v>0.68325096674313968</v>
      </c>
      <c r="J129" s="101">
        <v>0.69194656905501584</v>
      </c>
      <c r="K129" s="101">
        <v>0.696996459825728</v>
      </c>
      <c r="L129" s="101">
        <v>0.69722831153247045</v>
      </c>
      <c r="M129" s="101">
        <v>0.70702720515171869</v>
      </c>
      <c r="N129" s="101">
        <v>0.69582325868041439</v>
      </c>
      <c r="O129" s="101">
        <v>0.66417924175284015</v>
      </c>
      <c r="P129" s="101">
        <v>0.64738944704249501</v>
      </c>
      <c r="Q129" s="101">
        <v>0.58865539914726739</v>
      </c>
      <c r="R129" s="101">
        <v>0.47949976306604125</v>
      </c>
      <c r="S129" s="101">
        <v>0.43406520066034487</v>
      </c>
      <c r="T129" s="101">
        <v>0.41070136326619633</v>
      </c>
      <c r="U129" s="101">
        <v>0.37577153244383971</v>
      </c>
      <c r="V129" s="101">
        <v>0.39151244487744791</v>
      </c>
      <c r="W129" s="101">
        <v>0.40146339117003499</v>
      </c>
      <c r="X129" s="101">
        <v>0.33774084808024019</v>
      </c>
      <c r="Y129" s="101">
        <v>0.26049742766345807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1.9919959813487627E-4</v>
      </c>
      <c r="M130" s="104">
        <v>3.1133998745534085E-4</v>
      </c>
      <c r="N130" s="104">
        <v>3.9470176675472201E-4</v>
      </c>
      <c r="O130" s="104">
        <v>4.8030738832911043E-4</v>
      </c>
      <c r="P130" s="104">
        <v>4.9631259125154387E-4</v>
      </c>
      <c r="Q130" s="104">
        <v>4.9584689050063101E-4</v>
      </c>
      <c r="R130" s="104">
        <v>4.7412718052068425E-4</v>
      </c>
      <c r="S130" s="104">
        <v>2.9606875790010479E-4</v>
      </c>
      <c r="T130" s="104">
        <v>1.6960035544758741E-4</v>
      </c>
      <c r="U130" s="104">
        <v>1.5240803205563601E-4</v>
      </c>
      <c r="V130" s="104">
        <v>0</v>
      </c>
      <c r="W130" s="104">
        <v>0</v>
      </c>
      <c r="X130" s="104">
        <v>2.0801325475059977E-4</v>
      </c>
      <c r="Y130" s="104">
        <v>1.9513947129196568E-4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9.7621215863305996E-5</v>
      </c>
      <c r="M131" s="98">
        <v>1.4932240517115863E-4</v>
      </c>
      <c r="N131" s="98">
        <v>1.790085986920003E-4</v>
      </c>
      <c r="O131" s="98">
        <v>2.281348974775356E-4</v>
      </c>
      <c r="P131" s="98">
        <v>2.4307529878867163E-4</v>
      </c>
      <c r="Q131" s="98">
        <v>2.2993729579830956E-4</v>
      </c>
      <c r="R131" s="98">
        <v>2.3245579004509863E-4</v>
      </c>
      <c r="S131" s="98">
        <v>1.426466426260688E-4</v>
      </c>
      <c r="T131" s="98">
        <v>1.585994036705383E-5</v>
      </c>
      <c r="U131" s="98">
        <v>1.4007905538487737E-6</v>
      </c>
      <c r="V131" s="98">
        <v>0</v>
      </c>
      <c r="W131" s="98">
        <v>0</v>
      </c>
      <c r="X131" s="98">
        <v>5.5073523956812453E-5</v>
      </c>
      <c r="Y131" s="98">
        <v>7.8738425942112517E-5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1.0157838227157026E-4</v>
      </c>
      <c r="M132" s="98">
        <v>1.6201758228418222E-4</v>
      </c>
      <c r="N132" s="98">
        <v>2.1569316806272171E-4</v>
      </c>
      <c r="O132" s="98">
        <v>2.5217249085157482E-4</v>
      </c>
      <c r="P132" s="98">
        <v>2.5323729246287224E-4</v>
      </c>
      <c r="Q132" s="98">
        <v>2.6590959470232145E-4</v>
      </c>
      <c r="R132" s="98">
        <v>2.4167139047558562E-4</v>
      </c>
      <c r="S132" s="98">
        <v>1.5342211527403599E-4</v>
      </c>
      <c r="T132" s="98">
        <v>1.5374041508053359E-4</v>
      </c>
      <c r="U132" s="98">
        <v>1.5100724150178725E-4</v>
      </c>
      <c r="V132" s="98">
        <v>0</v>
      </c>
      <c r="W132" s="98">
        <v>0</v>
      </c>
      <c r="X132" s="98">
        <v>1.5293973079378732E-4</v>
      </c>
      <c r="Y132" s="98">
        <v>1.1640104534985316E-4</v>
      </c>
      <c r="DA132" s="63" t="s">
        <v>1660</v>
      </c>
    </row>
    <row r="133" spans="1:105" ht="12" customHeight="1" x14ac:dyDescent="0.25">
      <c r="A133" s="106" t="s">
        <v>122</v>
      </c>
      <c r="B133" s="101">
        <v>73.68187950387302</v>
      </c>
      <c r="C133" s="101">
        <v>72.617171879785374</v>
      </c>
      <c r="D133" s="101">
        <v>90.432444196385219</v>
      </c>
      <c r="E133" s="101">
        <v>93.649551552588946</v>
      </c>
      <c r="F133" s="101">
        <v>95.054215710314168</v>
      </c>
      <c r="G133" s="101">
        <v>100.31111391790581</v>
      </c>
      <c r="H133" s="101">
        <v>105.40094185393097</v>
      </c>
      <c r="I133" s="101">
        <v>110.39921020895815</v>
      </c>
      <c r="J133" s="101">
        <v>126.36863175028033</v>
      </c>
      <c r="K133" s="101">
        <v>131.75964213915063</v>
      </c>
      <c r="L133" s="101">
        <v>129.81874512176796</v>
      </c>
      <c r="M133" s="101">
        <v>133.8088634631969</v>
      </c>
      <c r="N133" s="101">
        <v>135.18954054370099</v>
      </c>
      <c r="O133" s="101">
        <v>135.25074415110663</v>
      </c>
      <c r="P133" s="101">
        <v>141.25848605620877</v>
      </c>
      <c r="Q133" s="101">
        <v>151.04847967611158</v>
      </c>
      <c r="R133" s="101">
        <v>153.26759424882269</v>
      </c>
      <c r="S133" s="101">
        <v>159.06594345270994</v>
      </c>
      <c r="T133" s="101">
        <v>162.1267978995827</v>
      </c>
      <c r="U133" s="101">
        <v>157.4231368321378</v>
      </c>
      <c r="V133" s="101">
        <v>164.58904589450458</v>
      </c>
      <c r="W133" s="101">
        <v>171.80132535300865</v>
      </c>
      <c r="X133" s="101">
        <v>173.15145553883494</v>
      </c>
      <c r="Y133" s="101">
        <v>182.73776974062756</v>
      </c>
      <c r="DA133" s="131" t="s">
        <v>1661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7.3259148265472351</v>
      </c>
      <c r="M134" s="104">
        <v>8.7220227530327126</v>
      </c>
      <c r="N134" s="104">
        <v>8.7207857732130023</v>
      </c>
      <c r="O134" s="104">
        <v>10.053405468549414</v>
      </c>
      <c r="P134" s="104">
        <v>11.313728869840023</v>
      </c>
      <c r="Q134" s="104">
        <v>11.339305255332809</v>
      </c>
      <c r="R134" s="104">
        <v>11.994218167110414</v>
      </c>
      <c r="S134" s="104">
        <v>12.919414869147086</v>
      </c>
      <c r="T134" s="104">
        <v>13.330228874181543</v>
      </c>
      <c r="U134" s="104">
        <v>13.832732370331879</v>
      </c>
      <c r="V134" s="104">
        <v>14.731483690969565</v>
      </c>
      <c r="W134" s="104">
        <v>15.639618429183063</v>
      </c>
      <c r="X134" s="104">
        <v>17.391476051189827</v>
      </c>
      <c r="Y134" s="104">
        <v>18.452083443197544</v>
      </c>
      <c r="DA134" s="132" t="s">
        <v>1662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3.4560440432953321</v>
      </c>
      <c r="M135" s="98">
        <v>4.0050933748594737</v>
      </c>
      <c r="N135" s="98">
        <v>3.775424953697692</v>
      </c>
      <c r="O135" s="98">
        <v>4.5809831587545213</v>
      </c>
      <c r="P135" s="98">
        <v>5.2951641710440187</v>
      </c>
      <c r="Q135" s="98">
        <v>5.0101712286461648</v>
      </c>
      <c r="R135" s="98">
        <v>5.5945756612363828</v>
      </c>
      <c r="S135" s="98">
        <v>6.2710883467803926</v>
      </c>
      <c r="T135" s="98">
        <v>6.0696127341992678</v>
      </c>
      <c r="U135" s="98">
        <v>6.2491758478060628</v>
      </c>
      <c r="V135" s="98">
        <v>6.7513062877212304</v>
      </c>
      <c r="W135" s="98">
        <v>7.160398827306067</v>
      </c>
      <c r="X135" s="98">
        <v>7.8891279640023555</v>
      </c>
      <c r="Y135" s="98">
        <v>8.2393708756620647</v>
      </c>
      <c r="DA135" s="63" t="s">
        <v>1663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3.869870783251903</v>
      </c>
      <c r="M136" s="98">
        <v>4.7169293781732389</v>
      </c>
      <c r="N136" s="98">
        <v>4.9453608195153098</v>
      </c>
      <c r="O136" s="98">
        <v>5.4724223097948936</v>
      </c>
      <c r="P136" s="98">
        <v>6.0185646987960038</v>
      </c>
      <c r="Q136" s="98">
        <v>6.3291340266866438</v>
      </c>
      <c r="R136" s="98">
        <v>6.3996425058740325</v>
      </c>
      <c r="S136" s="98">
        <v>6.6483265223666939</v>
      </c>
      <c r="T136" s="98">
        <v>7.2606161399822762</v>
      </c>
      <c r="U136" s="98">
        <v>7.5835565225258161</v>
      </c>
      <c r="V136" s="98">
        <v>7.9801774032483346</v>
      </c>
      <c r="W136" s="98">
        <v>8.4792196018769967</v>
      </c>
      <c r="X136" s="98">
        <v>9.5023480871874728</v>
      </c>
      <c r="Y136" s="98">
        <v>10.212712567535478</v>
      </c>
      <c r="DA136" s="63" t="s">
        <v>1664</v>
      </c>
    </row>
    <row r="137" spans="1:105" ht="12" customHeight="1" x14ac:dyDescent="0.25">
      <c r="A137" s="121" t="s">
        <v>54</v>
      </c>
      <c r="B137" s="122">
        <v>41.506213464802158</v>
      </c>
      <c r="C137" s="122">
        <v>45.024188625123983</v>
      </c>
      <c r="D137" s="122">
        <v>49.743744041522902</v>
      </c>
      <c r="E137" s="122">
        <v>54.560096172138188</v>
      </c>
      <c r="F137" s="122">
        <v>61.314734095674474</v>
      </c>
      <c r="G137" s="122">
        <v>61.569148824988488</v>
      </c>
      <c r="H137" s="122">
        <v>64.785207140152892</v>
      </c>
      <c r="I137" s="122">
        <v>70.661107933581647</v>
      </c>
      <c r="J137" s="122">
        <v>73.663529813561155</v>
      </c>
      <c r="K137" s="122">
        <v>76.446148575338128</v>
      </c>
      <c r="L137" s="122">
        <v>76.384690484562952</v>
      </c>
      <c r="M137" s="122">
        <v>82.080971115160054</v>
      </c>
      <c r="N137" s="122">
        <v>83.644265540691237</v>
      </c>
      <c r="O137" s="122">
        <v>83.548284115730553</v>
      </c>
      <c r="P137" s="122">
        <v>84.534456706230856</v>
      </c>
      <c r="Q137" s="122">
        <v>107.20608975101374</v>
      </c>
      <c r="R137" s="122">
        <v>105.18152395941755</v>
      </c>
      <c r="S137" s="122">
        <v>105.87714141197208</v>
      </c>
      <c r="T137" s="122">
        <v>105.37087413225332</v>
      </c>
      <c r="U137" s="122">
        <v>102.55635231793516</v>
      </c>
      <c r="V137" s="122">
        <v>110.9800655890306</v>
      </c>
      <c r="W137" s="122">
        <v>111.48561787064189</v>
      </c>
      <c r="X137" s="122">
        <v>107.40854343970003</v>
      </c>
      <c r="Y137" s="122">
        <v>108.57959562958597</v>
      </c>
      <c r="DA137" s="130" t="s">
        <v>1665</v>
      </c>
    </row>
    <row r="138" spans="1:105" ht="12" customHeight="1" x14ac:dyDescent="0.25">
      <c r="A138" s="97" t="s">
        <v>202</v>
      </c>
      <c r="B138" s="98">
        <v>6.7804388011646495</v>
      </c>
      <c r="C138" s="98">
        <v>7.5500757068397801</v>
      </c>
      <c r="D138" s="98">
        <v>8.672428914724911</v>
      </c>
      <c r="E138" s="98">
        <v>8.6336759842599022</v>
      </c>
      <c r="F138" s="98">
        <v>10.74326305514878</v>
      </c>
      <c r="G138" s="98">
        <v>10.62913778901923</v>
      </c>
      <c r="H138" s="98">
        <v>11.192205413890761</v>
      </c>
      <c r="I138" s="98">
        <v>12.354949640832762</v>
      </c>
      <c r="J138" s="98">
        <v>13.017056873809377</v>
      </c>
      <c r="K138" s="98">
        <v>13.695345794594891</v>
      </c>
      <c r="L138" s="98">
        <v>13.621124237901286</v>
      </c>
      <c r="M138" s="98">
        <v>14.192366485143769</v>
      </c>
      <c r="N138" s="98">
        <v>14.416093436514744</v>
      </c>
      <c r="O138" s="98">
        <v>14.243192891946121</v>
      </c>
      <c r="P138" s="98">
        <v>13.932788764689024</v>
      </c>
      <c r="Q138" s="98">
        <v>21.940145218305183</v>
      </c>
      <c r="R138" s="98">
        <v>23.224419604471173</v>
      </c>
      <c r="S138" s="98">
        <v>23.273072513614284</v>
      </c>
      <c r="T138" s="98">
        <v>22.631532435272796</v>
      </c>
      <c r="U138" s="98">
        <v>21.770254132034022</v>
      </c>
      <c r="V138" s="98">
        <v>25.973392567115738</v>
      </c>
      <c r="W138" s="98">
        <v>23.005875609056972</v>
      </c>
      <c r="X138" s="98">
        <v>19.614884876277763</v>
      </c>
      <c r="Y138" s="98">
        <v>17.889318811502818</v>
      </c>
      <c r="DA138" s="63" t="s">
        <v>1666</v>
      </c>
    </row>
    <row r="139" spans="1:105" ht="12" customHeight="1" x14ac:dyDescent="0.25">
      <c r="A139" s="97" t="s">
        <v>50</v>
      </c>
      <c r="B139" s="98">
        <v>2.7513832142603509</v>
      </c>
      <c r="C139" s="98">
        <v>3.6713553937516696</v>
      </c>
      <c r="D139" s="98">
        <v>5.9408074498021319</v>
      </c>
      <c r="E139" s="98">
        <v>8.5688279109073804</v>
      </c>
      <c r="F139" s="98">
        <v>9.7527943562793222</v>
      </c>
      <c r="G139" s="98">
        <v>9.7196234971942364</v>
      </c>
      <c r="H139" s="98">
        <v>10.377190541420035</v>
      </c>
      <c r="I139" s="98">
        <v>9.8364967626066502</v>
      </c>
      <c r="J139" s="98">
        <v>9.2154694096625427</v>
      </c>
      <c r="K139" s="98">
        <v>10.296276618550914</v>
      </c>
      <c r="L139" s="98">
        <v>8.9816898192477819</v>
      </c>
      <c r="M139" s="98">
        <v>11.411571292888647</v>
      </c>
      <c r="N139" s="98">
        <v>10.973498295300969</v>
      </c>
      <c r="O139" s="98">
        <v>11.086784748314562</v>
      </c>
      <c r="P139" s="98">
        <v>10.824770569697026</v>
      </c>
      <c r="Q139" s="98">
        <v>16.265159629502335</v>
      </c>
      <c r="R139" s="98">
        <v>13.055578877789666</v>
      </c>
      <c r="S139" s="98">
        <v>11.657109293951263</v>
      </c>
      <c r="T139" s="98">
        <v>10.851065772440457</v>
      </c>
      <c r="U139" s="98">
        <v>9.7673331528275149</v>
      </c>
      <c r="V139" s="98">
        <v>10.161904762992274</v>
      </c>
      <c r="W139" s="98">
        <v>10.465187571491652</v>
      </c>
      <c r="X139" s="98">
        <v>8.7667960296745502</v>
      </c>
      <c r="Y139" s="98">
        <v>6.7189255698708017</v>
      </c>
      <c r="DA139" s="63" t="s">
        <v>1667</v>
      </c>
    </row>
    <row r="140" spans="1:105" ht="12" customHeight="1" x14ac:dyDescent="0.25">
      <c r="A140" s="109" t="s">
        <v>120</v>
      </c>
      <c r="B140" s="33">
        <v>31.974391449377162</v>
      </c>
      <c r="C140" s="33">
        <v>33.802757524532531</v>
      </c>
      <c r="D140" s="33">
        <v>35.130507676995855</v>
      </c>
      <c r="E140" s="33">
        <v>37.357592276970905</v>
      </c>
      <c r="F140" s="33">
        <v>40.81867668424637</v>
      </c>
      <c r="G140" s="33">
        <v>41.220387538775022</v>
      </c>
      <c r="H140" s="33">
        <v>43.215811184842103</v>
      </c>
      <c r="I140" s="33">
        <v>48.469661530142233</v>
      </c>
      <c r="J140" s="33">
        <v>51.431003530089228</v>
      </c>
      <c r="K140" s="33">
        <v>52.454526162192316</v>
      </c>
      <c r="L140" s="33">
        <v>53.781876427413877</v>
      </c>
      <c r="M140" s="33">
        <v>56.477033337127629</v>
      </c>
      <c r="N140" s="33">
        <v>58.25467380887553</v>
      </c>
      <c r="O140" s="33">
        <v>58.218306475469873</v>
      </c>
      <c r="P140" s="33">
        <v>59.776897371844804</v>
      </c>
      <c r="Q140" s="33">
        <v>69.000784903206224</v>
      </c>
      <c r="R140" s="33">
        <v>68.90152547715671</v>
      </c>
      <c r="S140" s="33">
        <v>70.94695960440653</v>
      </c>
      <c r="T140" s="33">
        <v>71.888275924540068</v>
      </c>
      <c r="U140" s="33">
        <v>71.018765033073635</v>
      </c>
      <c r="V140" s="33">
        <v>74.844768258922585</v>
      </c>
      <c r="W140" s="33">
        <v>78.014554690093263</v>
      </c>
      <c r="X140" s="33">
        <v>79.026862533747718</v>
      </c>
      <c r="Y140" s="33">
        <v>83.971351248212343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262.39919035197494</v>
      </c>
      <c r="C142" s="117">
        <f t="shared" si="25"/>
        <v>262.78976246132152</v>
      </c>
      <c r="D142" s="117">
        <f t="shared" si="25"/>
        <v>323.34114558820107</v>
      </c>
      <c r="E142" s="117">
        <f t="shared" si="25"/>
        <v>344.27662250628549</v>
      </c>
      <c r="F142" s="117">
        <f t="shared" si="25"/>
        <v>367.40547465736148</v>
      </c>
      <c r="G142" s="117">
        <f t="shared" si="25"/>
        <v>370.11320571690374</v>
      </c>
      <c r="H142" s="117">
        <f t="shared" si="25"/>
        <v>399.5526807814436</v>
      </c>
      <c r="I142" s="117">
        <f t="shared" si="25"/>
        <v>405.22152744431952</v>
      </c>
      <c r="J142" s="117">
        <f t="shared" si="25"/>
        <v>438.7863980567459</v>
      </c>
      <c r="K142" s="117">
        <f t="shared" si="25"/>
        <v>458.37016154200569</v>
      </c>
      <c r="L142" s="117">
        <f t="shared" si="25"/>
        <v>504.83598733824351</v>
      </c>
      <c r="M142" s="117">
        <f t="shared" si="25"/>
        <v>539.49829102517685</v>
      </c>
      <c r="N142" s="117">
        <f t="shared" si="25"/>
        <v>574.52123536416332</v>
      </c>
      <c r="O142" s="117">
        <f t="shared" si="25"/>
        <v>574.8999351147628</v>
      </c>
      <c r="P142" s="117">
        <f t="shared" si="25"/>
        <v>576.52536300651877</v>
      </c>
      <c r="Q142" s="117">
        <f t="shared" si="25"/>
        <v>598.03087783338754</v>
      </c>
      <c r="R142" s="117">
        <f t="shared" ref="R142:V142" si="26">R143+R146+R148+R161</f>
        <v>629.95702268731975</v>
      </c>
      <c r="S142" s="117">
        <f t="shared" si="26"/>
        <v>645.21383816729974</v>
      </c>
      <c r="T142" s="117">
        <f t="shared" si="26"/>
        <v>643.85394348222735</v>
      </c>
      <c r="U142" s="117">
        <f t="shared" si="26"/>
        <v>632.98975252969785</v>
      </c>
      <c r="V142" s="117">
        <f t="shared" si="26"/>
        <v>736.74847167628161</v>
      </c>
      <c r="W142" s="117">
        <f t="shared" ref="W142:Y142" si="27">W143+W146+W148+W161</f>
        <v>693.88984345681138</v>
      </c>
      <c r="X142" s="117">
        <f t="shared" si="27"/>
        <v>634.69796777704767</v>
      </c>
      <c r="Y142" s="117">
        <f t="shared" si="27"/>
        <v>619.67584562096056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188.48932475553852</v>
      </c>
      <c r="C143" s="122">
        <f t="shared" si="28"/>
        <v>185.85720348168599</v>
      </c>
      <c r="D143" s="122">
        <f t="shared" si="28"/>
        <v>232.85312615924894</v>
      </c>
      <c r="E143" s="122">
        <f t="shared" si="28"/>
        <v>247.60461455065331</v>
      </c>
      <c r="F143" s="122">
        <f t="shared" si="28"/>
        <v>264.41148510162225</v>
      </c>
      <c r="G143" s="122">
        <f t="shared" si="28"/>
        <v>262.57508326654636</v>
      </c>
      <c r="H143" s="122">
        <f t="shared" si="28"/>
        <v>284.93456247244035</v>
      </c>
      <c r="I143" s="122">
        <f t="shared" si="28"/>
        <v>279.01894155720305</v>
      </c>
      <c r="J143" s="122">
        <f t="shared" si="28"/>
        <v>300.63681995251568</v>
      </c>
      <c r="K143" s="122">
        <f t="shared" si="28"/>
        <v>313.36430243506146</v>
      </c>
      <c r="L143" s="122">
        <f t="shared" si="28"/>
        <v>351.47234238389365</v>
      </c>
      <c r="M143" s="122">
        <f t="shared" si="28"/>
        <v>379.12111935476184</v>
      </c>
      <c r="N143" s="122">
        <f t="shared" si="28"/>
        <v>399.46171231684843</v>
      </c>
      <c r="O143" s="122">
        <f t="shared" si="28"/>
        <v>405.56097664567136</v>
      </c>
      <c r="P143" s="122">
        <f t="shared" si="28"/>
        <v>400.59824372864392</v>
      </c>
      <c r="Q143" s="122">
        <f t="shared" si="28"/>
        <v>394.67787721881723</v>
      </c>
      <c r="R143" s="122">
        <f t="shared" ref="R143:V143" si="29">SUM(R144:R145)</f>
        <v>422.26114077729051</v>
      </c>
      <c r="S143" s="122">
        <f t="shared" si="29"/>
        <v>429.05554729042768</v>
      </c>
      <c r="T143" s="122">
        <f t="shared" si="29"/>
        <v>424.15742639685277</v>
      </c>
      <c r="U143" s="122">
        <f t="shared" si="29"/>
        <v>413.25792900940394</v>
      </c>
      <c r="V143" s="122">
        <f t="shared" si="29"/>
        <v>499.4282597129569</v>
      </c>
      <c r="W143" s="122">
        <f t="shared" ref="W143:Y143" si="30">SUM(W144:W145)</f>
        <v>447.41554651809531</v>
      </c>
      <c r="X143" s="122">
        <f t="shared" si="30"/>
        <v>386.70911640974504</v>
      </c>
      <c r="Y143" s="122">
        <f t="shared" si="30"/>
        <v>358.35830586888278</v>
      </c>
      <c r="DA143" s="130" t="s">
        <v>1815</v>
      </c>
    </row>
    <row r="144" spans="1:105" ht="12" customHeight="1" x14ac:dyDescent="0.25">
      <c r="A144" s="97" t="s">
        <v>199</v>
      </c>
      <c r="B144" s="98">
        <v>186.75931987113958</v>
      </c>
      <c r="C144" s="98">
        <v>184.18951013487089</v>
      </c>
      <c r="D144" s="98">
        <v>230.77540486605611</v>
      </c>
      <c r="E144" s="98">
        <v>245.4245720425053</v>
      </c>
      <c r="F144" s="98">
        <v>262.11331553552378</v>
      </c>
      <c r="G144" s="98">
        <v>260.33403925100475</v>
      </c>
      <c r="H144" s="98">
        <v>282.52552311641239</v>
      </c>
      <c r="I144" s="98">
        <v>276.70610643892707</v>
      </c>
      <c r="J144" s="98">
        <v>298.15586325599929</v>
      </c>
      <c r="K144" s="98">
        <v>310.8090120103185</v>
      </c>
      <c r="L144" s="98">
        <v>348.61116708311391</v>
      </c>
      <c r="M144" s="98">
        <v>376.04638066431909</v>
      </c>
      <c r="N144" s="98">
        <v>396.31472158477629</v>
      </c>
      <c r="O144" s="98">
        <v>402.3593302976609</v>
      </c>
      <c r="P144" s="98">
        <v>397.47894135136028</v>
      </c>
      <c r="Q144" s="98">
        <v>391.6127578449466</v>
      </c>
      <c r="R144" s="98">
        <v>419.00492572858116</v>
      </c>
      <c r="S144" s="98">
        <v>425.74260718986801</v>
      </c>
      <c r="T144" s="98">
        <v>420.9008201474204</v>
      </c>
      <c r="U144" s="98">
        <v>410.09924216994381</v>
      </c>
      <c r="V144" s="98">
        <v>495.59540100609178</v>
      </c>
      <c r="W144" s="98">
        <v>443.97109215938008</v>
      </c>
      <c r="X144" s="98">
        <v>383.743522762797</v>
      </c>
      <c r="Y144" s="98">
        <v>355.6015289468653</v>
      </c>
      <c r="DA144" s="63" t="s">
        <v>1816</v>
      </c>
    </row>
    <row r="145" spans="1:105" ht="12" customHeight="1" x14ac:dyDescent="0.25">
      <c r="A145" s="97" t="s">
        <v>53</v>
      </c>
      <c r="B145" s="98">
        <v>1.7300048843989417</v>
      </c>
      <c r="C145" s="98">
        <v>1.6676933468150958</v>
      </c>
      <c r="D145" s="98">
        <v>2.0777212931928259</v>
      </c>
      <c r="E145" s="98">
        <v>2.1800425081480093</v>
      </c>
      <c r="F145" s="98">
        <v>2.2981695660984638</v>
      </c>
      <c r="G145" s="98">
        <v>2.2410440155415783</v>
      </c>
      <c r="H145" s="98">
        <v>2.4090393560279821</v>
      </c>
      <c r="I145" s="98">
        <v>2.312835118275979</v>
      </c>
      <c r="J145" s="98">
        <v>2.4809566965163712</v>
      </c>
      <c r="K145" s="98">
        <v>2.5552904247429686</v>
      </c>
      <c r="L145" s="98">
        <v>2.8611753007797418</v>
      </c>
      <c r="M145" s="98">
        <v>3.0747386904427474</v>
      </c>
      <c r="N145" s="98">
        <v>3.1469907320721662</v>
      </c>
      <c r="O145" s="98">
        <v>3.2016463480104571</v>
      </c>
      <c r="P145" s="98">
        <v>3.1193023772836486</v>
      </c>
      <c r="Q145" s="98">
        <v>3.0651193738706173</v>
      </c>
      <c r="R145" s="98">
        <v>3.2562150487093362</v>
      </c>
      <c r="S145" s="98">
        <v>3.3129401005596568</v>
      </c>
      <c r="T145" s="98">
        <v>3.2566062494323726</v>
      </c>
      <c r="U145" s="98">
        <v>3.1586868394601573</v>
      </c>
      <c r="V145" s="98">
        <v>3.8328587068650966</v>
      </c>
      <c r="W145" s="98">
        <v>3.444454358715233</v>
      </c>
      <c r="X145" s="98">
        <v>2.9655936469480522</v>
      </c>
      <c r="Y145" s="98">
        <v>2.7567769220174654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0.49823012284244361</v>
      </c>
      <c r="C146" s="122">
        <f t="shared" si="31"/>
        <v>0.78369124286108249</v>
      </c>
      <c r="D146" s="122">
        <f t="shared" si="31"/>
        <v>0.79740417187150681</v>
      </c>
      <c r="E146" s="122">
        <f t="shared" si="31"/>
        <v>1.543832898452526</v>
      </c>
      <c r="F146" s="122">
        <f t="shared" si="31"/>
        <v>1.1293972637672947</v>
      </c>
      <c r="G146" s="122">
        <f t="shared" si="31"/>
        <v>1.3858436423184355</v>
      </c>
      <c r="H146" s="122">
        <f t="shared" si="31"/>
        <v>2.2969930627414032</v>
      </c>
      <c r="I146" s="122">
        <f t="shared" si="31"/>
        <v>5.5053071327512546</v>
      </c>
      <c r="J146" s="122">
        <f t="shared" si="31"/>
        <v>4.2164312895553469</v>
      </c>
      <c r="K146" s="122">
        <f t="shared" si="31"/>
        <v>4.3061937449972101</v>
      </c>
      <c r="L146" s="122">
        <f t="shared" si="31"/>
        <v>6.4230149990302188</v>
      </c>
      <c r="M146" s="122">
        <f t="shared" si="31"/>
        <v>4.9467318348448677</v>
      </c>
      <c r="N146" s="122">
        <f t="shared" si="31"/>
        <v>16.012663568574975</v>
      </c>
      <c r="O146" s="122">
        <f t="shared" si="31"/>
        <v>8.1798259023978197</v>
      </c>
      <c r="P146" s="122">
        <f t="shared" si="31"/>
        <v>8.2849258913738879</v>
      </c>
      <c r="Q146" s="122">
        <f t="shared" si="31"/>
        <v>16.059472045146364</v>
      </c>
      <c r="R146" s="122">
        <f t="shared" si="31"/>
        <v>17.46652035463439</v>
      </c>
      <c r="S146" s="122">
        <f t="shared" si="31"/>
        <v>18.448480571432874</v>
      </c>
      <c r="T146" s="122">
        <f t="shared" si="31"/>
        <v>16.87998090769581</v>
      </c>
      <c r="U146" s="122">
        <f t="shared" si="31"/>
        <v>18.680385093860536</v>
      </c>
      <c r="V146" s="122">
        <f t="shared" si="31"/>
        <v>19.323582871874777</v>
      </c>
      <c r="W146" s="122">
        <f t="shared" si="31"/>
        <v>19.875843610154543</v>
      </c>
      <c r="X146" s="122">
        <f t="shared" si="31"/>
        <v>19.216758323961891</v>
      </c>
      <c r="Y146" s="122">
        <f t="shared" si="31"/>
        <v>19.94031384246804</v>
      </c>
      <c r="DA146" s="130" t="s">
        <v>1818</v>
      </c>
    </row>
    <row r="147" spans="1:105" ht="12" customHeight="1" x14ac:dyDescent="0.25">
      <c r="A147" s="97" t="s">
        <v>53</v>
      </c>
      <c r="B147" s="98">
        <v>0.49823012284244361</v>
      </c>
      <c r="C147" s="98">
        <v>0.78369124286108249</v>
      </c>
      <c r="D147" s="98">
        <v>0.79740417187150681</v>
      </c>
      <c r="E147" s="98">
        <v>1.543832898452526</v>
      </c>
      <c r="F147" s="98">
        <v>1.1293972637672947</v>
      </c>
      <c r="G147" s="98">
        <v>1.3858436423184355</v>
      </c>
      <c r="H147" s="98">
        <v>2.2969930627414032</v>
      </c>
      <c r="I147" s="98">
        <v>5.5053071327512546</v>
      </c>
      <c r="J147" s="98">
        <v>4.2164312895553469</v>
      </c>
      <c r="K147" s="98">
        <v>4.3061937449972101</v>
      </c>
      <c r="L147" s="98">
        <v>6.4230149990302188</v>
      </c>
      <c r="M147" s="98">
        <v>4.9467318348448677</v>
      </c>
      <c r="N147" s="98">
        <v>16.012663568574975</v>
      </c>
      <c r="O147" s="98">
        <v>8.1798259023978197</v>
      </c>
      <c r="P147" s="98">
        <v>8.2849258913738879</v>
      </c>
      <c r="Q147" s="98">
        <v>16.059472045146364</v>
      </c>
      <c r="R147" s="98">
        <v>17.46652035463439</v>
      </c>
      <c r="S147" s="98">
        <v>18.448480571432874</v>
      </c>
      <c r="T147" s="98">
        <v>16.87998090769581</v>
      </c>
      <c r="U147" s="98">
        <v>18.680385093860536</v>
      </c>
      <c r="V147" s="98">
        <v>19.323582871874777</v>
      </c>
      <c r="W147" s="98">
        <v>19.875843610154543</v>
      </c>
      <c r="X147" s="98">
        <v>19.216758323961891</v>
      </c>
      <c r="Y147" s="98">
        <v>19.94031384246804</v>
      </c>
      <c r="DA147" s="63" t="s">
        <v>1819</v>
      </c>
    </row>
    <row r="148" spans="1:105" ht="12" customHeight="1" x14ac:dyDescent="0.25">
      <c r="A148" s="121" t="s">
        <v>55</v>
      </c>
      <c r="B148" s="122">
        <v>44.812252461803098</v>
      </c>
      <c r="C148" s="122">
        <v>45.1720338232345</v>
      </c>
      <c r="D148" s="122">
        <v>55.715228140805486</v>
      </c>
      <c r="E148" s="122">
        <v>57.947708738099941</v>
      </c>
      <c r="F148" s="122">
        <v>60.148564951943214</v>
      </c>
      <c r="G148" s="122">
        <v>64.106131295776422</v>
      </c>
      <c r="H148" s="122">
        <v>67.9591096928349</v>
      </c>
      <c r="I148" s="122">
        <v>71.974876572150151</v>
      </c>
      <c r="J148" s="122">
        <v>82.915460172212022</v>
      </c>
      <c r="K148" s="122">
        <v>87.820078050894253</v>
      </c>
      <c r="L148" s="122">
        <v>93.752817900399251</v>
      </c>
      <c r="M148" s="122">
        <v>98.396736479259715</v>
      </c>
      <c r="N148" s="122">
        <v>100.61294663561542</v>
      </c>
      <c r="O148" s="122">
        <v>102.61346577400609</v>
      </c>
      <c r="P148" s="122">
        <v>108.03535574130628</v>
      </c>
      <c r="Q148" s="122">
        <v>112.55197895202764</v>
      </c>
      <c r="R148" s="122">
        <v>116.29107665725191</v>
      </c>
      <c r="S148" s="122">
        <v>122.38453670926415</v>
      </c>
      <c r="T148" s="122">
        <v>126.68013102660373</v>
      </c>
      <c r="U148" s="122">
        <v>125.78244080231116</v>
      </c>
      <c r="V148" s="122">
        <v>135.72337491006735</v>
      </c>
      <c r="W148" s="122">
        <v>142.1558270671795</v>
      </c>
      <c r="X148" s="122">
        <v>145.27510932286432</v>
      </c>
      <c r="Y148" s="122">
        <v>154.66397147538046</v>
      </c>
      <c r="DA148" s="130" t="s">
        <v>1820</v>
      </c>
    </row>
    <row r="149" spans="1:105" ht="12" customHeight="1" x14ac:dyDescent="0.25">
      <c r="A149" s="97" t="s">
        <v>132</v>
      </c>
      <c r="B149" s="98">
        <v>3.3255353240896866</v>
      </c>
      <c r="C149" s="98">
        <v>4.0138131619095816</v>
      </c>
      <c r="D149" s="98">
        <v>4.1935327196819481</v>
      </c>
      <c r="E149" s="98">
        <v>4.2699923495351761</v>
      </c>
      <c r="F149" s="98">
        <v>5.3606626573755172</v>
      </c>
      <c r="G149" s="98">
        <v>6.0055590752311039</v>
      </c>
      <c r="H149" s="98">
        <v>6.5465339853221156</v>
      </c>
      <c r="I149" s="98">
        <v>7.4142178464806339</v>
      </c>
      <c r="J149" s="98">
        <v>8.8985508779473381</v>
      </c>
      <c r="K149" s="98">
        <v>10.406981178051096</v>
      </c>
      <c r="L149" s="98">
        <v>11.310545078020882</v>
      </c>
      <c r="M149" s="98">
        <v>12.076628237157035</v>
      </c>
      <c r="N149" s="98">
        <v>12.691344661960329</v>
      </c>
      <c r="O149" s="98">
        <v>12.909016297195841</v>
      </c>
      <c r="P149" s="98">
        <v>12.669147035340899</v>
      </c>
      <c r="Q149" s="98">
        <v>9.3292304931996064</v>
      </c>
      <c r="R149" s="98">
        <v>9.9416448028119557</v>
      </c>
      <c r="S149" s="98">
        <v>10.121901791846319</v>
      </c>
      <c r="T149" s="98">
        <v>10.024521280385988</v>
      </c>
      <c r="U149" s="98">
        <v>9.8095802806867969</v>
      </c>
      <c r="V149" s="98">
        <v>11.900119757199672</v>
      </c>
      <c r="W149" s="98">
        <v>10.685441022403197</v>
      </c>
      <c r="X149" s="98">
        <v>9.2939121093328563</v>
      </c>
      <c r="Y149" s="98">
        <v>8.6216407616590196</v>
      </c>
      <c r="DA149" s="63" t="s">
        <v>1821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8.4706607052069654E-3</v>
      </c>
      <c r="M150" s="98">
        <v>1.0485348456012344E-2</v>
      </c>
      <c r="N150" s="98">
        <v>1.2539619827496526E-2</v>
      </c>
      <c r="O150" s="98">
        <v>1.4735755844278258E-2</v>
      </c>
      <c r="P150" s="98">
        <v>1.489804966251633E-2</v>
      </c>
      <c r="Q150" s="98">
        <v>1.1391251472090859E-2</v>
      </c>
      <c r="R150" s="98">
        <v>1.2829616479673692E-2</v>
      </c>
      <c r="S150" s="98">
        <v>1.3322185525217311E-2</v>
      </c>
      <c r="T150" s="98">
        <v>1.1871423873617381E-2</v>
      </c>
      <c r="U150" s="98">
        <v>1.0186463189093662E-2</v>
      </c>
      <c r="V150" s="98">
        <v>1.3870609544357124E-2</v>
      </c>
      <c r="W150" s="98">
        <v>1.1567539716333116E-2</v>
      </c>
      <c r="X150" s="98">
        <v>1.0089781461706249E-2</v>
      </c>
      <c r="Y150" s="98">
        <v>8.8963853888963731E-3</v>
      </c>
      <c r="DA150" s="63" t="s">
        <v>1822</v>
      </c>
    </row>
    <row r="151" spans="1:105" ht="12" customHeight="1" x14ac:dyDescent="0.25">
      <c r="A151" s="100" t="s">
        <v>199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2.9333964727678925E-3</v>
      </c>
      <c r="M151" s="101">
        <v>3.5144750306865848E-3</v>
      </c>
      <c r="N151" s="101">
        <v>3.9248441844182587E-3</v>
      </c>
      <c r="O151" s="101">
        <v>4.92985381417365E-3</v>
      </c>
      <c r="P151" s="101">
        <v>5.1789304177218701E-3</v>
      </c>
      <c r="Q151" s="101">
        <v>3.7157452165895301E-3</v>
      </c>
      <c r="R151" s="101">
        <v>4.5096735421222703E-3</v>
      </c>
      <c r="S151" s="101">
        <v>4.979613720227336E-3</v>
      </c>
      <c r="T151" s="101">
        <v>4.204769318423303E-3</v>
      </c>
      <c r="U151" s="101">
        <v>3.6269506644772366E-3</v>
      </c>
      <c r="V151" s="101">
        <v>5.0478858375056675E-3</v>
      </c>
      <c r="W151" s="101">
        <v>4.2446814268702086E-3</v>
      </c>
      <c r="X151" s="101">
        <v>3.7007808043316714E-3</v>
      </c>
      <c r="Y151" s="101">
        <v>3.2224618294613237E-3</v>
      </c>
      <c r="DA151" s="131" t="s">
        <v>1823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5.5372642324390724E-3</v>
      </c>
      <c r="M152" s="104">
        <v>6.9708734253257597E-3</v>
      </c>
      <c r="N152" s="104">
        <v>8.6147756430782676E-3</v>
      </c>
      <c r="O152" s="104">
        <v>9.8059020301046081E-3</v>
      </c>
      <c r="P152" s="104">
        <v>9.719119244794459E-3</v>
      </c>
      <c r="Q152" s="104">
        <v>7.6755062555013288E-3</v>
      </c>
      <c r="R152" s="104">
        <v>8.3199429375514205E-3</v>
      </c>
      <c r="S152" s="104">
        <v>8.342571804989974E-3</v>
      </c>
      <c r="T152" s="104">
        <v>7.6666545551940775E-3</v>
      </c>
      <c r="U152" s="104">
        <v>6.5595125246164258E-3</v>
      </c>
      <c r="V152" s="104">
        <v>8.8227237068514569E-3</v>
      </c>
      <c r="W152" s="104">
        <v>7.3228582894629083E-3</v>
      </c>
      <c r="X152" s="104">
        <v>6.3890006573745772E-3</v>
      </c>
      <c r="Y152" s="104">
        <v>5.6739235594350486E-3</v>
      </c>
      <c r="DA152" s="132" t="s">
        <v>1824</v>
      </c>
    </row>
    <row r="153" spans="1:105" ht="12" customHeight="1" x14ac:dyDescent="0.25">
      <c r="A153" s="106" t="s">
        <v>124</v>
      </c>
      <c r="B153" s="101">
        <v>0.29381564927430159</v>
      </c>
      <c r="C153" s="101">
        <v>0.30651420315579325</v>
      </c>
      <c r="D153" s="101">
        <v>0.28854160583466665</v>
      </c>
      <c r="E153" s="101">
        <v>0.30604406479470248</v>
      </c>
      <c r="F153" s="101">
        <v>0.31839334232802619</v>
      </c>
      <c r="G153" s="101">
        <v>0.32431283430051772</v>
      </c>
      <c r="H153" s="101">
        <v>0.34212992498876937</v>
      </c>
      <c r="I153" s="101">
        <v>0.35667092803853956</v>
      </c>
      <c r="J153" s="101">
        <v>0.36215870079548662</v>
      </c>
      <c r="K153" s="101">
        <v>0.36650997556686832</v>
      </c>
      <c r="L153" s="101">
        <v>0.36882905476235617</v>
      </c>
      <c r="M153" s="101">
        <v>0.37739280974105649</v>
      </c>
      <c r="N153" s="101">
        <v>0.37712063364399701</v>
      </c>
      <c r="O153" s="101">
        <v>0.36643667714176248</v>
      </c>
      <c r="P153" s="101">
        <v>0.36303287712991911</v>
      </c>
      <c r="Q153" s="101">
        <v>0.33427930941400846</v>
      </c>
      <c r="R153" s="101">
        <v>0.27543898456448945</v>
      </c>
      <c r="S153" s="101">
        <v>0.25511454635525938</v>
      </c>
      <c r="T153" s="101">
        <v>0.25112452629565091</v>
      </c>
      <c r="U153" s="101">
        <v>0.24057049508578743</v>
      </c>
      <c r="V153" s="101">
        <v>0.26151345247585467</v>
      </c>
      <c r="W153" s="101">
        <v>0.27488665469979717</v>
      </c>
      <c r="X153" s="101">
        <v>0.23366383859632864</v>
      </c>
      <c r="Y153" s="101">
        <v>0.18133648798544524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1.5433455143615184E-4</v>
      </c>
      <c r="M154" s="104">
        <v>2.4317917336782099E-4</v>
      </c>
      <c r="N154" s="104">
        <v>3.1393882021846123E-4</v>
      </c>
      <c r="O154" s="104">
        <v>3.7907062987885005E-4</v>
      </c>
      <c r="P154" s="104">
        <v>3.8844590544072095E-4</v>
      </c>
      <c r="Q154" s="104">
        <v>3.9381030280263656E-4</v>
      </c>
      <c r="R154" s="104">
        <v>3.7097299005108545E-4</v>
      </c>
      <c r="S154" s="104">
        <v>2.3432215975018812E-4</v>
      </c>
      <c r="T154" s="104">
        <v>1.6287949861796614E-4</v>
      </c>
      <c r="U154" s="104">
        <v>1.5183052389041674E-4</v>
      </c>
      <c r="V154" s="104">
        <v>0</v>
      </c>
      <c r="W154" s="104">
        <v>0</v>
      </c>
      <c r="X154" s="104">
        <v>1.9218996470908215E-4</v>
      </c>
      <c r="Y154" s="104">
        <v>1.7251696847061704E-4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5.2756169164581595E-5</v>
      </c>
      <c r="M155" s="98">
        <v>8.1161591083638772E-5</v>
      </c>
      <c r="N155" s="98">
        <v>9.8245652155739519E-5</v>
      </c>
      <c r="O155" s="98">
        <v>1.268981390272752E-4</v>
      </c>
      <c r="P155" s="98">
        <v>1.3520861297784873E-4</v>
      </c>
      <c r="Q155" s="98">
        <v>1.2790070810031508E-4</v>
      </c>
      <c r="R155" s="98">
        <v>1.2930159957549983E-4</v>
      </c>
      <c r="S155" s="98">
        <v>8.0900044476152133E-5</v>
      </c>
      <c r="T155" s="98">
        <v>9.1390835374325562E-6</v>
      </c>
      <c r="U155" s="98">
        <v>8.2328238862947834E-7</v>
      </c>
      <c r="V155" s="98">
        <v>0</v>
      </c>
      <c r="W155" s="98">
        <v>0</v>
      </c>
      <c r="X155" s="98">
        <v>3.9250233915294834E-5</v>
      </c>
      <c r="Y155" s="98">
        <v>5.6115923120763885E-5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1.0157838227157026E-4</v>
      </c>
      <c r="M156" s="98">
        <v>1.6201758228418222E-4</v>
      </c>
      <c r="N156" s="98">
        <v>2.1569316806272171E-4</v>
      </c>
      <c r="O156" s="98">
        <v>2.5217249085157482E-4</v>
      </c>
      <c r="P156" s="98">
        <v>2.5323729246287224E-4</v>
      </c>
      <c r="Q156" s="98">
        <v>2.6590959470232145E-4</v>
      </c>
      <c r="R156" s="98">
        <v>2.4167139047558562E-4</v>
      </c>
      <c r="S156" s="98">
        <v>1.5342211527403599E-4</v>
      </c>
      <c r="T156" s="98">
        <v>1.5374041508053359E-4</v>
      </c>
      <c r="U156" s="98">
        <v>1.5100724150178725E-4</v>
      </c>
      <c r="V156" s="98">
        <v>0</v>
      </c>
      <c r="W156" s="98">
        <v>0</v>
      </c>
      <c r="X156" s="98">
        <v>1.5293973079378732E-4</v>
      </c>
      <c r="Y156" s="98">
        <v>1.1640104534985316E-4</v>
      </c>
      <c r="DA156" s="63" t="s">
        <v>1828</v>
      </c>
    </row>
    <row r="157" spans="1:105" ht="12" customHeight="1" x14ac:dyDescent="0.25">
      <c r="A157" s="106" t="s">
        <v>122</v>
      </c>
      <c r="B157" s="101">
        <v>41.192901488439112</v>
      </c>
      <c r="C157" s="101">
        <v>40.851706458169126</v>
      </c>
      <c r="D157" s="101">
        <v>51.233153815288873</v>
      </c>
      <c r="E157" s="101">
        <v>53.371672323770063</v>
      </c>
      <c r="F157" s="101">
        <v>54.469508952239671</v>
      </c>
      <c r="G157" s="101">
        <v>57.776259386244796</v>
      </c>
      <c r="H157" s="101">
        <v>61.070445782524018</v>
      </c>
      <c r="I157" s="101">
        <v>64.203987797630973</v>
      </c>
      <c r="J157" s="101">
        <v>73.654750593469203</v>
      </c>
      <c r="K157" s="101">
        <v>77.046586897276285</v>
      </c>
      <c r="L157" s="101">
        <v>76.144672132925749</v>
      </c>
      <c r="M157" s="101">
        <v>78.836293743252611</v>
      </c>
      <c r="N157" s="101">
        <v>80.338539387360754</v>
      </c>
      <c r="O157" s="101">
        <v>81.103844999486256</v>
      </c>
      <c r="P157" s="101">
        <v>85.765868032408349</v>
      </c>
      <c r="Q157" s="101">
        <v>93.488529466598294</v>
      </c>
      <c r="R157" s="101">
        <v>96.193193629370811</v>
      </c>
      <c r="S157" s="101">
        <v>101.36397886568133</v>
      </c>
      <c r="T157" s="101">
        <v>105.13256505368793</v>
      </c>
      <c r="U157" s="101">
        <v>103.96284813372752</v>
      </c>
      <c r="V157" s="101">
        <v>110.99960066551776</v>
      </c>
      <c r="W157" s="101">
        <v>117.79157298016125</v>
      </c>
      <c r="X157" s="101">
        <v>120.72891688890603</v>
      </c>
      <c r="Y157" s="101">
        <v>129.80596544646244</v>
      </c>
      <c r="DA157" s="131" t="s">
        <v>1829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5.9201466394336304</v>
      </c>
      <c r="M158" s="104">
        <v>7.0956931614796233</v>
      </c>
      <c r="N158" s="104">
        <v>7.1930883940026158</v>
      </c>
      <c r="O158" s="104">
        <v>8.2190529737080738</v>
      </c>
      <c r="P158" s="104">
        <v>9.2220213008591596</v>
      </c>
      <c r="Q158" s="104">
        <v>9.3881546210408331</v>
      </c>
      <c r="R158" s="104">
        <v>9.867598651034923</v>
      </c>
      <c r="S158" s="104">
        <v>10.629984997696276</v>
      </c>
      <c r="T158" s="104">
        <v>11.259885862861937</v>
      </c>
      <c r="U158" s="104">
        <v>11.759103599098061</v>
      </c>
      <c r="V158" s="104">
        <v>12.548270425329715</v>
      </c>
      <c r="W158" s="104">
        <v>13.392358870198933</v>
      </c>
      <c r="X158" s="104">
        <v>15.008334514602701</v>
      </c>
      <c r="Y158" s="104">
        <v>16.045959876916193</v>
      </c>
      <c r="DA158" s="132" t="s">
        <v>1830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2.0502758561817269</v>
      </c>
      <c r="M159" s="98">
        <v>2.3787637833063848</v>
      </c>
      <c r="N159" s="98">
        <v>2.247727574487306</v>
      </c>
      <c r="O159" s="98">
        <v>2.7466306639131792</v>
      </c>
      <c r="P159" s="98">
        <v>3.2034566020631563</v>
      </c>
      <c r="Q159" s="98">
        <v>3.0590205943541897</v>
      </c>
      <c r="R159" s="98">
        <v>3.4679561451608909</v>
      </c>
      <c r="S159" s="98">
        <v>3.9816584753295818</v>
      </c>
      <c r="T159" s="98">
        <v>3.9992697228796605</v>
      </c>
      <c r="U159" s="98">
        <v>4.1755470765722462</v>
      </c>
      <c r="V159" s="98">
        <v>4.5680930220813813</v>
      </c>
      <c r="W159" s="98">
        <v>4.9131392683219364</v>
      </c>
      <c r="X159" s="98">
        <v>5.5059864274152295</v>
      </c>
      <c r="Y159" s="98">
        <v>5.8332473093807167</v>
      </c>
      <c r="DA159" s="63" t="s">
        <v>1831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3.869870783251903</v>
      </c>
      <c r="M160" s="98">
        <v>4.7169293781732389</v>
      </c>
      <c r="N160" s="98">
        <v>4.9453608195153098</v>
      </c>
      <c r="O160" s="98">
        <v>5.4724223097948936</v>
      </c>
      <c r="P160" s="98">
        <v>6.0185646987960038</v>
      </c>
      <c r="Q160" s="98">
        <v>6.3291340266866438</v>
      </c>
      <c r="R160" s="98">
        <v>6.3996425058740325</v>
      </c>
      <c r="S160" s="98">
        <v>6.6483265223666939</v>
      </c>
      <c r="T160" s="98">
        <v>7.2606161399822762</v>
      </c>
      <c r="U160" s="98">
        <v>7.5835565225258161</v>
      </c>
      <c r="V160" s="98">
        <v>7.9801774032483346</v>
      </c>
      <c r="W160" s="98">
        <v>8.4792196018769967</v>
      </c>
      <c r="X160" s="98">
        <v>9.5023480871874728</v>
      </c>
      <c r="Y160" s="98">
        <v>10.212712567535478</v>
      </c>
      <c r="DA160" s="63" t="s">
        <v>1832</v>
      </c>
    </row>
    <row r="161" spans="1:105" ht="12" customHeight="1" x14ac:dyDescent="0.25">
      <c r="A161" s="121" t="s">
        <v>54</v>
      </c>
      <c r="B161" s="122">
        <v>28.599383011790863</v>
      </c>
      <c r="C161" s="122">
        <v>30.976833913539913</v>
      </c>
      <c r="D161" s="122">
        <v>33.975387116275179</v>
      </c>
      <c r="E161" s="122">
        <v>37.180466319079699</v>
      </c>
      <c r="F161" s="122">
        <v>41.716027340028681</v>
      </c>
      <c r="G161" s="122">
        <v>42.046147512262507</v>
      </c>
      <c r="H161" s="122">
        <v>44.36201555342695</v>
      </c>
      <c r="I161" s="122">
        <v>48.722402182215077</v>
      </c>
      <c r="J161" s="122">
        <v>51.017686642462806</v>
      </c>
      <c r="K161" s="122">
        <v>52.879587311052795</v>
      </c>
      <c r="L161" s="122">
        <v>53.187812054920428</v>
      </c>
      <c r="M161" s="122">
        <v>57.03370335631044</v>
      </c>
      <c r="N161" s="122">
        <v>58.433912843124553</v>
      </c>
      <c r="O161" s="122">
        <v>58.545666792687626</v>
      </c>
      <c r="P161" s="122">
        <v>59.60683764519473</v>
      </c>
      <c r="Q161" s="122">
        <v>74.741549617396387</v>
      </c>
      <c r="R161" s="122">
        <v>73.938284898142939</v>
      </c>
      <c r="S161" s="122">
        <v>75.325273596175023</v>
      </c>
      <c r="T161" s="122">
        <v>76.136405151075053</v>
      </c>
      <c r="U161" s="122">
        <v>75.268997624122278</v>
      </c>
      <c r="V161" s="122">
        <v>82.273254181382569</v>
      </c>
      <c r="W161" s="122">
        <v>84.442626261381946</v>
      </c>
      <c r="X161" s="122">
        <v>83.496983720476479</v>
      </c>
      <c r="Y161" s="122">
        <v>86.713254434229299</v>
      </c>
      <c r="DA161" s="130" t="s">
        <v>1833</v>
      </c>
    </row>
    <row r="162" spans="1:105" ht="12" customHeight="1" x14ac:dyDescent="0.25">
      <c r="A162" s="97" t="s">
        <v>202</v>
      </c>
      <c r="B162" s="98">
        <v>3.8437823506526674</v>
      </c>
      <c r="C162" s="98">
        <v>4.2900456312626289</v>
      </c>
      <c r="D162" s="98">
        <v>4.938514436580336</v>
      </c>
      <c r="E162" s="98">
        <v>4.9255254154619807</v>
      </c>
      <c r="F162" s="98">
        <v>6.1403024329552043</v>
      </c>
      <c r="G162" s="98">
        <v>6.084852006024235</v>
      </c>
      <c r="H162" s="98">
        <v>6.4175403819388332</v>
      </c>
      <c r="I162" s="98">
        <v>7.0900039044032814</v>
      </c>
      <c r="J162" s="98">
        <v>7.4731013435675289</v>
      </c>
      <c r="K162" s="98">
        <v>7.8665559155434126</v>
      </c>
      <c r="L162" s="98">
        <v>7.827887116618923</v>
      </c>
      <c r="M162" s="98">
        <v>8.1601085920405421</v>
      </c>
      <c r="N162" s="98">
        <v>8.2927612373856761</v>
      </c>
      <c r="O162" s="98">
        <v>8.1967220194360841</v>
      </c>
      <c r="P162" s="98">
        <v>8.0205780941163667</v>
      </c>
      <c r="Q162" s="98">
        <v>12.637853282722659</v>
      </c>
      <c r="R162" s="98">
        <v>13.392856363020961</v>
      </c>
      <c r="S162" s="98">
        <v>13.443645522462729</v>
      </c>
      <c r="T162" s="98">
        <v>13.103401611610684</v>
      </c>
      <c r="U162" s="98">
        <v>12.641198226242242</v>
      </c>
      <c r="V162" s="98">
        <v>15.12816594791753</v>
      </c>
      <c r="W162" s="98">
        <v>13.447974663192152</v>
      </c>
      <c r="X162" s="98">
        <v>11.499997932694205</v>
      </c>
      <c r="Y162" s="98">
        <v>10.527334136816824</v>
      </c>
      <c r="DA162" s="63" t="s">
        <v>1834</v>
      </c>
    </row>
    <row r="163" spans="1:105" ht="12" customHeight="1" x14ac:dyDescent="0.25">
      <c r="A163" s="97" t="s">
        <v>50</v>
      </c>
      <c r="B163" s="98">
        <v>1.5428470267708625</v>
      </c>
      <c r="C163" s="98">
        <v>2.0661475957525623</v>
      </c>
      <c r="D163" s="98">
        <v>3.3579354242408317</v>
      </c>
      <c r="E163" s="98">
        <v>4.8522593148599125</v>
      </c>
      <c r="F163" s="98">
        <v>5.5293333692872295</v>
      </c>
      <c r="G163" s="98">
        <v>5.5157460707748482</v>
      </c>
      <c r="H163" s="98">
        <v>5.895455572914126</v>
      </c>
      <c r="I163" s="98">
        <v>5.5928659717003839</v>
      </c>
      <c r="J163" s="98">
        <v>5.2445348677932486</v>
      </c>
      <c r="K163" s="98">
        <v>5.8674357490697604</v>
      </c>
      <c r="L163" s="98">
        <v>5.1263984000733531</v>
      </c>
      <c r="M163" s="98">
        <v>6.5205500066279898</v>
      </c>
      <c r="N163" s="98">
        <v>6.2756016624547257</v>
      </c>
      <c r="O163" s="98">
        <v>6.3442368425369402</v>
      </c>
      <c r="P163" s="98">
        <v>6.1976958167909277</v>
      </c>
      <c r="Q163" s="98">
        <v>9.3218530757514078</v>
      </c>
      <c r="R163" s="98">
        <v>7.4939753211374134</v>
      </c>
      <c r="S163" s="98">
        <v>6.7061840864753455</v>
      </c>
      <c r="T163" s="98">
        <v>6.2671508747641527</v>
      </c>
      <c r="U163" s="98">
        <v>5.6751599538722033</v>
      </c>
      <c r="V163" s="98">
        <v>5.9539940433147427</v>
      </c>
      <c r="W163" s="98">
        <v>6.1820014561927117</v>
      </c>
      <c r="X163" s="98">
        <v>5.2176663330058721</v>
      </c>
      <c r="Y163" s="98">
        <v>4.0259269067314856</v>
      </c>
      <c r="DA163" s="63" t="s">
        <v>1835</v>
      </c>
    </row>
    <row r="164" spans="1:105" ht="12" customHeight="1" x14ac:dyDescent="0.25">
      <c r="A164" s="109" t="s">
        <v>120</v>
      </c>
      <c r="B164" s="33">
        <v>23.212753634367331</v>
      </c>
      <c r="C164" s="33">
        <v>24.620640686524723</v>
      </c>
      <c r="D164" s="33">
        <v>25.678937255454013</v>
      </c>
      <c r="E164" s="33">
        <v>27.402681588757808</v>
      </c>
      <c r="F164" s="33">
        <v>30.046391537786246</v>
      </c>
      <c r="G164" s="33">
        <v>30.445549435463427</v>
      </c>
      <c r="H164" s="33">
        <v>32.049019598573992</v>
      </c>
      <c r="I164" s="33">
        <v>36.039532306111411</v>
      </c>
      <c r="J164" s="33">
        <v>38.300050431102029</v>
      </c>
      <c r="K164" s="33">
        <v>39.145595646439624</v>
      </c>
      <c r="L164" s="33">
        <v>40.233526538228155</v>
      </c>
      <c r="M164" s="33">
        <v>42.353044757641911</v>
      </c>
      <c r="N164" s="33">
        <v>43.865549943284151</v>
      </c>
      <c r="O164" s="33">
        <v>44.004707930714602</v>
      </c>
      <c r="P164" s="33">
        <v>45.388563734287438</v>
      </c>
      <c r="Q164" s="33">
        <v>52.781843258922322</v>
      </c>
      <c r="R164" s="33">
        <v>53.051453213984558</v>
      </c>
      <c r="S164" s="33">
        <v>55.175443987236946</v>
      </c>
      <c r="T164" s="33">
        <v>56.765852664700219</v>
      </c>
      <c r="U164" s="33">
        <v>56.952639444007836</v>
      </c>
      <c r="V164" s="33">
        <v>61.191094190150295</v>
      </c>
      <c r="W164" s="33">
        <v>64.812650141997082</v>
      </c>
      <c r="X164" s="33">
        <v>66.779319454776399</v>
      </c>
      <c r="Y164" s="33">
        <v>72.159993390680981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0.43745248175355173</v>
      </c>
      <c r="C166" s="119">
        <f t="shared" si="32"/>
        <v>0.4494527212824263</v>
      </c>
      <c r="D166" s="119">
        <f t="shared" si="32"/>
        <v>0.45971894491634541</v>
      </c>
      <c r="E166" s="119">
        <f t="shared" si="32"/>
        <v>0.47152706440259656</v>
      </c>
      <c r="F166" s="119">
        <f t="shared" si="32"/>
        <v>0.48128903030151038</v>
      </c>
      <c r="G166" s="119">
        <f t="shared" si="32"/>
        <v>0.49053627039310915</v>
      </c>
      <c r="H166" s="119">
        <f t="shared" si="32"/>
        <v>0.50064292754968764</v>
      </c>
      <c r="I166" s="119">
        <f t="shared" si="32"/>
        <v>0.51880956725837102</v>
      </c>
      <c r="J166" s="119">
        <f t="shared" si="32"/>
        <v>0.52783553787889703</v>
      </c>
      <c r="K166" s="119">
        <f t="shared" si="32"/>
        <v>0.53763938807724276</v>
      </c>
      <c r="L166" s="119">
        <f t="shared" si="32"/>
        <v>0.55057308845091935</v>
      </c>
      <c r="M166" s="119">
        <f t="shared" si="32"/>
        <v>0.56022989064127049</v>
      </c>
      <c r="N166" s="119">
        <f t="shared" si="32"/>
        <v>0.58543698983902659</v>
      </c>
      <c r="O166" s="119">
        <f t="shared" si="32"/>
        <v>0.59212599620342243</v>
      </c>
      <c r="P166" s="119">
        <f t="shared" si="32"/>
        <v>0.59869775943906367</v>
      </c>
      <c r="Q166" s="119">
        <f t="shared" si="32"/>
        <v>0.6149374425618529</v>
      </c>
      <c r="R166" s="119">
        <f t="shared" ref="R166:V166" si="33">IF(R142=0,"",R142/R118)</f>
        <v>0.62104053604733933</v>
      </c>
      <c r="S166" s="119">
        <f t="shared" si="33"/>
        <v>0.63040853902317429</v>
      </c>
      <c r="T166" s="119">
        <f t="shared" si="33"/>
        <v>0.64031302960419922</v>
      </c>
      <c r="U166" s="119">
        <f t="shared" si="33"/>
        <v>0.65150009515767537</v>
      </c>
      <c r="V166" s="119">
        <f t="shared" si="33"/>
        <v>0.65671168231563859</v>
      </c>
      <c r="W166" s="119">
        <f t="shared" ref="W166:Y166" si="34">IF(W142=0,"",W142/W118)</f>
        <v>0.66955215791000089</v>
      </c>
      <c r="X166" s="119">
        <f t="shared" si="34"/>
        <v>0.68445270055032936</v>
      </c>
      <c r="Y166" s="119">
        <f t="shared" si="34"/>
        <v>0.70067103117924701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0.39638648145694472</v>
      </c>
      <c r="C167" s="124">
        <f t="shared" si="35"/>
        <v>0.40723760068234738</v>
      </c>
      <c r="D167" s="124">
        <f t="shared" si="35"/>
        <v>0.42149999258803794</v>
      </c>
      <c r="E167" s="124">
        <f t="shared" si="35"/>
        <v>0.43365482490919022</v>
      </c>
      <c r="F167" s="124">
        <f t="shared" si="35"/>
        <v>0.44494764195726039</v>
      </c>
      <c r="G167" s="124">
        <f t="shared" si="35"/>
        <v>0.45366132994973252</v>
      </c>
      <c r="H167" s="124">
        <f t="shared" si="35"/>
        <v>0.46485060095679132</v>
      </c>
      <c r="I167" s="124">
        <f t="shared" si="35"/>
        <v>0.4790647540814908</v>
      </c>
      <c r="J167" s="124">
        <f t="shared" si="35"/>
        <v>0.49123036982690721</v>
      </c>
      <c r="K167" s="124">
        <f t="shared" si="35"/>
        <v>0.50307951391147565</v>
      </c>
      <c r="L167" s="124">
        <f t="shared" si="35"/>
        <v>0.51678700079345707</v>
      </c>
      <c r="M167" s="124">
        <f t="shared" si="35"/>
        <v>0.53028831913291807</v>
      </c>
      <c r="N167" s="124">
        <f t="shared" si="35"/>
        <v>0.55005006450688587</v>
      </c>
      <c r="O167" s="124">
        <f t="shared" si="35"/>
        <v>0.5651549876561851</v>
      </c>
      <c r="P167" s="124">
        <f t="shared" si="35"/>
        <v>0.57068640360039635</v>
      </c>
      <c r="Q167" s="124">
        <f t="shared" si="35"/>
        <v>0.57852670520379434</v>
      </c>
      <c r="R167" s="124">
        <f t="shared" ref="R167:V167" si="36">IF(R143=0,"",R143/R119)</f>
        <v>0.58472202384176064</v>
      </c>
      <c r="S167" s="124">
        <f t="shared" si="36"/>
        <v>0.59284740563499361</v>
      </c>
      <c r="T167" s="124">
        <f t="shared" si="36"/>
        <v>0.60266284057419439</v>
      </c>
      <c r="U167" s="124">
        <f t="shared" si="36"/>
        <v>0.61038301865459454</v>
      </c>
      <c r="V167" s="124">
        <f t="shared" si="36"/>
        <v>0.61823680365553568</v>
      </c>
      <c r="W167" s="124">
        <f t="shared" ref="W167:Y167" si="37">IF(W143=0,"",W143/W119)</f>
        <v>0.62524797584012159</v>
      </c>
      <c r="X167" s="124">
        <f t="shared" si="37"/>
        <v>0.63380883162124801</v>
      </c>
      <c r="Y167" s="124">
        <f t="shared" si="37"/>
        <v>0.64393560576042397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0.39418243234077716</v>
      </c>
      <c r="C168" s="111">
        <f t="shared" si="38"/>
        <v>0.40506362244225413</v>
      </c>
      <c r="D168" s="111">
        <f t="shared" si="38"/>
        <v>0.41931604296330249</v>
      </c>
      <c r="E168" s="111">
        <f t="shared" si="38"/>
        <v>0.4314841590247237</v>
      </c>
      <c r="F168" s="111">
        <f t="shared" si="38"/>
        <v>0.44279274042873762</v>
      </c>
      <c r="G168" s="111">
        <f t="shared" si="38"/>
        <v>0.45153771681202859</v>
      </c>
      <c r="H168" s="111">
        <f t="shared" si="38"/>
        <v>0.4627390701651673</v>
      </c>
      <c r="I168" s="111">
        <f t="shared" si="38"/>
        <v>0.47698784738647015</v>
      </c>
      <c r="J168" s="111">
        <f t="shared" si="38"/>
        <v>0.48915952516057731</v>
      </c>
      <c r="K168" s="111">
        <f t="shared" si="38"/>
        <v>0.50103260012706041</v>
      </c>
      <c r="L168" s="111">
        <f t="shared" si="38"/>
        <v>0.51474557122796816</v>
      </c>
      <c r="M168" s="111">
        <f t="shared" si="38"/>
        <v>0.52825949002159156</v>
      </c>
      <c r="N168" s="111">
        <f t="shared" si="38"/>
        <v>0.54809179368762462</v>
      </c>
      <c r="O168" s="111">
        <f t="shared" si="38"/>
        <v>0.56320621483843514</v>
      </c>
      <c r="P168" s="111">
        <f t="shared" si="38"/>
        <v>0.56877014205550636</v>
      </c>
      <c r="Q168" s="111">
        <f t="shared" si="38"/>
        <v>0.57662451593709274</v>
      </c>
      <c r="R168" s="111">
        <f t="shared" ref="R168:V168" si="39">IF(R144=0,"",R144/R120)</f>
        <v>0.58284104902469669</v>
      </c>
      <c r="S168" s="111">
        <f t="shared" si="39"/>
        <v>0.59097503075178215</v>
      </c>
      <c r="T168" s="111">
        <f t="shared" si="39"/>
        <v>0.60081575941526288</v>
      </c>
      <c r="U168" s="111">
        <f t="shared" si="39"/>
        <v>0.60855678395852941</v>
      </c>
      <c r="V168" s="111">
        <f t="shared" si="39"/>
        <v>0.61641683423406246</v>
      </c>
      <c r="W168" s="111">
        <f t="shared" ref="W168:Y168" si="40">IF(W144=0,"",W144/W120)</f>
        <v>0.62343537919100034</v>
      </c>
      <c r="X168" s="111">
        <f t="shared" si="40"/>
        <v>0.63202024720686956</v>
      </c>
      <c r="Y168" s="111">
        <f t="shared" si="40"/>
        <v>0.64216300132413262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1.6278268451584426</v>
      </c>
      <c r="C170" s="124">
        <f t="shared" si="44"/>
        <v>1.8368642968110962</v>
      </c>
      <c r="D170" s="124">
        <f t="shared" si="44"/>
        <v>1.9890534468352505</v>
      </c>
      <c r="E170" s="124">
        <f t="shared" si="44"/>
        <v>2.1023336145626224</v>
      </c>
      <c r="F170" s="124">
        <f t="shared" si="44"/>
        <v>2.1807907786208434</v>
      </c>
      <c r="G170" s="124">
        <f t="shared" si="44"/>
        <v>2.2418288725480968</v>
      </c>
      <c r="H170" s="124">
        <f t="shared" si="44"/>
        <v>2.3027073291125029</v>
      </c>
      <c r="I170" s="124">
        <f t="shared" si="44"/>
        <v>2.360804084506531</v>
      </c>
      <c r="J170" s="124">
        <f t="shared" si="44"/>
        <v>2.4243269215407586</v>
      </c>
      <c r="K170" s="124">
        <f t="shared" si="44"/>
        <v>2.5727100934446629</v>
      </c>
      <c r="L170" s="124">
        <f t="shared" si="44"/>
        <v>2.6373023968862093</v>
      </c>
      <c r="M170" s="124">
        <f t="shared" si="44"/>
        <v>2.7190289463207447</v>
      </c>
      <c r="N170" s="124">
        <f t="shared" si="44"/>
        <v>2.8480079637983087</v>
      </c>
      <c r="O170" s="124">
        <f t="shared" si="44"/>
        <v>2.9412615408067992</v>
      </c>
      <c r="P170" s="124">
        <f t="shared" si="44"/>
        <v>3.0569502696450188</v>
      </c>
      <c r="Q170" s="124">
        <f t="shared" si="44"/>
        <v>3.159174071653692</v>
      </c>
      <c r="R170" s="124">
        <f t="shared" ref="R170:V170" si="45">IF(R146=0,"",R146/R122)</f>
        <v>3.253389218818612</v>
      </c>
      <c r="S170" s="124">
        <f t="shared" si="45"/>
        <v>3.338027869427231</v>
      </c>
      <c r="T170" s="124">
        <f t="shared" si="45"/>
        <v>3.3868352457954751</v>
      </c>
      <c r="U170" s="124">
        <f t="shared" si="45"/>
        <v>3.432551917826431</v>
      </c>
      <c r="V170" s="124">
        <f t="shared" si="45"/>
        <v>3.4720828801095864</v>
      </c>
      <c r="W170" s="124">
        <f t="shared" ref="W170:Y170" si="46">IF(W146=0,"",W146/W122)</f>
        <v>3.4976780270560934</v>
      </c>
      <c r="X170" s="124">
        <f t="shared" si="46"/>
        <v>3.5276777629329792</v>
      </c>
      <c r="Y170" s="124">
        <f t="shared" si="46"/>
        <v>3.5559912950204202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1.6278268451584426</v>
      </c>
      <c r="C171" s="111">
        <f t="shared" si="47"/>
        <v>1.8368642968110962</v>
      </c>
      <c r="D171" s="111">
        <f t="shared" si="47"/>
        <v>1.9890534468352505</v>
      </c>
      <c r="E171" s="111">
        <f t="shared" si="47"/>
        <v>2.1023336145626224</v>
      </c>
      <c r="F171" s="111">
        <f t="shared" si="47"/>
        <v>2.1807907786208434</v>
      </c>
      <c r="G171" s="111">
        <f t="shared" si="47"/>
        <v>2.2418288725480968</v>
      </c>
      <c r="H171" s="111">
        <f t="shared" si="47"/>
        <v>2.3027073291125029</v>
      </c>
      <c r="I171" s="111">
        <f t="shared" si="47"/>
        <v>2.360804084506531</v>
      </c>
      <c r="J171" s="111">
        <f t="shared" si="47"/>
        <v>2.4243269215407586</v>
      </c>
      <c r="K171" s="111">
        <f t="shared" si="47"/>
        <v>2.5727100934446629</v>
      </c>
      <c r="L171" s="111">
        <f t="shared" si="47"/>
        <v>2.6373023968862093</v>
      </c>
      <c r="M171" s="111">
        <f t="shared" si="47"/>
        <v>2.7190289463207447</v>
      </c>
      <c r="N171" s="111">
        <f t="shared" si="47"/>
        <v>2.8480079637983087</v>
      </c>
      <c r="O171" s="111">
        <f t="shared" si="47"/>
        <v>2.9412615408067992</v>
      </c>
      <c r="P171" s="111">
        <f t="shared" si="47"/>
        <v>3.0569502696450188</v>
      </c>
      <c r="Q171" s="111">
        <f t="shared" si="47"/>
        <v>3.159174071653692</v>
      </c>
      <c r="R171" s="111">
        <f t="shared" ref="R171:V171" si="48">IF(R147=0,"",R147/R123)</f>
        <v>3.253389218818612</v>
      </c>
      <c r="S171" s="111">
        <f t="shared" si="48"/>
        <v>3.338027869427231</v>
      </c>
      <c r="T171" s="111">
        <f t="shared" si="48"/>
        <v>3.3868352457954751</v>
      </c>
      <c r="U171" s="111">
        <f t="shared" si="48"/>
        <v>3.432551917826431</v>
      </c>
      <c r="V171" s="111">
        <f t="shared" si="48"/>
        <v>3.4720828801095864</v>
      </c>
      <c r="W171" s="111">
        <f t="shared" ref="W171:Y171" si="49">IF(W147=0,"",W147/W123)</f>
        <v>3.4976780270560934</v>
      </c>
      <c r="X171" s="111">
        <f t="shared" si="49"/>
        <v>3.5276777629329792</v>
      </c>
      <c r="Y171" s="111">
        <f t="shared" si="49"/>
        <v>3.5559912950204202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0.54315650214178057</v>
      </c>
      <c r="C172" s="124">
        <f t="shared" si="50"/>
        <v>0.54521142884699936</v>
      </c>
      <c r="D172" s="124">
        <f t="shared" si="50"/>
        <v>0.55294211214120237</v>
      </c>
      <c r="E172" s="124">
        <f t="shared" si="50"/>
        <v>0.55791315606897474</v>
      </c>
      <c r="F172" s="124">
        <f t="shared" si="50"/>
        <v>0.5606042253965986</v>
      </c>
      <c r="G172" s="124">
        <f t="shared" si="50"/>
        <v>0.56466735827554915</v>
      </c>
      <c r="H172" s="124">
        <f t="shared" si="50"/>
        <v>0.56947231885935345</v>
      </c>
      <c r="I172" s="124">
        <f t="shared" si="50"/>
        <v>0.57285271692828721</v>
      </c>
      <c r="J172" s="124">
        <f t="shared" si="50"/>
        <v>0.576269120800178</v>
      </c>
      <c r="K172" s="124">
        <f t="shared" si="50"/>
        <v>0.57948510668824371</v>
      </c>
      <c r="L172" s="124">
        <f t="shared" si="50"/>
        <v>0.59338200960794474</v>
      </c>
      <c r="M172" s="124">
        <f t="shared" si="50"/>
        <v>0.59939436779717281</v>
      </c>
      <c r="N172" s="124">
        <f t="shared" si="50"/>
        <v>0.60661395220626191</v>
      </c>
      <c r="O172" s="124">
        <f t="shared" si="50"/>
        <v>0.61456750483527844</v>
      </c>
      <c r="P172" s="124">
        <f t="shared" si="50"/>
        <v>0.62174202500301889</v>
      </c>
      <c r="Q172" s="124">
        <f t="shared" si="50"/>
        <v>0.63229567685135224</v>
      </c>
      <c r="R172" s="124">
        <f t="shared" ref="R172:V172" si="51">IF(R148=0,"",R148/R124)</f>
        <v>0.64019299514286654</v>
      </c>
      <c r="S172" s="124">
        <f t="shared" si="51"/>
        <v>0.64973289966036807</v>
      </c>
      <c r="T172" s="124">
        <f t="shared" si="51"/>
        <v>0.661965826852839</v>
      </c>
      <c r="U172" s="124">
        <f t="shared" si="51"/>
        <v>0.67428214585113078</v>
      </c>
      <c r="V172" s="124">
        <f t="shared" si="51"/>
        <v>0.6871972244187039</v>
      </c>
      <c r="W172" s="124">
        <f t="shared" ref="W172:Y172" si="52">IF(W148=0,"",W148/W124)</f>
        <v>0.69821119237603368</v>
      </c>
      <c r="X172" s="124">
        <f t="shared" si="52"/>
        <v>0.71103132841198713</v>
      </c>
      <c r="Y172" s="124">
        <f t="shared" si="52"/>
        <v>0.72373110432232568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0.40414252074434526</v>
      </c>
      <c r="C173" s="111">
        <f t="shared" si="53"/>
        <v>0.4172224496436916</v>
      </c>
      <c r="D173" s="111">
        <f t="shared" si="53"/>
        <v>0.42994307415774285</v>
      </c>
      <c r="E173" s="111">
        <f t="shared" si="53"/>
        <v>0.44432184409655723</v>
      </c>
      <c r="F173" s="111">
        <f t="shared" si="53"/>
        <v>0.46158957684844598</v>
      </c>
      <c r="G173" s="111">
        <f t="shared" si="53"/>
        <v>0.47712842281119744</v>
      </c>
      <c r="H173" s="111">
        <f t="shared" si="53"/>
        <v>0.49307321672238258</v>
      </c>
      <c r="I173" s="111">
        <f t="shared" si="53"/>
        <v>0.50920291519847594</v>
      </c>
      <c r="J173" s="111">
        <f t="shared" si="53"/>
        <v>0.52896256414602749</v>
      </c>
      <c r="K173" s="111">
        <f t="shared" si="53"/>
        <v>0.54510141126766964</v>
      </c>
      <c r="L173" s="111">
        <f t="shared" si="53"/>
        <v>0.56145414302751606</v>
      </c>
      <c r="M173" s="111">
        <f t="shared" si="53"/>
        <v>0.57756755899234102</v>
      </c>
      <c r="N173" s="111">
        <f t="shared" si="53"/>
        <v>0.59756194733659318</v>
      </c>
      <c r="O173" s="111">
        <f t="shared" si="53"/>
        <v>0.61523680381653145</v>
      </c>
      <c r="P173" s="111">
        <f t="shared" si="53"/>
        <v>0.61727359337766152</v>
      </c>
      <c r="Q173" s="111">
        <f t="shared" si="53"/>
        <v>0.62133455618924005</v>
      </c>
      <c r="R173" s="111">
        <f t="shared" ref="R173:V173" si="54">IF(R149=0,"",R149/R125)</f>
        <v>0.62554335726184063</v>
      </c>
      <c r="S173" s="111">
        <f t="shared" si="54"/>
        <v>0.63558240204009764</v>
      </c>
      <c r="T173" s="111">
        <f t="shared" si="54"/>
        <v>0.64726885030838288</v>
      </c>
      <c r="U173" s="111">
        <f t="shared" si="54"/>
        <v>0.65841869515035489</v>
      </c>
      <c r="V173" s="111">
        <f t="shared" si="54"/>
        <v>0.66951400662522709</v>
      </c>
      <c r="W173" s="111">
        <f t="shared" ref="W173:Y173" si="55">IF(W149=0,"",W149/W125)</f>
        <v>0.6787034254110581</v>
      </c>
      <c r="X173" s="111">
        <f t="shared" si="55"/>
        <v>0.69237227116727285</v>
      </c>
      <c r="Y173" s="111">
        <f t="shared" si="55"/>
        <v>0.7042246094638891</v>
      </c>
      <c r="DA173" s="63" t="s">
        <v>1989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>
        <f t="shared" si="56"/>
        <v>0.8283127826383383</v>
      </c>
      <c r="M174" s="111">
        <f t="shared" si="56"/>
        <v>0.83395726603466236</v>
      </c>
      <c r="N174" s="111">
        <f t="shared" si="56"/>
        <v>0.84488501352756995</v>
      </c>
      <c r="O174" s="111">
        <f t="shared" si="56"/>
        <v>0.83806362381638777</v>
      </c>
      <c r="P174" s="111">
        <f t="shared" si="56"/>
        <v>0.83288139328610711</v>
      </c>
      <c r="Q174" s="111">
        <f t="shared" si="56"/>
        <v>0.84172838291292318</v>
      </c>
      <c r="R174" s="111">
        <f t="shared" ref="R174:V174" si="57">IF(R150=0,"",R150/R126)</f>
        <v>0.83154821587401295</v>
      </c>
      <c r="S174" s="111">
        <f t="shared" si="57"/>
        <v>0.82293648735505565</v>
      </c>
      <c r="T174" s="111">
        <f t="shared" si="57"/>
        <v>0.83130080037661003</v>
      </c>
      <c r="U174" s="111">
        <f t="shared" si="57"/>
        <v>0.83134149916755617</v>
      </c>
      <c r="V174" s="111">
        <f t="shared" si="57"/>
        <v>0.84110947804920266</v>
      </c>
      <c r="W174" s="111">
        <f t="shared" ref="W174:Y174" si="58">IF(W150=0,"",W150/W126)</f>
        <v>0.84249058599179694</v>
      </c>
      <c r="X174" s="111">
        <f t="shared" si="58"/>
        <v>0.84948176229997296</v>
      </c>
      <c r="Y174" s="111">
        <f t="shared" si="58"/>
        <v>0.85942165196200027</v>
      </c>
      <c r="DA174" s="63" t="s">
        <v>1990</v>
      </c>
    </row>
    <row r="175" spans="1:105" ht="12" customHeight="1" x14ac:dyDescent="0.25">
      <c r="A175" s="100" t="s">
        <v>199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>
        <f t="shared" si="59"/>
        <v>0.62557248383208941</v>
      </c>
      <c r="M175" s="112">
        <f t="shared" si="59"/>
        <v>0.62734609130576013</v>
      </c>
      <c r="N175" s="112">
        <f t="shared" si="59"/>
        <v>0.63029143710538849</v>
      </c>
      <c r="O175" s="112">
        <f t="shared" si="59"/>
        <v>0.63388566578783645</v>
      </c>
      <c r="P175" s="112">
        <f t="shared" si="59"/>
        <v>0.63403250607258299</v>
      </c>
      <c r="Q175" s="112">
        <f t="shared" si="59"/>
        <v>0.6343393468868771</v>
      </c>
      <c r="R175" s="112">
        <f t="shared" ref="R175:V175" si="60">IF(R151=0,"",R151/R127)</f>
        <v>0.63439266414841522</v>
      </c>
      <c r="S175" s="112">
        <f t="shared" si="60"/>
        <v>0.63466721681719618</v>
      </c>
      <c r="T175" s="112">
        <f t="shared" si="60"/>
        <v>0.63574879001491125</v>
      </c>
      <c r="U175" s="112">
        <f t="shared" si="60"/>
        <v>0.63703015909532668</v>
      </c>
      <c r="V175" s="112">
        <f t="shared" si="60"/>
        <v>0.65829463234051333</v>
      </c>
      <c r="W175" s="112">
        <f t="shared" ref="W175:Y175" si="61">IF(W151=0,"",W151/W127)</f>
        <v>0.66247453394421985</v>
      </c>
      <c r="X175" s="112">
        <f t="shared" si="61"/>
        <v>0.67427023238720651</v>
      </c>
      <c r="Y175" s="112">
        <f t="shared" si="61"/>
        <v>0.68890289939053129</v>
      </c>
      <c r="DA175" s="131" t="s">
        <v>1991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0.49556538671916228</v>
      </c>
      <c r="C177" s="112">
        <f t="shared" si="65"/>
        <v>0.49853274415140364</v>
      </c>
      <c r="D177" s="112">
        <f t="shared" si="65"/>
        <v>0.50157144674338083</v>
      </c>
      <c r="E177" s="112">
        <f t="shared" si="65"/>
        <v>0.50550697748387885</v>
      </c>
      <c r="F177" s="112">
        <f t="shared" si="65"/>
        <v>0.50968426866330985</v>
      </c>
      <c r="G177" s="112">
        <f t="shared" si="65"/>
        <v>0.5139474461072493</v>
      </c>
      <c r="H177" s="112">
        <f t="shared" si="65"/>
        <v>0.5191325516969284</v>
      </c>
      <c r="I177" s="112">
        <f t="shared" si="65"/>
        <v>0.52202037816161029</v>
      </c>
      <c r="J177" s="112">
        <f t="shared" si="65"/>
        <v>0.52339113595155617</v>
      </c>
      <c r="K177" s="112">
        <f t="shared" si="65"/>
        <v>0.5258419471147785</v>
      </c>
      <c r="L177" s="112">
        <f t="shared" si="65"/>
        <v>0.52899322741454613</v>
      </c>
      <c r="M177" s="112">
        <f t="shared" si="65"/>
        <v>0.53377409948471921</v>
      </c>
      <c r="N177" s="112">
        <f t="shared" si="65"/>
        <v>0.54197761994789151</v>
      </c>
      <c r="O177" s="112">
        <f t="shared" si="65"/>
        <v>0.55171353469990547</v>
      </c>
      <c r="P177" s="112">
        <f t="shared" si="65"/>
        <v>0.5607642799683904</v>
      </c>
      <c r="Q177" s="112">
        <f t="shared" si="65"/>
        <v>0.56786926595466403</v>
      </c>
      <c r="R177" s="112">
        <f t="shared" ref="R177:V177" si="66">IF(R153=0,"",R153/R129)</f>
        <v>0.57442986583197408</v>
      </c>
      <c r="S177" s="112">
        <f t="shared" si="66"/>
        <v>0.58773323907826003</v>
      </c>
      <c r="T177" s="112">
        <f t="shared" si="66"/>
        <v>0.61145286759830986</v>
      </c>
      <c r="U177" s="112">
        <f t="shared" si="66"/>
        <v>0.64020415149926635</v>
      </c>
      <c r="V177" s="112">
        <f t="shared" si="66"/>
        <v>0.66795693444103466</v>
      </c>
      <c r="W177" s="112">
        <f t="shared" ref="W177:Y177" si="67">IF(W153=0,"",W153/W129)</f>
        <v>0.68471163435017224</v>
      </c>
      <c r="X177" s="112">
        <f t="shared" si="67"/>
        <v>0.6918435833998231</v>
      </c>
      <c r="Y177" s="112">
        <f t="shared" si="67"/>
        <v>0.69611623274728662</v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>
        <f t="shared" si="68"/>
        <v>0.77477340758314839</v>
      </c>
      <c r="M178" s="113">
        <f t="shared" si="68"/>
        <v>0.78107272809825956</v>
      </c>
      <c r="N178" s="113">
        <f t="shared" si="68"/>
        <v>0.79538235361776577</v>
      </c>
      <c r="O178" s="113">
        <f t="shared" si="68"/>
        <v>0.78922506521825109</v>
      </c>
      <c r="P178" s="113">
        <f t="shared" si="68"/>
        <v>0.78266381366868576</v>
      </c>
      <c r="Q178" s="113">
        <f t="shared" si="68"/>
        <v>0.794217550512471</v>
      </c>
      <c r="R178" s="113">
        <f t="shared" ref="R178:V178" si="69">IF(R154=0,"",R154/R130)</f>
        <v>0.78243350158428937</v>
      </c>
      <c r="S178" s="113">
        <f t="shared" si="69"/>
        <v>0.79144507313821233</v>
      </c>
      <c r="T178" s="113">
        <f t="shared" si="69"/>
        <v>0.96037238948064441</v>
      </c>
      <c r="U178" s="113">
        <f t="shared" si="69"/>
        <v>0.99621077605012009</v>
      </c>
      <c r="V178" s="113" t="str">
        <f t="shared" si="69"/>
        <v/>
      </c>
      <c r="W178" s="113" t="str">
        <f t="shared" ref="W178:Y178" si="70">IF(W154=0,"",W154/W130)</f>
        <v/>
      </c>
      <c r="X178" s="113">
        <f t="shared" si="70"/>
        <v>0.92393133764245383</v>
      </c>
      <c r="Y178" s="113">
        <f t="shared" si="70"/>
        <v>0.88407008243093432</v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>
        <f t="shared" si="71"/>
        <v>0.54041704662287104</v>
      </c>
      <c r="M179" s="111">
        <f t="shared" si="71"/>
        <v>0.54353257296256696</v>
      </c>
      <c r="N179" s="111">
        <f t="shared" si="71"/>
        <v>0.54883202747583992</v>
      </c>
      <c r="O179" s="111">
        <f t="shared" si="71"/>
        <v>0.55624168169962174</v>
      </c>
      <c r="P179" s="111">
        <f t="shared" si="71"/>
        <v>0.55624168169962174</v>
      </c>
      <c r="Q179" s="111">
        <f t="shared" si="71"/>
        <v>0.55624168169962174</v>
      </c>
      <c r="R179" s="111">
        <f t="shared" ref="R179:V179" si="72">IF(R155=0,"",R155/R131)</f>
        <v>0.55624168169962163</v>
      </c>
      <c r="S179" s="111">
        <f t="shared" si="72"/>
        <v>0.56713598712745006</v>
      </c>
      <c r="T179" s="111">
        <f t="shared" si="72"/>
        <v>0.57623694200120423</v>
      </c>
      <c r="U179" s="111">
        <f t="shared" si="72"/>
        <v>0.58772697057918488</v>
      </c>
      <c r="V179" s="111" t="str">
        <f t="shared" si="72"/>
        <v/>
      </c>
      <c r="W179" s="111" t="str">
        <f t="shared" ref="W179:Y179" si="73">IF(W155=0,"",W155/W131)</f>
        <v/>
      </c>
      <c r="X179" s="111">
        <f t="shared" si="73"/>
        <v>0.71268789602194471</v>
      </c>
      <c r="Y179" s="111">
        <f t="shared" si="73"/>
        <v>0.71268789602194482</v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 t="str">
        <f t="shared" si="75"/>
        <v/>
      </c>
      <c r="W180" s="111" t="str">
        <f t="shared" ref="W180:Y180" si="76">IF(W156=0,"",W156/W132)</f>
        <v/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0.55906420636669352</v>
      </c>
      <c r="C181" s="112">
        <f t="shared" si="77"/>
        <v>0.56256261984145262</v>
      </c>
      <c r="D181" s="112">
        <f t="shared" si="77"/>
        <v>0.56653509999165508</v>
      </c>
      <c r="E181" s="112">
        <f t="shared" si="77"/>
        <v>0.56990846660700967</v>
      </c>
      <c r="F181" s="112">
        <f t="shared" si="77"/>
        <v>0.57303622511851704</v>
      </c>
      <c r="G181" s="112">
        <f t="shared" si="77"/>
        <v>0.57597066894829463</v>
      </c>
      <c r="H181" s="112">
        <f t="shared" si="77"/>
        <v>0.57941081652911597</v>
      </c>
      <c r="I181" s="112">
        <f t="shared" si="77"/>
        <v>0.58156202092486753</v>
      </c>
      <c r="J181" s="112">
        <f t="shared" si="77"/>
        <v>0.5828562798639767</v>
      </c>
      <c r="K181" s="112">
        <f t="shared" si="77"/>
        <v>0.58475103336959444</v>
      </c>
      <c r="L181" s="112">
        <f t="shared" si="77"/>
        <v>0.5865460497365248</v>
      </c>
      <c r="M181" s="112">
        <f t="shared" si="77"/>
        <v>0.58917093907561613</v>
      </c>
      <c r="N181" s="112">
        <f t="shared" si="77"/>
        <v>0.59426593998513333</v>
      </c>
      <c r="O181" s="112">
        <f t="shared" si="77"/>
        <v>0.59965544373548396</v>
      </c>
      <c r="P181" s="112">
        <f t="shared" si="77"/>
        <v>0.60715550921507744</v>
      </c>
      <c r="Q181" s="112">
        <f t="shared" si="77"/>
        <v>0.61893062192391979</v>
      </c>
      <c r="R181" s="112">
        <f t="shared" ref="R181:V181" si="78">IF(R157=0,"",R157/R133)</f>
        <v>0.62761599476276575</v>
      </c>
      <c r="S181" s="112">
        <f t="shared" si="78"/>
        <v>0.63724501087699315</v>
      </c>
      <c r="T181" s="112">
        <f t="shared" si="78"/>
        <v>0.64845890016778363</v>
      </c>
      <c r="U181" s="112">
        <f t="shared" si="78"/>
        <v>0.66040386582173349</v>
      </c>
      <c r="V181" s="112">
        <f t="shared" si="78"/>
        <v>0.67440454534662264</v>
      </c>
      <c r="W181" s="112">
        <f t="shared" ref="W181:Y181" si="79">IF(W157=0,"",W157/W133)</f>
        <v>0.6856266838345344</v>
      </c>
      <c r="X181" s="112">
        <f t="shared" si="79"/>
        <v>0.69724459729897315</v>
      </c>
      <c r="Y181" s="112">
        <f t="shared" si="79"/>
        <v>0.71034009898832129</v>
      </c>
      <c r="DA181" s="131" t="s">
        <v>1997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>
        <f t="shared" si="80"/>
        <v>0.80811021962479535</v>
      </c>
      <c r="M182" s="113">
        <f t="shared" si="80"/>
        <v>0.81353756604365624</v>
      </c>
      <c r="N182" s="113">
        <f t="shared" si="80"/>
        <v>0.82482113207012808</v>
      </c>
      <c r="O182" s="113">
        <f t="shared" si="80"/>
        <v>0.81753919101543848</v>
      </c>
      <c r="P182" s="113">
        <f t="shared" si="80"/>
        <v>0.81511775710332712</v>
      </c>
      <c r="Q182" s="113">
        <f t="shared" si="80"/>
        <v>0.82793031933112826</v>
      </c>
      <c r="R182" s="113">
        <f t="shared" ref="R182:V182" si="81">IF(R158=0,"",R158/R134)</f>
        <v>0.82269627861973216</v>
      </c>
      <c r="S182" s="113">
        <f t="shared" si="81"/>
        <v>0.8227915200000111</v>
      </c>
      <c r="T182" s="113">
        <f t="shared" si="81"/>
        <v>0.84468811219516871</v>
      </c>
      <c r="U182" s="113">
        <f t="shared" si="81"/>
        <v>0.85009261252814461</v>
      </c>
      <c r="V182" s="113">
        <f t="shared" si="81"/>
        <v>0.85179949885304729</v>
      </c>
      <c r="W182" s="113">
        <f t="shared" ref="W182:Y182" si="82">IF(W158=0,"",W158/W134)</f>
        <v>0.85630982180544701</v>
      </c>
      <c r="X182" s="113">
        <f t="shared" si="82"/>
        <v>0.86297071452862195</v>
      </c>
      <c r="Y182" s="113">
        <f t="shared" si="82"/>
        <v>0.86960152366054999</v>
      </c>
      <c r="DA182" s="132" t="s">
        <v>1998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>
        <f t="shared" si="83"/>
        <v>0.59324355549207419</v>
      </c>
      <c r="M183" s="111">
        <f t="shared" si="83"/>
        <v>0.59393466285660523</v>
      </c>
      <c r="N183" s="111">
        <f t="shared" si="83"/>
        <v>0.59535750334167215</v>
      </c>
      <c r="O183" s="111">
        <f t="shared" si="83"/>
        <v>0.59957231204053008</v>
      </c>
      <c r="P183" s="111">
        <f t="shared" si="83"/>
        <v>0.60497776812679038</v>
      </c>
      <c r="Q183" s="111">
        <f t="shared" si="83"/>
        <v>0.61056208555586433</v>
      </c>
      <c r="R183" s="111">
        <f t="shared" ref="R183:V183" si="84">IF(R159=0,"",R159/R135)</f>
        <v>0.61987831699008322</v>
      </c>
      <c r="S183" s="111">
        <f t="shared" si="84"/>
        <v>0.63492303969434349</v>
      </c>
      <c r="T183" s="111">
        <f t="shared" si="84"/>
        <v>0.65890031176878094</v>
      </c>
      <c r="U183" s="111">
        <f t="shared" si="84"/>
        <v>0.66817564079880731</v>
      </c>
      <c r="V183" s="111">
        <f t="shared" si="84"/>
        <v>0.67662357881607094</v>
      </c>
      <c r="W183" s="111">
        <f t="shared" ref="W183:Y183" si="85">IF(W159=0,"",W159/W135)</f>
        <v>0.68615441497277474</v>
      </c>
      <c r="X183" s="111">
        <f t="shared" si="85"/>
        <v>0.69792079080713787</v>
      </c>
      <c r="Y183" s="111">
        <f t="shared" si="85"/>
        <v>0.70797241651195764</v>
      </c>
      <c r="DA183" s="63" t="s">
        <v>1999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0.68903859505381126</v>
      </c>
      <c r="C185" s="124">
        <f t="shared" si="89"/>
        <v>0.68800426747178522</v>
      </c>
      <c r="D185" s="124">
        <f t="shared" si="89"/>
        <v>0.68300824095417301</v>
      </c>
      <c r="E185" s="124">
        <f t="shared" si="89"/>
        <v>0.68145895860913785</v>
      </c>
      <c r="F185" s="124">
        <f t="shared" si="89"/>
        <v>0.68035893746086706</v>
      </c>
      <c r="G185" s="124">
        <f t="shared" si="89"/>
        <v>0.68290935175633993</v>
      </c>
      <c r="H185" s="124">
        <f t="shared" si="89"/>
        <v>0.68475532473727396</v>
      </c>
      <c r="I185" s="124">
        <f t="shared" si="89"/>
        <v>0.68952219413276117</v>
      </c>
      <c r="J185" s="124">
        <f t="shared" si="89"/>
        <v>0.69257727360589583</v>
      </c>
      <c r="K185" s="124">
        <f t="shared" si="89"/>
        <v>0.69172336731836337</v>
      </c>
      <c r="L185" s="124">
        <f t="shared" si="89"/>
        <v>0.69631508247938079</v>
      </c>
      <c r="M185" s="124">
        <f t="shared" si="89"/>
        <v>0.6948468394250823</v>
      </c>
      <c r="N185" s="124">
        <f t="shared" si="89"/>
        <v>0.69860034594598286</v>
      </c>
      <c r="O185" s="124">
        <f t="shared" si="89"/>
        <v>0.70074050487488815</v>
      </c>
      <c r="P185" s="124">
        <f t="shared" si="89"/>
        <v>0.70511883517909024</v>
      </c>
      <c r="Q185" s="124">
        <f t="shared" si="89"/>
        <v>0.69717634316281585</v>
      </c>
      <c r="R185" s="124">
        <f t="shared" ref="R185:V185" si="90">IF(R161=0,"",R161/R137)</f>
        <v>0.70295886686972453</v>
      </c>
      <c r="S185" s="124">
        <f t="shared" si="90"/>
        <v>0.71144037883570599</v>
      </c>
      <c r="T185" s="124">
        <f t="shared" si="90"/>
        <v>0.72255645384050404</v>
      </c>
      <c r="U185" s="124">
        <f t="shared" si="90"/>
        <v>0.73392818604527488</v>
      </c>
      <c r="V185" s="124">
        <f t="shared" si="90"/>
        <v>0.74133362369822342</v>
      </c>
      <c r="W185" s="124">
        <f t="shared" ref="W185:Y185" si="91">IF(W161=0,"",W161/W137)</f>
        <v>0.75743067019964627</v>
      </c>
      <c r="X185" s="124">
        <f t="shared" si="91"/>
        <v>0.77737748829405107</v>
      </c>
      <c r="Y185" s="124">
        <f t="shared" si="91"/>
        <v>0.79861463778192143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0.56689286097419478</v>
      </c>
      <c r="C186" s="111">
        <f t="shared" si="92"/>
        <v>0.56821226671623726</v>
      </c>
      <c r="D186" s="111">
        <f t="shared" si="92"/>
        <v>0.56944997591104329</v>
      </c>
      <c r="E186" s="111">
        <f t="shared" si="92"/>
        <v>0.57050153659249325</v>
      </c>
      <c r="F186" s="111">
        <f t="shared" si="92"/>
        <v>0.57154910956149618</v>
      </c>
      <c r="G186" s="111">
        <f t="shared" si="92"/>
        <v>0.57246901176785814</v>
      </c>
      <c r="H186" s="111">
        <f t="shared" si="92"/>
        <v>0.57339372756453866</v>
      </c>
      <c r="I186" s="111">
        <f t="shared" si="92"/>
        <v>0.57385939324034285</v>
      </c>
      <c r="J186" s="111">
        <f t="shared" si="92"/>
        <v>0.57410069081003889</v>
      </c>
      <c r="K186" s="111">
        <f t="shared" si="92"/>
        <v>0.57439629736461906</v>
      </c>
      <c r="L186" s="111">
        <f t="shared" si="92"/>
        <v>0.57468730039459848</v>
      </c>
      <c r="M186" s="111">
        <f t="shared" si="92"/>
        <v>0.57496461922557807</v>
      </c>
      <c r="N186" s="111">
        <f t="shared" si="92"/>
        <v>0.57524330526193823</v>
      </c>
      <c r="O186" s="111">
        <f t="shared" si="92"/>
        <v>0.57548346649654369</v>
      </c>
      <c r="P186" s="111">
        <f t="shared" si="92"/>
        <v>0.57566207523676505</v>
      </c>
      <c r="Q186" s="111">
        <f t="shared" si="92"/>
        <v>0.57601502437543572</v>
      </c>
      <c r="R186" s="111">
        <f t="shared" ref="R186:V186" si="93">IF(R162=0,"",R162/R138)</f>
        <v>0.57667130507935549</v>
      </c>
      <c r="S186" s="111">
        <f t="shared" si="93"/>
        <v>0.57764807438289312</v>
      </c>
      <c r="T186" s="111">
        <f t="shared" si="93"/>
        <v>0.57898870300042671</v>
      </c>
      <c r="U186" s="111">
        <f t="shared" si="93"/>
        <v>0.58066378782603389</v>
      </c>
      <c r="V186" s="111">
        <f t="shared" si="93"/>
        <v>0.58244859268291826</v>
      </c>
      <c r="W186" s="111">
        <f t="shared" ref="W186:Y186" si="94">IF(W162=0,"",W162/W138)</f>
        <v>0.58454522191269875</v>
      </c>
      <c r="X186" s="111">
        <f t="shared" si="94"/>
        <v>0.58628934124422516</v>
      </c>
      <c r="Y186" s="111">
        <f t="shared" si="94"/>
        <v>0.58847037429104099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0.56075323087468321</v>
      </c>
      <c r="C187" s="111">
        <f t="shared" si="95"/>
        <v>0.56277515363099073</v>
      </c>
      <c r="D187" s="111">
        <f t="shared" si="95"/>
        <v>0.56523215953627193</v>
      </c>
      <c r="E187" s="111">
        <f t="shared" si="95"/>
        <v>0.56626873188611992</v>
      </c>
      <c r="F187" s="111">
        <f t="shared" si="95"/>
        <v>0.56694862695707071</v>
      </c>
      <c r="G187" s="111">
        <f t="shared" si="95"/>
        <v>0.56748556900039171</v>
      </c>
      <c r="H187" s="111">
        <f t="shared" si="95"/>
        <v>0.56811673153564168</v>
      </c>
      <c r="I187" s="111">
        <f t="shared" si="95"/>
        <v>0.56858311517588367</v>
      </c>
      <c r="J187" s="111">
        <f t="shared" si="95"/>
        <v>0.56910121825094273</v>
      </c>
      <c r="K187" s="111">
        <f t="shared" si="95"/>
        <v>0.56985995680208679</v>
      </c>
      <c r="L187" s="111">
        <f t="shared" si="95"/>
        <v>0.57076101526991829</v>
      </c>
      <c r="M187" s="111">
        <f t="shared" si="95"/>
        <v>0.57139808701816575</v>
      </c>
      <c r="N187" s="111">
        <f t="shared" si="95"/>
        <v>0.57188705858204225</v>
      </c>
      <c r="O187" s="111">
        <f t="shared" si="95"/>
        <v>0.57223414962587826</v>
      </c>
      <c r="P187" s="111">
        <f t="shared" si="95"/>
        <v>0.57254754517761519</v>
      </c>
      <c r="Q187" s="111">
        <f t="shared" si="95"/>
        <v>0.57311783518208415</v>
      </c>
      <c r="R187" s="111">
        <f t="shared" ref="R187:V187" si="96">IF(R163=0,"",R163/R139)</f>
        <v>0.574005594948093</v>
      </c>
      <c r="S187" s="111">
        <f t="shared" si="96"/>
        <v>0.5752870559389115</v>
      </c>
      <c r="T187" s="111">
        <f t="shared" si="96"/>
        <v>0.57756085956841829</v>
      </c>
      <c r="U187" s="111">
        <f t="shared" si="96"/>
        <v>0.58103474767104868</v>
      </c>
      <c r="V187" s="111">
        <f t="shared" si="96"/>
        <v>0.58591319070397685</v>
      </c>
      <c r="W187" s="111">
        <f t="shared" ref="W187:Y187" si="97">IF(W163=0,"",W163/W139)</f>
        <v>0.59072055937470047</v>
      </c>
      <c r="X187" s="111">
        <f t="shared" si="97"/>
        <v>0.5951622822459538</v>
      </c>
      <c r="Y187" s="111">
        <f t="shared" si="97"/>
        <v>0.59919206796763191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0.72597952868371163</v>
      </c>
      <c r="C188" s="45">
        <f t="shared" si="98"/>
        <v>0.7283618997253748</v>
      </c>
      <c r="D188" s="45">
        <f t="shared" si="98"/>
        <v>0.73095833090590612</v>
      </c>
      <c r="E188" s="45">
        <f t="shared" si="98"/>
        <v>0.73352376099597283</v>
      </c>
      <c r="F188" s="45">
        <f t="shared" si="98"/>
        <v>0.73609420928097857</v>
      </c>
      <c r="G188" s="45">
        <f t="shared" si="98"/>
        <v>0.7386041532681864</v>
      </c>
      <c r="H188" s="45">
        <f t="shared" si="98"/>
        <v>0.74160402685707649</v>
      </c>
      <c r="I188" s="45">
        <f t="shared" si="98"/>
        <v>0.74354825613335895</v>
      </c>
      <c r="J188" s="45">
        <f t="shared" si="98"/>
        <v>0.74468798588958007</v>
      </c>
      <c r="K188" s="45">
        <f t="shared" si="98"/>
        <v>0.74627679459727192</v>
      </c>
      <c r="L188" s="45">
        <f t="shared" si="98"/>
        <v>0.74808707339411806</v>
      </c>
      <c r="M188" s="45">
        <f t="shared" si="98"/>
        <v>0.74991624480033192</v>
      </c>
      <c r="N188" s="45">
        <f t="shared" si="98"/>
        <v>0.75299623318122344</v>
      </c>
      <c r="O188" s="45">
        <f t="shared" si="98"/>
        <v>0.75585688754542979</v>
      </c>
      <c r="P188" s="45">
        <f t="shared" si="98"/>
        <v>0.75929942385510396</v>
      </c>
      <c r="Q188" s="45">
        <f t="shared" si="98"/>
        <v>0.76494554856099517</v>
      </c>
      <c r="R188" s="45">
        <f t="shared" ref="R188:V188" si="99">IF(R164=0,"",R164/R140)</f>
        <v>0.76996050300182384</v>
      </c>
      <c r="S188" s="45">
        <f t="shared" si="99"/>
        <v>0.77769990842299586</v>
      </c>
      <c r="T188" s="45">
        <f t="shared" si="99"/>
        <v>0.78963992298669672</v>
      </c>
      <c r="U188" s="45">
        <f t="shared" si="99"/>
        <v>0.80193790215142202</v>
      </c>
      <c r="V188" s="45">
        <f t="shared" si="99"/>
        <v>0.81757343383657854</v>
      </c>
      <c r="W188" s="45">
        <f t="shared" ref="W188:Y188" si="100">IF(W164=0,"",W164/W140)</f>
        <v>0.83077639037305639</v>
      </c>
      <c r="X188" s="45">
        <f t="shared" si="100"/>
        <v>0.84502050712514221</v>
      </c>
      <c r="Y188" s="45">
        <f t="shared" si="100"/>
        <v>0.85934062413003254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8.8351371503299081</v>
      </c>
      <c r="C190" s="117">
        <f t="shared" si="101"/>
        <v>11.323555009374521</v>
      </c>
      <c r="D190" s="117">
        <f t="shared" si="101"/>
        <v>17.214648438101868</v>
      </c>
      <c r="E190" s="117">
        <f t="shared" si="101"/>
        <v>24.237177827114714</v>
      </c>
      <c r="F190" s="117">
        <f t="shared" si="101"/>
        <v>27.415966038340866</v>
      </c>
      <c r="G190" s="117">
        <f t="shared" si="101"/>
        <v>27.345071641701445</v>
      </c>
      <c r="H190" s="117">
        <f t="shared" si="101"/>
        <v>29.156299321968618</v>
      </c>
      <c r="I190" s="117">
        <f t="shared" si="101"/>
        <v>27.791814349535517</v>
      </c>
      <c r="J190" s="117">
        <f t="shared" si="101"/>
        <v>26.174112977627342</v>
      </c>
      <c r="K190" s="117">
        <f t="shared" si="101"/>
        <v>29.042807142189368</v>
      </c>
      <c r="L190" s="117">
        <f t="shared" si="101"/>
        <v>25.570709087938585</v>
      </c>
      <c r="M190" s="117">
        <f t="shared" si="101"/>
        <v>32.016165999398709</v>
      </c>
      <c r="N190" s="117">
        <f t="shared" si="101"/>
        <v>30.829312786863881</v>
      </c>
      <c r="O190" s="117">
        <f t="shared" si="101"/>
        <v>31.045131340134674</v>
      </c>
      <c r="P190" s="117">
        <f t="shared" si="101"/>
        <v>30.308606734685728</v>
      </c>
      <c r="Q190" s="117">
        <f t="shared" si="101"/>
        <v>44.526209257418152</v>
      </c>
      <c r="R190" s="117">
        <f t="shared" ref="R190:V190" si="102">R191+R194+R196+R209</f>
        <v>35.758543155144402</v>
      </c>
      <c r="S190" s="117">
        <f t="shared" si="102"/>
        <v>31.943697689019043</v>
      </c>
      <c r="T190" s="117">
        <f t="shared" si="102"/>
        <v>29.752175652136394</v>
      </c>
      <c r="U190" s="117">
        <f t="shared" si="102"/>
        <v>26.796775790069244</v>
      </c>
      <c r="V190" s="117">
        <f t="shared" si="102"/>
        <v>27.880764761688553</v>
      </c>
      <c r="W190" s="117">
        <f t="shared" ref="W190:Y190" si="103">W191+W194+W196+W209</f>
        <v>28.708287872047809</v>
      </c>
      <c r="X190" s="117">
        <f t="shared" si="103"/>
        <v>24.05315562199835</v>
      </c>
      <c r="Y190" s="117">
        <f t="shared" si="103"/>
        <v>18.438941834782572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1.5663381769653444</v>
      </c>
      <c r="C196" s="122">
        <v>1.624308398199481</v>
      </c>
      <c r="D196" s="122">
        <v>1.519802708047147</v>
      </c>
      <c r="E196" s="122">
        <v>1.5994415790635004</v>
      </c>
      <c r="F196" s="122">
        <v>1.6503434100817242</v>
      </c>
      <c r="G196" s="122">
        <v>1.6670821374701081</v>
      </c>
      <c r="H196" s="122">
        <v>1.7411026445548323</v>
      </c>
      <c r="I196" s="122">
        <v>1.8050607781104722</v>
      </c>
      <c r="J196" s="122">
        <v>1.8280334359466301</v>
      </c>
      <c r="K196" s="122">
        <v>1.8413745949169642</v>
      </c>
      <c r="L196" s="122">
        <v>1.8422450198105871</v>
      </c>
      <c r="M196" s="122">
        <v>1.8682690185979427</v>
      </c>
      <c r="N196" s="122">
        <v>1.8387480666584668</v>
      </c>
      <c r="O196" s="122">
        <v>1.7552784476770764</v>
      </c>
      <c r="P196" s="122">
        <v>1.7109614499037853</v>
      </c>
      <c r="Q196" s="122">
        <v>1.5557589748971112</v>
      </c>
      <c r="R196" s="122">
        <v>1.2673905408151043</v>
      </c>
      <c r="S196" s="122">
        <v>1.1471210329205779</v>
      </c>
      <c r="T196" s="122">
        <v>1.0850618390465023</v>
      </c>
      <c r="U196" s="122">
        <v>0.99274353974229401</v>
      </c>
      <c r="V196" s="122">
        <v>1.0343252959583393</v>
      </c>
      <c r="W196" s="122">
        <v>1.0606144104010935</v>
      </c>
      <c r="X196" s="122">
        <v>0.89241318164521732</v>
      </c>
      <c r="Y196" s="122">
        <v>0.68840856436753672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1.5663381769653444</v>
      </c>
      <c r="C201" s="101">
        <v>1.624308398199481</v>
      </c>
      <c r="D201" s="101">
        <v>1.519802708047147</v>
      </c>
      <c r="E201" s="101">
        <v>1.5994415790635004</v>
      </c>
      <c r="F201" s="101">
        <v>1.6503434100817242</v>
      </c>
      <c r="G201" s="101">
        <v>1.6670821374701081</v>
      </c>
      <c r="H201" s="101">
        <v>1.7411026445548323</v>
      </c>
      <c r="I201" s="101">
        <v>1.8050607781104722</v>
      </c>
      <c r="J201" s="101">
        <v>1.8280334359466301</v>
      </c>
      <c r="K201" s="101">
        <v>1.8413745949169642</v>
      </c>
      <c r="L201" s="101">
        <v>1.8419871171709372</v>
      </c>
      <c r="M201" s="101">
        <v>1.8678745280959352</v>
      </c>
      <c r="N201" s="101">
        <v>1.8382751490686335</v>
      </c>
      <c r="O201" s="101">
        <v>1.7546757447529695</v>
      </c>
      <c r="P201" s="101">
        <v>1.7103192763697141</v>
      </c>
      <c r="Q201" s="101">
        <v>1.5551515102695108</v>
      </c>
      <c r="R201" s="101">
        <v>1.2667764226510931</v>
      </c>
      <c r="S201" s="101">
        <v>1.146744178920706</v>
      </c>
      <c r="T201" s="101">
        <v>1.085019939133157</v>
      </c>
      <c r="U201" s="101">
        <v>0.99273983903463292</v>
      </c>
      <c r="V201" s="101">
        <v>1.0343252959583393</v>
      </c>
      <c r="W201" s="101">
        <v>1.0606144104010935</v>
      </c>
      <c r="X201" s="101">
        <v>0.89226768451042271</v>
      </c>
      <c r="Y201" s="101">
        <v>0.68820054761920224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2.5790263964976492E-4</v>
      </c>
      <c r="M202" s="104">
        <v>3.9449050200745297E-4</v>
      </c>
      <c r="N202" s="104">
        <v>4.7291758983331386E-4</v>
      </c>
      <c r="O202" s="104">
        <v>6.0270292410689505E-4</v>
      </c>
      <c r="P202" s="104">
        <v>6.4217353407106711E-4</v>
      </c>
      <c r="Q202" s="104">
        <v>6.0746462760051685E-4</v>
      </c>
      <c r="R202" s="104">
        <v>6.1411816401107683E-4</v>
      </c>
      <c r="S202" s="104">
        <v>3.7685399987184652E-4</v>
      </c>
      <c r="T202" s="104">
        <v>4.1899913345460799E-5</v>
      </c>
      <c r="U202" s="104">
        <v>3.7007076611289037E-6</v>
      </c>
      <c r="V202" s="104">
        <v>0</v>
      </c>
      <c r="W202" s="104">
        <v>0</v>
      </c>
      <c r="X202" s="104">
        <v>1.4549713479460331E-4</v>
      </c>
      <c r="Y202" s="104">
        <v>2.0801674833442957E-4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2.5790263964976492E-4</v>
      </c>
      <c r="M203" s="98">
        <v>3.9449050200745297E-4</v>
      </c>
      <c r="N203" s="98">
        <v>4.7291758983331386E-4</v>
      </c>
      <c r="O203" s="98">
        <v>6.0270292410689505E-4</v>
      </c>
      <c r="P203" s="98">
        <v>6.4217353407106711E-4</v>
      </c>
      <c r="Q203" s="98">
        <v>6.0746462760051685E-4</v>
      </c>
      <c r="R203" s="98">
        <v>6.1411816401107683E-4</v>
      </c>
      <c r="S203" s="98">
        <v>3.7685399987184652E-4</v>
      </c>
      <c r="T203" s="98">
        <v>4.1899913345460799E-5</v>
      </c>
      <c r="U203" s="98">
        <v>3.7007076611289037E-6</v>
      </c>
      <c r="V203" s="98">
        <v>0</v>
      </c>
      <c r="W203" s="98">
        <v>0</v>
      </c>
      <c r="X203" s="98">
        <v>1.4549713479460331E-4</v>
      </c>
      <c r="Y203" s="98">
        <v>2.0801674833442957E-4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7.2687989733645644</v>
      </c>
      <c r="C209" s="122">
        <v>9.6992466111750399</v>
      </c>
      <c r="D209" s="122">
        <v>15.69484573005472</v>
      </c>
      <c r="E209" s="122">
        <v>22.637736248051212</v>
      </c>
      <c r="F209" s="122">
        <v>25.765622628259141</v>
      </c>
      <c r="G209" s="122">
        <v>25.677989504231338</v>
      </c>
      <c r="H209" s="122">
        <v>27.415196677413785</v>
      </c>
      <c r="I209" s="122">
        <v>25.986753571425044</v>
      </c>
      <c r="J209" s="122">
        <v>24.346079541680712</v>
      </c>
      <c r="K209" s="122">
        <v>27.201432547272404</v>
      </c>
      <c r="L209" s="122">
        <v>23.728464068127998</v>
      </c>
      <c r="M209" s="122">
        <v>30.147896980800763</v>
      </c>
      <c r="N209" s="122">
        <v>28.990564720205413</v>
      </c>
      <c r="O209" s="122">
        <v>29.289852892457596</v>
      </c>
      <c r="P209" s="122">
        <v>28.597645284781944</v>
      </c>
      <c r="Q209" s="122">
        <v>42.970450282521043</v>
      </c>
      <c r="R209" s="122">
        <v>34.491152614329295</v>
      </c>
      <c r="S209" s="122">
        <v>30.796576656098466</v>
      </c>
      <c r="T209" s="122">
        <v>28.667113813089891</v>
      </c>
      <c r="U209" s="122">
        <v>25.804032250326951</v>
      </c>
      <c r="V209" s="122">
        <v>26.846439465730214</v>
      </c>
      <c r="W209" s="122">
        <v>27.647673461646715</v>
      </c>
      <c r="X209" s="122">
        <v>23.160742440353133</v>
      </c>
      <c r="Y209" s="122">
        <v>17.750533270415033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7.2687989733645644</v>
      </c>
      <c r="C211" s="98">
        <v>9.6992466111750399</v>
      </c>
      <c r="D211" s="98">
        <v>15.69484573005472</v>
      </c>
      <c r="E211" s="98">
        <v>22.637736248051212</v>
      </c>
      <c r="F211" s="98">
        <v>25.765622628259141</v>
      </c>
      <c r="G211" s="98">
        <v>25.677989504231338</v>
      </c>
      <c r="H211" s="98">
        <v>27.415196677413785</v>
      </c>
      <c r="I211" s="98">
        <v>25.986753571425044</v>
      </c>
      <c r="J211" s="98">
        <v>24.346079541680712</v>
      </c>
      <c r="K211" s="98">
        <v>27.201432547272404</v>
      </c>
      <c r="L211" s="98">
        <v>23.728464068127998</v>
      </c>
      <c r="M211" s="98">
        <v>30.147896980800763</v>
      </c>
      <c r="N211" s="98">
        <v>28.990564720205413</v>
      </c>
      <c r="O211" s="98">
        <v>29.289852892457596</v>
      </c>
      <c r="P211" s="98">
        <v>28.597645284781944</v>
      </c>
      <c r="Q211" s="98">
        <v>42.970450282521043</v>
      </c>
      <c r="R211" s="98">
        <v>34.491152614329295</v>
      </c>
      <c r="S211" s="98">
        <v>30.796576656098466</v>
      </c>
      <c r="T211" s="98">
        <v>28.667113813089891</v>
      </c>
      <c r="U211" s="98">
        <v>25.804032250326951</v>
      </c>
      <c r="V211" s="98">
        <v>26.846439465730214</v>
      </c>
      <c r="W211" s="98">
        <v>27.647673461646715</v>
      </c>
      <c r="X211" s="98">
        <v>23.160742440353133</v>
      </c>
      <c r="Y211" s="98">
        <v>17.750533270415033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9446.6127246392207</v>
      </c>
      <c r="C214" s="117">
        <f t="shared" si="108"/>
        <v>8675.3880558759483</v>
      </c>
      <c r="D214" s="117">
        <f t="shared" si="108"/>
        <v>9435.0066944830542</v>
      </c>
      <c r="E214" s="117">
        <f t="shared" si="108"/>
        <v>9126.9441309368376</v>
      </c>
      <c r="F214" s="117">
        <f t="shared" si="108"/>
        <v>9051.4766442490472</v>
      </c>
      <c r="G214" s="117">
        <f t="shared" si="108"/>
        <v>8848.7451885202481</v>
      </c>
      <c r="H214" s="117">
        <f t="shared" si="108"/>
        <v>9035.5853530078821</v>
      </c>
      <c r="I214" s="117">
        <f t="shared" si="108"/>
        <v>8247.5600184569157</v>
      </c>
      <c r="J214" s="117">
        <f t="shared" si="108"/>
        <v>8494.3278255465484</v>
      </c>
      <c r="K214" s="117">
        <f t="shared" si="108"/>
        <v>8577.6397898437626</v>
      </c>
      <c r="L214" s="117">
        <f t="shared" si="108"/>
        <v>8991.5992733947278</v>
      </c>
      <c r="M214" s="117">
        <f t="shared" si="108"/>
        <v>9421.0612991963462</v>
      </c>
      <c r="N214" s="117">
        <f t="shared" si="108"/>
        <v>8766.8927699760443</v>
      </c>
      <c r="O214" s="117">
        <f t="shared" si="108"/>
        <v>8370.5366239090181</v>
      </c>
      <c r="P214" s="117">
        <f t="shared" si="108"/>
        <v>7955.7082174712141</v>
      </c>
      <c r="Q214" s="117">
        <f t="shared" si="108"/>
        <v>7424.4669175963545</v>
      </c>
      <c r="R214" s="117">
        <f t="shared" ref="R214:V214" si="109">R215+R218+R220+R233</f>
        <v>7766.2418927938843</v>
      </c>
      <c r="S214" s="117">
        <f t="shared" si="109"/>
        <v>7899.3433340196634</v>
      </c>
      <c r="T214" s="117">
        <f t="shared" si="109"/>
        <v>7609.5369707503442</v>
      </c>
      <c r="U214" s="117">
        <f t="shared" si="109"/>
        <v>7397.276934960335</v>
      </c>
      <c r="V214" s="117">
        <f t="shared" si="109"/>
        <v>8536.5549627781238</v>
      </c>
      <c r="W214" s="117">
        <f t="shared" ref="W214:Y214" si="110">W215+W218+W220+W233</f>
        <v>7967.1373812499169</v>
      </c>
      <c r="X214" s="117">
        <f t="shared" si="110"/>
        <v>7073.5325503503364</v>
      </c>
      <c r="Y214" s="117">
        <f t="shared" si="110"/>
        <v>6409.1795665232685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7488.8033975644121</v>
      </c>
      <c r="C215" s="122">
        <f t="shared" si="111"/>
        <v>6771.6735011561404</v>
      </c>
      <c r="D215" s="122">
        <f t="shared" si="111"/>
        <v>7410.6814064409309</v>
      </c>
      <c r="E215" s="122">
        <f t="shared" si="111"/>
        <v>7137.383540474405</v>
      </c>
      <c r="F215" s="122">
        <f t="shared" si="111"/>
        <v>7046.1385873795225</v>
      </c>
      <c r="G215" s="122">
        <f t="shared" si="111"/>
        <v>6787.9710764326574</v>
      </c>
      <c r="H215" s="122">
        <f t="shared" si="111"/>
        <v>6939.7218626213507</v>
      </c>
      <c r="I215" s="122">
        <f t="shared" si="111"/>
        <v>6150.0750925243428</v>
      </c>
      <c r="J215" s="122">
        <f t="shared" si="111"/>
        <v>6253.6194329126456</v>
      </c>
      <c r="K215" s="122">
        <f t="shared" si="111"/>
        <v>6266.9384981041676</v>
      </c>
      <c r="L215" s="122">
        <f t="shared" si="111"/>
        <v>6669.3144121563691</v>
      </c>
      <c r="M215" s="122">
        <f t="shared" si="111"/>
        <v>6994.2628585173525</v>
      </c>
      <c r="N215" s="122">
        <f t="shared" si="111"/>
        <v>6487.7291024833694</v>
      </c>
      <c r="O215" s="122">
        <f t="shared" si="111"/>
        <v>6186.7670689423867</v>
      </c>
      <c r="P215" s="122">
        <f t="shared" si="111"/>
        <v>5799.3534298600543</v>
      </c>
      <c r="Q215" s="122">
        <f t="shared" si="111"/>
        <v>5208.251865510334</v>
      </c>
      <c r="R215" s="122">
        <f t="shared" ref="R215:V215" si="112">SUM(R216:R217)</f>
        <v>5529.0638357198986</v>
      </c>
      <c r="S215" s="122">
        <f t="shared" si="112"/>
        <v>5585.7308047876459</v>
      </c>
      <c r="T215" s="122">
        <f t="shared" si="112"/>
        <v>5326.1803952656901</v>
      </c>
      <c r="U215" s="122">
        <f t="shared" si="112"/>
        <v>5154.7598162209597</v>
      </c>
      <c r="V215" s="122">
        <f t="shared" si="112"/>
        <v>6146.9035277806497</v>
      </c>
      <c r="W215" s="122">
        <f t="shared" ref="W215:Y215" si="113">SUM(W216:W217)</f>
        <v>5501.168727899465</v>
      </c>
      <c r="X215" s="122">
        <f t="shared" si="113"/>
        <v>4654.1332579949922</v>
      </c>
      <c r="Y215" s="122">
        <f t="shared" si="113"/>
        <v>4032.9892903122068</v>
      </c>
      <c r="DA215" s="130" t="s">
        <v>2319</v>
      </c>
    </row>
    <row r="216" spans="1:105" ht="12" customHeight="1" x14ac:dyDescent="0.25">
      <c r="A216" s="97" t="s">
        <v>199</v>
      </c>
      <c r="B216" s="98">
        <v>7461.5580824882418</v>
      </c>
      <c r="C216" s="98">
        <v>6746.9288874531385</v>
      </c>
      <c r="D216" s="98">
        <v>7382.80986860954</v>
      </c>
      <c r="E216" s="98">
        <v>7110.1321011317768</v>
      </c>
      <c r="F216" s="98">
        <v>7018.888879929892</v>
      </c>
      <c r="G216" s="98">
        <v>6761.6884586517626</v>
      </c>
      <c r="H216" s="98">
        <v>6912.447524242164</v>
      </c>
      <c r="I216" s="98">
        <v>6125.6528452195435</v>
      </c>
      <c r="J216" s="98">
        <v>6228.2685159713537</v>
      </c>
      <c r="K216" s="98">
        <v>6241.2296385652098</v>
      </c>
      <c r="L216" s="98">
        <v>6641.2570986827513</v>
      </c>
      <c r="M216" s="98">
        <v>6964.1824142911846</v>
      </c>
      <c r="N216" s="98">
        <v>6459.6155820666081</v>
      </c>
      <c r="O216" s="98">
        <v>6159.1645619853653</v>
      </c>
      <c r="P216" s="98">
        <v>5773.5827700642812</v>
      </c>
      <c r="Q216" s="98">
        <v>5184.8516423755891</v>
      </c>
      <c r="R216" s="98">
        <v>5504.1332191944384</v>
      </c>
      <c r="S216" s="98">
        <v>5560.1612605065529</v>
      </c>
      <c r="T216" s="98">
        <v>5301.5354156874509</v>
      </c>
      <c r="U216" s="98">
        <v>5130.7108588230922</v>
      </c>
      <c r="V216" s="98">
        <v>6117.7385970544328</v>
      </c>
      <c r="W216" s="98">
        <v>5474.6888106384677</v>
      </c>
      <c r="X216" s="98">
        <v>4631.5116051879959</v>
      </c>
      <c r="Y216" s="98">
        <v>4013.0112144453283</v>
      </c>
      <c r="DA216" s="63" t="s">
        <v>2320</v>
      </c>
    </row>
    <row r="217" spans="1:105" ht="12" customHeight="1" x14ac:dyDescent="0.25">
      <c r="A217" s="97" t="s">
        <v>53</v>
      </c>
      <c r="B217" s="98">
        <v>27.245315076170176</v>
      </c>
      <c r="C217" s="98">
        <v>24.744613703001928</v>
      </c>
      <c r="D217" s="98">
        <v>27.871537831391212</v>
      </c>
      <c r="E217" s="98">
        <v>27.251439342627869</v>
      </c>
      <c r="F217" s="98">
        <v>27.249707449630247</v>
      </c>
      <c r="G217" s="98">
        <v>26.282617780894562</v>
      </c>
      <c r="H217" s="98">
        <v>27.274338379186663</v>
      </c>
      <c r="I217" s="98">
        <v>24.422247304799814</v>
      </c>
      <c r="J217" s="98">
        <v>25.350916941291814</v>
      </c>
      <c r="K217" s="98">
        <v>25.708859538957931</v>
      </c>
      <c r="L217" s="98">
        <v>28.057313473617981</v>
      </c>
      <c r="M217" s="98">
        <v>30.080444226167835</v>
      </c>
      <c r="N217" s="98">
        <v>28.113520416761183</v>
      </c>
      <c r="O217" s="98">
        <v>27.602506957021223</v>
      </c>
      <c r="P217" s="98">
        <v>25.770659795773138</v>
      </c>
      <c r="Q217" s="98">
        <v>23.400223134744987</v>
      </c>
      <c r="R217" s="98">
        <v>24.930616525460106</v>
      </c>
      <c r="S217" s="98">
        <v>25.569544281092696</v>
      </c>
      <c r="T217" s="98">
        <v>24.644979578238697</v>
      </c>
      <c r="U217" s="98">
        <v>24.048957397867298</v>
      </c>
      <c r="V217" s="98">
        <v>29.1649307262166</v>
      </c>
      <c r="W217" s="98">
        <v>26.479917260997713</v>
      </c>
      <c r="X217" s="98">
        <v>22.621652806996174</v>
      </c>
      <c r="Y217" s="98">
        <v>19.978075866878395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4.8202135621255131</v>
      </c>
      <c r="C218" s="122">
        <f t="shared" si="114"/>
        <v>6.3304182268107221</v>
      </c>
      <c r="D218" s="122">
        <f t="shared" si="114"/>
        <v>5.3778129396089254</v>
      </c>
      <c r="E218" s="122">
        <f t="shared" si="114"/>
        <v>9.1795869625811033</v>
      </c>
      <c r="F218" s="122">
        <f t="shared" si="114"/>
        <v>6.1406239775838332</v>
      </c>
      <c r="G218" s="122">
        <f t="shared" si="114"/>
        <v>7.2498664837944746</v>
      </c>
      <c r="H218" s="122">
        <f t="shared" si="114"/>
        <v>11.293570558769645</v>
      </c>
      <c r="I218" s="122">
        <f t="shared" si="114"/>
        <v>24.624224180241288</v>
      </c>
      <c r="J218" s="122">
        <f t="shared" si="114"/>
        <v>17.771673737569881</v>
      </c>
      <c r="K218" s="122">
        <f t="shared" si="114"/>
        <v>16.840123003300945</v>
      </c>
      <c r="L218" s="122">
        <f t="shared" si="114"/>
        <v>23.882546047165992</v>
      </c>
      <c r="M218" s="122">
        <f t="shared" si="114"/>
        <v>17.798383878031316</v>
      </c>
      <c r="N218" s="122">
        <f t="shared" si="114"/>
        <v>50.227567711867074</v>
      </c>
      <c r="O218" s="122">
        <f t="shared" si="114"/>
        <v>23.976488907683439</v>
      </c>
      <c r="P218" s="122">
        <f t="shared" si="114"/>
        <v>22.3907332403192</v>
      </c>
      <c r="Q218" s="122">
        <f t="shared" si="114"/>
        <v>38.808808819936438</v>
      </c>
      <c r="R218" s="122">
        <f t="shared" si="114"/>
        <v>41.104589054173488</v>
      </c>
      <c r="S218" s="122">
        <f t="shared" si="114"/>
        <v>42.655992262555827</v>
      </c>
      <c r="T218" s="122">
        <f t="shared" si="114"/>
        <v>37.717342982289807</v>
      </c>
      <c r="U218" s="122">
        <f t="shared" si="114"/>
        <v>41.434146023102919</v>
      </c>
      <c r="V218" s="122">
        <f t="shared" si="114"/>
        <v>42.348273568245105</v>
      </c>
      <c r="W218" s="122">
        <f t="shared" si="114"/>
        <v>43.685964802091426</v>
      </c>
      <c r="X218" s="122">
        <f t="shared" si="114"/>
        <v>41.553146089023421</v>
      </c>
      <c r="Y218" s="122">
        <f t="shared" si="114"/>
        <v>40.637158589673987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4.8202135621255131</v>
      </c>
      <c r="C219" s="98">
        <f>RES_hhdet_fech!C86</f>
        <v>6.3304182268107221</v>
      </c>
      <c r="D219" s="98">
        <f>RES_hhdet_fech!D86</f>
        <v>5.3778129396089254</v>
      </c>
      <c r="E219" s="98">
        <f>RES_hhdet_fech!E86</f>
        <v>9.1795869625811033</v>
      </c>
      <c r="F219" s="98">
        <f>RES_hhdet_fech!F86</f>
        <v>6.1406239775838332</v>
      </c>
      <c r="G219" s="98">
        <f>RES_hhdet_fech!G86</f>
        <v>7.2498664837944746</v>
      </c>
      <c r="H219" s="98">
        <f>RES_hhdet_fech!H86</f>
        <v>11.293570558769645</v>
      </c>
      <c r="I219" s="98">
        <f>RES_hhdet_fech!I86</f>
        <v>24.624224180241288</v>
      </c>
      <c r="J219" s="98">
        <f>RES_hhdet_fech!J86</f>
        <v>17.771673737569881</v>
      </c>
      <c r="K219" s="98">
        <f>RES_hhdet_fech!K86</f>
        <v>16.840123003300945</v>
      </c>
      <c r="L219" s="98">
        <f>RES_hhdet_fech!L86</f>
        <v>23.882546047165992</v>
      </c>
      <c r="M219" s="98">
        <f>RES_hhdet_fech!M86</f>
        <v>17.798383878031316</v>
      </c>
      <c r="N219" s="98">
        <f>RES_hhdet_fech!N86</f>
        <v>50.227567711867074</v>
      </c>
      <c r="O219" s="98">
        <f>RES_hhdet_fech!O86</f>
        <v>23.976488907683439</v>
      </c>
      <c r="P219" s="98">
        <f>RES_hhdet_fech!P86</f>
        <v>22.3907332403192</v>
      </c>
      <c r="Q219" s="98">
        <f>RES_hhdet_fech!Q86</f>
        <v>38.808808819936438</v>
      </c>
      <c r="R219" s="98">
        <f>RES_hhdet_fech!R86</f>
        <v>41.104589054173488</v>
      </c>
      <c r="S219" s="98">
        <f>RES_hhdet_fech!S86</f>
        <v>42.655992262555827</v>
      </c>
      <c r="T219" s="98">
        <f>RES_hhdet_fech!T86</f>
        <v>37.717342982289807</v>
      </c>
      <c r="U219" s="98">
        <f>RES_hhdet_fech!U86</f>
        <v>41.434146023102919</v>
      </c>
      <c r="V219" s="98">
        <f>RES_hhdet_fech!V86</f>
        <v>42.348273568245105</v>
      </c>
      <c r="W219" s="98">
        <f>RES_hhdet_fech!W86</f>
        <v>43.685964802091426</v>
      </c>
      <c r="X219" s="98">
        <f>RES_hhdet_fech!X86</f>
        <v>41.553146089023421</v>
      </c>
      <c r="Y219" s="98">
        <f>RES_hhdet_fech!Y86</f>
        <v>40.637158589673987</v>
      </c>
      <c r="DA219" s="63" t="s">
        <v>2323</v>
      </c>
    </row>
    <row r="220" spans="1:105" ht="12" customHeight="1" x14ac:dyDescent="0.25">
      <c r="A220" s="121" t="s">
        <v>55</v>
      </c>
      <c r="B220" s="122">
        <v>1299.3205177386283</v>
      </c>
      <c r="C220" s="122">
        <v>1229.3319691401268</v>
      </c>
      <c r="D220" s="122">
        <v>1351.6613244187431</v>
      </c>
      <c r="E220" s="122">
        <v>1298.3570769911566</v>
      </c>
      <c r="F220" s="122">
        <v>1272.1803358482782</v>
      </c>
      <c r="G220" s="122">
        <v>1331.4507858948275</v>
      </c>
      <c r="H220" s="122">
        <v>1351.093458729338</v>
      </c>
      <c r="I220" s="122">
        <v>1326.7188608797981</v>
      </c>
      <c r="J220" s="122">
        <v>1470.2278834184237</v>
      </c>
      <c r="K220" s="122">
        <v>1524.7339975203779</v>
      </c>
      <c r="L220" s="122">
        <v>1549.3572619480005</v>
      </c>
      <c r="M220" s="122">
        <v>1605.9945586967526</v>
      </c>
      <c r="N220" s="122">
        <v>1481.7032773076301</v>
      </c>
      <c r="O220" s="122">
        <v>1439.4942438655776</v>
      </c>
      <c r="P220" s="122">
        <v>1435.5679191767015</v>
      </c>
      <c r="Q220" s="122">
        <v>1358.9564161687097</v>
      </c>
      <c r="R220" s="122">
        <v>1390.7703169164749</v>
      </c>
      <c r="S220" s="122">
        <v>1453.7880481001339</v>
      </c>
      <c r="T220" s="122">
        <v>1448.2253475467678</v>
      </c>
      <c r="U220" s="122">
        <v>1420.2606015450256</v>
      </c>
      <c r="V220" s="122">
        <v>1502.8353183809832</v>
      </c>
      <c r="W220" s="122">
        <v>1565.2151737658633</v>
      </c>
      <c r="X220" s="122">
        <v>1558.5299932597984</v>
      </c>
      <c r="Y220" s="122">
        <v>1548.6880717926622</v>
      </c>
      <c r="DA220" s="130" t="s">
        <v>2324</v>
      </c>
    </row>
    <row r="221" spans="1:105" ht="12" customHeight="1" x14ac:dyDescent="0.25">
      <c r="A221" s="97" t="s">
        <v>132</v>
      </c>
      <c r="B221" s="98">
        <v>1613.0470154906889</v>
      </c>
      <c r="C221" s="98">
        <v>1745.1383956779966</v>
      </c>
      <c r="D221" s="98">
        <v>1654.2772993519118</v>
      </c>
      <c r="E221" s="98">
        <v>1501.2405204258905</v>
      </c>
      <c r="F221" s="98">
        <v>1614.8157736356893</v>
      </c>
      <c r="G221" s="98">
        <v>1592.3056538182639</v>
      </c>
      <c r="H221" s="98">
        <v>1521.5956929353129</v>
      </c>
      <c r="I221" s="98">
        <v>1508.3900662530239</v>
      </c>
      <c r="J221" s="98">
        <v>1586.0644411779126</v>
      </c>
      <c r="K221" s="98">
        <v>1661.127532282449</v>
      </c>
      <c r="L221" s="98">
        <v>1641.1853456203633</v>
      </c>
      <c r="M221" s="98">
        <v>1663.5112799563619</v>
      </c>
      <c r="N221" s="98">
        <v>1638.5242013068137</v>
      </c>
      <c r="O221" s="98">
        <v>1601.1054762520416</v>
      </c>
      <c r="P221" s="98">
        <v>1604.1231473058608</v>
      </c>
      <c r="Q221" s="98">
        <v>1261.4311066188432</v>
      </c>
      <c r="R221" s="98">
        <v>1419.121175829325</v>
      </c>
      <c r="S221" s="98">
        <v>1493.61194375185</v>
      </c>
      <c r="T221" s="98">
        <v>1458.1435169457657</v>
      </c>
      <c r="U221" s="98">
        <v>1412.9760480424552</v>
      </c>
      <c r="V221" s="98">
        <v>1744.6045894070621</v>
      </c>
      <c r="W221" s="98">
        <v>1622.8670170492801</v>
      </c>
      <c r="X221" s="98">
        <v>1568.8155418833851</v>
      </c>
      <c r="Y221" s="98">
        <v>1548.5176259863888</v>
      </c>
      <c r="DA221" s="63" t="s">
        <v>2325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1111.5240394762868</v>
      </c>
      <c r="M222" s="98">
        <v>1151.3704117957159</v>
      </c>
      <c r="N222" s="98">
        <v>1158.4577771557881</v>
      </c>
      <c r="O222" s="98">
        <v>1175.2381830225222</v>
      </c>
      <c r="P222" s="98">
        <v>1188.7428662661321</v>
      </c>
      <c r="Q222" s="98">
        <v>931.30616477568242</v>
      </c>
      <c r="R222" s="98">
        <v>1068.0625094299107</v>
      </c>
      <c r="S222" s="98">
        <v>1155.0512892183508</v>
      </c>
      <c r="T222" s="98">
        <v>1137.5525602042906</v>
      </c>
      <c r="U222" s="98">
        <v>1122.0700064486412</v>
      </c>
      <c r="V222" s="98">
        <v>1389.7722893873802</v>
      </c>
      <c r="W222" s="98">
        <v>1308.8679296351816</v>
      </c>
      <c r="X222" s="98">
        <v>1279.0386249613312</v>
      </c>
      <c r="Y222" s="98">
        <v>1267.2532294695411</v>
      </c>
      <c r="DA222" s="63" t="s">
        <v>2326</v>
      </c>
    </row>
    <row r="223" spans="1:105" ht="12" customHeight="1" x14ac:dyDescent="0.25">
      <c r="A223" s="100" t="s">
        <v>199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509.66999252987176</v>
      </c>
      <c r="M223" s="101">
        <v>513.01405009068799</v>
      </c>
      <c r="N223" s="101">
        <v>486.04273870612207</v>
      </c>
      <c r="O223" s="101">
        <v>519.8207082517373</v>
      </c>
      <c r="P223" s="101">
        <v>542.8379701692204</v>
      </c>
      <c r="Q223" s="101">
        <v>403.10416624621229</v>
      </c>
      <c r="R223" s="101">
        <v>492.1045548839403</v>
      </c>
      <c r="S223" s="101">
        <v>559.81135000342215</v>
      </c>
      <c r="T223" s="101">
        <v>526.8457624172554</v>
      </c>
      <c r="U223" s="101">
        <v>521.38393824951527</v>
      </c>
      <c r="V223" s="101">
        <v>646.23405235344956</v>
      </c>
      <c r="W223" s="101">
        <v>610.79545499211918</v>
      </c>
      <c r="X223" s="101">
        <v>591.03790602367997</v>
      </c>
      <c r="Y223" s="101">
        <v>572.64553477238724</v>
      </c>
      <c r="DA223" s="131" t="s">
        <v>2327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601.85404694641511</v>
      </c>
      <c r="M224" s="104">
        <v>638.35636170502823</v>
      </c>
      <c r="N224" s="104">
        <v>672.4150384496661</v>
      </c>
      <c r="O224" s="104">
        <v>655.41747477078502</v>
      </c>
      <c r="P224" s="104">
        <v>645.90489609691178</v>
      </c>
      <c r="Q224" s="104">
        <v>528.20199852947019</v>
      </c>
      <c r="R224" s="104">
        <v>575.95795454597032</v>
      </c>
      <c r="S224" s="104">
        <v>595.23993921492888</v>
      </c>
      <c r="T224" s="104">
        <v>610.70679778703516</v>
      </c>
      <c r="U224" s="104">
        <v>600.68606819912623</v>
      </c>
      <c r="V224" s="104">
        <v>743.53823703393073</v>
      </c>
      <c r="W224" s="104">
        <v>698.07247464306238</v>
      </c>
      <c r="X224" s="104">
        <v>688.00071893765119</v>
      </c>
      <c r="Y224" s="104">
        <v>694.60769469715387</v>
      </c>
      <c r="DA224" s="132" t="s">
        <v>2328</v>
      </c>
    </row>
    <row r="225" spans="1:105" ht="12" customHeight="1" x14ac:dyDescent="0.25">
      <c r="A225" s="106" t="s">
        <v>124</v>
      </c>
      <c r="B225" s="101">
        <v>1404.0537673469823</v>
      </c>
      <c r="C225" s="101">
        <v>1451.5841660300935</v>
      </c>
      <c r="D225" s="101">
        <v>1374.938425564186</v>
      </c>
      <c r="E225" s="101">
        <v>1411.8779429293943</v>
      </c>
      <c r="F225" s="101">
        <v>1424.5322551278739</v>
      </c>
      <c r="G225" s="101">
        <v>1452.3652187587306</v>
      </c>
      <c r="H225" s="101">
        <v>1485.6858507617919</v>
      </c>
      <c r="I225" s="101">
        <v>1516.4520502333423</v>
      </c>
      <c r="J225" s="101">
        <v>1586.9332672273388</v>
      </c>
      <c r="K225" s="101">
        <v>1663.1245030310254</v>
      </c>
      <c r="L225" s="101">
        <v>1712.1548275174475</v>
      </c>
      <c r="M225" s="101">
        <v>1774.4338359763676</v>
      </c>
      <c r="N225" s="101">
        <v>1687.3278770753168</v>
      </c>
      <c r="O225" s="101">
        <v>1598.5936634076015</v>
      </c>
      <c r="P225" s="101">
        <v>1609.8223795390672</v>
      </c>
      <c r="Q225" s="101">
        <v>1610.4592547830441</v>
      </c>
      <c r="R225" s="101">
        <v>1498.6783779785164</v>
      </c>
      <c r="S225" s="101">
        <v>1535.3340278831542</v>
      </c>
      <c r="T225" s="101">
        <v>1544.2796168075859</v>
      </c>
      <c r="U225" s="101">
        <v>1459.1729289889333</v>
      </c>
      <c r="V225" s="101">
        <v>1557.7453759578241</v>
      </c>
      <c r="W225" s="101">
        <v>1719.0792486404664</v>
      </c>
      <c r="X225" s="101">
        <v>1624.4524661593023</v>
      </c>
      <c r="Y225" s="101">
        <v>1455.1321247483272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1158.3456631543054</v>
      </c>
      <c r="M226" s="104">
        <v>1206.9613513685379</v>
      </c>
      <c r="N226" s="104">
        <v>1147.5953868393542</v>
      </c>
      <c r="O226" s="104">
        <v>1117.1949852535108</v>
      </c>
      <c r="P226" s="104">
        <v>1154.4230872510911</v>
      </c>
      <c r="Q226" s="104">
        <v>1153.3398673044678</v>
      </c>
      <c r="R226" s="104">
        <v>1102.8198218911116</v>
      </c>
      <c r="S226" s="104">
        <v>1147.7598847927395</v>
      </c>
      <c r="T226" s="104">
        <v>986.22606692772069</v>
      </c>
      <c r="U226" s="104">
        <v>1772.5054128070467</v>
      </c>
      <c r="V226" s="104">
        <v>0</v>
      </c>
      <c r="W226" s="104">
        <v>0</v>
      </c>
      <c r="X226" s="104">
        <v>1209.5970763747378</v>
      </c>
      <c r="Y226" s="104">
        <v>1134.7360255627802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567.6673702451244</v>
      </c>
      <c r="M227" s="98">
        <v>578.87319071352488</v>
      </c>
      <c r="N227" s="98">
        <v>520.4675006969909</v>
      </c>
      <c r="O227" s="98">
        <v>530.64177153274773</v>
      </c>
      <c r="P227" s="98">
        <v>565.39314498245017</v>
      </c>
      <c r="Q227" s="98">
        <v>534.83415002686809</v>
      </c>
      <c r="R227" s="98">
        <v>540.69216764489943</v>
      </c>
      <c r="S227" s="98">
        <v>552.99348458039333</v>
      </c>
      <c r="T227" s="98">
        <v>92.225553234418015</v>
      </c>
      <c r="U227" s="98">
        <v>16.291194141261236</v>
      </c>
      <c r="V227" s="98">
        <v>0</v>
      </c>
      <c r="W227" s="98">
        <v>0</v>
      </c>
      <c r="X227" s="98">
        <v>320.25254180886441</v>
      </c>
      <c r="Y227" s="98">
        <v>457.86394685338428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590.6782929091811</v>
      </c>
      <c r="M228" s="98">
        <v>628.08816065501298</v>
      </c>
      <c r="N228" s="98">
        <v>627.12788614236342</v>
      </c>
      <c r="O228" s="98">
        <v>586.5532137207631</v>
      </c>
      <c r="P228" s="98">
        <v>589.02994226864087</v>
      </c>
      <c r="Q228" s="98">
        <v>618.50571727759973</v>
      </c>
      <c r="R228" s="98">
        <v>562.12765424621216</v>
      </c>
      <c r="S228" s="98">
        <v>594.76640021234618</v>
      </c>
      <c r="T228" s="98">
        <v>894.00051369330276</v>
      </c>
      <c r="U228" s="98">
        <v>1756.2142186657857</v>
      </c>
      <c r="V228" s="98">
        <v>0</v>
      </c>
      <c r="W228" s="98">
        <v>0</v>
      </c>
      <c r="X228" s="98">
        <v>889.34453456587323</v>
      </c>
      <c r="Y228" s="98">
        <v>676.87207870939619</v>
      </c>
      <c r="DA228" s="63" t="s">
        <v>2332</v>
      </c>
    </row>
    <row r="229" spans="1:105" ht="12" customHeight="1" x14ac:dyDescent="0.25">
      <c r="A229" s="106" t="s">
        <v>122</v>
      </c>
      <c r="B229" s="101">
        <v>1270.9519064273484</v>
      </c>
      <c r="C229" s="101">
        <v>1181.535170208881</v>
      </c>
      <c r="D229" s="101">
        <v>1325.3689821696532</v>
      </c>
      <c r="E229" s="101">
        <v>1279.9412933293331</v>
      </c>
      <c r="F229" s="101">
        <v>1239.1848572540994</v>
      </c>
      <c r="G229" s="101">
        <v>1303.9634176867748</v>
      </c>
      <c r="H229" s="101">
        <v>1331.5442227702922</v>
      </c>
      <c r="I229" s="101">
        <v>1304.9790774588193</v>
      </c>
      <c r="J229" s="101">
        <v>1455.4907077621567</v>
      </c>
      <c r="K229" s="101">
        <v>1506.1515760487689</v>
      </c>
      <c r="L229" s="101">
        <v>1567.006548878825</v>
      </c>
      <c r="M229" s="101">
        <v>1634.3843972573757</v>
      </c>
      <c r="N229" s="101">
        <v>1494.5170520603247</v>
      </c>
      <c r="O229" s="101">
        <v>1453.8104002615346</v>
      </c>
      <c r="P229" s="101">
        <v>1450.8150214806569</v>
      </c>
      <c r="Q229" s="101">
        <v>1400.100756786474</v>
      </c>
      <c r="R229" s="101">
        <v>1418.986228974994</v>
      </c>
      <c r="S229" s="101">
        <v>1481.6018202339383</v>
      </c>
      <c r="T229" s="101">
        <v>1480.3670737022762</v>
      </c>
      <c r="U229" s="101">
        <v>1453.7235600835968</v>
      </c>
      <c r="V229" s="101">
        <v>1514.3371400036456</v>
      </c>
      <c r="W229" s="101">
        <v>1592.6423130648363</v>
      </c>
      <c r="X229" s="101">
        <v>1591.5058324876793</v>
      </c>
      <c r="Y229" s="101">
        <v>1580.668388780753</v>
      </c>
      <c r="DA229" s="131" t="s">
        <v>2333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1137.6130188365469</v>
      </c>
      <c r="M230" s="104">
        <v>1183.9343194025357</v>
      </c>
      <c r="N230" s="104">
        <v>1077.4179480795369</v>
      </c>
      <c r="O230" s="104">
        <v>1066.8373444216002</v>
      </c>
      <c r="P230" s="104">
        <v>1081.252243438212</v>
      </c>
      <c r="Q230" s="104">
        <v>1048.0665680096683</v>
      </c>
      <c r="R230" s="104">
        <v>1083.9608765657567</v>
      </c>
      <c r="S230" s="104">
        <v>1148.8270707418158</v>
      </c>
      <c r="T230" s="104">
        <v>1137.1212431546426</v>
      </c>
      <c r="U230" s="104">
        <v>1129.9680234525272</v>
      </c>
      <c r="V230" s="104">
        <v>1199.4760060627721</v>
      </c>
      <c r="W230" s="104">
        <v>1275.5798835244298</v>
      </c>
      <c r="X230" s="104">
        <v>1285.9314158989991</v>
      </c>
      <c r="Y230" s="104">
        <v>1291.3726873857397</v>
      </c>
      <c r="DA230" s="132" t="s">
        <v>2334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536.67573134730037</v>
      </c>
      <c r="M231" s="98">
        <v>543.65456651200634</v>
      </c>
      <c r="N231" s="98">
        <v>466.43854264093227</v>
      </c>
      <c r="O231" s="98">
        <v>486.12024285845365</v>
      </c>
      <c r="P231" s="98">
        <v>506.05845386464028</v>
      </c>
      <c r="Q231" s="98">
        <v>463.07889650280458</v>
      </c>
      <c r="R231" s="98">
        <v>505.60203702116075</v>
      </c>
      <c r="S231" s="98">
        <v>557.64104866697232</v>
      </c>
      <c r="T231" s="98">
        <v>517.76197115022796</v>
      </c>
      <c r="U231" s="98">
        <v>510.48257798276688</v>
      </c>
      <c r="V231" s="98">
        <v>549.70904978610224</v>
      </c>
      <c r="W231" s="98">
        <v>584.00789913649021</v>
      </c>
      <c r="X231" s="98">
        <v>583.32469671335821</v>
      </c>
      <c r="Y231" s="98">
        <v>576.63399056403262</v>
      </c>
      <c r="DA231" s="63" t="s">
        <v>2335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600.93728748924661</v>
      </c>
      <c r="M232" s="98">
        <v>640.27975289052927</v>
      </c>
      <c r="N232" s="98">
        <v>610.97940543860466</v>
      </c>
      <c r="O232" s="98">
        <v>580.71710156314657</v>
      </c>
      <c r="P232" s="98">
        <v>575.19378957357173</v>
      </c>
      <c r="Q232" s="98">
        <v>584.98767150686388</v>
      </c>
      <c r="R232" s="98">
        <v>578.35883954459632</v>
      </c>
      <c r="S232" s="98">
        <v>591.18602207484366</v>
      </c>
      <c r="T232" s="98">
        <v>619.35927200441472</v>
      </c>
      <c r="U232" s="98">
        <v>619.48544546976029</v>
      </c>
      <c r="V232" s="98">
        <v>649.7669562766697</v>
      </c>
      <c r="W232" s="98">
        <v>691.57198438793966</v>
      </c>
      <c r="X232" s="98">
        <v>702.60671918564117</v>
      </c>
      <c r="Y232" s="98">
        <v>714.73869682170698</v>
      </c>
      <c r="DA232" s="63" t="s">
        <v>2336</v>
      </c>
    </row>
    <row r="233" spans="1:105" ht="12" customHeight="1" x14ac:dyDescent="0.25">
      <c r="A233" s="121" t="s">
        <v>54</v>
      </c>
      <c r="B233" s="122">
        <v>653.66859577405455</v>
      </c>
      <c r="C233" s="122">
        <v>668.05216735287001</v>
      </c>
      <c r="D233" s="122">
        <v>667.28615068377064</v>
      </c>
      <c r="E233" s="122">
        <v>682.0239265086941</v>
      </c>
      <c r="F233" s="122">
        <v>727.01709704366249</v>
      </c>
      <c r="G233" s="122">
        <v>722.07345970896802</v>
      </c>
      <c r="H233" s="122">
        <v>733.47646109842367</v>
      </c>
      <c r="I233" s="122">
        <v>746.14184087253363</v>
      </c>
      <c r="J233" s="122">
        <v>752.70883547791061</v>
      </c>
      <c r="K233" s="122">
        <v>769.12717121591641</v>
      </c>
      <c r="L233" s="122">
        <v>749.04505324319177</v>
      </c>
      <c r="M233" s="122">
        <v>803.00549810421001</v>
      </c>
      <c r="N233" s="122">
        <v>747.23282247317775</v>
      </c>
      <c r="O233" s="122">
        <v>720.29882219337048</v>
      </c>
      <c r="P233" s="122">
        <v>698.39613519413865</v>
      </c>
      <c r="Q233" s="122">
        <v>818.4498270973744</v>
      </c>
      <c r="R233" s="122">
        <v>805.30315110333663</v>
      </c>
      <c r="S233" s="122">
        <v>817.16848886932769</v>
      </c>
      <c r="T233" s="122">
        <v>797.4138849555967</v>
      </c>
      <c r="U233" s="122">
        <v>780.8223711712468</v>
      </c>
      <c r="V233" s="122">
        <v>844.46784304824473</v>
      </c>
      <c r="W233" s="122">
        <v>857.06751478249726</v>
      </c>
      <c r="X233" s="122">
        <v>819.31615300652243</v>
      </c>
      <c r="Y233" s="122">
        <v>786.86504582872578</v>
      </c>
      <c r="DA233" s="130" t="s">
        <v>2337</v>
      </c>
    </row>
    <row r="234" spans="1:105" ht="12" customHeight="1" x14ac:dyDescent="0.25">
      <c r="A234" s="97" t="s">
        <v>202</v>
      </c>
      <c r="B234" s="98">
        <v>772.17182473629714</v>
      </c>
      <c r="C234" s="98">
        <v>793.57404083712902</v>
      </c>
      <c r="D234" s="98">
        <v>836.4183925020377</v>
      </c>
      <c r="E234" s="98">
        <v>785.09442665422932</v>
      </c>
      <c r="F234" s="98">
        <v>902.9452739053603</v>
      </c>
      <c r="G234" s="98">
        <v>856.29786568690963</v>
      </c>
      <c r="H234" s="98">
        <v>860.63148927262932</v>
      </c>
      <c r="I234" s="98">
        <v>905.6350959465841</v>
      </c>
      <c r="J234" s="98">
        <v>914.83838895343297</v>
      </c>
      <c r="K234" s="98">
        <v>934.85509456225407</v>
      </c>
      <c r="L234" s="98">
        <v>913.88989781234557</v>
      </c>
      <c r="M234" s="98">
        <v>939.7633882508926</v>
      </c>
      <c r="N234" s="98">
        <v>924.2562895422052</v>
      </c>
      <c r="O234" s="98">
        <v>859.93901890344807</v>
      </c>
      <c r="P234" s="98">
        <v>768.29281784546436</v>
      </c>
      <c r="Q234" s="98">
        <v>1050.4332369568087</v>
      </c>
      <c r="R234" s="98">
        <v>1031.4435627381934</v>
      </c>
      <c r="S234" s="98">
        <v>1011.8538041209523</v>
      </c>
      <c r="T234" s="98">
        <v>986.57621547690883</v>
      </c>
      <c r="U234" s="98">
        <v>962.74713597945004</v>
      </c>
      <c r="V234" s="98">
        <v>1206.790629004774</v>
      </c>
      <c r="W234" s="98">
        <v>1114.8821329955356</v>
      </c>
      <c r="X234" s="98">
        <v>1067.4430115443054</v>
      </c>
      <c r="Y234" s="98">
        <v>1041.5554176067212</v>
      </c>
      <c r="DA234" s="63" t="s">
        <v>2338</v>
      </c>
    </row>
    <row r="235" spans="1:105" ht="12" customHeight="1" x14ac:dyDescent="0.25">
      <c r="A235" s="97" t="s">
        <v>50</v>
      </c>
      <c r="B235" s="98">
        <v>758.22441547433482</v>
      </c>
      <c r="C235" s="98">
        <v>808.19714238481038</v>
      </c>
      <c r="D235" s="98">
        <v>775.12554569645033</v>
      </c>
      <c r="E235" s="98">
        <v>891.21327672914344</v>
      </c>
      <c r="F235" s="98">
        <v>918.18312958203967</v>
      </c>
      <c r="G235" s="98">
        <v>902.83312385582815</v>
      </c>
      <c r="H235" s="98">
        <v>953.12604442130919</v>
      </c>
      <c r="I235" s="98">
        <v>899.87537933810552</v>
      </c>
      <c r="J235" s="98">
        <v>833.91099760644386</v>
      </c>
      <c r="K235" s="98">
        <v>931.1557405092351</v>
      </c>
      <c r="L235" s="98">
        <v>811.51861121095487</v>
      </c>
      <c r="M235" s="98">
        <v>1015.5300384605582</v>
      </c>
      <c r="N235" s="98">
        <v>917.69339585203113</v>
      </c>
      <c r="O235" s="98">
        <v>874.49087200582153</v>
      </c>
      <c r="P235" s="98">
        <v>812.67885692064044</v>
      </c>
      <c r="Q235" s="98">
        <v>1172.3600211406801</v>
      </c>
      <c r="R235" s="98">
        <v>985.70090917685661</v>
      </c>
      <c r="S235" s="98">
        <v>969.96623802427689</v>
      </c>
      <c r="T235" s="98">
        <v>990.7276311910324</v>
      </c>
      <c r="U235" s="98">
        <v>958.09050519457162</v>
      </c>
      <c r="V235" s="98">
        <v>1049.8898646459454</v>
      </c>
      <c r="W235" s="98">
        <v>1167.3041207723315</v>
      </c>
      <c r="X235" s="98">
        <v>1093.1940667029251</v>
      </c>
      <c r="Y235" s="98">
        <v>957.69372835411639</v>
      </c>
      <c r="DA235" s="63" t="s">
        <v>2339</v>
      </c>
    </row>
    <row r="236" spans="1:105" ht="12" customHeight="1" x14ac:dyDescent="0.25">
      <c r="A236" s="109" t="s">
        <v>120</v>
      </c>
      <c r="B236" s="33">
        <v>625.87359829984803</v>
      </c>
      <c r="C236" s="33">
        <v>633.72780046122091</v>
      </c>
      <c r="D236" s="33">
        <v>621.63037051764275</v>
      </c>
      <c r="E236" s="33">
        <v>629.06867719751369</v>
      </c>
      <c r="F236" s="33">
        <v>660.30896939344598</v>
      </c>
      <c r="G236" s="33">
        <v>663.89661548553988</v>
      </c>
      <c r="H236" s="33">
        <v>670.69835391918741</v>
      </c>
      <c r="I236" s="33">
        <v>691.15281639774821</v>
      </c>
      <c r="J236" s="33">
        <v>708.56372480037919</v>
      </c>
      <c r="K236" s="33">
        <v>711.86405506178357</v>
      </c>
      <c r="L236" s="33">
        <v>707.62104304309355</v>
      </c>
      <c r="M236" s="33">
        <v>744.31295365782819</v>
      </c>
      <c r="N236" s="33">
        <v>690.35629052683203</v>
      </c>
      <c r="O236" s="33">
        <v>671.10339963932608</v>
      </c>
      <c r="P236" s="33">
        <v>667.25532536563912</v>
      </c>
      <c r="Q236" s="33">
        <v>717.06903559461398</v>
      </c>
      <c r="R236" s="33">
        <v>726.4285091490475</v>
      </c>
      <c r="S236" s="33">
        <v>750.38527245640444</v>
      </c>
      <c r="T236" s="33">
        <v>731.69721222790974</v>
      </c>
      <c r="U236" s="33">
        <v>720.73341169515288</v>
      </c>
      <c r="V236" s="33">
        <v>746.81662993228008</v>
      </c>
      <c r="W236" s="33">
        <v>776.43827113171994</v>
      </c>
      <c r="X236" s="33">
        <v>754.79085895339517</v>
      </c>
      <c r="Y236" s="33">
        <v>737.89314157879937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4132.4441805581082</v>
      </c>
      <c r="C238" s="117">
        <f t="shared" si="115"/>
        <v>3899.1767698945018</v>
      </c>
      <c r="D238" s="117">
        <f t="shared" si="115"/>
        <v>4337.4513228664055</v>
      </c>
      <c r="E238" s="117">
        <f t="shared" si="115"/>
        <v>4303.6011730271539</v>
      </c>
      <c r="F238" s="117">
        <f t="shared" si="115"/>
        <v>4356.3764169073911</v>
      </c>
      <c r="G238" s="117">
        <f t="shared" si="115"/>
        <v>4340.6304624356908</v>
      </c>
      <c r="H238" s="117">
        <f t="shared" si="115"/>
        <v>4523.6019032549439</v>
      </c>
      <c r="I238" s="117">
        <f t="shared" si="115"/>
        <v>4278.9130441130756</v>
      </c>
      <c r="J238" s="117">
        <f t="shared" si="115"/>
        <v>4483.6080967170437</v>
      </c>
      <c r="K238" s="117">
        <f t="shared" si="115"/>
        <v>4611.6770077586098</v>
      </c>
      <c r="L238" s="117">
        <f t="shared" si="115"/>
        <v>4950.5325820659782</v>
      </c>
      <c r="M238" s="117">
        <f t="shared" si="115"/>
        <v>5277.9601413734736</v>
      </c>
      <c r="N238" s="117">
        <f t="shared" si="115"/>
        <v>5132.4633134963015</v>
      </c>
      <c r="O238" s="117">
        <f t="shared" si="115"/>
        <v>4956.4123371893611</v>
      </c>
      <c r="P238" s="117">
        <f t="shared" si="115"/>
        <v>4763.0646845509627</v>
      </c>
      <c r="Q238" s="117">
        <f t="shared" si="115"/>
        <v>4565.5826986917855</v>
      </c>
      <c r="R238" s="117">
        <f t="shared" ref="R238:V238" si="116">R239+R242+R244+R257</f>
        <v>4823.1510281740166</v>
      </c>
      <c r="S238" s="117">
        <f t="shared" si="116"/>
        <v>4979.8134904417866</v>
      </c>
      <c r="T238" s="117">
        <f t="shared" si="116"/>
        <v>4872.4856716263148</v>
      </c>
      <c r="U238" s="117">
        <f t="shared" si="116"/>
        <v>4819.3266270343365</v>
      </c>
      <c r="V238" s="117">
        <f t="shared" si="116"/>
        <v>5606.0553707859353</v>
      </c>
      <c r="W238" s="117">
        <f t="shared" ref="W238:Y238" si="117">W239+W242+W244+W257</f>
        <v>5334.4140259813148</v>
      </c>
      <c r="X238" s="117">
        <f t="shared" si="117"/>
        <v>4841.4984565179466</v>
      </c>
      <c r="Y238" s="117">
        <f t="shared" si="117"/>
        <v>4490.7264558888173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2968.4604290833704</v>
      </c>
      <c r="C239" s="122">
        <f t="shared" si="118"/>
        <v>2757.6800692150578</v>
      </c>
      <c r="D239" s="122">
        <f t="shared" si="118"/>
        <v>3123.6021578871628</v>
      </c>
      <c r="E239" s="122">
        <f t="shared" si="118"/>
        <v>3095.1608095541637</v>
      </c>
      <c r="F239" s="122">
        <f t="shared" si="118"/>
        <v>3135.1627493585793</v>
      </c>
      <c r="G239" s="122">
        <f t="shared" si="118"/>
        <v>3079.4399861947568</v>
      </c>
      <c r="H239" s="122">
        <f t="shared" si="118"/>
        <v>3225.9338783125186</v>
      </c>
      <c r="I239" s="122">
        <f t="shared" si="118"/>
        <v>2946.2842117828764</v>
      </c>
      <c r="J239" s="122">
        <f t="shared" si="118"/>
        <v>3071.9677867864129</v>
      </c>
      <c r="K239" s="122">
        <f t="shared" si="118"/>
        <v>3152.7683733393583</v>
      </c>
      <c r="L239" s="122">
        <f t="shared" si="118"/>
        <v>3446.6149924068686</v>
      </c>
      <c r="M239" s="122">
        <f t="shared" si="118"/>
        <v>3708.9758948169647</v>
      </c>
      <c r="N239" s="122">
        <f t="shared" si="118"/>
        <v>3568.5758113241782</v>
      </c>
      <c r="O239" s="122">
        <f t="shared" si="118"/>
        <v>3496.4822664798276</v>
      </c>
      <c r="P239" s="122">
        <f t="shared" si="118"/>
        <v>3309.6121520944575</v>
      </c>
      <c r="Q239" s="122">
        <f t="shared" si="118"/>
        <v>3013.1127916252085</v>
      </c>
      <c r="R239" s="122">
        <f t="shared" ref="R239:V239" si="119">SUM(R240:R241)</f>
        <v>3232.9653959724269</v>
      </c>
      <c r="S239" s="122">
        <f t="shared" si="119"/>
        <v>3311.48601619382</v>
      </c>
      <c r="T239" s="122">
        <f t="shared" si="119"/>
        <v>3209.891006421406</v>
      </c>
      <c r="U239" s="122">
        <f t="shared" si="119"/>
        <v>3146.3778570643526</v>
      </c>
      <c r="V239" s="122">
        <f t="shared" si="119"/>
        <v>3800.241989394045</v>
      </c>
      <c r="W239" s="122">
        <f t="shared" ref="W239:Y239" si="120">SUM(W240:W241)</f>
        <v>3439.5946118741176</v>
      </c>
      <c r="X239" s="122">
        <f t="shared" si="120"/>
        <v>2949.8307624593986</v>
      </c>
      <c r="Y239" s="122">
        <f t="shared" si="120"/>
        <v>2596.9854016824929</v>
      </c>
      <c r="DA239" s="130" t="s">
        <v>2487</v>
      </c>
    </row>
    <row r="240" spans="1:105" ht="12" customHeight="1" x14ac:dyDescent="0.25">
      <c r="A240" s="97" t="s">
        <v>199</v>
      </c>
      <c r="B240" s="98">
        <v>2941.2151140072001</v>
      </c>
      <c r="C240" s="98">
        <v>2732.9354555120558</v>
      </c>
      <c r="D240" s="98">
        <v>3095.7306200557714</v>
      </c>
      <c r="E240" s="98">
        <v>3067.909370211536</v>
      </c>
      <c r="F240" s="98">
        <v>3107.9130419089493</v>
      </c>
      <c r="G240" s="98">
        <v>3053.1573684138621</v>
      </c>
      <c r="H240" s="98">
        <v>3198.6595399333319</v>
      </c>
      <c r="I240" s="98">
        <v>2921.8619644780765</v>
      </c>
      <c r="J240" s="98">
        <v>3046.6168698451211</v>
      </c>
      <c r="K240" s="98">
        <v>3127.0595138004005</v>
      </c>
      <c r="L240" s="98">
        <v>3418.5576789332508</v>
      </c>
      <c r="M240" s="98">
        <v>3678.8954505907968</v>
      </c>
      <c r="N240" s="98">
        <v>3540.4622909074169</v>
      </c>
      <c r="O240" s="98">
        <v>3468.8797595228061</v>
      </c>
      <c r="P240" s="98">
        <v>3283.8414922986844</v>
      </c>
      <c r="Q240" s="98">
        <v>2989.7125684904636</v>
      </c>
      <c r="R240" s="98">
        <v>3208.0347794469667</v>
      </c>
      <c r="S240" s="98">
        <v>3285.9164719127275</v>
      </c>
      <c r="T240" s="98">
        <v>3185.2460268431673</v>
      </c>
      <c r="U240" s="98">
        <v>3122.3288996664855</v>
      </c>
      <c r="V240" s="98">
        <v>3771.0770586678286</v>
      </c>
      <c r="W240" s="98">
        <v>3413.1146946131198</v>
      </c>
      <c r="X240" s="98">
        <v>2927.2091096524023</v>
      </c>
      <c r="Y240" s="98">
        <v>2577.0073258156144</v>
      </c>
      <c r="DA240" s="63" t="s">
        <v>2488</v>
      </c>
    </row>
    <row r="241" spans="1:105" ht="12" customHeight="1" x14ac:dyDescent="0.25">
      <c r="A241" s="97" t="s">
        <v>53</v>
      </c>
      <c r="B241" s="98">
        <v>27.245315076170176</v>
      </c>
      <c r="C241" s="98">
        <v>24.744613703001928</v>
      </c>
      <c r="D241" s="98">
        <v>27.871537831391212</v>
      </c>
      <c r="E241" s="98">
        <v>27.251439342627869</v>
      </c>
      <c r="F241" s="98">
        <v>27.249707449630247</v>
      </c>
      <c r="G241" s="98">
        <v>26.282617780894562</v>
      </c>
      <c r="H241" s="98">
        <v>27.274338379186663</v>
      </c>
      <c r="I241" s="98">
        <v>24.422247304799814</v>
      </c>
      <c r="J241" s="98">
        <v>25.350916941291814</v>
      </c>
      <c r="K241" s="98">
        <v>25.708859538957931</v>
      </c>
      <c r="L241" s="98">
        <v>28.057313473617981</v>
      </c>
      <c r="M241" s="98">
        <v>30.080444226167835</v>
      </c>
      <c r="N241" s="98">
        <v>28.113520416761183</v>
      </c>
      <c r="O241" s="98">
        <v>27.602506957021223</v>
      </c>
      <c r="P241" s="98">
        <v>25.770659795773138</v>
      </c>
      <c r="Q241" s="98">
        <v>23.400223134744987</v>
      </c>
      <c r="R241" s="98">
        <v>24.930616525460106</v>
      </c>
      <c r="S241" s="98">
        <v>25.569544281092696</v>
      </c>
      <c r="T241" s="98">
        <v>24.644979578238697</v>
      </c>
      <c r="U241" s="98">
        <v>24.048957397867298</v>
      </c>
      <c r="V241" s="98">
        <v>29.1649307262166</v>
      </c>
      <c r="W241" s="98">
        <v>26.479917260997713</v>
      </c>
      <c r="X241" s="98">
        <v>22.621652806996174</v>
      </c>
      <c r="Y241" s="98">
        <v>19.978075866878395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7.8464730358247134</v>
      </c>
      <c r="C242" s="122">
        <f t="shared" si="121"/>
        <v>11.628119224710824</v>
      </c>
      <c r="D242" s="122">
        <f t="shared" si="121"/>
        <v>10.696757363964345</v>
      </c>
      <c r="E242" s="122">
        <f t="shared" si="121"/>
        <v>19.298554239235052</v>
      </c>
      <c r="F242" s="122">
        <f t="shared" si="121"/>
        <v>13.391416145292867</v>
      </c>
      <c r="G242" s="122">
        <f t="shared" si="121"/>
        <v>16.2529600054892</v>
      </c>
      <c r="H242" s="122">
        <f t="shared" si="121"/>
        <v>26.005787697528042</v>
      </c>
      <c r="I242" s="122">
        <f t="shared" si="121"/>
        <v>58.132969022518111</v>
      </c>
      <c r="J242" s="122">
        <f t="shared" si="121"/>
        <v>43.084347082829538</v>
      </c>
      <c r="K242" s="122">
        <f t="shared" si="121"/>
        <v>43.324754425442002</v>
      </c>
      <c r="L242" s="122">
        <f t="shared" si="121"/>
        <v>62.985495933936136</v>
      </c>
      <c r="M242" s="122">
        <f t="shared" si="121"/>
        <v>48.394320962095634</v>
      </c>
      <c r="N242" s="122">
        <f t="shared" si="121"/>
        <v>143.04851284561622</v>
      </c>
      <c r="O242" s="122">
        <f t="shared" si="121"/>
        <v>70.521124707750133</v>
      </c>
      <c r="P242" s="122">
        <f t="shared" si="121"/>
        <v>68.447358016543475</v>
      </c>
      <c r="Q242" s="122">
        <f t="shared" si="121"/>
        <v>122.60378257570829</v>
      </c>
      <c r="R242" s="122">
        <f t="shared" si="121"/>
        <v>133.72922687281755</v>
      </c>
      <c r="S242" s="122">
        <f t="shared" si="121"/>
        <v>142.38689097048371</v>
      </c>
      <c r="T242" s="122">
        <f t="shared" si="121"/>
        <v>127.74242659017571</v>
      </c>
      <c r="U242" s="122">
        <f t="shared" si="121"/>
        <v>142.2248573951023</v>
      </c>
      <c r="V242" s="122">
        <f t="shared" si="121"/>
        <v>147.03671565850112</v>
      </c>
      <c r="W242" s="122">
        <f t="shared" si="121"/>
        <v>152.79943917902108</v>
      </c>
      <c r="X242" s="122">
        <f t="shared" si="121"/>
        <v>146.58610943815341</v>
      </c>
      <c r="Y242" s="122">
        <f t="shared" si="121"/>
        <v>144.50538219924496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7.8464730358247134</v>
      </c>
      <c r="C243" s="98">
        <f>RES_hhdet_tesh!C86</f>
        <v>11.628119224710824</v>
      </c>
      <c r="D243" s="98">
        <f>RES_hhdet_tesh!D86</f>
        <v>10.696757363964345</v>
      </c>
      <c r="E243" s="98">
        <f>RES_hhdet_tesh!E86</f>
        <v>19.298554239235052</v>
      </c>
      <c r="F243" s="98">
        <f>RES_hhdet_tesh!F86</f>
        <v>13.391416145292867</v>
      </c>
      <c r="G243" s="98">
        <f>RES_hhdet_tesh!G86</f>
        <v>16.2529600054892</v>
      </c>
      <c r="H243" s="98">
        <f>RES_hhdet_tesh!H86</f>
        <v>26.005787697528042</v>
      </c>
      <c r="I243" s="98">
        <f>RES_hhdet_tesh!I86</f>
        <v>58.132969022518111</v>
      </c>
      <c r="J243" s="98">
        <f>RES_hhdet_tesh!J86</f>
        <v>43.084347082829538</v>
      </c>
      <c r="K243" s="98">
        <f>RES_hhdet_tesh!K86</f>
        <v>43.324754425442002</v>
      </c>
      <c r="L243" s="98">
        <f>RES_hhdet_tesh!L86</f>
        <v>62.985495933936136</v>
      </c>
      <c r="M243" s="98">
        <f>RES_hhdet_tesh!M86</f>
        <v>48.394320962095634</v>
      </c>
      <c r="N243" s="98">
        <f>RES_hhdet_tesh!N86</f>
        <v>143.04851284561622</v>
      </c>
      <c r="O243" s="98">
        <f>RES_hhdet_tesh!O86</f>
        <v>70.521124707750133</v>
      </c>
      <c r="P243" s="98">
        <f>RES_hhdet_tesh!P86</f>
        <v>68.447358016543475</v>
      </c>
      <c r="Q243" s="98">
        <f>RES_hhdet_tesh!Q86</f>
        <v>122.60378257570829</v>
      </c>
      <c r="R243" s="98">
        <f>RES_hhdet_tesh!R86</f>
        <v>133.72922687281755</v>
      </c>
      <c r="S243" s="98">
        <f>RES_hhdet_tesh!S86</f>
        <v>142.38689097048371</v>
      </c>
      <c r="T243" s="98">
        <f>RES_hhdet_tesh!T86</f>
        <v>127.74242659017571</v>
      </c>
      <c r="U243" s="98">
        <f>RES_hhdet_tesh!U86</f>
        <v>142.2248573951023</v>
      </c>
      <c r="V243" s="98">
        <f>RES_hhdet_tesh!V86</f>
        <v>147.03671565850112</v>
      </c>
      <c r="W243" s="98">
        <f>RES_hhdet_tesh!W86</f>
        <v>152.79943917902108</v>
      </c>
      <c r="X243" s="98">
        <f>RES_hhdet_tesh!X86</f>
        <v>146.58610943815341</v>
      </c>
      <c r="Y243" s="98">
        <f>RES_hhdet_tesh!Y86</f>
        <v>144.50538219924496</v>
      </c>
      <c r="DA243" s="63" t="s">
        <v>2491</v>
      </c>
    </row>
    <row r="244" spans="1:105" ht="12" customHeight="1" x14ac:dyDescent="0.25">
      <c r="A244" s="121" t="s">
        <v>55</v>
      </c>
      <c r="B244" s="122">
        <v>705.73438757596068</v>
      </c>
      <c r="C244" s="122">
        <v>670.24583942218374</v>
      </c>
      <c r="D244" s="122">
        <v>747.39046762367468</v>
      </c>
      <c r="E244" s="122">
        <v>724.37049452862493</v>
      </c>
      <c r="F244" s="122">
        <v>713.1896717430086</v>
      </c>
      <c r="G244" s="122">
        <v>751.82679794513604</v>
      </c>
      <c r="H244" s="122">
        <v>769.41032493830016</v>
      </c>
      <c r="I244" s="122">
        <v>760.01450405499463</v>
      </c>
      <c r="J244" s="122">
        <v>847.24692975344158</v>
      </c>
      <c r="K244" s="122">
        <v>883.56064322428858</v>
      </c>
      <c r="L244" s="122">
        <v>919.36072569536748</v>
      </c>
      <c r="M244" s="122">
        <v>962.62409319573953</v>
      </c>
      <c r="N244" s="122">
        <v>898.82188104455236</v>
      </c>
      <c r="O244" s="122">
        <v>884.66638567721373</v>
      </c>
      <c r="P244" s="122">
        <v>892.55290509829251</v>
      </c>
      <c r="Q244" s="122">
        <v>859.26226697288223</v>
      </c>
      <c r="R244" s="122">
        <v>890.36141474255203</v>
      </c>
      <c r="S244" s="122">
        <v>944.57392398368665</v>
      </c>
      <c r="T244" s="122">
        <v>958.6756896580365</v>
      </c>
      <c r="U244" s="122">
        <v>957.65636607759768</v>
      </c>
      <c r="V244" s="122">
        <v>1032.7442595498107</v>
      </c>
      <c r="W244" s="122">
        <v>1092.8507528001244</v>
      </c>
      <c r="X244" s="122">
        <v>1108.1636514774398</v>
      </c>
      <c r="Y244" s="122">
        <v>1120.8337284493166</v>
      </c>
      <c r="DA244" s="130" t="s">
        <v>2492</v>
      </c>
    </row>
    <row r="245" spans="1:105" ht="12" customHeight="1" x14ac:dyDescent="0.25">
      <c r="A245" s="97" t="s">
        <v>132</v>
      </c>
      <c r="B245" s="98">
        <v>651.90088691954986</v>
      </c>
      <c r="C245" s="98">
        <v>728.11091641203575</v>
      </c>
      <c r="D245" s="98">
        <v>711.24506759272958</v>
      </c>
      <c r="E245" s="98">
        <v>667.03395646810702</v>
      </c>
      <c r="F245" s="98">
        <v>745.38212964069373</v>
      </c>
      <c r="G245" s="98">
        <v>759.73428523966084</v>
      </c>
      <c r="H245" s="98">
        <v>750.25808286653739</v>
      </c>
      <c r="I245" s="98">
        <v>768.07661899246216</v>
      </c>
      <c r="J245" s="98">
        <v>838.96871370630492</v>
      </c>
      <c r="K245" s="98">
        <v>905.48296214274467</v>
      </c>
      <c r="L245" s="98">
        <v>921.45031177459896</v>
      </c>
      <c r="M245" s="98">
        <v>960.7901493206208</v>
      </c>
      <c r="N245" s="98">
        <v>979.11971249103556</v>
      </c>
      <c r="O245" s="98">
        <v>985.05901578245152</v>
      </c>
      <c r="P245" s="98">
        <v>990.18285935777271</v>
      </c>
      <c r="Q245" s="98">
        <v>783.77073679432078</v>
      </c>
      <c r="R245" s="98">
        <v>887.72182468964684</v>
      </c>
      <c r="S245" s="98">
        <v>949.31346692557997</v>
      </c>
      <c r="T245" s="98">
        <v>943.81087779810764</v>
      </c>
      <c r="U245" s="98">
        <v>930.32984583081839</v>
      </c>
      <c r="V245" s="98">
        <v>1168.0372086306813</v>
      </c>
      <c r="W245" s="98">
        <v>1101.4454034579724</v>
      </c>
      <c r="X245" s="98">
        <v>1086.2043797763151</v>
      </c>
      <c r="Y245" s="98">
        <v>1090.5042204082133</v>
      </c>
      <c r="DA245" s="63" t="s">
        <v>2493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920.68957010800943</v>
      </c>
      <c r="M246" s="98">
        <v>960.19372081435881</v>
      </c>
      <c r="N246" s="98">
        <v>978.76361472338658</v>
      </c>
      <c r="O246" s="98">
        <v>984.92437051124227</v>
      </c>
      <c r="P246" s="98">
        <v>990.08181471465673</v>
      </c>
      <c r="Q246" s="98">
        <v>783.90683207347161</v>
      </c>
      <c r="R246" s="98">
        <v>888.14547415836341</v>
      </c>
      <c r="S246" s="98">
        <v>950.53385066427791</v>
      </c>
      <c r="T246" s="98">
        <v>945.64835376828853</v>
      </c>
      <c r="U246" s="98">
        <v>932.82336133196293</v>
      </c>
      <c r="V246" s="98">
        <v>1168.9506449338646</v>
      </c>
      <c r="W246" s="98">
        <v>1102.7089090242143</v>
      </c>
      <c r="X246" s="98">
        <v>1086.5199851818859</v>
      </c>
      <c r="Y246" s="98">
        <v>1089.1048639248927</v>
      </c>
      <c r="DA246" s="63" t="s">
        <v>2494</v>
      </c>
    </row>
    <row r="247" spans="1:105" ht="12" customHeight="1" x14ac:dyDescent="0.25">
      <c r="A247" s="100" t="s">
        <v>199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318.83552316159427</v>
      </c>
      <c r="M247" s="101">
        <v>321.83735910933058</v>
      </c>
      <c r="N247" s="101">
        <v>306.34857627372048</v>
      </c>
      <c r="O247" s="101">
        <v>329.50689574045714</v>
      </c>
      <c r="P247" s="101">
        <v>344.17691861774483</v>
      </c>
      <c r="Q247" s="101">
        <v>255.70483354400142</v>
      </c>
      <c r="R247" s="101">
        <v>312.18751961239286</v>
      </c>
      <c r="S247" s="101">
        <v>355.29391144934914</v>
      </c>
      <c r="T247" s="101">
        <v>334.94155598125354</v>
      </c>
      <c r="U247" s="101">
        <v>332.1372931328367</v>
      </c>
      <c r="V247" s="101">
        <v>425.41240789993418</v>
      </c>
      <c r="W247" s="101">
        <v>404.6364343811519</v>
      </c>
      <c r="X247" s="101">
        <v>398.51926624423464</v>
      </c>
      <c r="Y247" s="101">
        <v>394.49716922773888</v>
      </c>
      <c r="DA247" s="131" t="s">
        <v>2495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601.85404694641511</v>
      </c>
      <c r="M248" s="104">
        <v>638.35636170502823</v>
      </c>
      <c r="N248" s="104">
        <v>672.4150384496661</v>
      </c>
      <c r="O248" s="104">
        <v>655.41747477078502</v>
      </c>
      <c r="P248" s="104">
        <v>645.90489609691178</v>
      </c>
      <c r="Q248" s="104">
        <v>528.20199852947019</v>
      </c>
      <c r="R248" s="104">
        <v>575.95795454597032</v>
      </c>
      <c r="S248" s="104">
        <v>595.23993921492888</v>
      </c>
      <c r="T248" s="104">
        <v>610.70679778703516</v>
      </c>
      <c r="U248" s="104">
        <v>600.68606819912623</v>
      </c>
      <c r="V248" s="104">
        <v>743.53823703393073</v>
      </c>
      <c r="W248" s="104">
        <v>698.07247464306238</v>
      </c>
      <c r="X248" s="104">
        <v>688.00071893765119</v>
      </c>
      <c r="Y248" s="104">
        <v>694.60769469715387</v>
      </c>
      <c r="DA248" s="132" t="s">
        <v>2496</v>
      </c>
    </row>
    <row r="249" spans="1:105" ht="12" customHeight="1" x14ac:dyDescent="0.25">
      <c r="A249" s="106" t="s">
        <v>124</v>
      </c>
      <c r="B249" s="101">
        <v>695.800448189804</v>
      </c>
      <c r="C249" s="101">
        <v>723.66223765770928</v>
      </c>
      <c r="D249" s="101">
        <v>689.62985529329501</v>
      </c>
      <c r="E249" s="101">
        <v>713.7141515063945</v>
      </c>
      <c r="F249" s="101">
        <v>726.06168064214603</v>
      </c>
      <c r="G249" s="101">
        <v>746.43939499604619</v>
      </c>
      <c r="H249" s="101">
        <v>771.26788672599105</v>
      </c>
      <c r="I249" s="101">
        <v>791.6188727267587</v>
      </c>
      <c r="J249" s="101">
        <v>830.58680541343119</v>
      </c>
      <c r="K249" s="101">
        <v>874.54062696813276</v>
      </c>
      <c r="L249" s="101">
        <v>905.71830804185015</v>
      </c>
      <c r="M249" s="101">
        <v>947.14682289350174</v>
      </c>
      <c r="N249" s="101">
        <v>914.49394688900861</v>
      </c>
      <c r="O249" s="101">
        <v>881.96576058747894</v>
      </c>
      <c r="P249" s="101">
        <v>902.73088753922582</v>
      </c>
      <c r="Q249" s="101">
        <v>914.53031486354234</v>
      </c>
      <c r="R249" s="101">
        <v>860.88561958747982</v>
      </c>
      <c r="S249" s="101">
        <v>902.36684127483772</v>
      </c>
      <c r="T249" s="101">
        <v>944.25420007061746</v>
      </c>
      <c r="U249" s="101">
        <v>934.16856689405938</v>
      </c>
      <c r="V249" s="101">
        <v>1040.5068259644852</v>
      </c>
      <c r="W249" s="101">
        <v>1177.0735619140798</v>
      </c>
      <c r="X249" s="101">
        <v>1123.8670152503316</v>
      </c>
      <c r="Y249" s="101">
        <v>1012.9410928293604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897.45541660122296</v>
      </c>
      <c r="M250" s="104">
        <v>942.72459542258605</v>
      </c>
      <c r="N250" s="104">
        <v>912.77711978517607</v>
      </c>
      <c r="O250" s="104">
        <v>881.71828509820511</v>
      </c>
      <c r="P250" s="104">
        <v>903.52517605511696</v>
      </c>
      <c r="Q250" s="104">
        <v>916.00276431893269</v>
      </c>
      <c r="R250" s="104">
        <v>862.88317485882476</v>
      </c>
      <c r="S250" s="104">
        <v>908.38890596489591</v>
      </c>
      <c r="T250" s="104">
        <v>947.14428446347313</v>
      </c>
      <c r="U250" s="104">
        <v>1765.7889928455468</v>
      </c>
      <c r="V250" s="104">
        <v>0</v>
      </c>
      <c r="W250" s="104">
        <v>0</v>
      </c>
      <c r="X250" s="104">
        <v>1117.5846447833126</v>
      </c>
      <c r="Y250" s="104">
        <v>1003.1861716566382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306.77712369204198</v>
      </c>
      <c r="M251" s="98">
        <v>314.63643476757301</v>
      </c>
      <c r="N251" s="98">
        <v>285.64923364281265</v>
      </c>
      <c r="O251" s="98">
        <v>295.16507137744213</v>
      </c>
      <c r="P251" s="98">
        <v>314.49523378647615</v>
      </c>
      <c r="Q251" s="98">
        <v>297.49704704133285</v>
      </c>
      <c r="R251" s="98">
        <v>300.7555206126126</v>
      </c>
      <c r="S251" s="98">
        <v>313.62250575254978</v>
      </c>
      <c r="T251" s="98">
        <v>53.143770770170313</v>
      </c>
      <c r="U251" s="98">
        <v>9.5747741797608317</v>
      </c>
      <c r="V251" s="98">
        <v>0</v>
      </c>
      <c r="W251" s="98">
        <v>0</v>
      </c>
      <c r="X251" s="98">
        <v>228.24011021743945</v>
      </c>
      <c r="Y251" s="98">
        <v>326.31409294724199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590.6782929091811</v>
      </c>
      <c r="M252" s="98">
        <v>628.08816065501298</v>
      </c>
      <c r="N252" s="98">
        <v>627.12788614236342</v>
      </c>
      <c r="O252" s="98">
        <v>586.5532137207631</v>
      </c>
      <c r="P252" s="98">
        <v>589.02994226864087</v>
      </c>
      <c r="Q252" s="98">
        <v>618.50571727759973</v>
      </c>
      <c r="R252" s="98">
        <v>562.12765424621216</v>
      </c>
      <c r="S252" s="98">
        <v>594.76640021234618</v>
      </c>
      <c r="T252" s="98">
        <v>894.00051369330276</v>
      </c>
      <c r="U252" s="98">
        <v>1756.2142186657857</v>
      </c>
      <c r="V252" s="98">
        <v>0</v>
      </c>
      <c r="W252" s="98">
        <v>0</v>
      </c>
      <c r="X252" s="98">
        <v>889.34453456587323</v>
      </c>
      <c r="Y252" s="98">
        <v>676.87207870939619</v>
      </c>
      <c r="DA252" s="63" t="s">
        <v>2500</v>
      </c>
    </row>
    <row r="253" spans="1:105" ht="12" customHeight="1" x14ac:dyDescent="0.25">
      <c r="A253" s="106" t="s">
        <v>122</v>
      </c>
      <c r="B253" s="101">
        <v>710.54371889704169</v>
      </c>
      <c r="C253" s="101">
        <v>664.68752078752482</v>
      </c>
      <c r="D253" s="101">
        <v>750.86804883932268</v>
      </c>
      <c r="E253" s="101">
        <v>729.449379828313</v>
      </c>
      <c r="F253" s="101">
        <v>710.09781282491747</v>
      </c>
      <c r="G253" s="101">
        <v>751.04468196915627</v>
      </c>
      <c r="H253" s="101">
        <v>771.51112535996208</v>
      </c>
      <c r="I253" s="101">
        <v>758.92626955162029</v>
      </c>
      <c r="J253" s="101">
        <v>848.34189930283719</v>
      </c>
      <c r="K253" s="101">
        <v>880.72369050576106</v>
      </c>
      <c r="L253" s="101">
        <v>919.1215011561394</v>
      </c>
      <c r="M253" s="101">
        <v>962.93179014266275</v>
      </c>
      <c r="N253" s="101">
        <v>888.14058076643914</v>
      </c>
      <c r="O253" s="101">
        <v>871.78532067609194</v>
      </c>
      <c r="P253" s="101">
        <v>880.87033314397195</v>
      </c>
      <c r="Q253" s="101">
        <v>866.56523215400284</v>
      </c>
      <c r="R253" s="101">
        <v>890.57845365280639</v>
      </c>
      <c r="S253" s="101">
        <v>944.14336805034884</v>
      </c>
      <c r="T253" s="101">
        <v>959.9572044575782</v>
      </c>
      <c r="U253" s="101">
        <v>960.04465891534028</v>
      </c>
      <c r="V253" s="101">
        <v>1021.2758504056635</v>
      </c>
      <c r="W253" s="101">
        <v>1091.9580676412063</v>
      </c>
      <c r="X253" s="101">
        <v>1109.668843271839</v>
      </c>
      <c r="Y253" s="101">
        <v>1122.8121397542307</v>
      </c>
      <c r="DA253" s="131" t="s">
        <v>2501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919.31670650002832</v>
      </c>
      <c r="M254" s="104">
        <v>963.17504456229165</v>
      </c>
      <c r="N254" s="104">
        <v>888.67709164763812</v>
      </c>
      <c r="O254" s="104">
        <v>872.18133950349375</v>
      </c>
      <c r="P254" s="104">
        <v>881.34790353429605</v>
      </c>
      <c r="Q254" s="104">
        <v>867.72608833252445</v>
      </c>
      <c r="R254" s="104">
        <v>891.77057932003095</v>
      </c>
      <c r="S254" s="104">
        <v>945.24517175281892</v>
      </c>
      <c r="T254" s="104">
        <v>960.5127962173184</v>
      </c>
      <c r="U254" s="104">
        <v>960.57746913002279</v>
      </c>
      <c r="V254" s="104">
        <v>1021.7130608505239</v>
      </c>
      <c r="W254" s="104">
        <v>1092.2915827594172</v>
      </c>
      <c r="X254" s="104">
        <v>1109.7211528131618</v>
      </c>
      <c r="Y254" s="104">
        <v>1122.9796565642582</v>
      </c>
      <c r="DA254" s="132" t="s">
        <v>2502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318.37941901078165</v>
      </c>
      <c r="M255" s="98">
        <v>322.89529167176238</v>
      </c>
      <c r="N255" s="98">
        <v>277.69768620903352</v>
      </c>
      <c r="O255" s="98">
        <v>291.46423794034706</v>
      </c>
      <c r="P255" s="98">
        <v>306.15411396072437</v>
      </c>
      <c r="Q255" s="98">
        <v>282.73841682566064</v>
      </c>
      <c r="R255" s="98">
        <v>313.41173977543485</v>
      </c>
      <c r="S255" s="98">
        <v>354.05914967797531</v>
      </c>
      <c r="T255" s="98">
        <v>341.15352421290379</v>
      </c>
      <c r="U255" s="98">
        <v>341.09202366026238</v>
      </c>
      <c r="V255" s="98">
        <v>371.9461045738542</v>
      </c>
      <c r="W255" s="98">
        <v>400.71959837147773</v>
      </c>
      <c r="X255" s="98">
        <v>407.11443362752078</v>
      </c>
      <c r="Y255" s="98">
        <v>408.24095974255158</v>
      </c>
      <c r="DA255" s="63" t="s">
        <v>2503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600.93728748924661</v>
      </c>
      <c r="M256" s="98">
        <v>640.27975289052927</v>
      </c>
      <c r="N256" s="98">
        <v>610.97940543860466</v>
      </c>
      <c r="O256" s="98">
        <v>580.71710156314657</v>
      </c>
      <c r="P256" s="98">
        <v>575.19378957357173</v>
      </c>
      <c r="Q256" s="98">
        <v>584.98767150686388</v>
      </c>
      <c r="R256" s="98">
        <v>578.35883954459632</v>
      </c>
      <c r="S256" s="98">
        <v>591.18602207484366</v>
      </c>
      <c r="T256" s="98">
        <v>619.35927200441472</v>
      </c>
      <c r="U256" s="98">
        <v>619.48544546976029</v>
      </c>
      <c r="V256" s="98">
        <v>649.7669562766697</v>
      </c>
      <c r="W256" s="98">
        <v>691.57198438793966</v>
      </c>
      <c r="X256" s="98">
        <v>702.60671918564117</v>
      </c>
      <c r="Y256" s="98">
        <v>714.73869682170698</v>
      </c>
      <c r="DA256" s="63" t="s">
        <v>2504</v>
      </c>
    </row>
    <row r="257" spans="1:105" ht="12" customHeight="1" x14ac:dyDescent="0.25">
      <c r="A257" s="121" t="s">
        <v>54</v>
      </c>
      <c r="B257" s="122">
        <v>450.40289086295212</v>
      </c>
      <c r="C257" s="122">
        <v>459.62274203254987</v>
      </c>
      <c r="D257" s="122">
        <v>455.76193999160336</v>
      </c>
      <c r="E257" s="122">
        <v>464.77131470512978</v>
      </c>
      <c r="F257" s="122">
        <v>494.63257966051026</v>
      </c>
      <c r="G257" s="122">
        <v>493.11071829030897</v>
      </c>
      <c r="H257" s="122">
        <v>502.25191230659755</v>
      </c>
      <c r="I257" s="122">
        <v>514.48135925268696</v>
      </c>
      <c r="J257" s="122">
        <v>521.30903309436007</v>
      </c>
      <c r="K257" s="122">
        <v>532.02323676952108</v>
      </c>
      <c r="L257" s="122">
        <v>521.5713680298054</v>
      </c>
      <c r="M257" s="122">
        <v>557.96583239867437</v>
      </c>
      <c r="N257" s="122">
        <v>522.0171082819553</v>
      </c>
      <c r="O257" s="122">
        <v>504.74256032456975</v>
      </c>
      <c r="P257" s="122">
        <v>492.45226934166942</v>
      </c>
      <c r="Q257" s="122">
        <v>570.6038575179864</v>
      </c>
      <c r="R257" s="122">
        <v>566.09499058622009</v>
      </c>
      <c r="S257" s="122">
        <v>581.36665929379581</v>
      </c>
      <c r="T257" s="122">
        <v>576.17654895669557</v>
      </c>
      <c r="U257" s="122">
        <v>573.06754649728362</v>
      </c>
      <c r="V257" s="122">
        <v>626.03240618357779</v>
      </c>
      <c r="W257" s="122">
        <v>649.16922212805207</v>
      </c>
      <c r="X257" s="122">
        <v>636.91793314295478</v>
      </c>
      <c r="Y257" s="122">
        <v>628.40194355776282</v>
      </c>
      <c r="DA257" s="130" t="s">
        <v>2505</v>
      </c>
    </row>
    <row r="258" spans="1:105" ht="12" customHeight="1" x14ac:dyDescent="0.25">
      <c r="A258" s="97" t="s">
        <v>202</v>
      </c>
      <c r="B258" s="98">
        <v>437.73869488842399</v>
      </c>
      <c r="C258" s="98">
        <v>450.91850455122886</v>
      </c>
      <c r="D258" s="98">
        <v>476.29843346183895</v>
      </c>
      <c r="E258" s="98">
        <v>447.89757677644036</v>
      </c>
      <c r="F258" s="98">
        <v>516.07756728336994</v>
      </c>
      <c r="G258" s="98">
        <v>490.20399294871123</v>
      </c>
      <c r="H258" s="98">
        <v>493.48069769345324</v>
      </c>
      <c r="I258" s="98">
        <v>519.70720665706642</v>
      </c>
      <c r="J258" s="98">
        <v>525.2093510777089</v>
      </c>
      <c r="K258" s="98">
        <v>536.97730488900959</v>
      </c>
      <c r="L258" s="98">
        <v>525.20091823167229</v>
      </c>
      <c r="M258" s="98">
        <v>540.33069868781354</v>
      </c>
      <c r="N258" s="98">
        <v>531.67224290539309</v>
      </c>
      <c r="O258" s="98">
        <v>494.88068757419308</v>
      </c>
      <c r="P258" s="98">
        <v>442.27703791042183</v>
      </c>
      <c r="Q258" s="98">
        <v>605.0653265904441</v>
      </c>
      <c r="R258" s="98">
        <v>594.80390543993394</v>
      </c>
      <c r="S258" s="98">
        <v>584.49540150747305</v>
      </c>
      <c r="T258" s="98">
        <v>571.21648341004493</v>
      </c>
      <c r="U258" s="98">
        <v>559.03239869649326</v>
      </c>
      <c r="V258" s="98">
        <v>702.89350352676433</v>
      </c>
      <c r="W258" s="98">
        <v>651.69902383837825</v>
      </c>
      <c r="X258" s="98">
        <v>625.83046005406254</v>
      </c>
      <c r="Y258" s="98">
        <v>612.92450644388873</v>
      </c>
      <c r="DA258" s="63" t="s">
        <v>2506</v>
      </c>
    </row>
    <row r="259" spans="1:105" ht="12" customHeight="1" x14ac:dyDescent="0.25">
      <c r="A259" s="97" t="s">
        <v>50</v>
      </c>
      <c r="B259" s="98">
        <v>425.17679070530147</v>
      </c>
      <c r="C259" s="98">
        <v>454.83327096973937</v>
      </c>
      <c r="D259" s="98">
        <v>438.12588610573584</v>
      </c>
      <c r="E259" s="98">
        <v>504.66621205348582</v>
      </c>
      <c r="F259" s="98">
        <v>520.56266461168343</v>
      </c>
      <c r="G259" s="98">
        <v>512.34476900372567</v>
      </c>
      <c r="H259" s="98">
        <v>541.4868530981289</v>
      </c>
      <c r="I259" s="98">
        <v>511.65394645414005</v>
      </c>
      <c r="J259" s="98">
        <v>474.57976465068612</v>
      </c>
      <c r="K259" s="98">
        <v>530.62837006260793</v>
      </c>
      <c r="L259" s="98">
        <v>463.18318644519877</v>
      </c>
      <c r="M259" s="98">
        <v>580.27192128584727</v>
      </c>
      <c r="N259" s="98">
        <v>524.81697683398374</v>
      </c>
      <c r="O259" s="98">
        <v>500.41354049784394</v>
      </c>
      <c r="P259" s="98">
        <v>465.29728454766314</v>
      </c>
      <c r="Q259" s="98">
        <v>671.90043737016902</v>
      </c>
      <c r="R259" s="98">
        <v>565.7978368129377</v>
      </c>
      <c r="S259" s="98">
        <v>558.00902143312771</v>
      </c>
      <c r="T259" s="98">
        <v>572.20550226887553</v>
      </c>
      <c r="U259" s="98">
        <v>556.68387493175555</v>
      </c>
      <c r="V259" s="98">
        <v>615.14432048247227</v>
      </c>
      <c r="W259" s="98">
        <v>689.5505431830245</v>
      </c>
      <c r="X259" s="98">
        <v>650.62787567664839</v>
      </c>
      <c r="Y259" s="98">
        <v>573.84248557213459</v>
      </c>
      <c r="DA259" s="63" t="s">
        <v>2507</v>
      </c>
    </row>
    <row r="260" spans="1:105" ht="12" customHeight="1" x14ac:dyDescent="0.25">
      <c r="A260" s="109" t="s">
        <v>120</v>
      </c>
      <c r="B260" s="33">
        <v>454.37141990930235</v>
      </c>
      <c r="C260" s="33">
        <v>461.58318465271816</v>
      </c>
      <c r="D260" s="33">
        <v>454.3858980739962</v>
      </c>
      <c r="E260" s="33">
        <v>461.43682202268184</v>
      </c>
      <c r="F260" s="33">
        <v>486.04960870680651</v>
      </c>
      <c r="G260" s="33">
        <v>490.35679753831192</v>
      </c>
      <c r="H260" s="33">
        <v>497.39260007288215</v>
      </c>
      <c r="I260" s="33">
        <v>513.90547135420513</v>
      </c>
      <c r="J260" s="33">
        <v>527.65889309601312</v>
      </c>
      <c r="K260" s="33">
        <v>531.24762520052377</v>
      </c>
      <c r="L260" s="33">
        <v>529.36215516220113</v>
      </c>
      <c r="M260" s="33">
        <v>558.17237516332204</v>
      </c>
      <c r="N260" s="33">
        <v>519.83568631966682</v>
      </c>
      <c r="O260" s="33">
        <v>507.25812687253779</v>
      </c>
      <c r="P260" s="33">
        <v>506.64658411437978</v>
      </c>
      <c r="Q260" s="33">
        <v>548.51876678902579</v>
      </c>
      <c r="R260" s="33">
        <v>559.32126029926553</v>
      </c>
      <c r="S260" s="33">
        <v>583.57455767131046</v>
      </c>
      <c r="T260" s="33">
        <v>577.77733031322725</v>
      </c>
      <c r="U260" s="33">
        <v>577.98344018524801</v>
      </c>
      <c r="V260" s="33">
        <v>610.57743657999538</v>
      </c>
      <c r="W260" s="33">
        <v>645.04658423830676</v>
      </c>
      <c r="X260" s="33">
        <v>637.81375440621969</v>
      </c>
      <c r="Y260" s="33">
        <v>634.10155282559595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11.964046331123248</v>
      </c>
      <c r="C262" s="117">
        <f t="shared" si="122"/>
        <v>14.446663650712946</v>
      </c>
      <c r="D262" s="117">
        <f t="shared" si="122"/>
        <v>19.85601464184839</v>
      </c>
      <c r="E262" s="117">
        <f t="shared" si="122"/>
        <v>26.051145112438945</v>
      </c>
      <c r="F262" s="117">
        <f t="shared" si="122"/>
        <v>27.951403116439376</v>
      </c>
      <c r="G262" s="117">
        <f t="shared" si="122"/>
        <v>27.575130959294842</v>
      </c>
      <c r="H262" s="117">
        <f t="shared" si="122"/>
        <v>28.383308303627622</v>
      </c>
      <c r="I262" s="117">
        <f t="shared" si="122"/>
        <v>25.233537394347035</v>
      </c>
      <c r="J262" s="117">
        <f t="shared" si="122"/>
        <v>22.996764948515672</v>
      </c>
      <c r="K262" s="117">
        <f t="shared" si="122"/>
        <v>25.124730970927999</v>
      </c>
      <c r="L262" s="117">
        <f t="shared" si="122"/>
        <v>21.56079020418403</v>
      </c>
      <c r="M262" s="117">
        <f t="shared" si="122"/>
        <v>26.931816154798849</v>
      </c>
      <c r="N262" s="117">
        <f t="shared" si="122"/>
        <v>23.681210454733833</v>
      </c>
      <c r="O262" s="117">
        <f t="shared" si="122"/>
        <v>23.013832956480854</v>
      </c>
      <c r="P262" s="117">
        <f t="shared" si="122"/>
        <v>21.530510110204716</v>
      </c>
      <c r="Q262" s="117">
        <f t="shared" si="122"/>
        <v>29.228640373366886</v>
      </c>
      <c r="R262" s="117">
        <f t="shared" ref="R262:V262" si="123">R263+R266+R268+R281</f>
        <v>23.540736254108371</v>
      </c>
      <c r="S262" s="117">
        <f t="shared" si="123"/>
        <v>21.19897567113075</v>
      </c>
      <c r="T262" s="117">
        <f t="shared" si="123"/>
        <v>19.359860575037818</v>
      </c>
      <c r="U262" s="117">
        <f t="shared" si="123"/>
        <v>17.542541388730733</v>
      </c>
      <c r="V262" s="117">
        <f t="shared" si="123"/>
        <v>18.241607495399517</v>
      </c>
      <c r="W262" s="117">
        <f t="shared" ref="W262:Y262" si="124">W263+W266+W268+W281</f>
        <v>18.976834369518258</v>
      </c>
      <c r="X262" s="117">
        <f t="shared" si="124"/>
        <v>15.77629564900173</v>
      </c>
      <c r="Y262" s="117">
        <f t="shared" si="124"/>
        <v>11.489690050181528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2.1210471553031582</v>
      </c>
      <c r="C268" s="122">
        <v>2.0723030068197987</v>
      </c>
      <c r="D268" s="122">
        <v>1.7529968696260174</v>
      </c>
      <c r="E268" s="122">
        <v>1.7191475415276092</v>
      </c>
      <c r="F268" s="122">
        <v>1.6825748132034495</v>
      </c>
      <c r="G268" s="122">
        <v>1.6811076183298341</v>
      </c>
      <c r="H268" s="122">
        <v>1.6949425783753578</v>
      </c>
      <c r="I268" s="122">
        <v>1.6389023066527861</v>
      </c>
      <c r="J268" s="122">
        <v>1.6061233968243884</v>
      </c>
      <c r="K268" s="122">
        <v>1.5929603873168396</v>
      </c>
      <c r="L268" s="122">
        <v>1.5533498989112711</v>
      </c>
      <c r="M268" s="122">
        <v>1.5715772381218678</v>
      </c>
      <c r="N268" s="122">
        <v>1.4124148741430189</v>
      </c>
      <c r="O268" s="122">
        <v>1.3011922721270091</v>
      </c>
      <c r="P268" s="122">
        <v>1.2154261367998163</v>
      </c>
      <c r="Q268" s="122">
        <v>1.0212573749994167</v>
      </c>
      <c r="R268" s="122">
        <v>0.83435464143029248</v>
      </c>
      <c r="S268" s="122">
        <v>0.76127037969950428</v>
      </c>
      <c r="T268" s="122">
        <v>0.70605411062521739</v>
      </c>
      <c r="U268" s="122">
        <v>0.64990074816307752</v>
      </c>
      <c r="V268" s="122">
        <v>0.67673022001754712</v>
      </c>
      <c r="W268" s="122">
        <v>0.70109036407227987</v>
      </c>
      <c r="X268" s="122">
        <v>0.58532753107143221</v>
      </c>
      <c r="Y268" s="122">
        <v>0.4289617649074115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318.94485379054049</v>
      </c>
      <c r="C273" s="101">
        <v>329.74185915539607</v>
      </c>
      <c r="D273" s="101">
        <v>312.33101275116047</v>
      </c>
      <c r="E273" s="101">
        <v>320.72219351584124</v>
      </c>
      <c r="F273" s="101">
        <v>323.59674707484788</v>
      </c>
      <c r="G273" s="101">
        <v>329.91928309323339</v>
      </c>
      <c r="H273" s="101">
        <v>337.48839785904869</v>
      </c>
      <c r="I273" s="101">
        <v>344.47724773100617</v>
      </c>
      <c r="J273" s="101">
        <v>360.48776098336225</v>
      </c>
      <c r="K273" s="101">
        <v>377.79536210852774</v>
      </c>
      <c r="L273" s="101">
        <v>388.93309061886339</v>
      </c>
      <c r="M273" s="101">
        <v>403.0803901803917</v>
      </c>
      <c r="N273" s="101">
        <v>383.29340055642899</v>
      </c>
      <c r="O273" s="101">
        <v>363.13653657967086</v>
      </c>
      <c r="P273" s="101">
        <v>365.68725173609454</v>
      </c>
      <c r="Q273" s="101">
        <v>365.83192431651628</v>
      </c>
      <c r="R273" s="101">
        <v>340.43978034159989</v>
      </c>
      <c r="S273" s="101">
        <v>348.76647777393737</v>
      </c>
      <c r="T273" s="101">
        <v>350.79855775401131</v>
      </c>
      <c r="U273" s="101">
        <v>331.46572254912616</v>
      </c>
      <c r="V273" s="101">
        <v>353.85743960257935</v>
      </c>
      <c r="W273" s="101">
        <v>390.50604212116843</v>
      </c>
      <c r="X273" s="101">
        <v>369.01062221274719</v>
      </c>
      <c r="Y273" s="101">
        <v>330.5478134578301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128.95131982488246</v>
      </c>
      <c r="M274" s="104">
        <v>131.49683400248432</v>
      </c>
      <c r="N274" s="104">
        <v>118.22939745832846</v>
      </c>
      <c r="O274" s="104">
        <v>120.540584821379</v>
      </c>
      <c r="P274" s="104">
        <v>128.43470681421343</v>
      </c>
      <c r="Q274" s="104">
        <v>121.49292552010338</v>
      </c>
      <c r="R274" s="104">
        <v>122.82363280221537</v>
      </c>
      <c r="S274" s="104">
        <v>125.61799995728217</v>
      </c>
      <c r="T274" s="104">
        <v>20.949956672730398</v>
      </c>
      <c r="U274" s="104">
        <v>3.7007076611289036</v>
      </c>
      <c r="V274" s="104">
        <v>0</v>
      </c>
      <c r="W274" s="104">
        <v>0</v>
      </c>
      <c r="X274" s="104">
        <v>72.748567397301656</v>
      </c>
      <c r="Y274" s="104">
        <v>104.00837416721478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128.95131982488246</v>
      </c>
      <c r="M275" s="98">
        <v>131.49683400248432</v>
      </c>
      <c r="N275" s="98">
        <v>118.22939745832846</v>
      </c>
      <c r="O275" s="98">
        <v>120.540584821379</v>
      </c>
      <c r="P275" s="98">
        <v>128.43470681421343</v>
      </c>
      <c r="Q275" s="98">
        <v>121.49292552010338</v>
      </c>
      <c r="R275" s="98">
        <v>122.82363280221537</v>
      </c>
      <c r="S275" s="98">
        <v>125.61799995728217</v>
      </c>
      <c r="T275" s="98">
        <v>20.949956672730398</v>
      </c>
      <c r="U275" s="98">
        <v>3.7007076611289036</v>
      </c>
      <c r="V275" s="98">
        <v>0</v>
      </c>
      <c r="W275" s="98">
        <v>0</v>
      </c>
      <c r="X275" s="98">
        <v>72.748567397301656</v>
      </c>
      <c r="Y275" s="98">
        <v>104.00837416721478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9.8429991758200899</v>
      </c>
      <c r="C281" s="122">
        <v>12.374360643893148</v>
      </c>
      <c r="D281" s="122">
        <v>18.103017772222373</v>
      </c>
      <c r="E281" s="122">
        <v>24.331997570911337</v>
      </c>
      <c r="F281" s="122">
        <v>26.268828303235928</v>
      </c>
      <c r="G281" s="122">
        <v>25.89402334096501</v>
      </c>
      <c r="H281" s="122">
        <v>26.688365725252265</v>
      </c>
      <c r="I281" s="122">
        <v>23.59463508769425</v>
      </c>
      <c r="J281" s="122">
        <v>21.390641551691285</v>
      </c>
      <c r="K281" s="122">
        <v>23.531770583611159</v>
      </c>
      <c r="L281" s="122">
        <v>20.007440305272759</v>
      </c>
      <c r="M281" s="122">
        <v>25.36023891667698</v>
      </c>
      <c r="N281" s="122">
        <v>22.268795580590815</v>
      </c>
      <c r="O281" s="122">
        <v>21.712640684353847</v>
      </c>
      <c r="P281" s="122">
        <v>20.315083973404899</v>
      </c>
      <c r="Q281" s="122">
        <v>28.207382998367468</v>
      </c>
      <c r="R281" s="122">
        <v>22.706381612678079</v>
      </c>
      <c r="S281" s="122">
        <v>20.437705291431246</v>
      </c>
      <c r="T281" s="122">
        <v>18.6538064644126</v>
      </c>
      <c r="U281" s="122">
        <v>16.892640640567656</v>
      </c>
      <c r="V281" s="122">
        <v>17.564877275381971</v>
      </c>
      <c r="W281" s="122">
        <v>18.275744005445979</v>
      </c>
      <c r="X281" s="122">
        <v>15.190968117930298</v>
      </c>
      <c r="Y281" s="122">
        <v>11.060728285274116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172.23825821914991</v>
      </c>
      <c r="C283" s="98">
        <v>183.59006286413356</v>
      </c>
      <c r="D283" s="98">
        <v>176.07751896040565</v>
      </c>
      <c r="E283" s="98">
        <v>202.44800794179227</v>
      </c>
      <c r="F283" s="98">
        <v>208.57447971585614</v>
      </c>
      <c r="G283" s="98">
        <v>205.08757241508997</v>
      </c>
      <c r="H283" s="98">
        <v>216.51211225074462</v>
      </c>
      <c r="I283" s="98">
        <v>204.41569117044406</v>
      </c>
      <c r="J283" s="98">
        <v>189.43122221627979</v>
      </c>
      <c r="K283" s="98">
        <v>211.52133801407788</v>
      </c>
      <c r="L283" s="98">
        <v>184.34456772268058</v>
      </c>
      <c r="M283" s="98">
        <v>230.68780353670039</v>
      </c>
      <c r="N283" s="98">
        <v>208.46323180174744</v>
      </c>
      <c r="O283" s="98">
        <v>198.64934648484245</v>
      </c>
      <c r="P283" s="98">
        <v>184.60812913809272</v>
      </c>
      <c r="Q283" s="98">
        <v>266.31330240231688</v>
      </c>
      <c r="R283" s="98">
        <v>223.91181852861479</v>
      </c>
      <c r="S283" s="98">
        <v>220.3375306295948</v>
      </c>
      <c r="T283" s="98">
        <v>225.05368870135496</v>
      </c>
      <c r="U283" s="98">
        <v>217.6398391599989</v>
      </c>
      <c r="V283" s="98">
        <v>238.49298165297301</v>
      </c>
      <c r="W283" s="98">
        <v>265.16480407464286</v>
      </c>
      <c r="X283" s="98">
        <v>248.32996419223653</v>
      </c>
      <c r="Y283" s="98">
        <v>217.54970733292114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125.42344507908669</v>
      </c>
      <c r="C286" s="118">
        <f t="shared" si="129"/>
        <v>115.50113501877684</v>
      </c>
      <c r="D286" s="118">
        <f t="shared" si="129"/>
        <v>125.96513353353409</v>
      </c>
      <c r="E286" s="118">
        <f t="shared" si="129"/>
        <v>122.19520903611294</v>
      </c>
      <c r="F286" s="118">
        <f t="shared" si="129"/>
        <v>121.52706524630857</v>
      </c>
      <c r="G286" s="118">
        <f t="shared" si="129"/>
        <v>119.14123110243031</v>
      </c>
      <c r="H286" s="118">
        <f t="shared" si="129"/>
        <v>122.00125785706443</v>
      </c>
      <c r="I286" s="118">
        <f t="shared" si="129"/>
        <v>111.67584501241531</v>
      </c>
      <c r="J286" s="118">
        <f t="shared" si="129"/>
        <v>115.34121559579933</v>
      </c>
      <c r="K286" s="118">
        <f t="shared" si="129"/>
        <v>116.79862148121796</v>
      </c>
      <c r="L286" s="118">
        <f t="shared" si="129"/>
        <v>122.77380824118129</v>
      </c>
      <c r="M286" s="118">
        <f t="shared" si="129"/>
        <v>128.98190006616295</v>
      </c>
      <c r="N286" s="118">
        <f t="shared" si="129"/>
        <v>119.97766729390848</v>
      </c>
      <c r="O286" s="118">
        <f t="shared" si="129"/>
        <v>114.51071441333215</v>
      </c>
      <c r="P286" s="118">
        <f t="shared" si="129"/>
        <v>108.78828342339453</v>
      </c>
      <c r="Q286" s="118">
        <f t="shared" si="129"/>
        <v>101.46837500849071</v>
      </c>
      <c r="R286" s="118">
        <f t="shared" ref="R286:V286" si="130">R287+R290+R292+R305</f>
        <v>106.09987279856814</v>
      </c>
      <c r="S286" s="118">
        <f t="shared" si="130"/>
        <v>107.87241939279194</v>
      </c>
      <c r="T286" s="118">
        <f t="shared" si="130"/>
        <v>103.85709165338683</v>
      </c>
      <c r="U286" s="118">
        <f t="shared" si="130"/>
        <v>100.87872211354936</v>
      </c>
      <c r="V286" s="118">
        <f t="shared" si="130"/>
        <v>116.29045536058977</v>
      </c>
      <c r="W286" s="118">
        <f t="shared" ref="W286:Y286" si="131">W287+W290+W292+W305</f>
        <v>108.36591320230846</v>
      </c>
      <c r="X286" s="118">
        <f t="shared" si="131"/>
        <v>96.137145962003743</v>
      </c>
      <c r="Y286" s="118">
        <f t="shared" si="131"/>
        <v>86.999731910148668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99.429451489276531</v>
      </c>
      <c r="C287" s="123">
        <f t="shared" si="132"/>
        <v>90.15573370580907</v>
      </c>
      <c r="D287" s="123">
        <f t="shared" si="132"/>
        <v>98.938718663829846</v>
      </c>
      <c r="E287" s="123">
        <f t="shared" si="132"/>
        <v>95.558169436242551</v>
      </c>
      <c r="F287" s="123">
        <f t="shared" si="132"/>
        <v>94.602966731075966</v>
      </c>
      <c r="G287" s="123">
        <f t="shared" si="132"/>
        <v>91.394566518093754</v>
      </c>
      <c r="H287" s="123">
        <f t="shared" si="132"/>
        <v>93.702263145146375</v>
      </c>
      <c r="I287" s="123">
        <f t="shared" si="132"/>
        <v>83.274911769113075</v>
      </c>
      <c r="J287" s="123">
        <f t="shared" si="132"/>
        <v>84.915496797328657</v>
      </c>
      <c r="K287" s="123">
        <f t="shared" si="132"/>
        <v>85.334636965382956</v>
      </c>
      <c r="L287" s="123">
        <f t="shared" si="132"/>
        <v>91.064682026147835</v>
      </c>
      <c r="M287" s="123">
        <f t="shared" si="132"/>
        <v>95.757079208338865</v>
      </c>
      <c r="N287" s="123">
        <f t="shared" si="132"/>
        <v>88.786600244100413</v>
      </c>
      <c r="O287" s="123">
        <f t="shared" si="132"/>
        <v>84.636284243700601</v>
      </c>
      <c r="P287" s="123">
        <f t="shared" si="132"/>
        <v>79.301765141983552</v>
      </c>
      <c r="Q287" s="123">
        <f t="shared" si="132"/>
        <v>71.179905479242834</v>
      </c>
      <c r="R287" s="123">
        <f t="shared" ref="R287:V287" si="133">SUM(R288:R289)</f>
        <v>75.536273240390273</v>
      </c>
      <c r="S287" s="123">
        <f t="shared" si="133"/>
        <v>76.278023439535474</v>
      </c>
      <c r="T287" s="123">
        <f t="shared" si="133"/>
        <v>72.693201649434371</v>
      </c>
      <c r="U287" s="123">
        <f t="shared" si="133"/>
        <v>70.296892712646994</v>
      </c>
      <c r="V287" s="123">
        <f t="shared" si="133"/>
        <v>83.737082865404005</v>
      </c>
      <c r="W287" s="123">
        <f t="shared" ref="W287:Y287" si="134">SUM(W288:W289)</f>
        <v>74.824763820663819</v>
      </c>
      <c r="X287" s="123">
        <f t="shared" si="134"/>
        <v>63.254828498431117</v>
      </c>
      <c r="Y287" s="123">
        <f t="shared" si="134"/>
        <v>54.744758422175948</v>
      </c>
      <c r="DA287" s="130" t="s">
        <v>2823</v>
      </c>
    </row>
    <row r="288" spans="1:105" ht="12" customHeight="1" x14ac:dyDescent="0.25">
      <c r="A288" s="97" t="s">
        <v>199</v>
      </c>
      <c r="B288" s="99">
        <v>99.06771322618404</v>
      </c>
      <c r="C288" s="99">
        <v>89.82629242319554</v>
      </c>
      <c r="D288" s="99">
        <v>98.566610609389457</v>
      </c>
      <c r="E288" s="99">
        <v>95.1933161754759</v>
      </c>
      <c r="F288" s="99">
        <v>94.237106318976458</v>
      </c>
      <c r="G288" s="99">
        <v>91.040692226055967</v>
      </c>
      <c r="H288" s="99">
        <v>93.333996623445898</v>
      </c>
      <c r="I288" s="99">
        <v>82.944223044355425</v>
      </c>
      <c r="J288" s="99">
        <v>84.571266431309255</v>
      </c>
      <c r="K288" s="99">
        <v>84.984568714958186</v>
      </c>
      <c r="L288" s="99">
        <v>90.681579630296497</v>
      </c>
      <c r="M288" s="99">
        <v>95.345253753869486</v>
      </c>
      <c r="N288" s="99">
        <v>88.401857931456391</v>
      </c>
      <c r="O288" s="99">
        <v>84.25867610060746</v>
      </c>
      <c r="P288" s="99">
        <v>78.949370890556168</v>
      </c>
      <c r="Q288" s="99">
        <v>70.860100348090413</v>
      </c>
      <c r="R288" s="99">
        <v>75.195679259587848</v>
      </c>
      <c r="S288" s="99">
        <v>75.928849022404648</v>
      </c>
      <c r="T288" s="99">
        <v>72.356840066240622</v>
      </c>
      <c r="U288" s="99">
        <v>69.968930394649362</v>
      </c>
      <c r="V288" s="99">
        <v>83.33977937594014</v>
      </c>
      <c r="W288" s="99">
        <v>74.464594254332155</v>
      </c>
      <c r="X288" s="99">
        <v>62.94737516838314</v>
      </c>
      <c r="Y288" s="99">
        <v>54.47357125594683</v>
      </c>
      <c r="DA288" s="63" t="s">
        <v>2824</v>
      </c>
    </row>
    <row r="289" spans="1:105" ht="12" customHeight="1" x14ac:dyDescent="0.25">
      <c r="A289" s="97" t="s">
        <v>53</v>
      </c>
      <c r="B289" s="99">
        <v>0.36173826309249385</v>
      </c>
      <c r="C289" s="99">
        <v>0.3294412826135335</v>
      </c>
      <c r="D289" s="99">
        <v>0.37210805444038964</v>
      </c>
      <c r="E289" s="99">
        <v>0.36485326076665231</v>
      </c>
      <c r="F289" s="99">
        <v>0.36586041209950887</v>
      </c>
      <c r="G289" s="99">
        <v>0.35387429203778997</v>
      </c>
      <c r="H289" s="99">
        <v>0.36826652170047608</v>
      </c>
      <c r="I289" s="99">
        <v>0.33068872475765043</v>
      </c>
      <c r="J289" s="99">
        <v>0.34423036601940921</v>
      </c>
      <c r="K289" s="99">
        <v>0.35006825042477574</v>
      </c>
      <c r="L289" s="99">
        <v>0.38310239585133982</v>
      </c>
      <c r="M289" s="99">
        <v>0.41182545446937413</v>
      </c>
      <c r="N289" s="99">
        <v>0.38474231264401482</v>
      </c>
      <c r="O289" s="99">
        <v>0.37760814309314789</v>
      </c>
      <c r="P289" s="99">
        <v>0.35239425142738284</v>
      </c>
      <c r="Q289" s="99">
        <v>0.31980513115241443</v>
      </c>
      <c r="R289" s="99">
        <v>0.34059398080242104</v>
      </c>
      <c r="S289" s="99">
        <v>0.34917441713082659</v>
      </c>
      <c r="T289" s="99">
        <v>0.33636158319375326</v>
      </c>
      <c r="U289" s="99">
        <v>0.32796231799763637</v>
      </c>
      <c r="V289" s="99">
        <v>0.39730348946386057</v>
      </c>
      <c r="W289" s="99">
        <v>0.36016956633166597</v>
      </c>
      <c r="X289" s="99">
        <v>0.30745333004797593</v>
      </c>
      <c r="Y289" s="99">
        <v>0.27118716622912103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6.3998367309146501E-2</v>
      </c>
      <c r="C290" s="123">
        <f t="shared" si="135"/>
        <v>8.4281012633776103E-2</v>
      </c>
      <c r="D290" s="123">
        <f t="shared" si="135"/>
        <v>7.1798245299848365E-2</v>
      </c>
      <c r="E290" s="123">
        <f t="shared" si="135"/>
        <v>0.12290001249768116</v>
      </c>
      <c r="F290" s="123">
        <f t="shared" si="135"/>
        <v>8.2445333519256953E-2</v>
      </c>
      <c r="G290" s="123">
        <f t="shared" si="135"/>
        <v>9.7613616372194956E-2</v>
      </c>
      <c r="H290" s="123">
        <f t="shared" si="135"/>
        <v>0.15248926992967168</v>
      </c>
      <c r="I290" s="123">
        <f t="shared" si="135"/>
        <v>0.33342358672742295</v>
      </c>
      <c r="J290" s="123">
        <f t="shared" si="135"/>
        <v>0.24131473309736101</v>
      </c>
      <c r="K290" s="123">
        <f t="shared" si="135"/>
        <v>0.22930586974386397</v>
      </c>
      <c r="L290" s="123">
        <f t="shared" si="135"/>
        <v>0.32609895520832333</v>
      </c>
      <c r="M290" s="123">
        <f t="shared" si="135"/>
        <v>0.24367417828936858</v>
      </c>
      <c r="N290" s="123">
        <f t="shared" si="135"/>
        <v>0.68737996072616658</v>
      </c>
      <c r="O290" s="123">
        <f t="shared" si="135"/>
        <v>0.32800344796293279</v>
      </c>
      <c r="P290" s="123">
        <f t="shared" si="135"/>
        <v>0.30617631607657431</v>
      </c>
      <c r="Q290" s="123">
        <f t="shared" si="135"/>
        <v>0.53039050623839312</v>
      </c>
      <c r="R290" s="123">
        <f t="shared" si="135"/>
        <v>0.56155753713155299</v>
      </c>
      <c r="S290" s="123">
        <f t="shared" si="135"/>
        <v>0.58250475924315059</v>
      </c>
      <c r="T290" s="123">
        <f t="shared" si="135"/>
        <v>0.51477685989186261</v>
      </c>
      <c r="U290" s="123">
        <f t="shared" si="135"/>
        <v>0.56504896861742793</v>
      </c>
      <c r="V290" s="123">
        <f t="shared" si="135"/>
        <v>0.57689548517630174</v>
      </c>
      <c r="W290" s="123">
        <f t="shared" si="135"/>
        <v>0.59419955290890714</v>
      </c>
      <c r="X290" s="123">
        <f t="shared" si="135"/>
        <v>0.56475330286605607</v>
      </c>
      <c r="Y290" s="123">
        <f t="shared" si="135"/>
        <v>0.55161848192836038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6.3998367309146501E-2</v>
      </c>
      <c r="C291" s="99">
        <f>RES_hhdet_fecs!C86</f>
        <v>8.4281012633776103E-2</v>
      </c>
      <c r="D291" s="99">
        <f>RES_hhdet_fecs!D86</f>
        <v>7.1798245299848365E-2</v>
      </c>
      <c r="E291" s="99">
        <f>RES_hhdet_fecs!E86</f>
        <v>0.12290001249768116</v>
      </c>
      <c r="F291" s="99">
        <f>RES_hhdet_fecs!F86</f>
        <v>8.2445333519256953E-2</v>
      </c>
      <c r="G291" s="99">
        <f>RES_hhdet_fecs!G86</f>
        <v>9.7613616372194956E-2</v>
      </c>
      <c r="H291" s="99">
        <f>RES_hhdet_fecs!H86</f>
        <v>0.15248926992967168</v>
      </c>
      <c r="I291" s="99">
        <f>RES_hhdet_fecs!I86</f>
        <v>0.33342358672742295</v>
      </c>
      <c r="J291" s="99">
        <f>RES_hhdet_fecs!J86</f>
        <v>0.24131473309736101</v>
      </c>
      <c r="K291" s="99">
        <f>RES_hhdet_fecs!K86</f>
        <v>0.22930586974386397</v>
      </c>
      <c r="L291" s="99">
        <f>RES_hhdet_fecs!L86</f>
        <v>0.32609895520832333</v>
      </c>
      <c r="M291" s="99">
        <f>RES_hhdet_fecs!M86</f>
        <v>0.24367417828936858</v>
      </c>
      <c r="N291" s="99">
        <f>RES_hhdet_fecs!N86</f>
        <v>0.68737996072616658</v>
      </c>
      <c r="O291" s="99">
        <f>RES_hhdet_fecs!O86</f>
        <v>0.32800344796293279</v>
      </c>
      <c r="P291" s="99">
        <f>RES_hhdet_fecs!P86</f>
        <v>0.30617631607657431</v>
      </c>
      <c r="Q291" s="99">
        <f>RES_hhdet_fecs!Q86</f>
        <v>0.53039050623839312</v>
      </c>
      <c r="R291" s="99">
        <f>RES_hhdet_fecs!R86</f>
        <v>0.56155753713155299</v>
      </c>
      <c r="S291" s="99">
        <f>RES_hhdet_fecs!S86</f>
        <v>0.58250475924315059</v>
      </c>
      <c r="T291" s="99">
        <f>RES_hhdet_fecs!T86</f>
        <v>0.51477685989186261</v>
      </c>
      <c r="U291" s="99">
        <f>RES_hhdet_fecs!U86</f>
        <v>0.56504896861742793</v>
      </c>
      <c r="V291" s="99">
        <f>RES_hhdet_fecs!V86</f>
        <v>0.57689548517630174</v>
      </c>
      <c r="W291" s="99">
        <f>RES_hhdet_fecs!W86</f>
        <v>0.59419955290890714</v>
      </c>
      <c r="X291" s="99">
        <f>RES_hhdet_fecs!X86</f>
        <v>0.56475330286605607</v>
      </c>
      <c r="Y291" s="99">
        <f>RES_hhdet_fecs!Y86</f>
        <v>0.55161848192836038</v>
      </c>
      <c r="DA291" s="63" t="s">
        <v>2827</v>
      </c>
    </row>
    <row r="292" spans="1:105" ht="12" customHeight="1" x14ac:dyDescent="0.25">
      <c r="A292" s="121" t="s">
        <v>55</v>
      </c>
      <c r="B292" s="123">
        <v>17.25118413838069</v>
      </c>
      <c r="C292" s="123">
        <v>16.366903340350465</v>
      </c>
      <c r="D292" s="123">
        <v>18.045795274536285</v>
      </c>
      <c r="E292" s="123">
        <v>17.382928190463897</v>
      </c>
      <c r="F292" s="123">
        <v>17.080565829878598</v>
      </c>
      <c r="G292" s="123">
        <v>17.926913071200719</v>
      </c>
      <c r="H292" s="123">
        <v>18.242880234932269</v>
      </c>
      <c r="I292" s="123">
        <v>17.964397900844993</v>
      </c>
      <c r="J292" s="123">
        <v>19.963659839724755</v>
      </c>
      <c r="K292" s="123">
        <v>20.761751880370195</v>
      </c>
      <c r="L292" s="123">
        <v>21.155356860523082</v>
      </c>
      <c r="M292" s="123">
        <v>21.987356105441773</v>
      </c>
      <c r="N292" s="123">
        <v>20.277572396222478</v>
      </c>
      <c r="O292" s="123">
        <v>19.692586230146379</v>
      </c>
      <c r="P292" s="123">
        <v>19.630303851762999</v>
      </c>
      <c r="Q292" s="123">
        <v>18.572525244767736</v>
      </c>
      <c r="R292" s="123">
        <v>19.00025208508897</v>
      </c>
      <c r="S292" s="123">
        <v>19.852743120748077</v>
      </c>
      <c r="T292" s="123">
        <v>19.765785123728953</v>
      </c>
      <c r="U292" s="123">
        <v>19.368488676549912</v>
      </c>
      <c r="V292" s="123">
        <v>20.472591609675067</v>
      </c>
      <c r="W292" s="123">
        <v>21.289449842100957</v>
      </c>
      <c r="X292" s="123">
        <v>21.182149708317532</v>
      </c>
      <c r="Y292" s="123">
        <v>21.022261220790767</v>
      </c>
      <c r="DA292" s="130" t="s">
        <v>2828</v>
      </c>
    </row>
    <row r="293" spans="1:105" ht="12" customHeight="1" x14ac:dyDescent="0.25">
      <c r="A293" s="97" t="s">
        <v>132</v>
      </c>
      <c r="B293" s="99">
        <v>21.416556352489593</v>
      </c>
      <c r="C293" s="99">
        <v>23.234172830935567</v>
      </c>
      <c r="D293" s="99">
        <v>22.085968527844798</v>
      </c>
      <c r="E293" s="99">
        <v>20.09921355660747</v>
      </c>
      <c r="F293" s="99">
        <v>21.680862647762375</v>
      </c>
      <c r="G293" s="99">
        <v>21.439113890790289</v>
      </c>
      <c r="H293" s="99">
        <v>20.545053943428538</v>
      </c>
      <c r="I293" s="99">
        <v>20.42431153943345</v>
      </c>
      <c r="J293" s="99">
        <v>21.536559974592436</v>
      </c>
      <c r="K293" s="99">
        <v>22.618973357311074</v>
      </c>
      <c r="L293" s="99">
        <v>22.409203166741904</v>
      </c>
      <c r="M293" s="99">
        <v>22.77480624062698</v>
      </c>
      <c r="N293" s="99">
        <v>22.423715749171091</v>
      </c>
      <c r="O293" s="99">
        <v>21.903462128464913</v>
      </c>
      <c r="P293" s="99">
        <v>21.935168915811115</v>
      </c>
      <c r="Q293" s="99">
        <v>17.239670671899802</v>
      </c>
      <c r="R293" s="99">
        <v>19.387572305847819</v>
      </c>
      <c r="S293" s="99">
        <v>20.39657313192075</v>
      </c>
      <c r="T293" s="99">
        <v>19.901151077303389</v>
      </c>
      <c r="U293" s="99">
        <v>19.269147195222633</v>
      </c>
      <c r="V293" s="99">
        <v>23.766128492224549</v>
      </c>
      <c r="W293" s="99">
        <v>22.073607858493002</v>
      </c>
      <c r="X293" s="99">
        <v>21.321941712141147</v>
      </c>
      <c r="Y293" s="99">
        <v>21.019947548768151</v>
      </c>
      <c r="DA293" s="63" t="s">
        <v>2829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15.1770597341804</v>
      </c>
      <c r="M294" s="99">
        <v>15.76318619283796</v>
      </c>
      <c r="N294" s="99">
        <v>15.85385670937295</v>
      </c>
      <c r="O294" s="99">
        <v>16.077507332007606</v>
      </c>
      <c r="P294" s="99">
        <v>16.25515822323662</v>
      </c>
      <c r="Q294" s="99">
        <v>12.727933766020689</v>
      </c>
      <c r="R294" s="99">
        <v>14.59152289559526</v>
      </c>
      <c r="S294" s="99">
        <v>15.773232257692474</v>
      </c>
      <c r="T294" s="99">
        <v>15.525635917113135</v>
      </c>
      <c r="U294" s="99">
        <v>15.301980629861056</v>
      </c>
      <c r="V294" s="99">
        <v>18.932374135126675</v>
      </c>
      <c r="W294" s="99">
        <v>17.802714032512306</v>
      </c>
      <c r="X294" s="99">
        <v>17.383552292108696</v>
      </c>
      <c r="Y294" s="99">
        <v>17.201997553943855</v>
      </c>
      <c r="DA294" s="63" t="s">
        <v>2830</v>
      </c>
    </row>
    <row r="295" spans="1:105" ht="12" customHeight="1" x14ac:dyDescent="0.25">
      <c r="A295" s="100" t="s">
        <v>199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6.9591764519908672</v>
      </c>
      <c r="M295" s="102">
        <v>7.0235746101109804</v>
      </c>
      <c r="N295" s="102">
        <v>6.6516467721393777</v>
      </c>
      <c r="O295" s="102">
        <v>7.1112574191154687</v>
      </c>
      <c r="P295" s="102">
        <v>7.4228980421959534</v>
      </c>
      <c r="Q295" s="102">
        <v>5.5091261314957327</v>
      </c>
      <c r="R295" s="102">
        <v>6.7229725004095719</v>
      </c>
      <c r="S295" s="102">
        <v>7.6447119937607564</v>
      </c>
      <c r="T295" s="102">
        <v>7.190538510409783</v>
      </c>
      <c r="U295" s="102">
        <v>7.1102577182914208</v>
      </c>
      <c r="V295" s="102">
        <v>8.8034168988990942</v>
      </c>
      <c r="W295" s="102">
        <v>8.3078029275373702</v>
      </c>
      <c r="X295" s="102">
        <v>8.0328601071697019</v>
      </c>
      <c r="Y295" s="102">
        <v>7.7732270546707163</v>
      </c>
      <c r="DA295" s="131" t="s">
        <v>2831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8.2178832821895345</v>
      </c>
      <c r="M296" s="105">
        <v>8.7396115827269831</v>
      </c>
      <c r="N296" s="105">
        <v>9.2022099372335724</v>
      </c>
      <c r="O296" s="105">
        <v>8.96624991289214</v>
      </c>
      <c r="P296" s="105">
        <v>8.8322601810406685</v>
      </c>
      <c r="Q296" s="105">
        <v>7.218807634524957</v>
      </c>
      <c r="R296" s="105">
        <v>7.8685503951856859</v>
      </c>
      <c r="S296" s="105">
        <v>8.1285202639317209</v>
      </c>
      <c r="T296" s="105">
        <v>8.335097406703353</v>
      </c>
      <c r="U296" s="105">
        <v>8.1917229115696397</v>
      </c>
      <c r="V296" s="105">
        <v>10.128957236227581</v>
      </c>
      <c r="W296" s="105">
        <v>9.4949111049749355</v>
      </c>
      <c r="X296" s="105">
        <v>9.3506921849389943</v>
      </c>
      <c r="Y296" s="105">
        <v>9.4287704992731367</v>
      </c>
      <c r="DA296" s="132" t="s">
        <v>2832</v>
      </c>
    </row>
    <row r="297" spans="1:105" ht="12" customHeight="1" x14ac:dyDescent="0.25">
      <c r="A297" s="106" t="s">
        <v>124</v>
      </c>
      <c r="B297" s="102">
        <v>18.641736007406248</v>
      </c>
      <c r="C297" s="102">
        <v>19.325892706113873</v>
      </c>
      <c r="D297" s="102">
        <v>18.356563803802278</v>
      </c>
      <c r="E297" s="102">
        <v>18.902791328035185</v>
      </c>
      <c r="F297" s="102">
        <v>19.126075348643738</v>
      </c>
      <c r="G297" s="102">
        <v>19.554928578771985</v>
      </c>
      <c r="H297" s="102">
        <v>20.060188188365998</v>
      </c>
      <c r="I297" s="102">
        <v>20.53347459753352</v>
      </c>
      <c r="J297" s="102">
        <v>21.548357429875562</v>
      </c>
      <c r="K297" s="102">
        <v>22.646165386387441</v>
      </c>
      <c r="L297" s="102">
        <v>23.378240297565796</v>
      </c>
      <c r="M297" s="102">
        <v>24.293425171264463</v>
      </c>
      <c r="N297" s="102">
        <v>23.091609303672644</v>
      </c>
      <c r="O297" s="102">
        <v>21.869099996595391</v>
      </c>
      <c r="P297" s="102">
        <v>22.013101599430687</v>
      </c>
      <c r="Q297" s="102">
        <v>22.009753079097031</v>
      </c>
      <c r="R297" s="102">
        <v>20.474456946419135</v>
      </c>
      <c r="S297" s="102">
        <v>20.966324561507392</v>
      </c>
      <c r="T297" s="102">
        <v>21.076760690923841</v>
      </c>
      <c r="U297" s="102">
        <v>19.899146904100299</v>
      </c>
      <c r="V297" s="102">
        <v>21.220611815405569</v>
      </c>
      <c r="W297" s="102">
        <v>23.382249323889095</v>
      </c>
      <c r="X297" s="102">
        <v>22.078109167640577</v>
      </c>
      <c r="Y297" s="102">
        <v>19.752310484198674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15.816375263287105</v>
      </c>
      <c r="M298" s="105">
        <v>16.524270829149316</v>
      </c>
      <c r="N298" s="105">
        <v>15.705201503292992</v>
      </c>
      <c r="O298" s="105">
        <v>15.283464089382155</v>
      </c>
      <c r="P298" s="105">
        <v>15.785861242445224</v>
      </c>
      <c r="Q298" s="105">
        <v>15.762414118989692</v>
      </c>
      <c r="R298" s="105">
        <v>15.066366002706728</v>
      </c>
      <c r="S298" s="105">
        <v>15.673661774058139</v>
      </c>
      <c r="T298" s="105">
        <v>13.460289557377845</v>
      </c>
      <c r="U298" s="105">
        <v>24.172149096954545</v>
      </c>
      <c r="V298" s="105">
        <v>0</v>
      </c>
      <c r="W298" s="105">
        <v>0</v>
      </c>
      <c r="X298" s="105">
        <v>16.439764694500727</v>
      </c>
      <c r="Y298" s="105">
        <v>15.403177425141514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7.7510888486178864</v>
      </c>
      <c r="M299" s="99">
        <v>7.9252391704490757</v>
      </c>
      <c r="N299" s="99">
        <v>7.1227603980476522</v>
      </c>
      <c r="O299" s="99">
        <v>7.2592918573713172</v>
      </c>
      <c r="P299" s="99">
        <v>7.7313229722175558</v>
      </c>
      <c r="Q299" s="99">
        <v>7.309447628307697</v>
      </c>
      <c r="R299" s="99">
        <v>7.3867606755251556</v>
      </c>
      <c r="S299" s="99">
        <v>7.5516080980091669</v>
      </c>
      <c r="T299" s="99">
        <v>1.2587201786216939</v>
      </c>
      <c r="U299" s="99">
        <v>0.22216754369531899</v>
      </c>
      <c r="V299" s="99">
        <v>0</v>
      </c>
      <c r="W299" s="99">
        <v>0</v>
      </c>
      <c r="X299" s="99">
        <v>4.3525869340993752</v>
      </c>
      <c r="Y299" s="99">
        <v>6.2151544069119309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8.0652864146692185</v>
      </c>
      <c r="M300" s="99">
        <v>8.5990316587002376</v>
      </c>
      <c r="N300" s="99">
        <v>8.5824411052453407</v>
      </c>
      <c r="O300" s="99">
        <v>8.0241722320108373</v>
      </c>
      <c r="P300" s="99">
        <v>8.0545382702276651</v>
      </c>
      <c r="Q300" s="99">
        <v>8.4529664906819946</v>
      </c>
      <c r="R300" s="99">
        <v>7.6796053271815721</v>
      </c>
      <c r="S300" s="99">
        <v>8.1220536760489725</v>
      </c>
      <c r="T300" s="99">
        <v>12.201569378756151</v>
      </c>
      <c r="U300" s="99">
        <v>23.949981553259232</v>
      </c>
      <c r="V300" s="99">
        <v>0</v>
      </c>
      <c r="W300" s="99">
        <v>0</v>
      </c>
      <c r="X300" s="99">
        <v>12.087177760401351</v>
      </c>
      <c r="Y300" s="99">
        <v>9.1880230182295879</v>
      </c>
      <c r="DA300" s="63" t="s">
        <v>2836</v>
      </c>
    </row>
    <row r="301" spans="1:105" ht="12" customHeight="1" x14ac:dyDescent="0.25">
      <c r="A301" s="106" t="s">
        <v>122</v>
      </c>
      <c r="B301" s="102">
        <v>16.874531779859645</v>
      </c>
      <c r="C301" s="102">
        <v>15.730553186182551</v>
      </c>
      <c r="D301" s="102">
        <v>17.69477078567688</v>
      </c>
      <c r="E301" s="102">
        <v>17.136370251482695</v>
      </c>
      <c r="F301" s="102">
        <v>16.637561463017015</v>
      </c>
      <c r="G301" s="102">
        <v>17.556817784433754</v>
      </c>
      <c r="H301" s="102">
        <v>17.978920426688724</v>
      </c>
      <c r="I301" s="102">
        <v>17.670030999786789</v>
      </c>
      <c r="J301" s="102">
        <v>19.763549390781339</v>
      </c>
      <c r="K301" s="102">
        <v>20.508721761964342</v>
      </c>
      <c r="L301" s="102">
        <v>21.396345154524372</v>
      </c>
      <c r="M301" s="102">
        <v>22.376035809758434</v>
      </c>
      <c r="N301" s="102">
        <v>20.452932908138727</v>
      </c>
      <c r="O301" s="102">
        <v>19.888434282691957</v>
      </c>
      <c r="P301" s="102">
        <v>19.838796426086628</v>
      </c>
      <c r="Q301" s="102">
        <v>19.134834893341399</v>
      </c>
      <c r="R301" s="102">
        <v>19.385728705780149</v>
      </c>
      <c r="S301" s="102">
        <v>20.232564425588937</v>
      </c>
      <c r="T301" s="102">
        <v>20.204464403698541</v>
      </c>
      <c r="U301" s="102">
        <v>19.824832345333736</v>
      </c>
      <c r="V301" s="102">
        <v>20.629276839232869</v>
      </c>
      <c r="W301" s="102">
        <v>21.66250315528405</v>
      </c>
      <c r="X301" s="102">
        <v>21.630327905916037</v>
      </c>
      <c r="Y301" s="102">
        <v>21.456369670318068</v>
      </c>
      <c r="DA301" s="131" t="s">
        <v>2837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15.533285946202794</v>
      </c>
      <c r="M302" s="105">
        <v>16.209012256730027</v>
      </c>
      <c r="N302" s="105">
        <v>14.744801322752515</v>
      </c>
      <c r="O302" s="105">
        <v>14.594560893933362</v>
      </c>
      <c r="P302" s="105">
        <v>14.785305380232542</v>
      </c>
      <c r="Q302" s="105">
        <v>14.323669663692957</v>
      </c>
      <c r="R302" s="105">
        <v>14.808721220615674</v>
      </c>
      <c r="S302" s="105">
        <v>15.688235128500535</v>
      </c>
      <c r="T302" s="105">
        <v>15.519749181227741</v>
      </c>
      <c r="U302" s="105">
        <v>15.409688083507628</v>
      </c>
      <c r="V302" s="105">
        <v>16.340035476529827</v>
      </c>
      <c r="W302" s="105">
        <v>17.349942937589095</v>
      </c>
      <c r="X302" s="105">
        <v>17.477232959263802</v>
      </c>
      <c r="Y302" s="105">
        <v>17.529400827755651</v>
      </c>
      <c r="DA302" s="132" t="s">
        <v>2838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7.3279203537340125</v>
      </c>
      <c r="M303" s="99">
        <v>7.4430679030128362</v>
      </c>
      <c r="N303" s="99">
        <v>6.3833572224908401</v>
      </c>
      <c r="O303" s="99">
        <v>6.6502279126888526</v>
      </c>
      <c r="P303" s="99">
        <v>6.9199660172215847</v>
      </c>
      <c r="Q303" s="99">
        <v>6.3287861135862924</v>
      </c>
      <c r="R303" s="99">
        <v>6.9073707148392343</v>
      </c>
      <c r="S303" s="99">
        <v>7.6150746370749163</v>
      </c>
      <c r="T303" s="99">
        <v>7.0665603832509003</v>
      </c>
      <c r="U303" s="99">
        <v>6.9615928375957123</v>
      </c>
      <c r="V303" s="99">
        <v>7.488491082667263</v>
      </c>
      <c r="W303" s="99">
        <v>7.9434489803361155</v>
      </c>
      <c r="X303" s="99">
        <v>7.9280290451757667</v>
      </c>
      <c r="Y303" s="99">
        <v>7.82736730476155</v>
      </c>
      <c r="DA303" s="63" t="s">
        <v>2839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8.2053655924687821</v>
      </c>
      <c r="M304" s="99">
        <v>8.7659443537171899</v>
      </c>
      <c r="N304" s="99">
        <v>8.3614441002616751</v>
      </c>
      <c r="O304" s="99">
        <v>7.9443329812445107</v>
      </c>
      <c r="P304" s="99">
        <v>7.8653393630109569</v>
      </c>
      <c r="Q304" s="99">
        <v>7.9948835501066666</v>
      </c>
      <c r="R304" s="99">
        <v>7.9013505057764428</v>
      </c>
      <c r="S304" s="99">
        <v>8.0731604914256216</v>
      </c>
      <c r="T304" s="99">
        <v>8.453188797976841</v>
      </c>
      <c r="U304" s="99">
        <v>8.448095245911917</v>
      </c>
      <c r="V304" s="99">
        <v>8.8515443938625644</v>
      </c>
      <c r="W304" s="99">
        <v>9.4064939572529802</v>
      </c>
      <c r="X304" s="99">
        <v>9.5492039140880358</v>
      </c>
      <c r="Y304" s="99">
        <v>9.7020335229940979</v>
      </c>
      <c r="DA304" s="63" t="s">
        <v>2840</v>
      </c>
    </row>
    <row r="305" spans="1:105" ht="12" customHeight="1" x14ac:dyDescent="0.25">
      <c r="A305" s="121" t="s">
        <v>54</v>
      </c>
      <c r="B305" s="123">
        <v>8.6788110841203121</v>
      </c>
      <c r="C305" s="123">
        <v>8.8942169599835221</v>
      </c>
      <c r="D305" s="123">
        <v>8.9088213498681039</v>
      </c>
      <c r="E305" s="123">
        <v>9.1312113969088085</v>
      </c>
      <c r="F305" s="123">
        <v>9.7610873518347514</v>
      </c>
      <c r="G305" s="123">
        <v>9.722137896763634</v>
      </c>
      <c r="H305" s="123">
        <v>9.9036252070561144</v>
      </c>
      <c r="I305" s="123">
        <v>10.103111755729818</v>
      </c>
      <c r="J305" s="123">
        <v>10.220744225648554</v>
      </c>
      <c r="K305" s="123">
        <v>10.472926765720947</v>
      </c>
      <c r="L305" s="123">
        <v>10.227670399302047</v>
      </c>
      <c r="M305" s="123">
        <v>10.993790574092943</v>
      </c>
      <c r="N305" s="123">
        <v>10.226114692859426</v>
      </c>
      <c r="O305" s="123">
        <v>9.8538404915222433</v>
      </c>
      <c r="P305" s="123">
        <v>9.5500381135714054</v>
      </c>
      <c r="Q305" s="123">
        <v>11.185553778241747</v>
      </c>
      <c r="R305" s="123">
        <v>11.001789935957351</v>
      </c>
      <c r="S305" s="123">
        <v>11.159148073265243</v>
      </c>
      <c r="T305" s="123">
        <v>10.883328020331627</v>
      </c>
      <c r="U305" s="123">
        <v>10.648291755735013</v>
      </c>
      <c r="V305" s="123">
        <v>11.503885400334402</v>
      </c>
      <c r="W305" s="123">
        <v>11.657499986634773</v>
      </c>
      <c r="X305" s="123">
        <v>11.135414452389039</v>
      </c>
      <c r="Y305" s="123">
        <v>10.681093785253591</v>
      </c>
      <c r="DA305" s="130" t="s">
        <v>2841</v>
      </c>
    </row>
    <row r="306" spans="1:105" ht="12" customHeight="1" x14ac:dyDescent="0.25">
      <c r="A306" s="97" t="s">
        <v>202</v>
      </c>
      <c r="B306" s="99">
        <v>10.252188088416622</v>
      </c>
      <c r="C306" s="99">
        <v>10.565372044198529</v>
      </c>
      <c r="D306" s="99">
        <v>11.166876496550888</v>
      </c>
      <c r="E306" s="99">
        <v>10.511160822483697</v>
      </c>
      <c r="F306" s="99">
        <v>12.123136757521468</v>
      </c>
      <c r="G306" s="99">
        <v>11.52936147835697</v>
      </c>
      <c r="H306" s="99">
        <v>11.62051158176557</v>
      </c>
      <c r="I306" s="99">
        <v>12.262725507471604</v>
      </c>
      <c r="J306" s="99">
        <v>12.42223917215042</v>
      </c>
      <c r="K306" s="99">
        <v>12.729584012008713</v>
      </c>
      <c r="L306" s="99">
        <v>12.478507955704808</v>
      </c>
      <c r="M306" s="99">
        <v>12.866115990515338</v>
      </c>
      <c r="N306" s="99">
        <v>12.648736161204358</v>
      </c>
      <c r="O306" s="99">
        <v>11.764147966961231</v>
      </c>
      <c r="P306" s="99">
        <v>10.505822302077561</v>
      </c>
      <c r="Q306" s="99">
        <v>14.356014349838739</v>
      </c>
      <c r="R306" s="99">
        <v>14.091246746636545</v>
      </c>
      <c r="S306" s="99">
        <v>13.817745767835191</v>
      </c>
      <c r="T306" s="99">
        <v>13.465068482837451</v>
      </c>
      <c r="U306" s="99">
        <v>13.129250351177671</v>
      </c>
      <c r="V306" s="99">
        <v>16.439679986103702</v>
      </c>
      <c r="W306" s="99">
        <v>15.164194449480515</v>
      </c>
      <c r="X306" s="99">
        <v>14.507733424068734</v>
      </c>
      <c r="Y306" s="99">
        <v>14.13832163084531</v>
      </c>
      <c r="DA306" s="63" t="s">
        <v>2842</v>
      </c>
    </row>
    <row r="307" spans="1:105" ht="12" customHeight="1" x14ac:dyDescent="0.25">
      <c r="A307" s="97" t="s">
        <v>50</v>
      </c>
      <c r="B307" s="99">
        <v>10.067007201832741</v>
      </c>
      <c r="C307" s="99">
        <v>10.760058992537175</v>
      </c>
      <c r="D307" s="99">
        <v>10.348566358304687</v>
      </c>
      <c r="E307" s="99">
        <v>11.931922786350899</v>
      </c>
      <c r="F307" s="99">
        <v>12.327723473459162</v>
      </c>
      <c r="G307" s="99">
        <v>12.155921270711159</v>
      </c>
      <c r="H307" s="99">
        <v>12.869401568656352</v>
      </c>
      <c r="I307" s="99">
        <v>12.184736233329378</v>
      </c>
      <c r="J307" s="99">
        <v>11.323357202362763</v>
      </c>
      <c r="K307" s="99">
        <v>12.679211244633336</v>
      </c>
      <c r="L307" s="99">
        <v>11.080701811497384</v>
      </c>
      <c r="M307" s="99">
        <v>13.903422318893082</v>
      </c>
      <c r="N307" s="99">
        <v>12.558920910088068</v>
      </c>
      <c r="O307" s="99">
        <v>11.963220400385753</v>
      </c>
      <c r="P307" s="99">
        <v>11.112767763997349</v>
      </c>
      <c r="Q307" s="99">
        <v>16.02235791341861</v>
      </c>
      <c r="R307" s="99">
        <v>13.466325479526638</v>
      </c>
      <c r="S307" s="99">
        <v>13.2457345377543</v>
      </c>
      <c r="T307" s="99">
        <v>13.521728167121832</v>
      </c>
      <c r="U307" s="99">
        <v>13.065746582552618</v>
      </c>
      <c r="V307" s="99">
        <v>14.302276617499979</v>
      </c>
      <c r="W307" s="99">
        <v>15.877217999279216</v>
      </c>
      <c r="X307" s="99">
        <v>14.857718799952417</v>
      </c>
      <c r="Y307" s="99">
        <v>12.999963061424452</v>
      </c>
      <c r="DA307" s="63" t="s">
        <v>2843</v>
      </c>
    </row>
    <row r="308" spans="1:105" ht="12" customHeight="1" x14ac:dyDescent="0.25">
      <c r="A308" s="109" t="s">
        <v>120</v>
      </c>
      <c r="B308" s="110">
        <v>8.3097746431443067</v>
      </c>
      <c r="C308" s="110">
        <v>8.4372341357856833</v>
      </c>
      <c r="D308" s="110">
        <v>8.2992789688789319</v>
      </c>
      <c r="E308" s="110">
        <v>8.4222251616139765</v>
      </c>
      <c r="F308" s="110">
        <v>8.8654497337939731</v>
      </c>
      <c r="G308" s="110">
        <v>8.9388335191637811</v>
      </c>
      <c r="H308" s="110">
        <v>9.0559758581179395</v>
      </c>
      <c r="I308" s="110">
        <v>9.3585344794338656</v>
      </c>
      <c r="J308" s="110">
        <v>9.6213147201326237</v>
      </c>
      <c r="K308" s="110">
        <v>9.6931956051235151</v>
      </c>
      <c r="L308" s="110">
        <v>9.6620553924215766</v>
      </c>
      <c r="M308" s="110">
        <v>10.190242474574918</v>
      </c>
      <c r="N308" s="110">
        <v>9.4477415787203007</v>
      </c>
      <c r="O308" s="110">
        <v>9.1808366883444972</v>
      </c>
      <c r="P308" s="110">
        <v>9.1242111283361851</v>
      </c>
      <c r="Q308" s="110">
        <v>9.8000072757071166</v>
      </c>
      <c r="R308" s="110">
        <v>9.9242302109444456</v>
      </c>
      <c r="S308" s="110">
        <v>10.247165035603226</v>
      </c>
      <c r="T308" s="110">
        <v>9.9864084667675126</v>
      </c>
      <c r="U308" s="110">
        <v>9.8288419097473678</v>
      </c>
      <c r="V308" s="110">
        <v>10.17361761792281</v>
      </c>
      <c r="W308" s="110">
        <v>10.560812280509497</v>
      </c>
      <c r="X308" s="110">
        <v>10.258444201885354</v>
      </c>
      <c r="Y308" s="110">
        <v>10.016337478045889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54.866797319926761</v>
      </c>
      <c r="C310" s="118">
        <f t="shared" si="136"/>
        <v>51.912299445398176</v>
      </c>
      <c r="D310" s="118">
        <f t="shared" si="136"/>
        <v>57.908558284282847</v>
      </c>
      <c r="E310" s="118">
        <f t="shared" si="136"/>
        <v>57.618348200859963</v>
      </c>
      <c r="F310" s="118">
        <f t="shared" si="136"/>
        <v>58.489643387784213</v>
      </c>
      <c r="G310" s="118">
        <f t="shared" si="136"/>
        <v>58.443095155029653</v>
      </c>
      <c r="H310" s="118">
        <f t="shared" si="136"/>
        <v>61.079066898305072</v>
      </c>
      <c r="I310" s="118">
        <f t="shared" si="136"/>
        <v>57.938496824104107</v>
      </c>
      <c r="J310" s="118">
        <f t="shared" si="136"/>
        <v>60.881192573614555</v>
      </c>
      <c r="K310" s="118">
        <f t="shared" si="136"/>
        <v>62.795539381427531</v>
      </c>
      <c r="L310" s="118">
        <f t="shared" si="136"/>
        <v>67.595954784228113</v>
      </c>
      <c r="M310" s="118">
        <f t="shared" si="136"/>
        <v>72.259515768769731</v>
      </c>
      <c r="N310" s="118">
        <f t="shared" si="136"/>
        <v>70.239364388454021</v>
      </c>
      <c r="O310" s="118">
        <f t="shared" si="136"/>
        <v>67.804770847959929</v>
      </c>
      <c r="P310" s="118">
        <f t="shared" si="136"/>
        <v>65.131301538808145</v>
      </c>
      <c r="Q310" s="118">
        <f t="shared" si="136"/>
        <v>62.396703028628309</v>
      </c>
      <c r="R310" s="118">
        <f t="shared" ref="R310:V310" si="137">R311+R314+R316+R329</f>
        <v>65.89232187737727</v>
      </c>
      <c r="S310" s="118">
        <f t="shared" si="137"/>
        <v>68.003694310305107</v>
      </c>
      <c r="T310" s="118">
        <f t="shared" si="137"/>
        <v>66.501049002461116</v>
      </c>
      <c r="U310" s="118">
        <f t="shared" si="137"/>
        <v>65.722497056362116</v>
      </c>
      <c r="V310" s="118">
        <f t="shared" si="137"/>
        <v>76.369300577104582</v>
      </c>
      <c r="W310" s="118">
        <f t="shared" ref="W310:Y310" si="138">W311+W314+W316+W329</f>
        <v>72.55663102849347</v>
      </c>
      <c r="X310" s="118">
        <f t="shared" si="138"/>
        <v>65.801329176894654</v>
      </c>
      <c r="Y310" s="118">
        <f t="shared" si="138"/>
        <v>60.958191869801901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39.412490429028296</v>
      </c>
      <c r="C311" s="123">
        <f t="shared" si="139"/>
        <v>36.714804682110319</v>
      </c>
      <c r="D311" s="123">
        <f t="shared" si="139"/>
        <v>41.702669183474242</v>
      </c>
      <c r="E311" s="123">
        <f t="shared" si="139"/>
        <v>41.43926123551649</v>
      </c>
      <c r="F311" s="123">
        <f t="shared" si="139"/>
        <v>42.093366969153401</v>
      </c>
      <c r="G311" s="123">
        <f t="shared" si="139"/>
        <v>41.462180596777706</v>
      </c>
      <c r="H311" s="123">
        <f t="shared" si="139"/>
        <v>43.557553334032697</v>
      </c>
      <c r="I311" s="123">
        <f t="shared" si="139"/>
        <v>39.894075127827996</v>
      </c>
      <c r="J311" s="123">
        <f t="shared" si="139"/>
        <v>41.713070895787318</v>
      </c>
      <c r="K311" s="123">
        <f t="shared" si="139"/>
        <v>42.930107684357104</v>
      </c>
      <c r="L311" s="123">
        <f t="shared" si="139"/>
        <v>47.061043902502782</v>
      </c>
      <c r="M311" s="123">
        <f t="shared" si="139"/>
        <v>50.778860578467693</v>
      </c>
      <c r="N311" s="123">
        <f t="shared" si="139"/>
        <v>48.837075191614517</v>
      </c>
      <c r="O311" s="123">
        <f t="shared" si="139"/>
        <v>47.832618177013998</v>
      </c>
      <c r="P311" s="123">
        <f t="shared" si="139"/>
        <v>45.256439148041864</v>
      </c>
      <c r="Q311" s="123">
        <f t="shared" si="139"/>
        <v>41.179476193623856</v>
      </c>
      <c r="R311" s="123">
        <f t="shared" ref="R311:V311" si="140">SUM(R312:R313)</f>
        <v>44.167722562585226</v>
      </c>
      <c r="S311" s="123">
        <f t="shared" si="140"/>
        <v>45.221228303093838</v>
      </c>
      <c r="T311" s="123">
        <f t="shared" si="140"/>
        <v>43.809491396480837</v>
      </c>
      <c r="U311" s="123">
        <f t="shared" si="140"/>
        <v>42.908029575983655</v>
      </c>
      <c r="V311" s="123">
        <f t="shared" si="140"/>
        <v>51.769346458146096</v>
      </c>
      <c r="W311" s="123">
        <f t="shared" ref="W311:Y311" si="141">SUM(W312:W313)</f>
        <v>46.784032121585213</v>
      </c>
      <c r="X311" s="123">
        <f t="shared" si="141"/>
        <v>40.091468944993046</v>
      </c>
      <c r="Y311" s="123">
        <f t="shared" si="141"/>
        <v>35.252099176791937</v>
      </c>
      <c r="DA311" s="130" t="s">
        <v>2991</v>
      </c>
    </row>
    <row r="312" spans="1:105" ht="12" customHeight="1" x14ac:dyDescent="0.25">
      <c r="A312" s="97" t="s">
        <v>199</v>
      </c>
      <c r="B312" s="99">
        <v>39.050752165935805</v>
      </c>
      <c r="C312" s="99">
        <v>36.385363399496789</v>
      </c>
      <c r="D312" s="99">
        <v>41.330561129033853</v>
      </c>
      <c r="E312" s="99">
        <v>41.074407974749839</v>
      </c>
      <c r="F312" s="99">
        <v>41.727506557053893</v>
      </c>
      <c r="G312" s="99">
        <v>41.108306304739919</v>
      </c>
      <c r="H312" s="99">
        <v>43.18928681233222</v>
      </c>
      <c r="I312" s="99">
        <v>39.563386403070346</v>
      </c>
      <c r="J312" s="99">
        <v>41.368840529767908</v>
      </c>
      <c r="K312" s="99">
        <v>42.580039433932328</v>
      </c>
      <c r="L312" s="99">
        <v>46.677941506651443</v>
      </c>
      <c r="M312" s="99">
        <v>50.367035123998321</v>
      </c>
      <c r="N312" s="99">
        <v>48.452332878970502</v>
      </c>
      <c r="O312" s="99">
        <v>47.45501003392085</v>
      </c>
      <c r="P312" s="99">
        <v>44.904044896614479</v>
      </c>
      <c r="Q312" s="99">
        <v>40.859671062471442</v>
      </c>
      <c r="R312" s="99">
        <v>43.827128581782802</v>
      </c>
      <c r="S312" s="99">
        <v>44.872053885963012</v>
      </c>
      <c r="T312" s="99">
        <v>43.47312981328708</v>
      </c>
      <c r="U312" s="99">
        <v>42.580067257986016</v>
      </c>
      <c r="V312" s="99">
        <v>51.372042968682237</v>
      </c>
      <c r="W312" s="99">
        <v>46.42386255525355</v>
      </c>
      <c r="X312" s="99">
        <v>39.784015614945069</v>
      </c>
      <c r="Y312" s="99">
        <v>34.980912010562818</v>
      </c>
      <c r="DA312" s="63" t="s">
        <v>2992</v>
      </c>
    </row>
    <row r="313" spans="1:105" ht="12" customHeight="1" x14ac:dyDescent="0.25">
      <c r="A313" s="97" t="s">
        <v>53</v>
      </c>
      <c r="B313" s="99">
        <v>0.36173826309249385</v>
      </c>
      <c r="C313" s="99">
        <v>0.3294412826135335</v>
      </c>
      <c r="D313" s="99">
        <v>0.37210805444038964</v>
      </c>
      <c r="E313" s="99">
        <v>0.36485326076665231</v>
      </c>
      <c r="F313" s="99">
        <v>0.36586041209950887</v>
      </c>
      <c r="G313" s="99">
        <v>0.35387429203778997</v>
      </c>
      <c r="H313" s="99">
        <v>0.36826652170047608</v>
      </c>
      <c r="I313" s="99">
        <v>0.33068872475765043</v>
      </c>
      <c r="J313" s="99">
        <v>0.34423036601940921</v>
      </c>
      <c r="K313" s="99">
        <v>0.35006825042477574</v>
      </c>
      <c r="L313" s="99">
        <v>0.38310239585133982</v>
      </c>
      <c r="M313" s="99">
        <v>0.41182545446937413</v>
      </c>
      <c r="N313" s="99">
        <v>0.38474231264401482</v>
      </c>
      <c r="O313" s="99">
        <v>0.37760814309314789</v>
      </c>
      <c r="P313" s="99">
        <v>0.35239425142738284</v>
      </c>
      <c r="Q313" s="99">
        <v>0.31980513115241443</v>
      </c>
      <c r="R313" s="99">
        <v>0.34059398080242104</v>
      </c>
      <c r="S313" s="99">
        <v>0.34917441713082659</v>
      </c>
      <c r="T313" s="99">
        <v>0.33636158319375326</v>
      </c>
      <c r="U313" s="99">
        <v>0.32796231799763637</v>
      </c>
      <c r="V313" s="99">
        <v>0.39730348946386057</v>
      </c>
      <c r="W313" s="99">
        <v>0.36016956633166597</v>
      </c>
      <c r="X313" s="99">
        <v>0.30745333004797593</v>
      </c>
      <c r="Y313" s="99">
        <v>0.27118716622912103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0.10417826035213917</v>
      </c>
      <c r="C314" s="123">
        <f t="shared" si="142"/>
        <v>0.15481278300606827</v>
      </c>
      <c r="D314" s="123">
        <f t="shared" si="142"/>
        <v>0.14281054729038622</v>
      </c>
      <c r="E314" s="123">
        <f t="shared" si="142"/>
        <v>0.25837682750404145</v>
      </c>
      <c r="F314" s="123">
        <f t="shared" si="142"/>
        <v>0.17979602307911549</v>
      </c>
      <c r="G314" s="123">
        <f t="shared" si="142"/>
        <v>0.21883302353702022</v>
      </c>
      <c r="H314" s="123">
        <f t="shared" si="142"/>
        <v>0.3511381594780697</v>
      </c>
      <c r="I314" s="123">
        <f t="shared" si="142"/>
        <v>0.78714776541691756</v>
      </c>
      <c r="J314" s="123">
        <f t="shared" si="142"/>
        <v>0.58502580401235504</v>
      </c>
      <c r="K314" s="123">
        <f t="shared" si="142"/>
        <v>0.58993752557614609</v>
      </c>
      <c r="L314" s="123">
        <f t="shared" si="142"/>
        <v>0.86002155619299969</v>
      </c>
      <c r="M314" s="123">
        <f t="shared" si="142"/>
        <v>0.66255714423971535</v>
      </c>
      <c r="N314" s="123">
        <f t="shared" si="142"/>
        <v>1.9576636023034912</v>
      </c>
      <c r="O314" s="123">
        <f t="shared" si="142"/>
        <v>0.96474392674539866</v>
      </c>
      <c r="P314" s="123">
        <f t="shared" si="142"/>
        <v>0.9359657719892025</v>
      </c>
      <c r="Q314" s="123">
        <f t="shared" si="142"/>
        <v>1.675595935159607</v>
      </c>
      <c r="R314" s="123">
        <f t="shared" si="142"/>
        <v>1.8269652370501268</v>
      </c>
      <c r="S314" s="123">
        <f t="shared" si="142"/>
        <v>1.9444171204276366</v>
      </c>
      <c r="T314" s="123">
        <f t="shared" si="142"/>
        <v>1.743464412801679</v>
      </c>
      <c r="U314" s="123">
        <f t="shared" si="142"/>
        <v>1.939559920893599</v>
      </c>
      <c r="V314" s="123">
        <f t="shared" si="142"/>
        <v>2.0030289376931507</v>
      </c>
      <c r="W314" s="123">
        <f t="shared" si="142"/>
        <v>2.0783187198960391</v>
      </c>
      <c r="X314" s="123">
        <f t="shared" si="142"/>
        <v>1.9922676680635401</v>
      </c>
      <c r="Y314" s="123">
        <f t="shared" si="142"/>
        <v>1.9615505199096279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0.10417826035213917</v>
      </c>
      <c r="C315" s="99">
        <f>RES_hhdet_tess!C86</f>
        <v>0.15481278300606827</v>
      </c>
      <c r="D315" s="99">
        <f>RES_hhdet_tess!D86</f>
        <v>0.14281054729038622</v>
      </c>
      <c r="E315" s="99">
        <f>RES_hhdet_tess!E86</f>
        <v>0.25837682750404145</v>
      </c>
      <c r="F315" s="99">
        <f>RES_hhdet_tess!F86</f>
        <v>0.17979602307911549</v>
      </c>
      <c r="G315" s="99">
        <f>RES_hhdet_tess!G86</f>
        <v>0.21883302353702022</v>
      </c>
      <c r="H315" s="99">
        <f>RES_hhdet_tess!H86</f>
        <v>0.3511381594780697</v>
      </c>
      <c r="I315" s="99">
        <f>RES_hhdet_tess!I86</f>
        <v>0.78714776541691756</v>
      </c>
      <c r="J315" s="99">
        <f>RES_hhdet_tess!J86</f>
        <v>0.58502580401235504</v>
      </c>
      <c r="K315" s="99">
        <f>RES_hhdet_tess!K86</f>
        <v>0.58993752557614609</v>
      </c>
      <c r="L315" s="99">
        <f>RES_hhdet_tess!L86</f>
        <v>0.86002155619299969</v>
      </c>
      <c r="M315" s="99">
        <f>RES_hhdet_tess!M86</f>
        <v>0.66255714423971535</v>
      </c>
      <c r="N315" s="99">
        <f>RES_hhdet_tess!N86</f>
        <v>1.9576636023034912</v>
      </c>
      <c r="O315" s="99">
        <f>RES_hhdet_tess!O86</f>
        <v>0.96474392674539866</v>
      </c>
      <c r="P315" s="99">
        <f>RES_hhdet_tess!P86</f>
        <v>0.9359657719892025</v>
      </c>
      <c r="Q315" s="99">
        <f>RES_hhdet_tess!Q86</f>
        <v>1.675595935159607</v>
      </c>
      <c r="R315" s="99">
        <f>RES_hhdet_tess!R86</f>
        <v>1.8269652370501268</v>
      </c>
      <c r="S315" s="99">
        <f>RES_hhdet_tess!S86</f>
        <v>1.9444171204276366</v>
      </c>
      <c r="T315" s="99">
        <f>RES_hhdet_tess!T86</f>
        <v>1.743464412801679</v>
      </c>
      <c r="U315" s="99">
        <f>RES_hhdet_tess!U86</f>
        <v>1.939559920893599</v>
      </c>
      <c r="V315" s="99">
        <f>RES_hhdet_tess!V86</f>
        <v>2.0030289376931507</v>
      </c>
      <c r="W315" s="99">
        <f>RES_hhdet_tess!W86</f>
        <v>2.0783187198960391</v>
      </c>
      <c r="X315" s="99">
        <f>RES_hhdet_tess!X86</f>
        <v>1.9922676680635401</v>
      </c>
      <c r="Y315" s="99">
        <f>RES_hhdet_tess!Y86</f>
        <v>1.9615505199096279</v>
      </c>
      <c r="DA315" s="63" t="s">
        <v>2995</v>
      </c>
    </row>
    <row r="316" spans="1:105" ht="12" customHeight="1" x14ac:dyDescent="0.25">
      <c r="A316" s="121" t="s">
        <v>55</v>
      </c>
      <c r="B316" s="123">
        <v>9.3700928344066234</v>
      </c>
      <c r="C316" s="123">
        <v>8.9234227559932027</v>
      </c>
      <c r="D316" s="123">
        <v>9.9782801543698216</v>
      </c>
      <c r="E316" s="123">
        <v>9.6981643284620649</v>
      </c>
      <c r="F316" s="123">
        <v>9.5754373763947012</v>
      </c>
      <c r="G316" s="123">
        <v>10.122742645950321</v>
      </c>
      <c r="H316" s="123">
        <v>10.388815310060345</v>
      </c>
      <c r="I316" s="123">
        <v>10.290954145479875</v>
      </c>
      <c r="J316" s="123">
        <v>11.504440703792005</v>
      </c>
      <c r="K316" s="123">
        <v>12.031126003431167</v>
      </c>
      <c r="L316" s="123">
        <v>12.553208167870409</v>
      </c>
      <c r="M316" s="123">
        <v>13.179097412352579</v>
      </c>
      <c r="N316" s="123">
        <v>12.300658332421117</v>
      </c>
      <c r="O316" s="123">
        <v>12.102423583214621</v>
      </c>
      <c r="P316" s="123">
        <v>12.20498486821969</v>
      </c>
      <c r="Q316" s="123">
        <v>11.743327420479243</v>
      </c>
      <c r="R316" s="123">
        <v>12.163828290822606</v>
      </c>
      <c r="S316" s="123">
        <v>12.898980354056073</v>
      </c>
      <c r="T316" s="123">
        <v>13.084274292824785</v>
      </c>
      <c r="U316" s="123">
        <v>13.059826106717402</v>
      </c>
      <c r="V316" s="123">
        <v>14.06870813082635</v>
      </c>
      <c r="W316" s="123">
        <v>14.864532159283074</v>
      </c>
      <c r="X316" s="123">
        <v>15.0611720457266</v>
      </c>
      <c r="Y316" s="123">
        <v>15.214464328675303</v>
      </c>
      <c r="DA316" s="130" t="s">
        <v>2996</v>
      </c>
    </row>
    <row r="317" spans="1:105" ht="12" customHeight="1" x14ac:dyDescent="0.25">
      <c r="A317" s="97" t="s">
        <v>132</v>
      </c>
      <c r="B317" s="99">
        <v>8.6553410699584621</v>
      </c>
      <c r="C317" s="99">
        <v>9.6938185039678437</v>
      </c>
      <c r="D317" s="99">
        <v>9.4957092046127514</v>
      </c>
      <c r="E317" s="99">
        <v>8.9305196323623548</v>
      </c>
      <c r="F317" s="99">
        <v>10.007660215289912</v>
      </c>
      <c r="G317" s="99">
        <v>10.229210597182405</v>
      </c>
      <c r="H317" s="99">
        <v>10.130215835621181</v>
      </c>
      <c r="I317" s="99">
        <v>10.400118976801387</v>
      </c>
      <c r="J317" s="99">
        <v>11.392033987045121</v>
      </c>
      <c r="K317" s="99">
        <v>12.329634298496089</v>
      </c>
      <c r="L317" s="99">
        <v>12.581739959912577</v>
      </c>
      <c r="M317" s="99">
        <v>13.15398924692246</v>
      </c>
      <c r="N317" s="99">
        <v>13.39955924959691</v>
      </c>
      <c r="O317" s="99">
        <v>13.475816032433194</v>
      </c>
      <c r="P317" s="99">
        <v>13.540000538008714</v>
      </c>
      <c r="Q317" s="99">
        <v>10.711603125773522</v>
      </c>
      <c r="R317" s="99">
        <v>12.127767069356729</v>
      </c>
      <c r="S317" s="99">
        <v>12.963702944572708</v>
      </c>
      <c r="T317" s="99">
        <v>12.881395177619599</v>
      </c>
      <c r="U317" s="99">
        <v>12.687166752938603</v>
      </c>
      <c r="V317" s="99">
        <v>15.911755908799224</v>
      </c>
      <c r="W317" s="99">
        <v>14.98143326473965</v>
      </c>
      <c r="X317" s="99">
        <v>14.762721208931376</v>
      </c>
      <c r="Y317" s="99">
        <v>14.802764353482683</v>
      </c>
      <c r="DA317" s="63" t="s">
        <v>2997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12.571352580687249</v>
      </c>
      <c r="M318" s="99">
        <v>13.145823661374486</v>
      </c>
      <c r="N318" s="99">
        <v>13.394685940362718</v>
      </c>
      <c r="O318" s="99">
        <v>13.473974056596841</v>
      </c>
      <c r="P318" s="99">
        <v>13.538618829055439</v>
      </c>
      <c r="Q318" s="99">
        <v>10.713463106695388</v>
      </c>
      <c r="R318" s="99">
        <v>12.133554830717049</v>
      </c>
      <c r="S318" s="99">
        <v>12.980368348380896</v>
      </c>
      <c r="T318" s="99">
        <v>12.906473564251993</v>
      </c>
      <c r="U318" s="99">
        <v>12.721171517061597</v>
      </c>
      <c r="V318" s="99">
        <v>15.924199327028621</v>
      </c>
      <c r="W318" s="99">
        <v>14.998618977495681</v>
      </c>
      <c r="X318" s="99">
        <v>14.767010636134231</v>
      </c>
      <c r="Y318" s="99">
        <v>14.783769154856712</v>
      </c>
      <c r="DA318" s="63" t="s">
        <v>2998</v>
      </c>
    </row>
    <row r="319" spans="1:105" ht="12" customHeight="1" x14ac:dyDescent="0.25">
      <c r="A319" s="100" t="s">
        <v>199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4.3534692984977132</v>
      </c>
      <c r="M319" s="102">
        <v>4.4062120786475019</v>
      </c>
      <c r="N319" s="102">
        <v>4.1924760031291468</v>
      </c>
      <c r="O319" s="102">
        <v>4.5077241437046993</v>
      </c>
      <c r="P319" s="102">
        <v>4.7063586480147697</v>
      </c>
      <c r="Q319" s="102">
        <v>3.4946554721704306</v>
      </c>
      <c r="R319" s="102">
        <v>4.2650044355313605</v>
      </c>
      <c r="S319" s="102">
        <v>4.8518480844491769</v>
      </c>
      <c r="T319" s="102">
        <v>4.5713761575486425</v>
      </c>
      <c r="U319" s="102">
        <v>4.5294486054919583</v>
      </c>
      <c r="V319" s="102">
        <v>5.7952420908010422</v>
      </c>
      <c r="W319" s="102">
        <v>5.5037078725207458</v>
      </c>
      <c r="X319" s="102">
        <v>5.4163184511952354</v>
      </c>
      <c r="Y319" s="102">
        <v>5.3549986555835769</v>
      </c>
      <c r="DA319" s="131" t="s">
        <v>2999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8.2178832821895345</v>
      </c>
      <c r="M320" s="105">
        <v>8.7396115827269831</v>
      </c>
      <c r="N320" s="105">
        <v>9.2022099372335724</v>
      </c>
      <c r="O320" s="105">
        <v>8.96624991289214</v>
      </c>
      <c r="P320" s="105">
        <v>8.8322601810406685</v>
      </c>
      <c r="Q320" s="105">
        <v>7.218807634524957</v>
      </c>
      <c r="R320" s="105">
        <v>7.8685503951856859</v>
      </c>
      <c r="S320" s="105">
        <v>8.1285202639317209</v>
      </c>
      <c r="T320" s="105">
        <v>8.335097406703353</v>
      </c>
      <c r="U320" s="105">
        <v>8.1917229115696397</v>
      </c>
      <c r="V320" s="105">
        <v>10.128957236227581</v>
      </c>
      <c r="W320" s="105">
        <v>9.4949111049749355</v>
      </c>
      <c r="X320" s="105">
        <v>9.3506921849389943</v>
      </c>
      <c r="Y320" s="105">
        <v>9.4287704992731367</v>
      </c>
      <c r="DA320" s="132" t="s">
        <v>3000</v>
      </c>
    </row>
    <row r="321" spans="1:105" ht="12" customHeight="1" x14ac:dyDescent="0.25">
      <c r="A321" s="106" t="s">
        <v>124</v>
      </c>
      <c r="B321" s="102">
        <v>9.2381991136268091</v>
      </c>
      <c r="C321" s="102">
        <v>9.6345903239545461</v>
      </c>
      <c r="D321" s="102">
        <v>9.2071282643102865</v>
      </c>
      <c r="E321" s="102">
        <v>9.555492910243542</v>
      </c>
      <c r="F321" s="102">
        <v>9.7482597264728437</v>
      </c>
      <c r="G321" s="102">
        <v>10.050205601869525</v>
      </c>
      <c r="H321" s="102">
        <v>10.413896681747024</v>
      </c>
      <c r="I321" s="102">
        <v>10.718892174376267</v>
      </c>
      <c r="J321" s="102">
        <v>11.278219273112725</v>
      </c>
      <c r="K321" s="102">
        <v>11.908303701461273</v>
      </c>
      <c r="L321" s="102">
        <v>12.366930786282129</v>
      </c>
      <c r="M321" s="102">
        <v>12.967201144191101</v>
      </c>
      <c r="N321" s="102">
        <v>12.515135451171087</v>
      </c>
      <c r="O321" s="102">
        <v>12.065478459827336</v>
      </c>
      <c r="P321" s="102">
        <v>12.344161068275771</v>
      </c>
      <c r="Q321" s="102">
        <v>12.498662324870235</v>
      </c>
      <c r="R321" s="102">
        <v>11.761139556714074</v>
      </c>
      <c r="S321" s="102">
        <v>12.322605846100817</v>
      </c>
      <c r="T321" s="102">
        <v>12.887445764148715</v>
      </c>
      <c r="U321" s="102">
        <v>12.739516459298786</v>
      </c>
      <c r="V321" s="102">
        <v>14.174454815181504</v>
      </c>
      <c r="W321" s="102">
        <v>16.01009814934331</v>
      </c>
      <c r="X321" s="102">
        <v>15.274598161232943</v>
      </c>
      <c r="Y321" s="102">
        <v>13.749903962315116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12.254106958350766</v>
      </c>
      <c r="M322" s="105">
        <v>12.906657296358146</v>
      </c>
      <c r="N322" s="105">
        <v>12.491640135730455</v>
      </c>
      <c r="O322" s="105">
        <v>12.06209294270343</v>
      </c>
      <c r="P322" s="105">
        <v>12.355022362056877</v>
      </c>
      <c r="Q322" s="105">
        <v>12.51878593174718</v>
      </c>
      <c r="R322" s="105">
        <v>11.788429507648317</v>
      </c>
      <c r="S322" s="105">
        <v>12.404842389113048</v>
      </c>
      <c r="T322" s="105">
        <v>12.926890445320327</v>
      </c>
      <c r="U322" s="105">
        <v>24.080555410676304</v>
      </c>
      <c r="V322" s="105">
        <v>0</v>
      </c>
      <c r="W322" s="105">
        <v>0</v>
      </c>
      <c r="X322" s="105">
        <v>15.189213784717241</v>
      </c>
      <c r="Y322" s="105">
        <v>13.617488335943168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4.1888205436815484</v>
      </c>
      <c r="M323" s="99">
        <v>4.3076256376579076</v>
      </c>
      <c r="N323" s="99">
        <v>3.9091990304851136</v>
      </c>
      <c r="O323" s="99">
        <v>4.0379207106925934</v>
      </c>
      <c r="P323" s="99">
        <v>4.3004840918292118</v>
      </c>
      <c r="Q323" s="99">
        <v>4.0658194410651847</v>
      </c>
      <c r="R323" s="99">
        <v>4.1088241804667458</v>
      </c>
      <c r="S323" s="99">
        <v>4.2827887130640754</v>
      </c>
      <c r="T323" s="99">
        <v>0.72532106656417461</v>
      </c>
      <c r="U323" s="99">
        <v>0.13057385741706853</v>
      </c>
      <c r="V323" s="99">
        <v>0</v>
      </c>
      <c r="W323" s="99">
        <v>0</v>
      </c>
      <c r="X323" s="99">
        <v>3.1020360243158906</v>
      </c>
      <c r="Y323" s="99">
        <v>4.4294653177135821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8.0652864146692185</v>
      </c>
      <c r="M324" s="99">
        <v>8.5990316587002376</v>
      </c>
      <c r="N324" s="99">
        <v>8.5824411052453407</v>
      </c>
      <c r="O324" s="99">
        <v>8.0241722320108373</v>
      </c>
      <c r="P324" s="99">
        <v>8.0545382702276651</v>
      </c>
      <c r="Q324" s="99">
        <v>8.4529664906819946</v>
      </c>
      <c r="R324" s="99">
        <v>7.6796053271815721</v>
      </c>
      <c r="S324" s="99">
        <v>8.1220536760489725</v>
      </c>
      <c r="T324" s="99">
        <v>12.201569378756151</v>
      </c>
      <c r="U324" s="99">
        <v>23.949981553259232</v>
      </c>
      <c r="V324" s="99">
        <v>0</v>
      </c>
      <c r="W324" s="99">
        <v>0</v>
      </c>
      <c r="X324" s="99">
        <v>12.087177760401351</v>
      </c>
      <c r="Y324" s="99">
        <v>9.1880230182295879</v>
      </c>
      <c r="DA324" s="63" t="s">
        <v>3004</v>
      </c>
    </row>
    <row r="325" spans="1:105" ht="12" customHeight="1" x14ac:dyDescent="0.25">
      <c r="A325" s="106" t="s">
        <v>122</v>
      </c>
      <c r="B325" s="102">
        <v>9.4339467173167826</v>
      </c>
      <c r="C325" s="102">
        <v>8.8494212119741658</v>
      </c>
      <c r="D325" s="102">
        <v>10.024708736392869</v>
      </c>
      <c r="E325" s="102">
        <v>9.7661624932324802</v>
      </c>
      <c r="F325" s="102">
        <v>9.5339254159445819</v>
      </c>
      <c r="G325" s="102">
        <v>10.112212083903627</v>
      </c>
      <c r="H325" s="102">
        <v>10.417180964739716</v>
      </c>
      <c r="I325" s="102">
        <v>10.276218938041064</v>
      </c>
      <c r="J325" s="102">
        <v>11.519308874818774</v>
      </c>
      <c r="K325" s="102">
        <v>11.99249624339814</v>
      </c>
      <c r="L325" s="102">
        <v>12.549941729185504</v>
      </c>
      <c r="M325" s="102">
        <v>13.183310030824991</v>
      </c>
      <c r="N325" s="102">
        <v>12.154481400107926</v>
      </c>
      <c r="O325" s="102">
        <v>11.926207884991657</v>
      </c>
      <c r="P325" s="102">
        <v>12.045234546294887</v>
      </c>
      <c r="Q325" s="102">
        <v>11.84313526094731</v>
      </c>
      <c r="R325" s="102">
        <v>12.166793405879309</v>
      </c>
      <c r="S325" s="102">
        <v>12.893100737453887</v>
      </c>
      <c r="T325" s="102">
        <v>13.101764765701487</v>
      </c>
      <c r="U325" s="102">
        <v>13.09239592012614</v>
      </c>
      <c r="V325" s="102">
        <v>13.912478067592456</v>
      </c>
      <c r="W325" s="102">
        <v>14.852390201912543</v>
      </c>
      <c r="X325" s="102">
        <v>15.081629270205168</v>
      </c>
      <c r="Y325" s="102">
        <v>15.241319755543755</v>
      </c>
      <c r="DA325" s="131" t="s">
        <v>3005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12.552607117480687</v>
      </c>
      <c r="M326" s="105">
        <v>13.186640379311939</v>
      </c>
      <c r="N326" s="105">
        <v>12.161823719181852</v>
      </c>
      <c r="O326" s="105">
        <v>11.931625506451836</v>
      </c>
      <c r="P326" s="105">
        <v>12.051764959622904</v>
      </c>
      <c r="Q326" s="105">
        <v>11.859000398654906</v>
      </c>
      <c r="R326" s="105">
        <v>12.183079839317573</v>
      </c>
      <c r="S326" s="105">
        <v>12.908146827496525</v>
      </c>
      <c r="T326" s="105">
        <v>13.109347637633775</v>
      </c>
      <c r="U326" s="105">
        <v>13.09966200115282</v>
      </c>
      <c r="V326" s="105">
        <v>13.918434030149122</v>
      </c>
      <c r="W326" s="105">
        <v>14.85692654522159</v>
      </c>
      <c r="X326" s="105">
        <v>15.082340214839062</v>
      </c>
      <c r="Y326" s="105">
        <v>15.243593668672817</v>
      </c>
      <c r="DA326" s="132" t="s">
        <v>3006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4.3472415250119028</v>
      </c>
      <c r="M327" s="99">
        <v>4.4206960255947489</v>
      </c>
      <c r="N327" s="99">
        <v>3.8003796189201777</v>
      </c>
      <c r="O327" s="99">
        <v>3.9872925252073239</v>
      </c>
      <c r="P327" s="99">
        <v>4.186425596611949</v>
      </c>
      <c r="Q327" s="99">
        <v>3.8641168485482402</v>
      </c>
      <c r="R327" s="99">
        <v>4.2817293335411319</v>
      </c>
      <c r="S327" s="99">
        <v>4.8349863360709042</v>
      </c>
      <c r="T327" s="99">
        <v>4.6561588396569347</v>
      </c>
      <c r="U327" s="99">
        <v>4.6515667552409026</v>
      </c>
      <c r="V327" s="99">
        <v>5.0668896362865574</v>
      </c>
      <c r="W327" s="99">
        <v>5.4504325879686126</v>
      </c>
      <c r="X327" s="99">
        <v>5.5331363007510292</v>
      </c>
      <c r="Y327" s="99">
        <v>5.5415601456787238</v>
      </c>
      <c r="DA327" s="63" t="s">
        <v>3007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8.2053655924687821</v>
      </c>
      <c r="M328" s="99">
        <v>8.7659443537171899</v>
      </c>
      <c r="N328" s="99">
        <v>8.3614441002616751</v>
      </c>
      <c r="O328" s="99">
        <v>7.9443329812445107</v>
      </c>
      <c r="P328" s="99">
        <v>7.8653393630109569</v>
      </c>
      <c r="Q328" s="99">
        <v>7.9948835501066666</v>
      </c>
      <c r="R328" s="99">
        <v>7.9013505057764428</v>
      </c>
      <c r="S328" s="99">
        <v>8.0731604914256216</v>
      </c>
      <c r="T328" s="99">
        <v>8.453188797976841</v>
      </c>
      <c r="U328" s="99">
        <v>8.448095245911917</v>
      </c>
      <c r="V328" s="99">
        <v>8.8515443938625644</v>
      </c>
      <c r="W328" s="99">
        <v>9.4064939572529802</v>
      </c>
      <c r="X328" s="99">
        <v>9.5492039140880358</v>
      </c>
      <c r="Y328" s="99">
        <v>9.7020335229940979</v>
      </c>
      <c r="DA328" s="63" t="s">
        <v>3008</v>
      </c>
    </row>
    <row r="329" spans="1:105" ht="12" customHeight="1" x14ac:dyDescent="0.25">
      <c r="A329" s="121" t="s">
        <v>54</v>
      </c>
      <c r="B329" s="123">
        <v>5.9800357961397026</v>
      </c>
      <c r="C329" s="123">
        <v>6.1192592242885926</v>
      </c>
      <c r="D329" s="123">
        <v>6.0847983991483936</v>
      </c>
      <c r="E329" s="123">
        <v>6.2225458093773662</v>
      </c>
      <c r="F329" s="123">
        <v>6.6410430191569993</v>
      </c>
      <c r="G329" s="123">
        <v>6.6393388887645983</v>
      </c>
      <c r="H329" s="123">
        <v>6.7815600947339609</v>
      </c>
      <c r="I329" s="123">
        <v>6.9663197853793184</v>
      </c>
      <c r="J329" s="123">
        <v>7.0786551700228779</v>
      </c>
      <c r="K329" s="123">
        <v>7.2443681680631089</v>
      </c>
      <c r="L329" s="123">
        <v>7.1216811576619294</v>
      </c>
      <c r="M329" s="123">
        <v>7.6390006337097445</v>
      </c>
      <c r="N329" s="123">
        <v>7.1439672621148951</v>
      </c>
      <c r="O329" s="123">
        <v>6.9049851609859125</v>
      </c>
      <c r="P329" s="123">
        <v>6.7339117505573842</v>
      </c>
      <c r="Q329" s="123">
        <v>7.7983034793656003</v>
      </c>
      <c r="R329" s="123">
        <v>7.7338057869193193</v>
      </c>
      <c r="S329" s="123">
        <v>7.9390685327275614</v>
      </c>
      <c r="T329" s="123">
        <v>7.8638189003538121</v>
      </c>
      <c r="U329" s="123">
        <v>7.8150814527674548</v>
      </c>
      <c r="V329" s="123">
        <v>8.5282170504389896</v>
      </c>
      <c r="W329" s="123">
        <v>8.8297480277291438</v>
      </c>
      <c r="X329" s="123">
        <v>8.6564205181114673</v>
      </c>
      <c r="Y329" s="123">
        <v>8.530077844425028</v>
      </c>
      <c r="DA329" s="130" t="s">
        <v>3009</v>
      </c>
    </row>
    <row r="330" spans="1:105" ht="12" customHeight="1" x14ac:dyDescent="0.25">
      <c r="A330" s="97" t="s">
        <v>202</v>
      </c>
      <c r="B330" s="99">
        <v>5.8118922366880605</v>
      </c>
      <c r="C330" s="99">
        <v>6.0033739979344105</v>
      </c>
      <c r="D330" s="99">
        <v>6.3589775519624991</v>
      </c>
      <c r="E330" s="99">
        <v>5.9966334005977648</v>
      </c>
      <c r="F330" s="99">
        <v>6.9289680188536389</v>
      </c>
      <c r="G330" s="99">
        <v>6.6002021718294266</v>
      </c>
      <c r="H330" s="99">
        <v>6.6631284520754539</v>
      </c>
      <c r="I330" s="99">
        <v>7.0370802191905293</v>
      </c>
      <c r="J330" s="99">
        <v>7.1316160901390813</v>
      </c>
      <c r="K330" s="99">
        <v>7.311825923489657</v>
      </c>
      <c r="L330" s="99">
        <v>7.1712400500165154</v>
      </c>
      <c r="M330" s="99">
        <v>7.397561481398772</v>
      </c>
      <c r="N330" s="99">
        <v>7.2761007967573947</v>
      </c>
      <c r="O330" s="99">
        <v>6.7700726524051156</v>
      </c>
      <c r="P330" s="99">
        <v>6.0478034684826563</v>
      </c>
      <c r="Q330" s="99">
        <v>8.2692799556564669</v>
      </c>
      <c r="R330" s="99">
        <v>8.1260176515781168</v>
      </c>
      <c r="S330" s="99">
        <v>7.9817942351023667</v>
      </c>
      <c r="T330" s="99">
        <v>7.7961225366899782</v>
      </c>
      <c r="U330" s="99">
        <v>7.6236802402311126</v>
      </c>
      <c r="V330" s="99">
        <v>9.5752684720636374</v>
      </c>
      <c r="W330" s="99">
        <v>8.8641574095989011</v>
      </c>
      <c r="X330" s="99">
        <v>8.5057294721440844</v>
      </c>
      <c r="Y330" s="99">
        <v>8.3199834219506599</v>
      </c>
      <c r="DA330" s="63" t="s">
        <v>3010</v>
      </c>
    </row>
    <row r="331" spans="1:105" ht="12" customHeight="1" x14ac:dyDescent="0.25">
      <c r="A331" s="97" t="s">
        <v>50</v>
      </c>
      <c r="B331" s="99">
        <v>5.6451068136664144</v>
      </c>
      <c r="C331" s="99">
        <v>6.0554938526036324</v>
      </c>
      <c r="D331" s="99">
        <v>5.8493425108089712</v>
      </c>
      <c r="E331" s="99">
        <v>6.7566747851900235</v>
      </c>
      <c r="F331" s="99">
        <v>6.9891858967841216</v>
      </c>
      <c r="G331" s="99">
        <v>6.8983098990334861</v>
      </c>
      <c r="H331" s="99">
        <v>7.3113223560047054</v>
      </c>
      <c r="I331" s="99">
        <v>6.9280352851428812</v>
      </c>
      <c r="J331" s="99">
        <v>6.4441363785552337</v>
      </c>
      <c r="K331" s="99">
        <v>7.2253747721512873</v>
      </c>
      <c r="L331" s="99">
        <v>6.3244326158334712</v>
      </c>
      <c r="M331" s="99">
        <v>7.9443889160211763</v>
      </c>
      <c r="N331" s="99">
        <v>7.1822843382347692</v>
      </c>
      <c r="O331" s="99">
        <v>6.8457632526016985</v>
      </c>
      <c r="P331" s="99">
        <v>6.3625879034056192</v>
      </c>
      <c r="Q331" s="99">
        <v>9.182699081851009</v>
      </c>
      <c r="R331" s="99">
        <v>7.7297461686403501</v>
      </c>
      <c r="S331" s="99">
        <v>7.6200996259730305</v>
      </c>
      <c r="T331" s="99">
        <v>7.8096209430533783</v>
      </c>
      <c r="U331" s="99">
        <v>7.5916527687273287</v>
      </c>
      <c r="V331" s="99">
        <v>8.3798925272902949</v>
      </c>
      <c r="W331" s="99">
        <v>9.3789990978482791</v>
      </c>
      <c r="X331" s="99">
        <v>8.8427538299482951</v>
      </c>
      <c r="Y331" s="99">
        <v>7.7894747502777451</v>
      </c>
      <c r="DA331" s="63" t="s">
        <v>3011</v>
      </c>
    </row>
    <row r="332" spans="1:105" ht="12" customHeight="1" x14ac:dyDescent="0.25">
      <c r="A332" s="109" t="s">
        <v>120</v>
      </c>
      <c r="B332" s="110">
        <v>6.032726278897762</v>
      </c>
      <c r="C332" s="110">
        <v>6.1453598835686414</v>
      </c>
      <c r="D332" s="110">
        <v>6.0664271028142345</v>
      </c>
      <c r="E332" s="110">
        <v>6.1779022765019995</v>
      </c>
      <c r="F332" s="110">
        <v>6.5258062117173372</v>
      </c>
      <c r="G332" s="110">
        <v>6.602259562627248</v>
      </c>
      <c r="H332" s="110">
        <v>6.7159481635007348</v>
      </c>
      <c r="I332" s="110">
        <v>6.9585219921469612</v>
      </c>
      <c r="J332" s="110">
        <v>7.1648774805453339</v>
      </c>
      <c r="K332" s="110">
        <v>7.2338069455959415</v>
      </c>
      <c r="L332" s="110">
        <v>7.2280587414885149</v>
      </c>
      <c r="M332" s="110">
        <v>7.6418283701380645</v>
      </c>
      <c r="N332" s="110">
        <v>7.1141138208460122</v>
      </c>
      <c r="O332" s="110">
        <v>6.9393986443149638</v>
      </c>
      <c r="P332" s="110">
        <v>6.9280082528779934</v>
      </c>
      <c r="Q332" s="110">
        <v>7.4964719414175249</v>
      </c>
      <c r="R332" s="110">
        <v>7.641265285124681</v>
      </c>
      <c r="S332" s="110">
        <v>7.9692193097839539</v>
      </c>
      <c r="T332" s="110">
        <v>7.8856668126119942</v>
      </c>
      <c r="U332" s="110">
        <v>7.8821208616807796</v>
      </c>
      <c r="V332" s="110">
        <v>8.3176794904254621</v>
      </c>
      <c r="W332" s="110">
        <v>8.7736735058091249</v>
      </c>
      <c r="X332" s="110">
        <v>8.668595721792137</v>
      </c>
      <c r="Y332" s="110">
        <v>8.6074456998809907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0.15884761571959055</v>
      </c>
      <c r="C334" s="118">
        <f t="shared" si="143"/>
        <v>0.19233791481658091</v>
      </c>
      <c r="D334" s="118">
        <f t="shared" si="143"/>
        <v>0.2650941983185609</v>
      </c>
      <c r="E334" s="118">
        <f t="shared" si="143"/>
        <v>0.34878323751915374</v>
      </c>
      <c r="F334" s="118">
        <f t="shared" si="143"/>
        <v>0.37528152850238283</v>
      </c>
      <c r="G334" s="118">
        <f t="shared" si="143"/>
        <v>0.37127694156718349</v>
      </c>
      <c r="H334" s="118">
        <f t="shared" si="143"/>
        <v>0.38324017536226251</v>
      </c>
      <c r="I334" s="118">
        <f t="shared" si="143"/>
        <v>0.34167397446758047</v>
      </c>
      <c r="J334" s="118">
        <f t="shared" si="143"/>
        <v>0.31226424013862447</v>
      </c>
      <c r="K334" s="118">
        <f t="shared" si="143"/>
        <v>0.34211438278924322</v>
      </c>
      <c r="L334" s="118">
        <f t="shared" si="143"/>
        <v>0.2943970523563415</v>
      </c>
      <c r="M334" s="118">
        <f t="shared" si="143"/>
        <v>0.36871820589627835</v>
      </c>
      <c r="N334" s="118">
        <f t="shared" si="143"/>
        <v>0.32408476567494809</v>
      </c>
      <c r="O334" s="118">
        <f t="shared" si="143"/>
        <v>0.3148341106003093</v>
      </c>
      <c r="P334" s="118">
        <f t="shared" si="143"/>
        <v>0.29441341639144736</v>
      </c>
      <c r="Q334" s="118">
        <f t="shared" si="143"/>
        <v>0.39946068523304362</v>
      </c>
      <c r="R334" s="118">
        <f t="shared" ref="R334:V334" si="144">R335+R338+R340+R353</f>
        <v>0.32160588823058284</v>
      </c>
      <c r="S334" s="118">
        <f t="shared" si="144"/>
        <v>0.28949049276608102</v>
      </c>
      <c r="T334" s="118">
        <f t="shared" si="144"/>
        <v>0.2642287989226012</v>
      </c>
      <c r="U334" s="118">
        <f t="shared" si="144"/>
        <v>0.23923251400195078</v>
      </c>
      <c r="V334" s="118">
        <f t="shared" si="144"/>
        <v>0.24849893796721914</v>
      </c>
      <c r="W334" s="118">
        <f t="shared" ref="W334:Y334" si="145">W335+W338+W340+W353</f>
        <v>0.2581155423504416</v>
      </c>
      <c r="X334" s="118">
        <f t="shared" si="145"/>
        <v>0.21441734052283196</v>
      </c>
      <c r="Y334" s="118">
        <f t="shared" si="145"/>
        <v>0.15596379282578596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2.8161315505127658E-2</v>
      </c>
      <c r="C340" s="123">
        <v>2.758993002375194E-2</v>
      </c>
      <c r="D340" s="123">
        <v>2.3403956342227812E-2</v>
      </c>
      <c r="E340" s="123">
        <v>2.3016640639754088E-2</v>
      </c>
      <c r="F340" s="123">
        <v>2.259061003442887E-2</v>
      </c>
      <c r="G340" s="123">
        <v>2.2634760861159436E-2</v>
      </c>
      <c r="H340" s="123">
        <v>2.2885637009499596E-2</v>
      </c>
      <c r="I340" s="123">
        <v>2.2191508710292459E-2</v>
      </c>
      <c r="J340" s="123">
        <v>2.1808932830380805E-2</v>
      </c>
      <c r="K340" s="123">
        <v>2.1690765976567408E-2</v>
      </c>
      <c r="L340" s="123">
        <v>2.1209873440944504E-2</v>
      </c>
      <c r="M340" s="123">
        <v>2.1516155328591552E-2</v>
      </c>
      <c r="N340" s="123">
        <v>1.9329338945634416E-2</v>
      </c>
      <c r="O340" s="123">
        <v>1.7800585955836595E-2</v>
      </c>
      <c r="P340" s="123">
        <v>1.6620031735202125E-2</v>
      </c>
      <c r="Q340" s="123">
        <v>1.3957274974319096E-2</v>
      </c>
      <c r="R340" s="123">
        <v>1.1398681955398426E-2</v>
      </c>
      <c r="S340" s="123">
        <v>1.0395810663981767E-2</v>
      </c>
      <c r="T340" s="123">
        <v>9.6364242346565643E-3</v>
      </c>
      <c r="U340" s="123">
        <v>8.8628771846409812E-3</v>
      </c>
      <c r="V340" s="123">
        <v>9.2188553562011569E-3</v>
      </c>
      <c r="W340" s="123">
        <v>9.5359592667287919E-3</v>
      </c>
      <c r="X340" s="123">
        <v>7.9552497835620409E-3</v>
      </c>
      <c r="Y340" s="123">
        <v>5.8228292965262374E-3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4.2346567514424027</v>
      </c>
      <c r="C345" s="102">
        <v>4.3900697871208276</v>
      </c>
      <c r="D345" s="102">
        <v>4.1698770336717255</v>
      </c>
      <c r="E345" s="102">
        <v>4.2939580780764732</v>
      </c>
      <c r="F345" s="102">
        <v>4.3446792761979118</v>
      </c>
      <c r="G345" s="102">
        <v>4.4420975759538459</v>
      </c>
      <c r="H345" s="102">
        <v>4.55687234886922</v>
      </c>
      <c r="I345" s="102">
        <v>4.6643840895757158</v>
      </c>
      <c r="J345" s="102">
        <v>4.8949248737705329</v>
      </c>
      <c r="K345" s="102">
        <v>5.1443029291717712</v>
      </c>
      <c r="L345" s="102">
        <v>5.310601065995046</v>
      </c>
      <c r="M345" s="102">
        <v>5.518494461904436</v>
      </c>
      <c r="N345" s="102">
        <v>5.2454899694222776</v>
      </c>
      <c r="O345" s="102">
        <v>4.9677847552266101</v>
      </c>
      <c r="P345" s="102">
        <v>5.0004961593266755</v>
      </c>
      <c r="Q345" s="102">
        <v>4.9997355094476816</v>
      </c>
      <c r="R345" s="102">
        <v>4.6509776399485716</v>
      </c>
      <c r="S345" s="102">
        <v>4.7627102873920197</v>
      </c>
      <c r="T345" s="102">
        <v>4.7877969585502607</v>
      </c>
      <c r="U345" s="102">
        <v>4.5202902107354248</v>
      </c>
      <c r="V345" s="102">
        <v>4.8204741799875297</v>
      </c>
      <c r="W345" s="102">
        <v>5.3115117564146477</v>
      </c>
      <c r="X345" s="102">
        <v>5.0152632785212345</v>
      </c>
      <c r="Y345" s="102">
        <v>4.4869348495905728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1.7607373428520392</v>
      </c>
      <c r="M346" s="105">
        <v>1.8002973299592122</v>
      </c>
      <c r="N346" s="105">
        <v>1.6180062520205047</v>
      </c>
      <c r="O346" s="105">
        <v>1.6490207383204687</v>
      </c>
      <c r="P346" s="105">
        <v>1.7562473263689407</v>
      </c>
      <c r="Q346" s="105">
        <v>1.6604141232463769</v>
      </c>
      <c r="R346" s="105">
        <v>1.6779765550522945</v>
      </c>
      <c r="S346" s="105">
        <v>1.7154232955437625</v>
      </c>
      <c r="T346" s="105">
        <v>0.28593087577570403</v>
      </c>
      <c r="U346" s="105">
        <v>5.0467579225828681E-2</v>
      </c>
      <c r="V346" s="105">
        <v>0</v>
      </c>
      <c r="W346" s="105">
        <v>0</v>
      </c>
      <c r="X346" s="105">
        <v>0.98873364795001428</v>
      </c>
      <c r="Y346" s="105">
        <v>1.4118344750741143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1.7607373428520392</v>
      </c>
      <c r="M347" s="99">
        <v>1.8002973299592122</v>
      </c>
      <c r="N347" s="99">
        <v>1.6180062520205047</v>
      </c>
      <c r="O347" s="99">
        <v>1.6490207383204687</v>
      </c>
      <c r="P347" s="99">
        <v>1.7562473263689407</v>
      </c>
      <c r="Q347" s="99">
        <v>1.6604141232463769</v>
      </c>
      <c r="R347" s="99">
        <v>1.6779765550522945</v>
      </c>
      <c r="S347" s="99">
        <v>1.7154232955437625</v>
      </c>
      <c r="T347" s="99">
        <v>0.28593087577570403</v>
      </c>
      <c r="U347" s="99">
        <v>5.0467579225828681E-2</v>
      </c>
      <c r="V347" s="99">
        <v>0</v>
      </c>
      <c r="W347" s="99">
        <v>0</v>
      </c>
      <c r="X347" s="99">
        <v>0.98873364795001428</v>
      </c>
      <c r="Y347" s="99">
        <v>1.4118344750741143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0.1306863002144629</v>
      </c>
      <c r="C353" s="123">
        <v>0.16474798479282898</v>
      </c>
      <c r="D353" s="123">
        <v>0.2416902419763331</v>
      </c>
      <c r="E353" s="123">
        <v>0.32576659687939963</v>
      </c>
      <c r="F353" s="123">
        <v>0.35269091846795397</v>
      </c>
      <c r="G353" s="123">
        <v>0.34864218070602404</v>
      </c>
      <c r="H353" s="123">
        <v>0.36035453835276293</v>
      </c>
      <c r="I353" s="123">
        <v>0.319482465757288</v>
      </c>
      <c r="J353" s="123">
        <v>0.29045530730824365</v>
      </c>
      <c r="K353" s="123">
        <v>0.32042361681267584</v>
      </c>
      <c r="L353" s="123">
        <v>0.27318717891539701</v>
      </c>
      <c r="M353" s="123">
        <v>0.34720205056768677</v>
      </c>
      <c r="N353" s="123">
        <v>0.30475542672931366</v>
      </c>
      <c r="O353" s="123">
        <v>0.29703352464447269</v>
      </c>
      <c r="P353" s="123">
        <v>0.27779338465624526</v>
      </c>
      <c r="Q353" s="123">
        <v>0.38550341025872453</v>
      </c>
      <c r="R353" s="123">
        <v>0.31020720627518439</v>
      </c>
      <c r="S353" s="123">
        <v>0.27909468210209926</v>
      </c>
      <c r="T353" s="123">
        <v>0.25459237468794466</v>
      </c>
      <c r="U353" s="123">
        <v>0.23036963681730979</v>
      </c>
      <c r="V353" s="123">
        <v>0.23928008261101799</v>
      </c>
      <c r="W353" s="123">
        <v>0.24857958308371281</v>
      </c>
      <c r="X353" s="123">
        <v>0.20646209073926991</v>
      </c>
      <c r="Y353" s="123">
        <v>0.15014096352925971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2.2868213559683253</v>
      </c>
      <c r="C355" s="99">
        <v>2.4442550007447452</v>
      </c>
      <c r="D355" s="99">
        <v>2.3507803339524926</v>
      </c>
      <c r="E355" s="99">
        <v>2.710455580147471</v>
      </c>
      <c r="F355" s="99">
        <v>2.8003656642309833</v>
      </c>
      <c r="G355" s="99">
        <v>2.7613390758547478</v>
      </c>
      <c r="H355" s="99">
        <v>2.9234132603359773</v>
      </c>
      <c r="I355" s="99">
        <v>2.7678846827631016</v>
      </c>
      <c r="J355" s="99">
        <v>2.5722138220887252</v>
      </c>
      <c r="K355" s="99">
        <v>2.8802096263309092</v>
      </c>
      <c r="L355" s="99">
        <v>2.517092223499747</v>
      </c>
      <c r="M355" s="99">
        <v>3.1583014139597521</v>
      </c>
      <c r="N355" s="99">
        <v>2.8528844739356058</v>
      </c>
      <c r="O355" s="99">
        <v>2.7175651461516277</v>
      </c>
      <c r="P355" s="99">
        <v>2.5243763252696385</v>
      </c>
      <c r="Q355" s="99">
        <v>3.6396388236121711</v>
      </c>
      <c r="R355" s="99">
        <v>3.0590104959292717</v>
      </c>
      <c r="S355" s="99">
        <v>3.0089010575962676</v>
      </c>
      <c r="T355" s="99">
        <v>3.071595770443396</v>
      </c>
      <c r="U355" s="99">
        <v>2.9680149936926532</v>
      </c>
      <c r="V355" s="99">
        <v>3.2489051564312961</v>
      </c>
      <c r="W355" s="99">
        <v>3.6066688407162673</v>
      </c>
      <c r="X355" s="99">
        <v>3.375079402597192</v>
      </c>
      <c r="Y355" s="99">
        <v>2.9530716090331794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20.300350701784286</v>
      </c>
      <c r="D360" s="117">
        <f t="shared" si="150"/>
        <v>35.865979084346137</v>
      </c>
      <c r="E360" s="117">
        <f t="shared" si="150"/>
        <v>29.566090678717003</v>
      </c>
      <c r="F360" s="117">
        <f t="shared" si="150"/>
        <v>20.845768510651109</v>
      </c>
      <c r="G360" s="117">
        <f t="shared" si="150"/>
        <v>15.062074490259516</v>
      </c>
      <c r="H360" s="117">
        <f t="shared" si="150"/>
        <v>21.395699846893816</v>
      </c>
      <c r="I360" s="117">
        <f t="shared" si="150"/>
        <v>28.154883215344739</v>
      </c>
      <c r="J360" s="117">
        <f t="shared" si="150"/>
        <v>19.30042846671838</v>
      </c>
      <c r="K360" s="117">
        <f t="shared" si="150"/>
        <v>15.897409690286814</v>
      </c>
      <c r="L360" s="117">
        <f t="shared" si="150"/>
        <v>17.039519254840748</v>
      </c>
      <c r="M360" s="117">
        <f t="shared" si="150"/>
        <v>15.088941547007391</v>
      </c>
      <c r="N360" s="117">
        <f t="shared" si="150"/>
        <v>53.372407384239068</v>
      </c>
      <c r="O360" s="117">
        <f t="shared" si="150"/>
        <v>26.315116809570686</v>
      </c>
      <c r="P360" s="117">
        <f t="shared" si="150"/>
        <v>40.037428503818134</v>
      </c>
      <c r="Q360" s="117">
        <f t="shared" si="150"/>
        <v>68.653068120754881</v>
      </c>
      <c r="R360" s="117">
        <f t="shared" ref="R360:V360" si="151">R361+R364+R366+R379</f>
        <v>20.095856576038525</v>
      </c>
      <c r="S360" s="117">
        <f t="shared" si="151"/>
        <v>19.937524209013084</v>
      </c>
      <c r="T360" s="117">
        <f t="shared" si="151"/>
        <v>23.792505008129865</v>
      </c>
      <c r="U360" s="117">
        <f t="shared" si="151"/>
        <v>17.438124303760883</v>
      </c>
      <c r="V360" s="117">
        <f t="shared" si="151"/>
        <v>17.099043408230806</v>
      </c>
      <c r="W360" s="117">
        <f t="shared" ref="W360:Y360" si="152">W361+W364+W366+W379</f>
        <v>12.621076584016496</v>
      </c>
      <c r="X360" s="117">
        <f t="shared" si="152"/>
        <v>13.088288217814572</v>
      </c>
      <c r="Y360" s="117">
        <f t="shared" si="152"/>
        <v>24.781818835971844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14.83009376872657</v>
      </c>
      <c r="D361" s="122">
        <f t="shared" si="153"/>
        <v>26.422471031538663</v>
      </c>
      <c r="E361" s="122">
        <f t="shared" si="153"/>
        <v>21.593366393997435</v>
      </c>
      <c r="F361" s="122">
        <f t="shared" si="153"/>
        <v>15.218324195063602</v>
      </c>
      <c r="G361" s="122">
        <f t="shared" si="153"/>
        <v>10.772364310293726</v>
      </c>
      <c r="H361" s="122">
        <f t="shared" si="153"/>
        <v>15.30451630792804</v>
      </c>
      <c r="I361" s="122">
        <f t="shared" si="153"/>
        <v>19.519425978434857</v>
      </c>
      <c r="J361" s="122">
        <f t="shared" si="153"/>
        <v>13.049650650523912</v>
      </c>
      <c r="K361" s="122">
        <f t="shared" si="153"/>
        <v>10.560486652031255</v>
      </c>
      <c r="L361" s="122">
        <f t="shared" si="153"/>
        <v>11.767252312536604</v>
      </c>
      <c r="M361" s="122">
        <f t="shared" si="153"/>
        <v>10.217719983779636</v>
      </c>
      <c r="N361" s="122">
        <f t="shared" si="153"/>
        <v>36.620855936562478</v>
      </c>
      <c r="O361" s="122">
        <f t="shared" si="153"/>
        <v>18.251925344522459</v>
      </c>
      <c r="P361" s="122">
        <f t="shared" si="153"/>
        <v>27.080069036842456</v>
      </c>
      <c r="Q361" s="122">
        <f t="shared" si="153"/>
        <v>44.159876021435629</v>
      </c>
      <c r="R361" s="122">
        <f t="shared" ref="R361:V361" si="154">SUM(R362:R363)</f>
        <v>13.070685584027935</v>
      </c>
      <c r="S361" s="122">
        <f t="shared" si="154"/>
        <v>12.727767606444928</v>
      </c>
      <c r="T361" s="122">
        <f t="shared" si="154"/>
        <v>14.789501306876089</v>
      </c>
      <c r="U361" s="122">
        <f t="shared" si="154"/>
        <v>10.560196525995112</v>
      </c>
      <c r="V361" s="122">
        <f t="shared" si="154"/>
        <v>10.580153047114766</v>
      </c>
      <c r="W361" s="122">
        <f t="shared" ref="W361:Y361" si="155">SUM(W362:W363)</f>
        <v>7.0441528203191357</v>
      </c>
      <c r="X361" s="122">
        <f t="shared" si="155"/>
        <v>6.2779572914619184</v>
      </c>
      <c r="Y361" s="122">
        <f t="shared" si="155"/>
        <v>10.097508515795635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14.763379846256557</v>
      </c>
      <c r="D362" s="98">
        <v>26.301972281076591</v>
      </c>
      <c r="E362" s="98">
        <v>21.494328326379058</v>
      </c>
      <c r="F362" s="98">
        <v>15.148109309731179</v>
      </c>
      <c r="G362" s="98">
        <v>10.722642029479523</v>
      </c>
      <c r="H362" s="98">
        <v>15.23323771683846</v>
      </c>
      <c r="I362" s="98">
        <v>19.428666859662314</v>
      </c>
      <c r="J362" s="98">
        <v>12.988153752916256</v>
      </c>
      <c r="K362" s="98">
        <v>10.510443337861078</v>
      </c>
      <c r="L362" s="98">
        <v>11.710624829670923</v>
      </c>
      <c r="M362" s="98">
        <v>10.167970152285875</v>
      </c>
      <c r="N362" s="98">
        <v>36.445365597602247</v>
      </c>
      <c r="O362" s="98">
        <v>18.163339586945639</v>
      </c>
      <c r="P362" s="98">
        <v>26.949249506389183</v>
      </c>
      <c r="Q362" s="98">
        <v>43.944808462447234</v>
      </c>
      <c r="R362" s="98">
        <v>13.006465957980687</v>
      </c>
      <c r="S362" s="98">
        <v>12.664039461797236</v>
      </c>
      <c r="T362" s="98">
        <v>14.714574828614865</v>
      </c>
      <c r="U362" s="98">
        <v>10.506087026193489</v>
      </c>
      <c r="V362" s="98">
        <v>10.525002779971899</v>
      </c>
      <c r="W362" s="98">
        <v>7.0069341598137029</v>
      </c>
      <c r="X362" s="98">
        <v>6.244599405158425</v>
      </c>
      <c r="Y362" s="98">
        <v>10.04320665832663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6.6713922470013218E-2</v>
      </c>
      <c r="D363" s="98">
        <v>0.12049875046207111</v>
      </c>
      <c r="E363" s="98">
        <v>9.9038067618375691E-2</v>
      </c>
      <c r="F363" s="98">
        <v>7.0214885332423066E-2</v>
      </c>
      <c r="G363" s="98">
        <v>4.9722280814202373E-2</v>
      </c>
      <c r="H363" s="98">
        <v>7.1278591089579776E-2</v>
      </c>
      <c r="I363" s="98">
        <v>9.075911877254339E-2</v>
      </c>
      <c r="J363" s="98">
        <v>6.149689760765558E-2</v>
      </c>
      <c r="K363" s="98">
        <v>5.0043314170175733E-2</v>
      </c>
      <c r="L363" s="98">
        <v>5.6627482865681388E-2</v>
      </c>
      <c r="M363" s="98">
        <v>4.9749831493760395E-2</v>
      </c>
      <c r="N363" s="98">
        <v>0.17549033896023133</v>
      </c>
      <c r="O363" s="98">
        <v>8.8585757576820814E-2</v>
      </c>
      <c r="P363" s="98">
        <v>0.13081953045327258</v>
      </c>
      <c r="Q363" s="98">
        <v>0.21506755898839544</v>
      </c>
      <c r="R363" s="98">
        <v>6.4219626047246653E-2</v>
      </c>
      <c r="S363" s="98">
        <v>6.3728144647691609E-2</v>
      </c>
      <c r="T363" s="98">
        <v>7.4926478261224116E-2</v>
      </c>
      <c r="U363" s="98">
        <v>5.4109499801623329E-2</v>
      </c>
      <c r="V363" s="98">
        <v>5.5150267142867783E-2</v>
      </c>
      <c r="W363" s="98">
        <v>3.7218660505432981E-2</v>
      </c>
      <c r="X363" s="98">
        <v>3.3357886303493678E-2</v>
      </c>
      <c r="Y363" s="98">
        <v>5.4301857469005628E-2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0.10894382507509993</v>
      </c>
      <c r="D364" s="122">
        <f t="shared" si="156"/>
        <v>0.12969062881007609</v>
      </c>
      <c r="E364" s="122">
        <f t="shared" si="156"/>
        <v>0.15272707252371509</v>
      </c>
      <c r="F364" s="122">
        <f t="shared" si="156"/>
        <v>5.7081625319753505E-2</v>
      </c>
      <c r="G364" s="122">
        <f t="shared" si="156"/>
        <v>4.238187062763886E-2</v>
      </c>
      <c r="H364" s="122">
        <f t="shared" si="156"/>
        <v>5.9867055331588453E-2</v>
      </c>
      <c r="I364" s="122">
        <f t="shared" si="156"/>
        <v>0.13315656365246684</v>
      </c>
      <c r="J364" s="122">
        <f t="shared" si="156"/>
        <v>6.2109787981956245E-2</v>
      </c>
      <c r="K364" s="122">
        <f t="shared" si="156"/>
        <v>0.13241444144314726</v>
      </c>
      <c r="L364" s="122">
        <f t="shared" si="156"/>
        <v>4.9334588563109114E-2</v>
      </c>
      <c r="M364" s="122">
        <f t="shared" si="156"/>
        <v>4.9828439926301642E-2</v>
      </c>
      <c r="N364" s="122">
        <f t="shared" si="156"/>
        <v>0.84219354893622056</v>
      </c>
      <c r="O364" s="122">
        <f t="shared" si="156"/>
        <v>7.9295446936135966E-2</v>
      </c>
      <c r="P364" s="122">
        <f t="shared" si="156"/>
        <v>0.28877754645803111</v>
      </c>
      <c r="Q364" s="122">
        <f t="shared" si="156"/>
        <v>0.28179437741232544</v>
      </c>
      <c r="R364" s="122">
        <f t="shared" si="156"/>
        <v>0.1650706296720883</v>
      </c>
      <c r="S364" s="122">
        <f t="shared" si="156"/>
        <v>0.1964248779487146</v>
      </c>
      <c r="T364" s="122">
        <f t="shared" si="156"/>
        <v>0.19706504579262341</v>
      </c>
      <c r="U364" s="122">
        <f t="shared" si="156"/>
        <v>0.12288158539428032</v>
      </c>
      <c r="V364" s="122">
        <f t="shared" si="156"/>
        <v>0.11870753287025436</v>
      </c>
      <c r="W364" s="122">
        <f t="shared" si="156"/>
        <v>5.0579192720601275E-2</v>
      </c>
      <c r="X364" s="122">
        <f t="shared" si="156"/>
        <v>0.153336712937124</v>
      </c>
      <c r="Y364" s="122">
        <f t="shared" si="156"/>
        <v>0.19699127466911703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0.10894382507509993</v>
      </c>
      <c r="D365" s="98">
        <v>0.12969062881007609</v>
      </c>
      <c r="E365" s="98">
        <v>0.15272707252371509</v>
      </c>
      <c r="F365" s="98">
        <v>5.7081625319753505E-2</v>
      </c>
      <c r="G365" s="98">
        <v>4.238187062763886E-2</v>
      </c>
      <c r="H365" s="98">
        <v>5.9867055331588453E-2</v>
      </c>
      <c r="I365" s="98">
        <v>0.13315656365246684</v>
      </c>
      <c r="J365" s="98">
        <v>6.2109787981956245E-2</v>
      </c>
      <c r="K365" s="98">
        <v>0.13241444144314726</v>
      </c>
      <c r="L365" s="98">
        <v>4.9334588563109114E-2</v>
      </c>
      <c r="M365" s="98">
        <v>4.9828439926301642E-2</v>
      </c>
      <c r="N365" s="98">
        <v>0.84219354893622056</v>
      </c>
      <c r="O365" s="98">
        <v>7.9295446936135966E-2</v>
      </c>
      <c r="P365" s="98">
        <v>0.28877754645803111</v>
      </c>
      <c r="Q365" s="98">
        <v>0.28179437741232544</v>
      </c>
      <c r="R365" s="98">
        <v>0.1650706296720883</v>
      </c>
      <c r="S365" s="98">
        <v>0.1964248779487146</v>
      </c>
      <c r="T365" s="98">
        <v>0.19706504579262341</v>
      </c>
      <c r="U365" s="98">
        <v>0.12288158539428032</v>
      </c>
      <c r="V365" s="98">
        <v>0.11870753287025436</v>
      </c>
      <c r="W365" s="98">
        <v>5.0579192720601275E-2</v>
      </c>
      <c r="X365" s="98">
        <v>0.153336712937124</v>
      </c>
      <c r="Y365" s="98">
        <v>0.19699127466911703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3.4273570768100283</v>
      </c>
      <c r="D366" s="122">
        <v>6.1650653146229795</v>
      </c>
      <c r="E366" s="122">
        <v>5.0718697184649031</v>
      </c>
      <c r="F366" s="122">
        <v>3.5311872901324151</v>
      </c>
      <c r="G366" s="122">
        <v>2.7556989414940825</v>
      </c>
      <c r="H366" s="122">
        <v>3.9230788622156845</v>
      </c>
      <c r="I366" s="122">
        <v>5.4529800803095361</v>
      </c>
      <c r="J366" s="122">
        <v>4.0578633039024314</v>
      </c>
      <c r="K366" s="122">
        <v>3.4234607496214333</v>
      </c>
      <c r="L366" s="122">
        <v>3.3892958677262266</v>
      </c>
      <c r="M366" s="122">
        <v>3.1724281574264714</v>
      </c>
      <c r="N366" s="122">
        <v>10.500270083162382</v>
      </c>
      <c r="O366" s="122">
        <v>5.206737366113396</v>
      </c>
      <c r="P366" s="122">
        <v>8.2962643194184285</v>
      </c>
      <c r="Q366" s="122">
        <v>14.905324773658124</v>
      </c>
      <c r="R366" s="122">
        <v>4.2302796185645715</v>
      </c>
      <c r="S366" s="122">
        <v>4.402271834887296</v>
      </c>
      <c r="T366" s="122">
        <v>5.5923251591245702</v>
      </c>
      <c r="U366" s="122">
        <v>4.2974592103115299</v>
      </c>
      <c r="V366" s="122">
        <v>4.0726259941345617</v>
      </c>
      <c r="W366" s="122">
        <v>3.4995903180497634</v>
      </c>
      <c r="X366" s="122">
        <v>4.2714572177681003</v>
      </c>
      <c r="Y366" s="122">
        <v>9.3394622149590649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5.0468296037172004E-2</v>
      </c>
      <c r="D367" s="98">
        <v>9.8199360831889002E-2</v>
      </c>
      <c r="E367" s="98">
        <v>9.6560666972252601E-2</v>
      </c>
      <c r="F367" s="98">
        <v>0.10013004957099557</v>
      </c>
      <c r="G367" s="98">
        <v>6.9133122470450503E-2</v>
      </c>
      <c r="H367" s="98">
        <v>7.9605877160691965E-2</v>
      </c>
      <c r="I367" s="98">
        <v>0.12358710137651013</v>
      </c>
      <c r="J367" s="98">
        <v>0.27532584699181778</v>
      </c>
      <c r="K367" s="98">
        <v>0.16843860772526564</v>
      </c>
      <c r="L367" s="98">
        <v>0.16878938163735493</v>
      </c>
      <c r="M367" s="98">
        <v>0.15215544193993388</v>
      </c>
      <c r="N367" s="98">
        <v>0.50350638018578631</v>
      </c>
      <c r="O367" s="98">
        <v>0.33313398813986711</v>
      </c>
      <c r="P367" s="98">
        <v>7.6459756787333147E-2</v>
      </c>
      <c r="Q367" s="98">
        <v>0.18437100683255658</v>
      </c>
      <c r="R367" s="98">
        <v>7.4485913418277427E-2</v>
      </c>
      <c r="S367" s="98">
        <v>0.11178749730412117</v>
      </c>
      <c r="T367" s="98">
        <v>0.12154648865182056</v>
      </c>
      <c r="U367" s="98">
        <v>9.6972865424088062E-2</v>
      </c>
      <c r="V367" s="98">
        <v>8.9996268325358744E-2</v>
      </c>
      <c r="W367" s="98">
        <v>7.0656593267785867E-2</v>
      </c>
      <c r="X367" s="98">
        <v>0.1049519686863061</v>
      </c>
      <c r="Y367" s="98">
        <v>0.14503420029742317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6.5098736723375253E-4</v>
      </c>
      <c r="M368" s="98">
        <v>9.521427104956425E-5</v>
      </c>
      <c r="N368" s="98">
        <v>3.79908415559522E-4</v>
      </c>
      <c r="O368" s="98">
        <v>2.8654528200145444E-4</v>
      </c>
      <c r="P368" s="98">
        <v>9.553801889650214E-5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3.122633863237375E-4</v>
      </c>
      <c r="W368" s="98">
        <v>0</v>
      </c>
      <c r="X368" s="98">
        <v>9.3911029291963904E-5</v>
      </c>
      <c r="Y368" s="98">
        <v>1.8595707860975759E-4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2.9849892113120231E-4</v>
      </c>
      <c r="M369" s="101">
        <v>4.2064872472808161E-5</v>
      </c>
      <c r="N369" s="101">
        <v>1.569873552725562E-4</v>
      </c>
      <c r="O369" s="101">
        <v>1.2442559586112043E-4</v>
      </c>
      <c r="P369" s="101">
        <v>4.2604799205340559E-5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1.3665714980556093E-4</v>
      </c>
      <c r="W369" s="101">
        <v>0</v>
      </c>
      <c r="X369" s="101">
        <v>4.0886606938150374E-5</v>
      </c>
      <c r="Y369" s="101">
        <v>7.9654663016727627E-5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3.5248844610255028E-4</v>
      </c>
      <c r="M370" s="104">
        <v>5.3149398576756088E-5</v>
      </c>
      <c r="N370" s="104">
        <v>2.2292106028696577E-4</v>
      </c>
      <c r="O370" s="104">
        <v>1.6211968614033399E-4</v>
      </c>
      <c r="P370" s="104">
        <v>5.293321969116158E-5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1.7560623651817657E-4</v>
      </c>
      <c r="W370" s="104">
        <v>0</v>
      </c>
      <c r="X370" s="104">
        <v>5.302442235381353E-5</v>
      </c>
      <c r="Y370" s="104">
        <v>1.0630241559302996E-4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2.1952601342739381E-2</v>
      </c>
      <c r="D371" s="101">
        <v>2.3889373700285717E-2</v>
      </c>
      <c r="E371" s="101">
        <v>2.9508668419034694E-2</v>
      </c>
      <c r="F371" s="101">
        <v>2.3051755422711782E-2</v>
      </c>
      <c r="G371" s="101">
        <v>1.8920665820355148E-2</v>
      </c>
      <c r="H371" s="101">
        <v>2.6491095627000742E-2</v>
      </c>
      <c r="I371" s="101">
        <v>2.5699344087057298E-2</v>
      </c>
      <c r="J371" s="101">
        <v>1.2760105612822911E-2</v>
      </c>
      <c r="K371" s="101">
        <v>1.3287368319448422E-2</v>
      </c>
      <c r="L371" s="101">
        <v>1.4430094281502407E-2</v>
      </c>
      <c r="M371" s="101">
        <v>1.6205805172233512E-2</v>
      </c>
      <c r="N371" s="101">
        <v>4.3241852902442528E-2</v>
      </c>
      <c r="O371" s="101">
        <v>2.1949405770279078E-2</v>
      </c>
      <c r="P371" s="101">
        <v>2.1377027879262388E-2</v>
      </c>
      <c r="Q371" s="101">
        <v>1.147101621010772E-2</v>
      </c>
      <c r="R371" s="101">
        <v>2.5642683079095947E-3</v>
      </c>
      <c r="S371" s="101">
        <v>6.8596287439588533E-3</v>
      </c>
      <c r="T371" s="101">
        <v>1.3451921402334307E-2</v>
      </c>
      <c r="U371" s="101">
        <v>1.3352818555183636E-2</v>
      </c>
      <c r="V371" s="101">
        <v>1.0709166215438968E-2</v>
      </c>
      <c r="W371" s="101">
        <v>5.7480443303759331E-3</v>
      </c>
      <c r="X371" s="101">
        <v>9.7957996459784491E-4</v>
      </c>
      <c r="Y371" s="101">
        <v>4.4547270533097484E-3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9.7981184505803305E-5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X372" s="104">
        <v>9.7052225472117951E-5</v>
      </c>
      <c r="Y372" s="104">
        <v>0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4.8017377809703381E-5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2.569551671603389E-5</v>
      </c>
      <c r="Y373" s="98">
        <v>0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4.9963806696099923E-5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7.1356708756084068E-5</v>
      </c>
      <c r="Y374" s="98">
        <v>0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3.3549361794301169</v>
      </c>
      <c r="D375" s="101">
        <v>6.0429765800908051</v>
      </c>
      <c r="E375" s="101">
        <v>4.9458003830736157</v>
      </c>
      <c r="F375" s="101">
        <v>3.4080054851387076</v>
      </c>
      <c r="G375" s="101">
        <v>2.667645153203277</v>
      </c>
      <c r="H375" s="101">
        <v>3.8169818894279919</v>
      </c>
      <c r="I375" s="101">
        <v>5.3036936348459687</v>
      </c>
      <c r="J375" s="101">
        <v>3.7697773512977903</v>
      </c>
      <c r="K375" s="101">
        <v>3.2417347735767192</v>
      </c>
      <c r="L375" s="101">
        <v>2.1730577776068412</v>
      </c>
      <c r="M375" s="101">
        <v>2.8462699102457405</v>
      </c>
      <c r="N375" s="101">
        <v>9.6698635424077999</v>
      </c>
      <c r="O375" s="101">
        <v>4.4984127745046338</v>
      </c>
      <c r="P375" s="101">
        <v>7.6586492274382998</v>
      </c>
      <c r="Q375" s="101">
        <v>14.178192521516866</v>
      </c>
      <c r="R375" s="101">
        <v>3.8007332654073882</v>
      </c>
      <c r="S375" s="101">
        <v>3.7901805568879778</v>
      </c>
      <c r="T375" s="101">
        <v>4.7161257668886503</v>
      </c>
      <c r="U375" s="101">
        <v>3.8449298359815067</v>
      </c>
      <c r="V375" s="101">
        <v>3.7435736217528706</v>
      </c>
      <c r="W375" s="101">
        <v>3.163522822637491</v>
      </c>
      <c r="X375" s="101">
        <v>3.6793361381181593</v>
      </c>
      <c r="Y375" s="101">
        <v>8.4559145187467895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1.0322696456487883</v>
      </c>
      <c r="M376" s="104">
        <v>0.1577017857975142</v>
      </c>
      <c r="N376" s="104">
        <v>0.28327839925079423</v>
      </c>
      <c r="O376" s="104">
        <v>0.35295465241661439</v>
      </c>
      <c r="P376" s="104">
        <v>0.53968276929463732</v>
      </c>
      <c r="Q376" s="104">
        <v>0.53129022909859525</v>
      </c>
      <c r="R376" s="104">
        <v>0.35249617143099665</v>
      </c>
      <c r="S376" s="104">
        <v>0.49344415195123814</v>
      </c>
      <c r="T376" s="104">
        <v>0.74120098218176511</v>
      </c>
      <c r="U376" s="104">
        <v>0.34220369035075127</v>
      </c>
      <c r="V376" s="104">
        <v>0.22803467445456926</v>
      </c>
      <c r="W376" s="104">
        <v>0.25966285781411058</v>
      </c>
      <c r="X376" s="104">
        <v>0.48599856774427308</v>
      </c>
      <c r="Y376" s="104">
        <v>0.73387281178293229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0.48697936631628891</v>
      </c>
      <c r="M377" s="98">
        <v>7.2117374872774476E-2</v>
      </c>
      <c r="N377" s="98">
        <v>0.12128069543425123</v>
      </c>
      <c r="O377" s="98">
        <v>0.15786406723599025</v>
      </c>
      <c r="P377" s="98">
        <v>0.24560279375114583</v>
      </c>
      <c r="Q377" s="98">
        <v>0.22582370106907146</v>
      </c>
      <c r="R377" s="98">
        <v>0.15828156039178426</v>
      </c>
      <c r="S377" s="98">
        <v>0.23185308931746576</v>
      </c>
      <c r="T377" s="98">
        <v>0.32998200060683947</v>
      </c>
      <c r="U377" s="98">
        <v>0.15100622374034864</v>
      </c>
      <c r="V377" s="98">
        <v>0.10196960423715336</v>
      </c>
      <c r="W377" s="98">
        <v>0.11602569197022636</v>
      </c>
      <c r="X377" s="98">
        <v>0.21534345027929067</v>
      </c>
      <c r="Y377" s="98">
        <v>0.32006387070857273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0.54529027933249941</v>
      </c>
      <c r="M378" s="98">
        <v>8.5584410924739743E-2</v>
      </c>
      <c r="N378" s="98">
        <v>0.16199770381654299</v>
      </c>
      <c r="O378" s="98">
        <v>0.19509058518062417</v>
      </c>
      <c r="P378" s="98">
        <v>0.29407997554349152</v>
      </c>
      <c r="Q378" s="98">
        <v>0.30546652802952384</v>
      </c>
      <c r="R378" s="98">
        <v>0.19421461103921239</v>
      </c>
      <c r="S378" s="98">
        <v>0.26159106263377241</v>
      </c>
      <c r="T378" s="98">
        <v>0.41121898157492559</v>
      </c>
      <c r="U378" s="98">
        <v>0.19119746661040266</v>
      </c>
      <c r="V378" s="98">
        <v>0.12606507021741589</v>
      </c>
      <c r="W378" s="98">
        <v>0.14363716584388422</v>
      </c>
      <c r="X378" s="98">
        <v>0.27065511746498239</v>
      </c>
      <c r="Y378" s="98">
        <v>0.4138089410743595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1.933956031172587</v>
      </c>
      <c r="D379" s="122">
        <v>3.148752109374422</v>
      </c>
      <c r="E379" s="122">
        <v>2.7481274937309532</v>
      </c>
      <c r="F379" s="122">
        <v>2.0391754001353388</v>
      </c>
      <c r="G379" s="122">
        <v>1.4916293678440702</v>
      </c>
      <c r="H379" s="122">
        <v>2.1082376214185046</v>
      </c>
      <c r="I379" s="122">
        <v>3.0493205929478773</v>
      </c>
      <c r="J379" s="122">
        <v>2.1308047243100816</v>
      </c>
      <c r="K379" s="122">
        <v>1.7810478471909774</v>
      </c>
      <c r="L379" s="122">
        <v>1.8336364860148089</v>
      </c>
      <c r="M379" s="122">
        <v>1.6489649658749803</v>
      </c>
      <c r="N379" s="122">
        <v>5.4090878155779816</v>
      </c>
      <c r="O379" s="122">
        <v>2.7771586519986928</v>
      </c>
      <c r="P379" s="122">
        <v>4.3723176010992191</v>
      </c>
      <c r="Q379" s="122">
        <v>9.3060729482488025</v>
      </c>
      <c r="R379" s="122">
        <v>2.6298207437739287</v>
      </c>
      <c r="S379" s="122">
        <v>2.6110598897321484</v>
      </c>
      <c r="T379" s="122">
        <v>3.2136134963365852</v>
      </c>
      <c r="U379" s="122">
        <v>2.4575869820599618</v>
      </c>
      <c r="V379" s="122">
        <v>2.3275568341112218</v>
      </c>
      <c r="W379" s="122">
        <v>2.0267542529269962</v>
      </c>
      <c r="X379" s="122">
        <v>2.3855369956474286</v>
      </c>
      <c r="Y379" s="122">
        <v>5.147856830548025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7.2954872079059957E-2</v>
      </c>
      <c r="D380" s="98">
        <v>0.18183920291541278</v>
      </c>
      <c r="E380" s="98">
        <v>0.1701052307304971</v>
      </c>
      <c r="F380" s="98">
        <v>0.16550678893867038</v>
      </c>
      <c r="G380" s="98">
        <v>0.10551253384588061</v>
      </c>
      <c r="H380" s="98">
        <v>0.12692502091682417</v>
      </c>
      <c r="I380" s="98">
        <v>0.14449137536812287</v>
      </c>
      <c r="J380" s="98">
        <v>0.25246398511904417</v>
      </c>
      <c r="K380" s="98">
        <v>0.18085142187104875</v>
      </c>
      <c r="L380" s="98">
        <v>0.16306455699166575</v>
      </c>
      <c r="M380" s="98">
        <v>0.17310568719528679</v>
      </c>
      <c r="N380" s="98">
        <v>0.48849887812705944</v>
      </c>
      <c r="O380" s="98">
        <v>0.35488769852506358</v>
      </c>
      <c r="P380" s="98">
        <v>0.47607464004231081</v>
      </c>
      <c r="Q380" s="98">
        <v>1.2692692535737835</v>
      </c>
      <c r="R380" s="98">
        <v>0.46728888807757268</v>
      </c>
      <c r="S380" s="98">
        <v>0.33617319599910611</v>
      </c>
      <c r="T380" s="98">
        <v>0.28714234533476068</v>
      </c>
      <c r="U380" s="98">
        <v>0.23635301524217259</v>
      </c>
      <c r="V380" s="98">
        <v>0.18221318811102777</v>
      </c>
      <c r="W380" s="98">
        <v>0.20424763469310947</v>
      </c>
      <c r="X380" s="98">
        <v>0.11350024482655631</v>
      </c>
      <c r="Y380" s="98">
        <v>0.39112477171106147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0.29148580856424616</v>
      </c>
      <c r="D381" s="98">
        <v>0.87040675543202417</v>
      </c>
      <c r="E381" s="98">
        <v>0.63917361747575185</v>
      </c>
      <c r="F381" s="98">
        <v>0.33132140491324086</v>
      </c>
      <c r="G381" s="98">
        <v>0.17193112408956479</v>
      </c>
      <c r="H381" s="98">
        <v>0.24009871139460656</v>
      </c>
      <c r="I381" s="98">
        <v>0.3119261477694662</v>
      </c>
      <c r="J381" s="98">
        <v>0.30867743025141126</v>
      </c>
      <c r="K381" s="98">
        <v>0.31125929303939137</v>
      </c>
      <c r="L381" s="98">
        <v>0.28735622678638362</v>
      </c>
      <c r="M381" s="98">
        <v>0.28444647757408087</v>
      </c>
      <c r="N381" s="98">
        <v>0.62070707848911366</v>
      </c>
      <c r="O381" s="98">
        <v>0.39371024336756721</v>
      </c>
      <c r="P381" s="98">
        <v>0.60739363382959866</v>
      </c>
      <c r="Q381" s="98">
        <v>1.3545165810500261</v>
      </c>
      <c r="R381" s="98">
        <v>0.33052327365376988</v>
      </c>
      <c r="S381" s="98">
        <v>0.20571686519200058</v>
      </c>
      <c r="T381" s="98">
        <v>0.23440884340585022</v>
      </c>
      <c r="U381" s="98">
        <v>0.2283874572881974</v>
      </c>
      <c r="V381" s="98">
        <v>0.22842777199305936</v>
      </c>
      <c r="W381" s="98">
        <v>0.19895544455038902</v>
      </c>
      <c r="X381" s="98">
        <v>0.13719252546493976</v>
      </c>
      <c r="Y381" s="98">
        <v>0.14900267648674465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1.5695153505292809</v>
      </c>
      <c r="D382" s="33">
        <v>2.0965061510269849</v>
      </c>
      <c r="E382" s="33">
        <v>1.9388486455247045</v>
      </c>
      <c r="F382" s="33">
        <v>1.5423472062834276</v>
      </c>
      <c r="G382" s="33">
        <v>1.2141857099086248</v>
      </c>
      <c r="H382" s="33">
        <v>1.7412138891070739</v>
      </c>
      <c r="I382" s="33">
        <v>2.5929030698102884</v>
      </c>
      <c r="J382" s="33">
        <v>1.5696633089396261</v>
      </c>
      <c r="K382" s="33">
        <v>1.2889371322805374</v>
      </c>
      <c r="L382" s="33">
        <v>1.3832157022367595</v>
      </c>
      <c r="M382" s="33">
        <v>1.1914128011056127</v>
      </c>
      <c r="N382" s="33">
        <v>4.2998818589618084</v>
      </c>
      <c r="O382" s="33">
        <v>2.0285607101060621</v>
      </c>
      <c r="P382" s="33">
        <v>3.2888493272273096</v>
      </c>
      <c r="Q382" s="33">
        <v>6.6822871136249926</v>
      </c>
      <c r="R382" s="33">
        <v>1.8320085820425862</v>
      </c>
      <c r="S382" s="33">
        <v>2.0691698285410416</v>
      </c>
      <c r="T382" s="33">
        <v>2.6920623075959744</v>
      </c>
      <c r="U382" s="33">
        <v>1.9928465095295917</v>
      </c>
      <c r="V382" s="33">
        <v>1.9169158740071346</v>
      </c>
      <c r="W382" s="33">
        <v>1.6235511736834978</v>
      </c>
      <c r="X382" s="33">
        <v>2.1348442253559328</v>
      </c>
      <c r="Y382" s="33">
        <v>4.607729382350219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11.000227470856279</v>
      </c>
      <c r="D384" s="117">
        <f t="shared" si="157"/>
        <v>19.491580242116672</v>
      </c>
      <c r="E384" s="117">
        <f t="shared" si="157"/>
        <v>16.423027490820427</v>
      </c>
      <c r="F384" s="117">
        <f t="shared" si="157"/>
        <v>11.687426022115471</v>
      </c>
      <c r="G384" s="117">
        <f t="shared" si="157"/>
        <v>8.5930333962599565</v>
      </c>
      <c r="H384" s="117">
        <f t="shared" si="157"/>
        <v>12.378350608269377</v>
      </c>
      <c r="I384" s="117">
        <f t="shared" si="157"/>
        <v>16.686982452365665</v>
      </c>
      <c r="J384" s="117">
        <f t="shared" si="157"/>
        <v>11.504705438930138</v>
      </c>
      <c r="K384" s="117">
        <f t="shared" si="157"/>
        <v>9.7776465834017152</v>
      </c>
      <c r="L384" s="117">
        <f t="shared" si="157"/>
        <v>10.634528134710997</v>
      </c>
      <c r="M384" s="117">
        <f t="shared" si="157"/>
        <v>9.3832750167618819</v>
      </c>
      <c r="N384" s="117">
        <f t="shared" si="157"/>
        <v>35.234293457397378</v>
      </c>
      <c r="O384" s="117">
        <f t="shared" si="157"/>
        <v>16.774828401526097</v>
      </c>
      <c r="P384" s="117">
        <f t="shared" si="157"/>
        <v>26.332755798571853</v>
      </c>
      <c r="Q384" s="117">
        <f t="shared" si="157"/>
        <v>45.267240039008037</v>
      </c>
      <c r="R384" s="117">
        <f t="shared" ref="R384:V384" si="158">R385+R388+R390+R403</f>
        <v>13.70433347223068</v>
      </c>
      <c r="S384" s="117">
        <f t="shared" si="158"/>
        <v>13.999227301985744</v>
      </c>
      <c r="T384" s="117">
        <f t="shared" si="158"/>
        <v>16.960521537313259</v>
      </c>
      <c r="U384" s="117">
        <f t="shared" si="158"/>
        <v>12.529691947227903</v>
      </c>
      <c r="V384" s="117">
        <f t="shared" si="158"/>
        <v>12.4202771775721</v>
      </c>
      <c r="W384" s="117">
        <f t="shared" ref="W384:Y384" si="159">W385+W388+W390+W403</f>
        <v>9.2224613594989453</v>
      </c>
      <c r="X384" s="117">
        <f t="shared" si="159"/>
        <v>10.112526771919757</v>
      </c>
      <c r="Y384" s="117">
        <f t="shared" si="159"/>
        <v>19.183926852450341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7.4349778316561368</v>
      </c>
      <c r="D385" s="122">
        <f t="shared" si="160"/>
        <v>13.50446319980631</v>
      </c>
      <c r="E385" s="122">
        <f t="shared" si="160"/>
        <v>11.2485341303375</v>
      </c>
      <c r="F385" s="122">
        <f t="shared" si="160"/>
        <v>8.0784387631172123</v>
      </c>
      <c r="G385" s="122">
        <f t="shared" si="160"/>
        <v>5.8257811691559604</v>
      </c>
      <c r="H385" s="122">
        <f t="shared" si="160"/>
        <v>8.4306361018725884</v>
      </c>
      <c r="I385" s="122">
        <f t="shared" si="160"/>
        <v>10.949121732229687</v>
      </c>
      <c r="J385" s="122">
        <f t="shared" si="160"/>
        <v>7.4520574098174492</v>
      </c>
      <c r="K385" s="122">
        <f t="shared" si="160"/>
        <v>6.1369886117947416</v>
      </c>
      <c r="L385" s="122">
        <f t="shared" si="160"/>
        <v>6.9562302039587642</v>
      </c>
      <c r="M385" s="122">
        <f t="shared" si="160"/>
        <v>6.1342486964020022</v>
      </c>
      <c r="N385" s="122">
        <f t="shared" si="160"/>
        <v>22.275779391939647</v>
      </c>
      <c r="O385" s="122">
        <f t="shared" si="160"/>
        <v>11.221391263928197</v>
      </c>
      <c r="P385" s="122">
        <f t="shared" si="160"/>
        <v>16.800575194836703</v>
      </c>
      <c r="Q385" s="122">
        <f t="shared" si="160"/>
        <v>27.693018537474966</v>
      </c>
      <c r="R385" s="122">
        <f t="shared" ref="R385:V385" si="161">SUM(R386:R387)</f>
        <v>8.3279059120342396</v>
      </c>
      <c r="S385" s="122">
        <f t="shared" si="161"/>
        <v>8.2533680506326803</v>
      </c>
      <c r="T385" s="122">
        <f t="shared" si="161"/>
        <v>9.7588163118583626</v>
      </c>
      <c r="U385" s="122">
        <f t="shared" si="161"/>
        <v>7.0792645691889167</v>
      </c>
      <c r="V385" s="122">
        <f t="shared" si="161"/>
        <v>7.1861772239434032</v>
      </c>
      <c r="W385" s="122">
        <f t="shared" ref="W385:Y385" si="162">SUM(W386:W387)</f>
        <v>4.8344978903773139</v>
      </c>
      <c r="X385" s="122">
        <f t="shared" si="162"/>
        <v>4.34982006081521</v>
      </c>
      <c r="Y385" s="122">
        <f t="shared" si="162"/>
        <v>7.0587944540269563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7.3682639091861235</v>
      </c>
      <c r="D386" s="98">
        <v>13.383964449344239</v>
      </c>
      <c r="E386" s="98">
        <v>11.149496062719125</v>
      </c>
      <c r="F386" s="98">
        <v>8.0082238777847898</v>
      </c>
      <c r="G386" s="98">
        <v>5.7760588883417583</v>
      </c>
      <c r="H386" s="98">
        <v>8.359357510783008</v>
      </c>
      <c r="I386" s="98">
        <v>10.858362613457142</v>
      </c>
      <c r="J386" s="98">
        <v>7.3905605122097935</v>
      </c>
      <c r="K386" s="98">
        <v>6.0869452976245659</v>
      </c>
      <c r="L386" s="98">
        <v>6.8996027210930828</v>
      </c>
      <c r="M386" s="98">
        <v>6.0844988649082419</v>
      </c>
      <c r="N386" s="98">
        <v>22.100289052979416</v>
      </c>
      <c r="O386" s="98">
        <v>11.132805506351376</v>
      </c>
      <c r="P386" s="98">
        <v>16.66975566438343</v>
      </c>
      <c r="Q386" s="98">
        <v>27.477950978486572</v>
      </c>
      <c r="R386" s="98">
        <v>8.2636862859869922</v>
      </c>
      <c r="S386" s="98">
        <v>8.189639905984988</v>
      </c>
      <c r="T386" s="98">
        <v>9.6838898335971386</v>
      </c>
      <c r="U386" s="98">
        <v>7.0251550693872931</v>
      </c>
      <c r="V386" s="98">
        <v>7.1310269568005351</v>
      </c>
      <c r="W386" s="98">
        <v>4.7972792298718812</v>
      </c>
      <c r="X386" s="98">
        <v>4.3164621745117167</v>
      </c>
      <c r="Y386" s="98">
        <v>7.0044925965579505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6.6713922470013218E-2</v>
      </c>
      <c r="D387" s="98">
        <v>0.12049875046207111</v>
      </c>
      <c r="E387" s="98">
        <v>9.9038067618375691E-2</v>
      </c>
      <c r="F387" s="98">
        <v>7.0214885332423066E-2</v>
      </c>
      <c r="G387" s="98">
        <v>4.9722280814202373E-2</v>
      </c>
      <c r="H387" s="98">
        <v>7.1278591089579776E-2</v>
      </c>
      <c r="I387" s="98">
        <v>9.075911877254339E-2</v>
      </c>
      <c r="J387" s="98">
        <v>6.149689760765558E-2</v>
      </c>
      <c r="K387" s="98">
        <v>5.0043314170175733E-2</v>
      </c>
      <c r="L387" s="98">
        <v>5.6627482865681388E-2</v>
      </c>
      <c r="M387" s="98">
        <v>4.9749831493760395E-2</v>
      </c>
      <c r="N387" s="98">
        <v>0.17549033896023133</v>
      </c>
      <c r="O387" s="98">
        <v>8.8585757576820814E-2</v>
      </c>
      <c r="P387" s="98">
        <v>0.13081953045327258</v>
      </c>
      <c r="Q387" s="98">
        <v>0.21506755898839544</v>
      </c>
      <c r="R387" s="98">
        <v>6.4219626047246653E-2</v>
      </c>
      <c r="S387" s="98">
        <v>6.3728144647691609E-2</v>
      </c>
      <c r="T387" s="98">
        <v>7.4926478261224116E-2</v>
      </c>
      <c r="U387" s="98">
        <v>5.4109499801623329E-2</v>
      </c>
      <c r="V387" s="98">
        <v>5.5150267142867783E-2</v>
      </c>
      <c r="W387" s="98">
        <v>3.7218660505432981E-2</v>
      </c>
      <c r="X387" s="98">
        <v>3.3357886303493678E-2</v>
      </c>
      <c r="Y387" s="98">
        <v>5.4301857469005628E-2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0.22716217190298857</v>
      </c>
      <c r="D388" s="122">
        <f t="shared" si="163"/>
        <v>0.2809192698799225</v>
      </c>
      <c r="E388" s="122">
        <f t="shared" si="163"/>
        <v>0.34336508179755681</v>
      </c>
      <c r="F388" s="122">
        <f t="shared" si="163"/>
        <v>0.13305960838838438</v>
      </c>
      <c r="G388" s="122">
        <f t="shared" si="163"/>
        <v>0.10235200062410657</v>
      </c>
      <c r="H388" s="122">
        <f t="shared" si="163"/>
        <v>0.14966841478824625</v>
      </c>
      <c r="I388" s="122">
        <f t="shared" si="163"/>
        <v>0.34436894888008235</v>
      </c>
      <c r="J388" s="122">
        <f t="shared" si="163"/>
        <v>0.16608121201968923</v>
      </c>
      <c r="K388" s="122">
        <f t="shared" si="163"/>
        <v>0.36596240984347633</v>
      </c>
      <c r="L388" s="122">
        <f t="shared" si="163"/>
        <v>0.14087767346329585</v>
      </c>
      <c r="M388" s="122">
        <f t="shared" si="163"/>
        <v>0.14752912116678693</v>
      </c>
      <c r="N388" s="122">
        <f t="shared" si="163"/>
        <v>2.5962284805587745</v>
      </c>
      <c r="O388" s="122">
        <f t="shared" si="163"/>
        <v>0.25542718581114154</v>
      </c>
      <c r="P388" s="122">
        <f t="shared" si="163"/>
        <v>0.9710991868358515</v>
      </c>
      <c r="Q388" s="122">
        <f t="shared" si="163"/>
        <v>0.97823712512921213</v>
      </c>
      <c r="R388" s="122">
        <f t="shared" si="163"/>
        <v>0.57692223343871241</v>
      </c>
      <c r="S388" s="122">
        <f t="shared" si="163"/>
        <v>0.68701927539102681</v>
      </c>
      <c r="T388" s="122">
        <f t="shared" si="163"/>
        <v>0.68983116745236572</v>
      </c>
      <c r="U388" s="122">
        <f t="shared" si="163"/>
        <v>0.43054697224231681</v>
      </c>
      <c r="V388" s="122">
        <f t="shared" si="163"/>
        <v>0.41701769224462565</v>
      </c>
      <c r="W388" s="122">
        <f t="shared" si="163"/>
        <v>0.17921605578390473</v>
      </c>
      <c r="X388" s="122">
        <f t="shared" si="163"/>
        <v>0.54921930198060132</v>
      </c>
      <c r="Y388" s="122">
        <f t="shared" si="163"/>
        <v>0.71413146859926535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0.22716217190298857</v>
      </c>
      <c r="D389" s="98">
        <v>0.2809192698799225</v>
      </c>
      <c r="E389" s="98">
        <v>0.34336508179755681</v>
      </c>
      <c r="F389" s="98">
        <v>0.13305960838838438</v>
      </c>
      <c r="G389" s="98">
        <v>0.10235200062410657</v>
      </c>
      <c r="H389" s="98">
        <v>0.14966841478824625</v>
      </c>
      <c r="I389" s="98">
        <v>0.34436894888008235</v>
      </c>
      <c r="J389" s="98">
        <v>0.16608121201968923</v>
      </c>
      <c r="K389" s="98">
        <v>0.36596240984347633</v>
      </c>
      <c r="L389" s="98">
        <v>0.14087767346329585</v>
      </c>
      <c r="M389" s="98">
        <v>0.14752912116678693</v>
      </c>
      <c r="N389" s="98">
        <v>2.5962284805587745</v>
      </c>
      <c r="O389" s="98">
        <v>0.25542718581114154</v>
      </c>
      <c r="P389" s="98">
        <v>0.9710991868358515</v>
      </c>
      <c r="Q389" s="98">
        <v>0.97823712512921213</v>
      </c>
      <c r="R389" s="98">
        <v>0.57692223343871241</v>
      </c>
      <c r="S389" s="98">
        <v>0.68701927539102681</v>
      </c>
      <c r="T389" s="98">
        <v>0.68983116745236572</v>
      </c>
      <c r="U389" s="98">
        <v>0.43054697224231681</v>
      </c>
      <c r="V389" s="98">
        <v>0.41701769224462565</v>
      </c>
      <c r="W389" s="98">
        <v>0.17921605578390473</v>
      </c>
      <c r="X389" s="98">
        <v>0.54921930198060132</v>
      </c>
      <c r="Y389" s="98">
        <v>0.71413146859926535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1.9718212914436464</v>
      </c>
      <c r="D390" s="122">
        <v>3.5566574055706814</v>
      </c>
      <c r="E390" s="122">
        <v>2.9330191403458983</v>
      </c>
      <c r="F390" s="122">
        <v>2.0468603474730473</v>
      </c>
      <c r="G390" s="122">
        <v>1.6027195890740638</v>
      </c>
      <c r="H390" s="122">
        <v>2.2896150173432042</v>
      </c>
      <c r="I390" s="122">
        <v>3.1943805001946197</v>
      </c>
      <c r="J390" s="122">
        <v>2.3891355233093901</v>
      </c>
      <c r="K390" s="122">
        <v>2.0246076271410551</v>
      </c>
      <c r="L390" s="122">
        <v>2.2373435683577156</v>
      </c>
      <c r="M390" s="122">
        <v>1.9380842453238576</v>
      </c>
      <c r="N390" s="122">
        <v>6.4567407750516779</v>
      </c>
      <c r="O390" s="122">
        <v>3.3145545781425758</v>
      </c>
      <c r="P390" s="122">
        <v>5.3954723751917051</v>
      </c>
      <c r="Q390" s="122">
        <v>9.8534731338410158</v>
      </c>
      <c r="R390" s="122">
        <v>2.8791888490220869</v>
      </c>
      <c r="S390" s="122">
        <v>3.0618359227317362</v>
      </c>
      <c r="T390" s="122">
        <v>3.970602823267682</v>
      </c>
      <c r="U390" s="122">
        <v>3.0564865977250695</v>
      </c>
      <c r="V390" s="122">
        <v>2.9215217918511613</v>
      </c>
      <c r="W390" s="122">
        <v>2.5527891477173292</v>
      </c>
      <c r="X390" s="122">
        <v>3.1867210398314412</v>
      </c>
      <c r="Y390" s="122">
        <v>7.0078763822684715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2.5929974406458209E-2</v>
      </c>
      <c r="D391" s="98">
        <v>5.1643784871714046E-2</v>
      </c>
      <c r="E391" s="98">
        <v>5.196345456332032E-2</v>
      </c>
      <c r="F391" s="98">
        <v>5.5119792549739713E-2</v>
      </c>
      <c r="G391" s="98">
        <v>3.8915879092889918E-2</v>
      </c>
      <c r="H391" s="98">
        <v>4.5806758750576299E-2</v>
      </c>
      <c r="I391" s="98">
        <v>7.2667286819426483E-2</v>
      </c>
      <c r="J391" s="98">
        <v>0.16535151279791138</v>
      </c>
      <c r="K391" s="98">
        <v>0.10327172546859352</v>
      </c>
      <c r="L391" s="98">
        <v>0.10558999271536255</v>
      </c>
      <c r="M391" s="98">
        <v>9.6925830925264717E-2</v>
      </c>
      <c r="N391" s="98">
        <v>0.3257390711110052</v>
      </c>
      <c r="O391" s="98">
        <v>0.21821844686778558</v>
      </c>
      <c r="P391" s="98">
        <v>5.0619268614347422E-2</v>
      </c>
      <c r="Q391" s="98">
        <v>0.1235985601893231</v>
      </c>
      <c r="R391" s="98">
        <v>5.0864503674008063E-2</v>
      </c>
      <c r="S391" s="98">
        <v>7.7908797644143366E-2</v>
      </c>
      <c r="T391" s="98">
        <v>8.6434275406577443E-2</v>
      </c>
      <c r="U391" s="98">
        <v>7.0230082810196506E-2</v>
      </c>
      <c r="V391" s="98">
        <v>6.6166616043759952E-2</v>
      </c>
      <c r="W391" s="98">
        <v>5.2571649478213731E-2</v>
      </c>
      <c r="X391" s="98">
        <v>7.8839869051027953E-2</v>
      </c>
      <c r="Y391" s="98">
        <v>0.10992757679362923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5.3922115761579541E-4</v>
      </c>
      <c r="M392" s="98">
        <v>7.9945500413204128E-5</v>
      </c>
      <c r="N392" s="98">
        <v>3.2448266366483572E-4</v>
      </c>
      <c r="O392" s="98">
        <v>2.4362430964339324E-4</v>
      </c>
      <c r="P392" s="98">
        <v>8.113921806013299E-5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2.7607863753073368E-4</v>
      </c>
      <c r="W392" s="98">
        <v>0</v>
      </c>
      <c r="X392" s="98">
        <v>8.3738422074766078E-5</v>
      </c>
      <c r="Y392" s="98">
        <v>1.6667606586162498E-4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1.8673271151324513E-4</v>
      </c>
      <c r="M393" s="101">
        <v>2.6796101836448043E-5</v>
      </c>
      <c r="N393" s="101">
        <v>1.0156160337786994E-4</v>
      </c>
      <c r="O393" s="101">
        <v>8.1504623503059239E-5</v>
      </c>
      <c r="P393" s="101">
        <v>2.8205998368971409E-5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1.004724010125571E-4</v>
      </c>
      <c r="W393" s="101">
        <v>0</v>
      </c>
      <c r="X393" s="101">
        <v>3.0713999720952549E-5</v>
      </c>
      <c r="Y393" s="101">
        <v>6.0373650268595012E-5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3.5248844610255028E-4</v>
      </c>
      <c r="M394" s="104">
        <v>5.3149398576756088E-5</v>
      </c>
      <c r="N394" s="104">
        <v>2.2292106028696577E-4</v>
      </c>
      <c r="O394" s="104">
        <v>1.6211968614033399E-4</v>
      </c>
      <c r="P394" s="104">
        <v>5.293321969116158E-5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1.7560623651817657E-4</v>
      </c>
      <c r="W394" s="104">
        <v>0</v>
      </c>
      <c r="X394" s="104">
        <v>5.302442235381353E-5</v>
      </c>
      <c r="Y394" s="104">
        <v>1.0630241559302996E-4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1.1302908660811654E-2</v>
      </c>
      <c r="D395" s="101">
        <v>1.2343789636056767E-2</v>
      </c>
      <c r="E395" s="101">
        <v>1.5308768586925318E-2</v>
      </c>
      <c r="F395" s="101">
        <v>1.2007799970520063E-2</v>
      </c>
      <c r="G395" s="101">
        <v>9.9003783297462455E-3</v>
      </c>
      <c r="H395" s="101">
        <v>1.3929504297649813E-2</v>
      </c>
      <c r="I395" s="101">
        <v>1.3585652570658109E-2</v>
      </c>
      <c r="J395" s="101">
        <v>6.7873290229370142E-3</v>
      </c>
      <c r="K395" s="101">
        <v>7.1197570880416894E-3</v>
      </c>
      <c r="L395" s="101">
        <v>7.7982689340991111E-3</v>
      </c>
      <c r="M395" s="101">
        <v>8.9094671287938739E-3</v>
      </c>
      <c r="N395" s="101">
        <v>2.443975723034943E-2</v>
      </c>
      <c r="O395" s="101">
        <v>1.2900257759379403E-2</v>
      </c>
      <c r="P395" s="101">
        <v>1.3148121424444215E-2</v>
      </c>
      <c r="Q395" s="101">
        <v>7.3376264595250177E-3</v>
      </c>
      <c r="R395" s="101">
        <v>1.6812161182961369E-3</v>
      </c>
      <c r="S395" s="101">
        <v>4.5993610781473633E-3</v>
      </c>
      <c r="T395" s="101">
        <v>9.1987449742316971E-3</v>
      </c>
      <c r="U395" s="101">
        <v>9.282531674321106E-3</v>
      </c>
      <c r="V395" s="101">
        <v>7.5404205452516563E-3</v>
      </c>
      <c r="W395" s="101">
        <v>4.0788179327523356E-3</v>
      </c>
      <c r="X395" s="101">
        <v>6.9813478395448921E-4</v>
      </c>
      <c r="Y395" s="101">
        <v>3.1817933905075855E-3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7.5913216198594417E-5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8.9669592501630968E-5</v>
      </c>
      <c r="Y396" s="104">
        <v>0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2.5949409502494487E-5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X397" s="98">
        <v>1.8312883745546903E-5</v>
      </c>
      <c r="Y397" s="98">
        <v>0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4.9963806696099923E-5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7.1356708756084068E-5</v>
      </c>
      <c r="Y398" s="98">
        <v>0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1.9345884083763765</v>
      </c>
      <c r="D399" s="101">
        <v>3.4926698310629107</v>
      </c>
      <c r="E399" s="101">
        <v>2.8657469171956524</v>
      </c>
      <c r="F399" s="101">
        <v>1.9797327549527877</v>
      </c>
      <c r="G399" s="101">
        <v>1.5539033316514277</v>
      </c>
      <c r="H399" s="101">
        <v>2.2298787542949778</v>
      </c>
      <c r="I399" s="101">
        <v>3.1081275608045353</v>
      </c>
      <c r="J399" s="101">
        <v>2.2169966814885416</v>
      </c>
      <c r="K399" s="101">
        <v>1.9142161445844201</v>
      </c>
      <c r="L399" s="101">
        <v>1.2891525222771878</v>
      </c>
      <c r="M399" s="101">
        <v>1.7034240767047828</v>
      </c>
      <c r="N399" s="101">
        <v>5.8706098029507272</v>
      </c>
      <c r="O399" s="101">
        <v>2.7901849183568155</v>
      </c>
      <c r="P399" s="101">
        <v>4.881016112306809</v>
      </c>
      <c r="Q399" s="101">
        <v>9.269431200876511</v>
      </c>
      <c r="R399" s="101">
        <v>2.5271839278536481</v>
      </c>
      <c r="S399" s="101">
        <v>2.5610707692644672</v>
      </c>
      <c r="T399" s="101">
        <v>3.2372444765639061</v>
      </c>
      <c r="U399" s="101">
        <v>2.6805021614668827</v>
      </c>
      <c r="V399" s="101">
        <v>2.6493101771388305</v>
      </c>
      <c r="W399" s="101">
        <v>2.2692734070383191</v>
      </c>
      <c r="X399" s="101">
        <v>2.6795276515553748</v>
      </c>
      <c r="Y399" s="101">
        <v>6.2444340240539429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0.83418765005725193</v>
      </c>
      <c r="M400" s="104">
        <v>0.128744925064603</v>
      </c>
      <c r="N400" s="104">
        <v>0.23562766109593086</v>
      </c>
      <c r="O400" s="104">
        <v>0.29300733084895181</v>
      </c>
      <c r="P400" s="104">
        <v>0.45060773362804429</v>
      </c>
      <c r="Q400" s="104">
        <v>0.45310574631565781</v>
      </c>
      <c r="R400" s="104">
        <v>0.29945920137613474</v>
      </c>
      <c r="S400" s="104">
        <v>0.41825699474497852</v>
      </c>
      <c r="T400" s="104">
        <v>0.6377253263229663</v>
      </c>
      <c r="U400" s="104">
        <v>0.29647182177366893</v>
      </c>
      <c r="V400" s="104">
        <v>0.19822849948578863</v>
      </c>
      <c r="W400" s="104">
        <v>0.22686527326804395</v>
      </c>
      <c r="X400" s="104">
        <v>0.42748197642650759</v>
      </c>
      <c r="Y400" s="104">
        <v>0.65016631196453012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0.28889737072475252</v>
      </c>
      <c r="M401" s="98">
        <v>4.3160514139863243E-2</v>
      </c>
      <c r="N401" s="98">
        <v>7.3629957279387884E-2</v>
      </c>
      <c r="O401" s="98">
        <v>9.7916745668327629E-2</v>
      </c>
      <c r="P401" s="98">
        <v>0.15652775808455274</v>
      </c>
      <c r="Q401" s="98">
        <v>0.14763921828613399</v>
      </c>
      <c r="R401" s="98">
        <v>0.10524459033692235</v>
      </c>
      <c r="S401" s="98">
        <v>0.15666593211120611</v>
      </c>
      <c r="T401" s="98">
        <v>0.22650634474804074</v>
      </c>
      <c r="U401" s="98">
        <v>0.10527435516326626</v>
      </c>
      <c r="V401" s="98">
        <v>7.2163429268372728E-2</v>
      </c>
      <c r="W401" s="98">
        <v>8.3228107424159745E-2</v>
      </c>
      <c r="X401" s="98">
        <v>0.15682685896152521</v>
      </c>
      <c r="Y401" s="98">
        <v>0.23635737089017061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0.54529027933249941</v>
      </c>
      <c r="M402" s="98">
        <v>8.5584410924739743E-2</v>
      </c>
      <c r="N402" s="98">
        <v>0.16199770381654299</v>
      </c>
      <c r="O402" s="98">
        <v>0.19509058518062417</v>
      </c>
      <c r="P402" s="98">
        <v>0.29407997554349152</v>
      </c>
      <c r="Q402" s="98">
        <v>0.30546652802952384</v>
      </c>
      <c r="R402" s="98">
        <v>0.19421461103921239</v>
      </c>
      <c r="S402" s="98">
        <v>0.26159106263377241</v>
      </c>
      <c r="T402" s="98">
        <v>0.41121898157492559</v>
      </c>
      <c r="U402" s="98">
        <v>0.19119746661040266</v>
      </c>
      <c r="V402" s="98">
        <v>0.12606507021741589</v>
      </c>
      <c r="W402" s="98">
        <v>0.14363716584388422</v>
      </c>
      <c r="X402" s="98">
        <v>0.27065511746498239</v>
      </c>
      <c r="Y402" s="98">
        <v>0.4138089410743595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1.3662661758535068</v>
      </c>
      <c r="D403" s="122">
        <v>2.1495403668597608</v>
      </c>
      <c r="E403" s="122">
        <v>1.8981091383394719</v>
      </c>
      <c r="F403" s="122">
        <v>1.4290673031368257</v>
      </c>
      <c r="G403" s="122">
        <v>1.062180637405826</v>
      </c>
      <c r="H403" s="122">
        <v>1.5084310742653391</v>
      </c>
      <c r="I403" s="122">
        <v>2.1991112710612755</v>
      </c>
      <c r="J403" s="122">
        <v>1.4974312937836094</v>
      </c>
      <c r="K403" s="122">
        <v>1.2500879346224427</v>
      </c>
      <c r="L403" s="122">
        <v>1.3000766889312216</v>
      </c>
      <c r="M403" s="122">
        <v>1.163412953869235</v>
      </c>
      <c r="N403" s="122">
        <v>3.9055448098472771</v>
      </c>
      <c r="O403" s="122">
        <v>1.9834553736441829</v>
      </c>
      <c r="P403" s="122">
        <v>3.1656090417075919</v>
      </c>
      <c r="Q403" s="122">
        <v>6.7425112425628413</v>
      </c>
      <c r="R403" s="122">
        <v>1.9203164777356405</v>
      </c>
      <c r="S403" s="122">
        <v>1.9970040532302997</v>
      </c>
      <c r="T403" s="122">
        <v>2.5412712347348472</v>
      </c>
      <c r="U403" s="122">
        <v>1.9633938080716</v>
      </c>
      <c r="V403" s="122">
        <v>1.8955604695329094</v>
      </c>
      <c r="W403" s="122">
        <v>1.6559582656203975</v>
      </c>
      <c r="X403" s="122">
        <v>2.0267663692925049</v>
      </c>
      <c r="Y403" s="122">
        <v>4.4031245475556471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4.1796229398643567E-2</v>
      </c>
      <c r="D404" s="98">
        <v>0.10422867696993812</v>
      </c>
      <c r="E404" s="98">
        <v>9.7551553050277101E-2</v>
      </c>
      <c r="F404" s="98">
        <v>9.4961822354807532E-2</v>
      </c>
      <c r="G404" s="98">
        <v>6.0569487348864838E-2</v>
      </c>
      <c r="H404" s="98">
        <v>7.2897664543194532E-2</v>
      </c>
      <c r="I404" s="98">
        <v>8.3028030091902752E-2</v>
      </c>
      <c r="J404" s="98">
        <v>0.14514383958415794</v>
      </c>
      <c r="K404" s="98">
        <v>0.10402492415433688</v>
      </c>
      <c r="L404" s="98">
        <v>9.3840714366759739E-2</v>
      </c>
      <c r="M404" s="98">
        <v>9.9656865751105633E-2</v>
      </c>
      <c r="N404" s="98">
        <v>0.2812879888733345</v>
      </c>
      <c r="O404" s="98">
        <v>0.20437763907298787</v>
      </c>
      <c r="P404" s="98">
        <v>0.27426500407652304</v>
      </c>
      <c r="Q404" s="98">
        <v>0.73226951605851298</v>
      </c>
      <c r="R404" s="98">
        <v>0.2706025334206969</v>
      </c>
      <c r="S404" s="98">
        <v>0.19570293151075732</v>
      </c>
      <c r="T404" s="98">
        <v>0.16812330375860601</v>
      </c>
      <c r="U404" s="98">
        <v>0.13910917986480267</v>
      </c>
      <c r="V404" s="98">
        <v>0.10764001115917189</v>
      </c>
      <c r="W404" s="98">
        <v>0.12086971577122803</v>
      </c>
      <c r="X404" s="98">
        <v>6.7210855082332377E-2</v>
      </c>
      <c r="Y404" s="98">
        <v>0.23162538313163264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0.16527303552176426</v>
      </c>
      <c r="D405" s="98">
        <v>0.4940312012373706</v>
      </c>
      <c r="E405" s="98">
        <v>0.36316006265482564</v>
      </c>
      <c r="F405" s="98">
        <v>0.18844099896949157</v>
      </c>
      <c r="G405" s="98">
        <v>9.7887366872422901E-2</v>
      </c>
      <c r="H405" s="98">
        <v>0.13683833716727442</v>
      </c>
      <c r="I405" s="98">
        <v>0.17795702608830569</v>
      </c>
      <c r="J405" s="98">
        <v>0.17628414301727979</v>
      </c>
      <c r="K405" s="98">
        <v>0.17794072598832064</v>
      </c>
      <c r="L405" s="98">
        <v>0.16444397049288265</v>
      </c>
      <c r="M405" s="98">
        <v>0.16290522983648259</v>
      </c>
      <c r="N405" s="98">
        <v>0.35563908808500644</v>
      </c>
      <c r="O405" s="98">
        <v>0.2256378853285203</v>
      </c>
      <c r="P405" s="98">
        <v>0.34835283375378434</v>
      </c>
      <c r="Q405" s="98">
        <v>0.77912719676475339</v>
      </c>
      <c r="R405" s="98">
        <v>0.19158313683313388</v>
      </c>
      <c r="S405" s="98">
        <v>0.12052611021840232</v>
      </c>
      <c r="T405" s="98">
        <v>0.13894310734370599</v>
      </c>
      <c r="U405" s="98">
        <v>0.13680159196517275</v>
      </c>
      <c r="V405" s="98">
        <v>0.13783887353201424</v>
      </c>
      <c r="W405" s="98">
        <v>0.12047865036525375</v>
      </c>
      <c r="X405" s="98">
        <v>8.3132676118271548E-2</v>
      </c>
      <c r="Y405" s="98">
        <v>9.0295077265435023E-2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1.1591969109330991</v>
      </c>
      <c r="D406" s="33">
        <v>1.551280488652452</v>
      </c>
      <c r="E406" s="33">
        <v>1.4373975226343692</v>
      </c>
      <c r="F406" s="33">
        <v>1.1456644818125266</v>
      </c>
      <c r="G406" s="33">
        <v>0.90372378318453828</v>
      </c>
      <c r="H406" s="33">
        <v>1.29869507255487</v>
      </c>
      <c r="I406" s="33">
        <v>1.938126214881067</v>
      </c>
      <c r="J406" s="33">
        <v>1.1760033111821717</v>
      </c>
      <c r="K406" s="33">
        <v>0.96812228447978532</v>
      </c>
      <c r="L406" s="33">
        <v>1.0417920040715793</v>
      </c>
      <c r="M406" s="33">
        <v>0.90085085828164679</v>
      </c>
      <c r="N406" s="33">
        <v>3.2686177328889361</v>
      </c>
      <c r="O406" s="33">
        <v>1.5534398492426746</v>
      </c>
      <c r="P406" s="33">
        <v>2.5429912038772846</v>
      </c>
      <c r="Q406" s="33">
        <v>5.2311145297395747</v>
      </c>
      <c r="R406" s="33">
        <v>1.4581308074818098</v>
      </c>
      <c r="S406" s="33">
        <v>1.6807750115011402</v>
      </c>
      <c r="T406" s="33">
        <v>2.2342048236325351</v>
      </c>
      <c r="U406" s="33">
        <v>1.6874830362416247</v>
      </c>
      <c r="V406" s="33">
        <v>1.6500815848417232</v>
      </c>
      <c r="W406" s="33">
        <v>1.4146098994839158</v>
      </c>
      <c r="X406" s="33">
        <v>1.8764228380919008</v>
      </c>
      <c r="Y406" s="33">
        <v>4.0812040871585795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0.54187376525911057</v>
      </c>
      <c r="D408" s="119">
        <f t="shared" si="164"/>
        <v>0.54345596411234898</v>
      </c>
      <c r="E408" s="119">
        <f t="shared" si="164"/>
        <v>0.55546834612945495</v>
      </c>
      <c r="F408" s="119">
        <f t="shared" si="164"/>
        <v>0.56066179647652714</v>
      </c>
      <c r="G408" s="119">
        <f t="shared" si="164"/>
        <v>0.57050796036209894</v>
      </c>
      <c r="H408" s="119">
        <f t="shared" si="164"/>
        <v>0.57854385212206283</v>
      </c>
      <c r="I408" s="119">
        <f t="shared" si="164"/>
        <v>0.59268519513059337</v>
      </c>
      <c r="J408" s="119">
        <f t="shared" si="164"/>
        <v>0.5960854941002387</v>
      </c>
      <c r="K408" s="119">
        <f t="shared" si="164"/>
        <v>0.61504652480433819</v>
      </c>
      <c r="L408" s="119">
        <f t="shared" si="164"/>
        <v>0.62410963453031931</v>
      </c>
      <c r="M408" s="119">
        <f t="shared" si="164"/>
        <v>0.62186436255516409</v>
      </c>
      <c r="N408" s="119">
        <f t="shared" si="164"/>
        <v>0.66015934420455058</v>
      </c>
      <c r="O408" s="119">
        <f t="shared" si="164"/>
        <v>0.63745977351790317</v>
      </c>
      <c r="P408" s="119">
        <f t="shared" si="164"/>
        <v>0.65770347354003145</v>
      </c>
      <c r="Q408" s="119">
        <f t="shared" si="164"/>
        <v>0.65936222922166898</v>
      </c>
      <c r="R408" s="119">
        <f t="shared" ref="R408:V408" si="165">IF(R384=0,"",R384/R360)</f>
        <v>0.68194821257687344</v>
      </c>
      <c r="S408" s="119">
        <f t="shared" si="165"/>
        <v>0.70215474876550443</v>
      </c>
      <c r="T408" s="119">
        <f t="shared" si="165"/>
        <v>0.71285144340698359</v>
      </c>
      <c r="U408" s="119">
        <f t="shared" si="165"/>
        <v>0.71852291731431361</v>
      </c>
      <c r="V408" s="119">
        <f t="shared" si="165"/>
        <v>0.72637263272830033</v>
      </c>
      <c r="W408" s="119">
        <f t="shared" ref="W408:Y408" si="166">IF(W384=0,"",W384/W360)</f>
        <v>0.73071907123821722</v>
      </c>
      <c r="X408" s="119">
        <f t="shared" si="166"/>
        <v>0.77263937068221933</v>
      </c>
      <c r="Y408" s="119">
        <f t="shared" si="166"/>
        <v>0.77411294866719271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0.50134395288416056</v>
      </c>
      <c r="D409" s="124">
        <f t="shared" si="167"/>
        <v>0.51109766318551253</v>
      </c>
      <c r="E409" s="124">
        <f t="shared" si="167"/>
        <v>0.52092545113597433</v>
      </c>
      <c r="F409" s="124">
        <f t="shared" si="167"/>
        <v>0.53083629048575742</v>
      </c>
      <c r="G409" s="124">
        <f t="shared" si="167"/>
        <v>0.54080803446175973</v>
      </c>
      <c r="H409" s="124">
        <f t="shared" si="167"/>
        <v>0.55085936283431269</v>
      </c>
      <c r="I409" s="124">
        <f t="shared" si="167"/>
        <v>0.56093461684407742</v>
      </c>
      <c r="J409" s="124">
        <f t="shared" si="167"/>
        <v>0.57105416914116913</v>
      </c>
      <c r="K409" s="124">
        <f t="shared" si="167"/>
        <v>0.58112744364998781</v>
      </c>
      <c r="L409" s="124">
        <f t="shared" si="167"/>
        <v>0.59115161459975929</v>
      </c>
      <c r="M409" s="124">
        <f t="shared" si="167"/>
        <v>0.60035396410744879</v>
      </c>
      <c r="N409" s="124">
        <f t="shared" si="167"/>
        <v>0.60828123270869205</v>
      </c>
      <c r="O409" s="124">
        <f t="shared" si="167"/>
        <v>0.61480589319284185</v>
      </c>
      <c r="P409" s="124">
        <f t="shared" si="167"/>
        <v>0.62040370620841134</v>
      </c>
      <c r="Q409" s="124">
        <f t="shared" si="167"/>
        <v>0.6271081586377758</v>
      </c>
      <c r="R409" s="124">
        <f t="shared" ref="R409:V409" si="168">IF(R385=0,"",R385/R361)</f>
        <v>0.63714377172462489</v>
      </c>
      <c r="S409" s="124">
        <f t="shared" si="168"/>
        <v>0.6484537042028834</v>
      </c>
      <c r="T409" s="124">
        <f t="shared" si="168"/>
        <v>0.65984755735618972</v>
      </c>
      <c r="U409" s="124">
        <f t="shared" si="168"/>
        <v>0.67037242647544582</v>
      </c>
      <c r="V409" s="124">
        <f t="shared" si="168"/>
        <v>0.6792129747029596</v>
      </c>
      <c r="W409" s="124">
        <f t="shared" ref="W409:Y409" si="169">IF(W385=0,"",W385/W361)</f>
        <v>0.68631360132222208</v>
      </c>
      <c r="X409" s="124">
        <f t="shared" si="169"/>
        <v>0.69287187836256969</v>
      </c>
      <c r="Y409" s="124">
        <f t="shared" si="169"/>
        <v>0.69906298598162231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0.49909058670291145</v>
      </c>
      <c r="D410" s="111">
        <f t="shared" si="170"/>
        <v>0.5088578265658642</v>
      </c>
      <c r="E410" s="111">
        <f t="shared" si="170"/>
        <v>0.51871804940449484</v>
      </c>
      <c r="F410" s="111">
        <f t="shared" si="170"/>
        <v>0.52866161142897805</v>
      </c>
      <c r="G410" s="111">
        <f t="shared" si="170"/>
        <v>0.53867870180332111</v>
      </c>
      <c r="H410" s="111">
        <f t="shared" si="170"/>
        <v>0.54875776681031985</v>
      </c>
      <c r="I410" s="111">
        <f t="shared" si="170"/>
        <v>0.55888356580971654</v>
      </c>
      <c r="J410" s="111">
        <f t="shared" si="170"/>
        <v>0.56902317702778782</v>
      </c>
      <c r="K410" s="111">
        <f t="shared" si="170"/>
        <v>0.57913306812643794</v>
      </c>
      <c r="L410" s="111">
        <f t="shared" si="170"/>
        <v>0.58917460182070969</v>
      </c>
      <c r="M410" s="111">
        <f t="shared" si="170"/>
        <v>0.59839857648877715</v>
      </c>
      <c r="N410" s="111">
        <f t="shared" si="170"/>
        <v>0.60639504339156369</v>
      </c>
      <c r="O410" s="111">
        <f t="shared" si="170"/>
        <v>0.61292723472244881</v>
      </c>
      <c r="P410" s="111">
        <f t="shared" si="170"/>
        <v>0.61856103489751468</v>
      </c>
      <c r="Q410" s="111">
        <f t="shared" si="170"/>
        <v>0.62528321182620894</v>
      </c>
      <c r="R410" s="111">
        <f t="shared" ref="R410:V410" si="171">IF(R386=0,"",R386/R362)</f>
        <v>0.63535216350729351</v>
      </c>
      <c r="S410" s="111">
        <f t="shared" si="171"/>
        <v>0.64668464834542949</v>
      </c>
      <c r="T410" s="111">
        <f t="shared" si="171"/>
        <v>0.65811550427982823</v>
      </c>
      <c r="U410" s="111">
        <f t="shared" si="171"/>
        <v>0.66867474559009155</v>
      </c>
      <c r="V410" s="111">
        <f t="shared" si="171"/>
        <v>0.67753207347082278</v>
      </c>
      <c r="W410" s="111">
        <f t="shared" ref="W410:Y410" si="172">IF(W386=0,"",W386/W362)</f>
        <v>0.68464739648694362</v>
      </c>
      <c r="X410" s="111">
        <f t="shared" si="172"/>
        <v>0.69123123749876603</v>
      </c>
      <c r="Y410" s="111">
        <f t="shared" si="172"/>
        <v>0.6974358723118238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2.0851312292954223</v>
      </c>
      <c r="D412" s="124">
        <f t="shared" si="176"/>
        <v>2.1660722324919206</v>
      </c>
      <c r="E412" s="124">
        <f t="shared" si="176"/>
        <v>2.2482266969678211</v>
      </c>
      <c r="F412" s="124">
        <f t="shared" si="176"/>
        <v>2.331040989863653</v>
      </c>
      <c r="G412" s="124">
        <f t="shared" si="176"/>
        <v>2.4149948812631896</v>
      </c>
      <c r="H412" s="124">
        <f t="shared" si="176"/>
        <v>2.5000129697255162</v>
      </c>
      <c r="I412" s="124">
        <f t="shared" si="176"/>
        <v>2.5861958241793559</v>
      </c>
      <c r="J412" s="124">
        <f t="shared" si="176"/>
        <v>2.6739941870021857</v>
      </c>
      <c r="K412" s="124">
        <f t="shared" si="176"/>
        <v>2.763765083739782</v>
      </c>
      <c r="L412" s="124">
        <f t="shared" si="176"/>
        <v>2.8555558598220445</v>
      </c>
      <c r="M412" s="124">
        <f t="shared" si="176"/>
        <v>2.9607413233283784</v>
      </c>
      <c r="N412" s="124">
        <f t="shared" si="176"/>
        <v>3.0826981325588227</v>
      </c>
      <c r="O412" s="124">
        <f t="shared" si="176"/>
        <v>3.2212087286280249</v>
      </c>
      <c r="P412" s="124">
        <f t="shared" si="176"/>
        <v>3.3627932598872752</v>
      </c>
      <c r="Q412" s="124">
        <f t="shared" si="176"/>
        <v>3.471457216826729</v>
      </c>
      <c r="R412" s="124">
        <f t="shared" ref="R412:V412" si="177">IF(R388=0,"",R388/R364)</f>
        <v>3.4950023186121273</v>
      </c>
      <c r="S412" s="124">
        <f t="shared" si="177"/>
        <v>3.4976184410327269</v>
      </c>
      <c r="T412" s="124">
        <f t="shared" si="177"/>
        <v>3.500525243722282</v>
      </c>
      <c r="U412" s="124">
        <f t="shared" si="177"/>
        <v>3.5037550244884548</v>
      </c>
      <c r="V412" s="124">
        <f t="shared" si="177"/>
        <v>3.512984240860435</v>
      </c>
      <c r="W412" s="124">
        <f t="shared" ref="W412:Y412" si="178">IF(W388=0,"",W388/W364)</f>
        <v>3.5432763186611465</v>
      </c>
      <c r="X412" s="124">
        <f t="shared" si="178"/>
        <v>3.5817860671489004</v>
      </c>
      <c r="Y412" s="124">
        <f t="shared" si="178"/>
        <v>3.625193399041557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2.0851312292954223</v>
      </c>
      <c r="D413" s="111">
        <f t="shared" si="179"/>
        <v>2.1660722324919206</v>
      </c>
      <c r="E413" s="111">
        <f t="shared" si="179"/>
        <v>2.2482266969678211</v>
      </c>
      <c r="F413" s="111">
        <f t="shared" si="179"/>
        <v>2.331040989863653</v>
      </c>
      <c r="G413" s="111">
        <f t="shared" si="179"/>
        <v>2.4149948812631896</v>
      </c>
      <c r="H413" s="111">
        <f t="shared" si="179"/>
        <v>2.5000129697255162</v>
      </c>
      <c r="I413" s="111">
        <f t="shared" si="179"/>
        <v>2.5861958241793559</v>
      </c>
      <c r="J413" s="111">
        <f t="shared" si="179"/>
        <v>2.6739941870021857</v>
      </c>
      <c r="K413" s="111">
        <f t="shared" si="179"/>
        <v>2.763765083739782</v>
      </c>
      <c r="L413" s="111">
        <f t="shared" si="179"/>
        <v>2.8555558598220445</v>
      </c>
      <c r="M413" s="111">
        <f t="shared" si="179"/>
        <v>2.9607413233283784</v>
      </c>
      <c r="N413" s="111">
        <f t="shared" si="179"/>
        <v>3.0826981325588227</v>
      </c>
      <c r="O413" s="111">
        <f t="shared" si="179"/>
        <v>3.2212087286280249</v>
      </c>
      <c r="P413" s="111">
        <f t="shared" si="179"/>
        <v>3.3627932598872752</v>
      </c>
      <c r="Q413" s="111">
        <f t="shared" si="179"/>
        <v>3.471457216826729</v>
      </c>
      <c r="R413" s="111">
        <f t="shared" ref="R413:V413" si="180">IF(R389=0,"",R389/R365)</f>
        <v>3.4950023186121273</v>
      </c>
      <c r="S413" s="111">
        <f t="shared" si="180"/>
        <v>3.4976184410327269</v>
      </c>
      <c r="T413" s="111">
        <f t="shared" si="180"/>
        <v>3.500525243722282</v>
      </c>
      <c r="U413" s="111">
        <f t="shared" si="180"/>
        <v>3.5037550244884548</v>
      </c>
      <c r="V413" s="111">
        <f t="shared" si="180"/>
        <v>3.512984240860435</v>
      </c>
      <c r="W413" s="111">
        <f t="shared" ref="W413:Y413" si="181">IF(W389=0,"",W389/W365)</f>
        <v>3.5432763186611465</v>
      </c>
      <c r="X413" s="111">
        <f t="shared" si="181"/>
        <v>3.5817860671489004</v>
      </c>
      <c r="Y413" s="111">
        <f t="shared" si="181"/>
        <v>3.625193399041557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0.57531831298969749</v>
      </c>
      <c r="D414" s="124">
        <f t="shared" si="182"/>
        <v>0.576905064920336</v>
      </c>
      <c r="E414" s="124">
        <f t="shared" si="182"/>
        <v>0.57829149862974627</v>
      </c>
      <c r="F414" s="124">
        <f t="shared" si="182"/>
        <v>0.5796521620908679</v>
      </c>
      <c r="G414" s="124">
        <f t="shared" si="182"/>
        <v>0.58160184515842017</v>
      </c>
      <c r="H414" s="124">
        <f t="shared" si="182"/>
        <v>0.58362706888081028</v>
      </c>
      <c r="I414" s="124">
        <f t="shared" si="182"/>
        <v>0.58580454231428114</v>
      </c>
      <c r="J414" s="124">
        <f t="shared" si="182"/>
        <v>0.58876688157823542</v>
      </c>
      <c r="K414" s="124">
        <f t="shared" si="182"/>
        <v>0.59139209566370421</v>
      </c>
      <c r="L414" s="124">
        <f t="shared" si="182"/>
        <v>0.66012046621904386</v>
      </c>
      <c r="M414" s="124">
        <f t="shared" si="182"/>
        <v>0.61091509378610009</v>
      </c>
      <c r="N414" s="124">
        <f t="shared" si="182"/>
        <v>0.61491187597215513</v>
      </c>
      <c r="O414" s="124">
        <f t="shared" si="182"/>
        <v>0.63658954640470899</v>
      </c>
      <c r="P414" s="124">
        <f t="shared" si="182"/>
        <v>0.65034962333142365</v>
      </c>
      <c r="Q414" s="124">
        <f t="shared" si="182"/>
        <v>0.66107067665206842</v>
      </c>
      <c r="R414" s="124">
        <f t="shared" ref="R414:V414" si="183">IF(R390=0,"",R390/R366)</f>
        <v>0.680614311258947</v>
      </c>
      <c r="S414" s="124">
        <f t="shared" si="183"/>
        <v>0.69551268925902743</v>
      </c>
      <c r="T414" s="124">
        <f t="shared" si="183"/>
        <v>0.71000929135695057</v>
      </c>
      <c r="U414" s="124">
        <f t="shared" si="183"/>
        <v>0.71123108984750538</v>
      </c>
      <c r="V414" s="124">
        <f t="shared" si="183"/>
        <v>0.71735577881660806</v>
      </c>
      <c r="W414" s="124">
        <f t="shared" ref="W414:Y414" si="184">IF(W390=0,"",W390/W366)</f>
        <v>0.72945371192475372</v>
      </c>
      <c r="X414" s="124">
        <f t="shared" si="184"/>
        <v>0.74605008955153485</v>
      </c>
      <c r="Y414" s="124">
        <f t="shared" si="184"/>
        <v>0.75035116808373825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0.5137873960983288</v>
      </c>
      <c r="D415" s="111">
        <f t="shared" si="185"/>
        <v>0.52590754597807299</v>
      </c>
      <c r="E415" s="111">
        <f t="shared" si="185"/>
        <v>0.53814307826034791</v>
      </c>
      <c r="F415" s="111">
        <f t="shared" si="185"/>
        <v>0.55048202598419693</v>
      </c>
      <c r="G415" s="111">
        <f t="shared" si="185"/>
        <v>0.56291221490138377</v>
      </c>
      <c r="H415" s="111">
        <f t="shared" si="185"/>
        <v>0.57541930802560015</v>
      </c>
      <c r="I415" s="111">
        <f t="shared" si="185"/>
        <v>0.58798439327454088</v>
      </c>
      <c r="J415" s="111">
        <f t="shared" si="185"/>
        <v>0.6005666180800866</v>
      </c>
      <c r="K415" s="111">
        <f t="shared" si="185"/>
        <v>0.61311196324441508</v>
      </c>
      <c r="L415" s="111">
        <f t="shared" si="185"/>
        <v>0.62557248383208919</v>
      </c>
      <c r="M415" s="111">
        <f t="shared" si="185"/>
        <v>0.63701849693636292</v>
      </c>
      <c r="N415" s="111">
        <f t="shared" si="185"/>
        <v>0.64694129792518684</v>
      </c>
      <c r="O415" s="111">
        <f t="shared" si="185"/>
        <v>0.65504708206526807</v>
      </c>
      <c r="P415" s="111">
        <f t="shared" si="185"/>
        <v>0.66203805428182272</v>
      </c>
      <c r="Q415" s="111">
        <f t="shared" si="185"/>
        <v>0.67037959119881441</v>
      </c>
      <c r="R415" s="111">
        <f t="shared" ref="R415:V415" si="186">IF(R391=0,"",R391/R367)</f>
        <v>0.68287413471561031</v>
      </c>
      <c r="S415" s="111">
        <f t="shared" si="186"/>
        <v>0.69693659418986897</v>
      </c>
      <c r="T415" s="111">
        <f t="shared" si="186"/>
        <v>0.7111211221755257</v>
      </c>
      <c r="U415" s="111">
        <f t="shared" si="186"/>
        <v>0.72422406518629434</v>
      </c>
      <c r="V415" s="111">
        <f t="shared" si="186"/>
        <v>0.73521510697033887</v>
      </c>
      <c r="W415" s="111">
        <f t="shared" ref="W415:Y415" si="187">IF(W391=0,"",W391/W367)</f>
        <v>0.74404449814002682</v>
      </c>
      <c r="X415" s="111">
        <f t="shared" si="187"/>
        <v>0.75119952524830347</v>
      </c>
      <c r="Y415" s="111">
        <f t="shared" si="187"/>
        <v>0.7579424478378175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>
        <f t="shared" si="188"/>
        <v>0.82831278263833841</v>
      </c>
      <c r="M416" s="111">
        <f t="shared" si="188"/>
        <v>0.83963779307398267</v>
      </c>
      <c r="N416" s="111">
        <f t="shared" si="188"/>
        <v>0.85410759639778899</v>
      </c>
      <c r="O416" s="111">
        <f t="shared" si="188"/>
        <v>0.85021225246401599</v>
      </c>
      <c r="P416" s="111">
        <f t="shared" si="188"/>
        <v>0.84928721567936638</v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>
        <f t="shared" si="189"/>
        <v>0.88412106453143546</v>
      </c>
      <c r="W416" s="111" t="str">
        <f t="shared" ref="W416:Y416" si="190">IF(W392=0,"",W392/W368)</f>
        <v/>
      </c>
      <c r="X416" s="111">
        <f t="shared" si="190"/>
        <v>0.89167824808338769</v>
      </c>
      <c r="Y416" s="111">
        <f t="shared" si="190"/>
        <v>0.89631471470577895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>
        <f t="shared" si="191"/>
        <v>0.62557248383208919</v>
      </c>
      <c r="M417" s="112">
        <f t="shared" si="191"/>
        <v>0.63701849693636292</v>
      </c>
      <c r="N417" s="112">
        <f t="shared" si="191"/>
        <v>0.64694129792518684</v>
      </c>
      <c r="O417" s="112">
        <f t="shared" si="191"/>
        <v>0.65504708206526807</v>
      </c>
      <c r="P417" s="112">
        <f t="shared" si="191"/>
        <v>0.66203805428182272</v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>
        <f t="shared" si="192"/>
        <v>0.73521510697033887</v>
      </c>
      <c r="W417" s="112" t="str">
        <f t="shared" ref="W417:Y417" si="193">IF(W393=0,"",W393/W369)</f>
        <v/>
      </c>
      <c r="X417" s="112">
        <f t="shared" si="193"/>
        <v>0.75119952524830336</v>
      </c>
      <c r="Y417" s="112">
        <f t="shared" si="193"/>
        <v>0.7579424478378175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>
        <f t="shared" si="195"/>
        <v>1</v>
      </c>
      <c r="W418" s="113" t="str">
        <f t="shared" ref="W418:Y418" si="196">IF(W394=0,"",W394/W370)</f>
        <v/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0.51487787184501421</v>
      </c>
      <c r="D419" s="112">
        <f t="shared" si="197"/>
        <v>0.51670628920293271</v>
      </c>
      <c r="E419" s="112">
        <f t="shared" si="197"/>
        <v>0.51878886466630025</v>
      </c>
      <c r="F419" s="112">
        <f t="shared" si="197"/>
        <v>0.52090609805313814</v>
      </c>
      <c r="G419" s="112">
        <f t="shared" si="197"/>
        <v>0.52325739610575772</v>
      </c>
      <c r="H419" s="112">
        <f t="shared" si="197"/>
        <v>0.52581835397748999</v>
      </c>
      <c r="I419" s="112">
        <f t="shared" si="197"/>
        <v>0.5286381054954673</v>
      </c>
      <c r="J419" s="112">
        <f t="shared" si="197"/>
        <v>0.53191793460676984</v>
      </c>
      <c r="K419" s="112">
        <f t="shared" si="197"/>
        <v>0.53582898561039072</v>
      </c>
      <c r="L419" s="112">
        <f t="shared" si="197"/>
        <v>0.54041704662287104</v>
      </c>
      <c r="M419" s="112">
        <f t="shared" si="197"/>
        <v>0.54977009991821069</v>
      </c>
      <c r="N419" s="112">
        <f t="shared" si="197"/>
        <v>0.56518755765363937</v>
      </c>
      <c r="O419" s="112">
        <f t="shared" si="197"/>
        <v>0.58772697057918488</v>
      </c>
      <c r="P419" s="112">
        <f t="shared" si="197"/>
        <v>0.61505844024271761</v>
      </c>
      <c r="Q419" s="112">
        <f t="shared" si="197"/>
        <v>0.63966664549383567</v>
      </c>
      <c r="R419" s="112">
        <f t="shared" ref="R419:V419" si="198">IF(R395=0,"",R395/R371)</f>
        <v>0.65563190603352783</v>
      </c>
      <c r="S419" s="112">
        <f t="shared" si="198"/>
        <v>0.6704970851662978</v>
      </c>
      <c r="T419" s="112">
        <f t="shared" si="198"/>
        <v>0.68382387163185787</v>
      </c>
      <c r="U419" s="112">
        <f t="shared" si="198"/>
        <v>0.69517395416996641</v>
      </c>
      <c r="V419" s="112">
        <f t="shared" si="198"/>
        <v>0.70410902152036259</v>
      </c>
      <c r="W419" s="112">
        <f t="shared" ref="W419:Y419" si="199">IF(W395=0,"",W395/W371)</f>
        <v>0.70960098745194844</v>
      </c>
      <c r="X419" s="112">
        <f t="shared" si="199"/>
        <v>0.71268789602194471</v>
      </c>
      <c r="Y419" s="112">
        <f t="shared" si="199"/>
        <v>0.71425103096801279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>
        <f t="shared" si="200"/>
        <v>0.7747734075831485</v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:Y420" si="202">IF(W396=0,"",W396/W372)</f>
        <v/>
      </c>
      <c r="X420" s="113">
        <f t="shared" si="202"/>
        <v>0.92393133764245383</v>
      </c>
      <c r="Y420" s="113" t="str">
        <f t="shared" si="202"/>
        <v/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>
        <f t="shared" si="203"/>
        <v>0.54041704662287104</v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:Y421" si="205">IF(W397=0,"",W397/W373)</f>
        <v/>
      </c>
      <c r="X421" s="111">
        <f t="shared" si="205"/>
        <v>0.71268789602194471</v>
      </c>
      <c r="Y421" s="111" t="str">
        <f t="shared" si="205"/>
        <v/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>
        <f t="shared" si="206"/>
        <v>1</v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:Y422" si="208">IF(W398=0,"",W398/W374)</f>
        <v/>
      </c>
      <c r="X422" s="111">
        <f t="shared" si="208"/>
        <v>1</v>
      </c>
      <c r="Y422" s="111" t="str">
        <f t="shared" si="208"/>
        <v/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0.57663940680534598</v>
      </c>
      <c r="D423" s="112">
        <f t="shared" si="209"/>
        <v>0.57797176354610791</v>
      </c>
      <c r="E423" s="112">
        <f t="shared" si="209"/>
        <v>0.57943036419409755</v>
      </c>
      <c r="F423" s="112">
        <f t="shared" si="209"/>
        <v>0.58090656355625303</v>
      </c>
      <c r="G423" s="112">
        <f t="shared" si="209"/>
        <v>0.58250001121233042</v>
      </c>
      <c r="H423" s="112">
        <f t="shared" si="209"/>
        <v>0.58419945886333369</v>
      </c>
      <c r="I423" s="112">
        <f t="shared" si="209"/>
        <v>0.58603075041584718</v>
      </c>
      <c r="J423" s="112">
        <f t="shared" si="209"/>
        <v>0.58809751210514183</v>
      </c>
      <c r="K423" s="112">
        <f t="shared" si="209"/>
        <v>0.59049128885778601</v>
      </c>
      <c r="L423" s="112">
        <f t="shared" si="209"/>
        <v>0.5932435554920743</v>
      </c>
      <c r="M423" s="112">
        <f t="shared" si="209"/>
        <v>0.59847594585915886</v>
      </c>
      <c r="N423" s="112">
        <f t="shared" si="209"/>
        <v>0.60710368633484801</v>
      </c>
      <c r="O423" s="112">
        <f t="shared" si="209"/>
        <v>0.62025986902993158</v>
      </c>
      <c r="P423" s="112">
        <f t="shared" si="209"/>
        <v>0.63732075557394785</v>
      </c>
      <c r="Q423" s="112">
        <f t="shared" si="209"/>
        <v>0.65378088122369582</v>
      </c>
      <c r="R423" s="112">
        <f t="shared" ref="R423:V423" si="210">IF(R399=0,"",R399/R375)</f>
        <v>0.66492009603909086</v>
      </c>
      <c r="S423" s="112">
        <f t="shared" si="210"/>
        <v>0.67571207514380216</v>
      </c>
      <c r="T423" s="112">
        <f t="shared" si="210"/>
        <v>0.68642030271800825</v>
      </c>
      <c r="U423" s="112">
        <f t="shared" si="210"/>
        <v>0.69715242561315116</v>
      </c>
      <c r="V423" s="112">
        <f t="shared" si="210"/>
        <v>0.70769549228160544</v>
      </c>
      <c r="W423" s="112">
        <f t="shared" ref="W423:Y423" si="211">IF(W399=0,"",W399/W375)</f>
        <v>0.71732480979744651</v>
      </c>
      <c r="X423" s="112">
        <f t="shared" si="211"/>
        <v>0.72826389081315401</v>
      </c>
      <c r="Y423" s="112">
        <f t="shared" si="211"/>
        <v>0.73846938852208266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>
        <f t="shared" si="212"/>
        <v>0.80811021962479523</v>
      </c>
      <c r="M424" s="113">
        <f t="shared" si="212"/>
        <v>0.81638216342019609</v>
      </c>
      <c r="N424" s="113">
        <f t="shared" si="212"/>
        <v>0.83178831043634627</v>
      </c>
      <c r="O424" s="113">
        <f t="shared" si="212"/>
        <v>0.83015574052583097</v>
      </c>
      <c r="P424" s="113">
        <f t="shared" si="212"/>
        <v>0.83494926883988962</v>
      </c>
      <c r="Q424" s="113">
        <f t="shared" si="212"/>
        <v>0.85284035259675706</v>
      </c>
      <c r="R424" s="113">
        <f t="shared" ref="R424:V424" si="213">IF(R400=0,"",R400/R376)</f>
        <v>0.84953887629601044</v>
      </c>
      <c r="S424" s="113">
        <f t="shared" si="213"/>
        <v>0.84762782797415825</v>
      </c>
      <c r="T424" s="113">
        <f t="shared" si="213"/>
        <v>0.86039460504462284</v>
      </c>
      <c r="U424" s="113">
        <f t="shared" si="213"/>
        <v>0.86636067971620012</v>
      </c>
      <c r="V424" s="113">
        <f t="shared" si="213"/>
        <v>0.86929104075915953</v>
      </c>
      <c r="W424" s="113">
        <f t="shared" ref="W424:Y424" si="214">IF(W400=0,"",W400/W376)</f>
        <v>0.87369165993872711</v>
      </c>
      <c r="X424" s="113">
        <f t="shared" si="214"/>
        <v>0.87959513627917474</v>
      </c>
      <c r="Y424" s="113">
        <f t="shared" si="214"/>
        <v>0.88593868246046814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>
        <f t="shared" si="215"/>
        <v>0.5932435554920743</v>
      </c>
      <c r="M425" s="111">
        <f t="shared" si="215"/>
        <v>0.59847594585915886</v>
      </c>
      <c r="N425" s="111">
        <f t="shared" si="215"/>
        <v>0.60710368633484801</v>
      </c>
      <c r="O425" s="111">
        <f t="shared" si="215"/>
        <v>0.62025986902993158</v>
      </c>
      <c r="P425" s="111">
        <f t="shared" si="215"/>
        <v>0.63732075557394785</v>
      </c>
      <c r="Q425" s="111">
        <f t="shared" si="215"/>
        <v>0.65378088122369582</v>
      </c>
      <c r="R425" s="111">
        <f t="shared" ref="R425:V425" si="216">IF(R401=0,"",R401/R377)</f>
        <v>0.66492009603909086</v>
      </c>
      <c r="S425" s="111">
        <f t="shared" si="216"/>
        <v>0.67571207514380216</v>
      </c>
      <c r="T425" s="111">
        <f t="shared" si="216"/>
        <v>0.68642030271800825</v>
      </c>
      <c r="U425" s="111">
        <f t="shared" si="216"/>
        <v>0.69715242561315116</v>
      </c>
      <c r="V425" s="111">
        <f t="shared" si="216"/>
        <v>0.70769549228160544</v>
      </c>
      <c r="W425" s="111">
        <f t="shared" ref="W425:Y425" si="217">IF(W401=0,"",W401/W377)</f>
        <v>0.71732480979744651</v>
      </c>
      <c r="X425" s="111">
        <f t="shared" si="217"/>
        <v>0.72826389081315401</v>
      </c>
      <c r="Y425" s="111">
        <f t="shared" si="217"/>
        <v>0.73846938852208266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0.70646186047214266</v>
      </c>
      <c r="D427" s="124">
        <f t="shared" si="221"/>
        <v>0.68266420861146182</v>
      </c>
      <c r="E427" s="124">
        <f t="shared" si="221"/>
        <v>0.6906918047541285</v>
      </c>
      <c r="F427" s="124">
        <f t="shared" si="221"/>
        <v>0.70080646473176333</v>
      </c>
      <c r="G427" s="124">
        <f t="shared" si="221"/>
        <v>0.71209421073617718</v>
      </c>
      <c r="H427" s="124">
        <f t="shared" si="221"/>
        <v>0.7154938603412303</v>
      </c>
      <c r="I427" s="124">
        <f t="shared" si="221"/>
        <v>0.721180736504758</v>
      </c>
      <c r="J427" s="124">
        <f t="shared" si="221"/>
        <v>0.70275388293427599</v>
      </c>
      <c r="K427" s="124">
        <f t="shared" si="221"/>
        <v>0.7018834090246644</v>
      </c>
      <c r="L427" s="124">
        <f t="shared" si="221"/>
        <v>0.7090154994443767</v>
      </c>
      <c r="M427" s="124">
        <f t="shared" si="221"/>
        <v>0.70554134135402946</v>
      </c>
      <c r="N427" s="124">
        <f t="shared" si="221"/>
        <v>0.72203390719585769</v>
      </c>
      <c r="O427" s="124">
        <f t="shared" si="221"/>
        <v>0.71420311987459206</v>
      </c>
      <c r="P427" s="124">
        <f t="shared" si="221"/>
        <v>0.72401168682525363</v>
      </c>
      <c r="Q427" s="124">
        <f t="shared" si="221"/>
        <v>0.72452808827719684</v>
      </c>
      <c r="R427" s="124">
        <f t="shared" ref="R427:V427" si="222">IF(R403=0,"",R403/R379)</f>
        <v>0.73020812626943044</v>
      </c>
      <c r="S427" s="124">
        <f t="shared" si="222"/>
        <v>0.7648250662818612</v>
      </c>
      <c r="T427" s="124">
        <f t="shared" si="222"/>
        <v>0.79078309747946152</v>
      </c>
      <c r="U427" s="124">
        <f t="shared" si="222"/>
        <v>0.79891121754961181</v>
      </c>
      <c r="V427" s="124">
        <f t="shared" si="222"/>
        <v>0.81439921971088181</v>
      </c>
      <c r="W427" s="124">
        <f t="shared" ref="W427:Y427" si="223">IF(W403=0,"",W403/W379)</f>
        <v>0.81704936019199026</v>
      </c>
      <c r="X427" s="124">
        <f t="shared" si="223"/>
        <v>0.84960592646036315</v>
      </c>
      <c r="Y427" s="124">
        <f t="shared" si="223"/>
        <v>0.85533158603536841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0.57290525235038037</v>
      </c>
      <c r="D428" s="111">
        <f t="shared" si="224"/>
        <v>0.57319145321167508</v>
      </c>
      <c r="E428" s="111">
        <f t="shared" si="224"/>
        <v>0.57347767985354314</v>
      </c>
      <c r="F428" s="111">
        <f t="shared" si="224"/>
        <v>0.57376391001094373</v>
      </c>
      <c r="G428" s="111">
        <f t="shared" si="224"/>
        <v>0.57405016391073593</v>
      </c>
      <c r="H428" s="111">
        <f t="shared" si="224"/>
        <v>0.57433643907740961</v>
      </c>
      <c r="I428" s="111">
        <f t="shared" si="224"/>
        <v>0.57462274049486328</v>
      </c>
      <c r="J428" s="111">
        <f t="shared" si="224"/>
        <v>0.57490908858037071</v>
      </c>
      <c r="K428" s="111">
        <f t="shared" si="224"/>
        <v>0.5751955006939844</v>
      </c>
      <c r="L428" s="111">
        <f t="shared" si="224"/>
        <v>0.57548198148023022</v>
      </c>
      <c r="M428" s="111">
        <f t="shared" si="224"/>
        <v>0.5756995472868498</v>
      </c>
      <c r="N428" s="111">
        <f t="shared" si="224"/>
        <v>0.57582115633880937</v>
      </c>
      <c r="O428" s="111">
        <f t="shared" si="224"/>
        <v>0.57589383887464873</v>
      </c>
      <c r="P428" s="111">
        <f t="shared" si="224"/>
        <v>0.57609664747558897</v>
      </c>
      <c r="Q428" s="111">
        <f t="shared" si="224"/>
        <v>0.57692212585841673</v>
      </c>
      <c r="R428" s="111">
        <f t="shared" ref="R428:V428" si="225">IF(R404=0,"",R404/R380)</f>
        <v>0.57909045201985476</v>
      </c>
      <c r="S428" s="111">
        <f t="shared" si="225"/>
        <v>0.58214912384412021</v>
      </c>
      <c r="T428" s="111">
        <f t="shared" si="225"/>
        <v>0.58550508655420341</v>
      </c>
      <c r="U428" s="111">
        <f t="shared" si="225"/>
        <v>0.58856528537310304</v>
      </c>
      <c r="V428" s="111">
        <f t="shared" si="225"/>
        <v>0.59073666552381332</v>
      </c>
      <c r="W428" s="111">
        <f t="shared" ref="W428:Y428" si="226">IF(W404=0,"",W404/W380)</f>
        <v>0.59178024731027989</v>
      </c>
      <c r="X428" s="111">
        <f t="shared" si="226"/>
        <v>0.59216484673702363</v>
      </c>
      <c r="Y428" s="111">
        <f t="shared" si="226"/>
        <v>0.59220330667969812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0.56700199689254016</v>
      </c>
      <c r="D429" s="111">
        <f t="shared" si="227"/>
        <v>0.56758658886115776</v>
      </c>
      <c r="E429" s="111">
        <f t="shared" si="227"/>
        <v>0.56817123348900234</v>
      </c>
      <c r="F429" s="111">
        <f t="shared" si="227"/>
        <v>0.56875588529765031</v>
      </c>
      <c r="G429" s="111">
        <f t="shared" si="227"/>
        <v>0.56934058560234868</v>
      </c>
      <c r="H429" s="111">
        <f t="shared" si="227"/>
        <v>0.56992532934663753</v>
      </c>
      <c r="I429" s="111">
        <f t="shared" si="227"/>
        <v>0.5705101267105942</v>
      </c>
      <c r="J429" s="111">
        <f t="shared" si="227"/>
        <v>0.5710950193984059</v>
      </c>
      <c r="K429" s="111">
        <f t="shared" si="227"/>
        <v>0.57168004286959995</v>
      </c>
      <c r="L429" s="111">
        <f t="shared" si="227"/>
        <v>0.57226520661105373</v>
      </c>
      <c r="M429" s="111">
        <f t="shared" si="227"/>
        <v>0.57270960507519653</v>
      </c>
      <c r="N429" s="111">
        <f t="shared" si="227"/>
        <v>0.57295800291287291</v>
      </c>
      <c r="O429" s="111">
        <f t="shared" si="227"/>
        <v>0.57310646377535357</v>
      </c>
      <c r="P429" s="111">
        <f t="shared" si="227"/>
        <v>0.57352071926969361</v>
      </c>
      <c r="Q429" s="111">
        <f t="shared" si="227"/>
        <v>0.57520683590360422</v>
      </c>
      <c r="R429" s="111">
        <f t="shared" ref="R429:V429" si="228">IF(R405=0,"",R405/R381)</f>
        <v>0.57963584444531813</v>
      </c>
      <c r="S429" s="111">
        <f t="shared" si="228"/>
        <v>0.58588346709401951</v>
      </c>
      <c r="T429" s="111">
        <f t="shared" si="228"/>
        <v>0.59273833412139232</v>
      </c>
      <c r="U429" s="111">
        <f t="shared" si="228"/>
        <v>0.59898907579913929</v>
      </c>
      <c r="V429" s="111">
        <f t="shared" si="228"/>
        <v>0.60342432239895238</v>
      </c>
      <c r="W429" s="111">
        <f t="shared" ref="W429:Y429" si="229">IF(W405=0,"",W405/W381)</f>
        <v>0.60555593558908805</v>
      </c>
      <c r="X429" s="111">
        <f t="shared" si="229"/>
        <v>0.60595630728815852</v>
      </c>
      <c r="Y429" s="111">
        <f t="shared" si="229"/>
        <v>0.60599634445806561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0.73856997355405796</v>
      </c>
      <c r="D430" s="45">
        <f t="shared" si="230"/>
        <v>0.73993605403568641</v>
      </c>
      <c r="E430" s="45">
        <f t="shared" si="230"/>
        <v>0.74136654552803982</v>
      </c>
      <c r="F430" s="45">
        <f t="shared" si="230"/>
        <v>0.7428058203400375</v>
      </c>
      <c r="G430" s="45">
        <f t="shared" si="230"/>
        <v>0.74430441390431878</v>
      </c>
      <c r="H430" s="45">
        <f t="shared" si="230"/>
        <v>0.74585614132728084</v>
      </c>
      <c r="I430" s="45">
        <f t="shared" si="230"/>
        <v>0.74747345454100267</v>
      </c>
      <c r="J430" s="45">
        <f t="shared" si="230"/>
        <v>0.74920736471607507</v>
      </c>
      <c r="K430" s="45">
        <f t="shared" si="230"/>
        <v>0.75110124476503426</v>
      </c>
      <c r="L430" s="45">
        <f t="shared" si="230"/>
        <v>0.75316669872018271</v>
      </c>
      <c r="M430" s="45">
        <f t="shared" si="230"/>
        <v>0.75611984145685784</v>
      </c>
      <c r="N430" s="45">
        <f t="shared" si="230"/>
        <v>0.76016454407380685</v>
      </c>
      <c r="O430" s="45">
        <f t="shared" si="230"/>
        <v>0.76578425358610736</v>
      </c>
      <c r="P430" s="45">
        <f t="shared" si="230"/>
        <v>0.77321608588897361</v>
      </c>
      <c r="Q430" s="45">
        <f t="shared" si="230"/>
        <v>0.78283294937649139</v>
      </c>
      <c r="R430" s="45">
        <f t="shared" ref="R430:V430" si="231">IF(R406=0,"",R406/R382)</f>
        <v>0.79591920134788685</v>
      </c>
      <c r="S430" s="45">
        <f t="shared" si="231"/>
        <v>0.81229437444786434</v>
      </c>
      <c r="T430" s="45">
        <f t="shared" si="231"/>
        <v>0.82992314751722507</v>
      </c>
      <c r="U430" s="45">
        <f t="shared" si="231"/>
        <v>0.84677019939681775</v>
      </c>
      <c r="V430" s="45">
        <f t="shared" si="231"/>
        <v>0.86080020892746889</v>
      </c>
      <c r="W430" s="45">
        <f t="shared" ref="W430:Y430" si="232">IF(W406=0,"",W406/W382)</f>
        <v>0.87130601265524765</v>
      </c>
      <c r="X430" s="45">
        <f t="shared" si="232"/>
        <v>0.87895070553873944</v>
      </c>
      <c r="Y430" s="45">
        <f t="shared" si="232"/>
        <v>0.88572998726694319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0.82806378273169601</v>
      </c>
      <c r="D432" s="117">
        <f t="shared" si="233"/>
        <v>2.3626148301076788</v>
      </c>
      <c r="E432" s="117">
        <f t="shared" si="233"/>
        <v>1.7665722055826887</v>
      </c>
      <c r="F432" s="117">
        <f t="shared" si="233"/>
        <v>0.9362081045952716</v>
      </c>
      <c r="G432" s="117">
        <f t="shared" si="233"/>
        <v>0.50420577089075214</v>
      </c>
      <c r="H432" s="117">
        <f t="shared" si="233"/>
        <v>0.70429582674801938</v>
      </c>
      <c r="I432" s="117">
        <f t="shared" si="233"/>
        <v>0.89196292827138735</v>
      </c>
      <c r="J432" s="117">
        <f t="shared" si="233"/>
        <v>0.84919644002367312</v>
      </c>
      <c r="K432" s="117">
        <f t="shared" si="233"/>
        <v>0.85741034788140735</v>
      </c>
      <c r="L432" s="117">
        <f t="shared" si="233"/>
        <v>0.79740732517700108</v>
      </c>
      <c r="M432" s="117">
        <f t="shared" si="233"/>
        <v>0.79428448674083174</v>
      </c>
      <c r="N432" s="117">
        <f t="shared" si="233"/>
        <v>1.7540672945345559</v>
      </c>
      <c r="O432" s="117">
        <f t="shared" si="233"/>
        <v>1.0981190897955215</v>
      </c>
      <c r="P432" s="117">
        <f t="shared" si="233"/>
        <v>1.6611308510653184</v>
      </c>
      <c r="Q432" s="117">
        <f t="shared" si="233"/>
        <v>3.6087627463637082</v>
      </c>
      <c r="R432" s="117">
        <f t="shared" ref="R432:V432" si="234">R433+R436+R438+R451</f>
        <v>0.87997425095233583</v>
      </c>
      <c r="S432" s="117">
        <f t="shared" si="234"/>
        <v>0.56159963209578834</v>
      </c>
      <c r="T432" s="117">
        <f t="shared" si="234"/>
        <v>0.65481611701241049</v>
      </c>
      <c r="U432" s="117">
        <f t="shared" si="234"/>
        <v>0.63864657593457386</v>
      </c>
      <c r="V432" s="117">
        <f t="shared" si="234"/>
        <v>0.63176889425443605</v>
      </c>
      <c r="W432" s="117">
        <f t="shared" ref="W432:Y432" si="235">W433+W436+W438+W451</f>
        <v>0.54080016993221769</v>
      </c>
      <c r="X432" s="117">
        <f t="shared" si="235"/>
        <v>0.36510073494411988</v>
      </c>
      <c r="Y432" s="117">
        <f t="shared" si="235"/>
        <v>0.40541463345628637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5.7995936471423974E-2</v>
      </c>
      <c r="D438" s="122">
        <v>6.3112638809072794E-2</v>
      </c>
      <c r="E438" s="122">
        <v>7.795808944312993E-2</v>
      </c>
      <c r="F438" s="122">
        <v>6.0899759540003921E-2</v>
      </c>
      <c r="G438" s="122">
        <v>4.9985954547354321E-2</v>
      </c>
      <c r="H438" s="122">
        <v>6.9986051996980964E-2</v>
      </c>
      <c r="I438" s="122">
        <v>6.7894346722749341E-2</v>
      </c>
      <c r="J438" s="122">
        <v>3.3710550423432961E-2</v>
      </c>
      <c r="K438" s="122">
        <v>3.5103510371995862E-2</v>
      </c>
      <c r="L438" s="122">
        <v>3.8249300431876222E-2</v>
      </c>
      <c r="M438" s="122">
        <v>4.2813643475012687E-2</v>
      </c>
      <c r="N438" s="122">
        <v>0.11423938852085819</v>
      </c>
      <c r="O438" s="122">
        <v>5.7987494181851812E-2</v>
      </c>
      <c r="P438" s="122">
        <v>5.6475345745009238E-2</v>
      </c>
      <c r="Q438" s="122">
        <v>3.0304942771810256E-2</v>
      </c>
      <c r="R438" s="122">
        <v>6.7744655660317687E-3</v>
      </c>
      <c r="S438" s="122">
        <v>1.8122252877505574E-2</v>
      </c>
      <c r="T438" s="122">
        <v>3.5538238356722061E-2</v>
      </c>
      <c r="U438" s="122">
        <v>3.5276421438637844E-2</v>
      </c>
      <c r="V438" s="122">
        <v>2.8292233516914723E-2</v>
      </c>
      <c r="W438" s="122">
        <v>1.5185590473525733E-2</v>
      </c>
      <c r="X438" s="122">
        <v>2.6558079400390822E-3</v>
      </c>
      <c r="Y438" s="122">
        <v>1.1768813324109069E-2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5.7995936471423974E-2</v>
      </c>
      <c r="D443" s="101">
        <v>6.3112638809072794E-2</v>
      </c>
      <c r="E443" s="101">
        <v>7.795808944312993E-2</v>
      </c>
      <c r="F443" s="101">
        <v>6.0899759540003921E-2</v>
      </c>
      <c r="G443" s="101">
        <v>4.9985954547354321E-2</v>
      </c>
      <c r="H443" s="101">
        <v>6.9986051996980964E-2</v>
      </c>
      <c r="I443" s="101">
        <v>6.7894346722749341E-2</v>
      </c>
      <c r="J443" s="101">
        <v>3.3710550423432961E-2</v>
      </c>
      <c r="K443" s="101">
        <v>3.5103510371995862E-2</v>
      </c>
      <c r="L443" s="101">
        <v>3.8122444723548199E-2</v>
      </c>
      <c r="M443" s="101">
        <v>4.2813643475012687E-2</v>
      </c>
      <c r="N443" s="101">
        <v>0.11423938852085819</v>
      </c>
      <c r="O443" s="101">
        <v>5.7987494181851812E-2</v>
      </c>
      <c r="P443" s="101">
        <v>5.6475345745009238E-2</v>
      </c>
      <c r="Q443" s="101">
        <v>3.0304942771810256E-2</v>
      </c>
      <c r="R443" s="101">
        <v>6.7744655660317687E-3</v>
      </c>
      <c r="S443" s="101">
        <v>1.8122252877505574E-2</v>
      </c>
      <c r="T443" s="101">
        <v>3.5538238356722061E-2</v>
      </c>
      <c r="U443" s="101">
        <v>3.5276421438637844E-2</v>
      </c>
      <c r="V443" s="101">
        <v>2.8292233516914723E-2</v>
      </c>
      <c r="W443" s="101">
        <v>1.5185590473525733E-2</v>
      </c>
      <c r="X443" s="101">
        <v>2.5879237047360805E-3</v>
      </c>
      <c r="Y443" s="101">
        <v>1.1768813324109069E-2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1.2685570832802334E-4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X444" s="104">
        <v>6.7884235303001831E-5</v>
      </c>
      <c r="Y444" s="104">
        <v>0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1.2685570832802334E-4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6.7884235303001831E-5</v>
      </c>
      <c r="Y445" s="98">
        <v>0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0.77006784626027203</v>
      </c>
      <c r="D451" s="122">
        <v>2.2995021912986062</v>
      </c>
      <c r="E451" s="122">
        <v>1.6886141161395587</v>
      </c>
      <c r="F451" s="122">
        <v>0.87530834505526767</v>
      </c>
      <c r="G451" s="122">
        <v>0.45421981634339786</v>
      </c>
      <c r="H451" s="122">
        <v>0.63430977475103845</v>
      </c>
      <c r="I451" s="122">
        <v>0.82406858154863805</v>
      </c>
      <c r="J451" s="122">
        <v>0.81548588960024015</v>
      </c>
      <c r="K451" s="122">
        <v>0.82230683750941147</v>
      </c>
      <c r="L451" s="122">
        <v>0.75915802474512484</v>
      </c>
      <c r="M451" s="122">
        <v>0.75147084326581903</v>
      </c>
      <c r="N451" s="122">
        <v>1.6398279060136978</v>
      </c>
      <c r="O451" s="122">
        <v>1.0401315956136696</v>
      </c>
      <c r="P451" s="122">
        <v>1.6046555053203091</v>
      </c>
      <c r="Q451" s="122">
        <v>3.5784578035918981</v>
      </c>
      <c r="R451" s="122">
        <v>0.87319978538630405</v>
      </c>
      <c r="S451" s="122">
        <v>0.54347737921828276</v>
      </c>
      <c r="T451" s="122">
        <v>0.6192778786556884</v>
      </c>
      <c r="U451" s="122">
        <v>0.60337015449593601</v>
      </c>
      <c r="V451" s="122">
        <v>0.60347666073752138</v>
      </c>
      <c r="W451" s="122">
        <v>0.52561457945869194</v>
      </c>
      <c r="X451" s="122">
        <v>0.36244492700408082</v>
      </c>
      <c r="Y451" s="122">
        <v>0.3936458201321773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0.77006784626027203</v>
      </c>
      <c r="D453" s="98">
        <v>2.2995021912986062</v>
      </c>
      <c r="E453" s="98">
        <v>1.6886141161395587</v>
      </c>
      <c r="F453" s="98">
        <v>0.87530834505526767</v>
      </c>
      <c r="G453" s="98">
        <v>0.45421981634339786</v>
      </c>
      <c r="H453" s="98">
        <v>0.63430977475103845</v>
      </c>
      <c r="I453" s="98">
        <v>0.82406858154863805</v>
      </c>
      <c r="J453" s="98">
        <v>0.81548588960024015</v>
      </c>
      <c r="K453" s="98">
        <v>0.82230683750941147</v>
      </c>
      <c r="L453" s="98">
        <v>0.75915802474512484</v>
      </c>
      <c r="M453" s="98">
        <v>0.75147084326581903</v>
      </c>
      <c r="N453" s="98">
        <v>1.6398279060136978</v>
      </c>
      <c r="O453" s="98">
        <v>1.0401315956136696</v>
      </c>
      <c r="P453" s="98">
        <v>1.6046555053203091</v>
      </c>
      <c r="Q453" s="98">
        <v>3.5784578035918981</v>
      </c>
      <c r="R453" s="98">
        <v>0.87319978538630405</v>
      </c>
      <c r="S453" s="98">
        <v>0.54347737921828276</v>
      </c>
      <c r="T453" s="98">
        <v>0.6192778786556884</v>
      </c>
      <c r="U453" s="98">
        <v>0.60337015449593601</v>
      </c>
      <c r="V453" s="98">
        <v>0.60347666073752138</v>
      </c>
      <c r="W453" s="98">
        <v>0.52561457945869194</v>
      </c>
      <c r="X453" s="98">
        <v>0.36244492700408082</v>
      </c>
      <c r="Y453" s="98">
        <v>0.3936458201321773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6841.0964232201686</v>
      </c>
      <c r="D456" s="117">
        <f t="shared" si="240"/>
        <v>7534.1618515812725</v>
      </c>
      <c r="E456" s="117">
        <f t="shared" si="240"/>
        <v>7295.8547547947965</v>
      </c>
      <c r="F456" s="117">
        <f t="shared" si="240"/>
        <v>7180.5315812834278</v>
      </c>
      <c r="G456" s="117">
        <f t="shared" si="240"/>
        <v>6980.9080748303577</v>
      </c>
      <c r="H456" s="117">
        <f t="shared" si="240"/>
        <v>7104.816526835938</v>
      </c>
      <c r="I456" s="117">
        <f t="shared" si="240"/>
        <v>6579.8828830974053</v>
      </c>
      <c r="J456" s="117">
        <f t="shared" si="240"/>
        <v>6709.6306291604833</v>
      </c>
      <c r="K456" s="117">
        <f t="shared" si="240"/>
        <v>6760.7735655843653</v>
      </c>
      <c r="L456" s="117">
        <f t="shared" si="240"/>
        <v>6811.1224929987247</v>
      </c>
      <c r="M456" s="117">
        <f t="shared" si="240"/>
        <v>7257.4189492016521</v>
      </c>
      <c r="N456" s="117">
        <f t="shared" si="240"/>
        <v>7121.5463094583611</v>
      </c>
      <c r="O456" s="117">
        <f t="shared" si="240"/>
        <v>6702.2492717365722</v>
      </c>
      <c r="P456" s="117">
        <f t="shared" si="240"/>
        <v>6267.55271020695</v>
      </c>
      <c r="Q456" s="117">
        <f t="shared" si="240"/>
        <v>5765.9573800452017</v>
      </c>
      <c r="R456" s="117">
        <f t="shared" ref="R456:V456" si="241">R457+R460+R462+R475</f>
        <v>5909.6493369912014</v>
      </c>
      <c r="S456" s="117">
        <f t="shared" si="241"/>
        <v>5811.0722908832186</v>
      </c>
      <c r="T456" s="117">
        <f t="shared" si="241"/>
        <v>5402.4255304584303</v>
      </c>
      <c r="U456" s="117">
        <f t="shared" si="241"/>
        <v>5107.5474262155058</v>
      </c>
      <c r="V456" s="117">
        <f t="shared" si="241"/>
        <v>5552.1644704392957</v>
      </c>
      <c r="W456" s="117">
        <f t="shared" ref="W456:Y456" si="242">W457+W460+W462+W475</f>
        <v>4943.1912397154929</v>
      </c>
      <c r="X456" s="117">
        <f t="shared" si="242"/>
        <v>4119.5342888547621</v>
      </c>
      <c r="Y456" s="117">
        <f t="shared" si="242"/>
        <v>3554.7565685186182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4997.6526478598125</v>
      </c>
      <c r="D457" s="122">
        <f t="shared" si="243"/>
        <v>5550.4179267537502</v>
      </c>
      <c r="E457" s="122">
        <f t="shared" si="243"/>
        <v>5328.4712743940199</v>
      </c>
      <c r="F457" s="122">
        <f t="shared" si="243"/>
        <v>5242.1026090273281</v>
      </c>
      <c r="G457" s="122">
        <f t="shared" si="243"/>
        <v>4992.7309181331848</v>
      </c>
      <c r="H457" s="122">
        <f t="shared" si="243"/>
        <v>5082.132446141195</v>
      </c>
      <c r="I457" s="122">
        <f t="shared" si="243"/>
        <v>4561.7499423116587</v>
      </c>
      <c r="J457" s="122">
        <f t="shared" si="243"/>
        <v>4536.6006177316049</v>
      </c>
      <c r="K457" s="122">
        <f t="shared" si="243"/>
        <v>4491.1127276528869</v>
      </c>
      <c r="L457" s="122">
        <f t="shared" si="243"/>
        <v>4703.6653856264202</v>
      </c>
      <c r="M457" s="122">
        <f t="shared" si="243"/>
        <v>4914.4782221404948</v>
      </c>
      <c r="N457" s="122">
        <f t="shared" si="243"/>
        <v>4886.3660873810713</v>
      </c>
      <c r="O457" s="122">
        <f t="shared" si="243"/>
        <v>4648.6190516785191</v>
      </c>
      <c r="P457" s="122">
        <f t="shared" si="243"/>
        <v>4239.177350470135</v>
      </c>
      <c r="Q457" s="122">
        <f t="shared" si="243"/>
        <v>3708.850456614934</v>
      </c>
      <c r="R457" s="122">
        <f t="shared" ref="R457:V457" si="244">SUM(R458:R459)</f>
        <v>3843.7360509316495</v>
      </c>
      <c r="S457" s="122">
        <f t="shared" si="244"/>
        <v>3709.6871651284268</v>
      </c>
      <c r="T457" s="122">
        <f t="shared" si="244"/>
        <v>3358.1659188771532</v>
      </c>
      <c r="U457" s="122">
        <f t="shared" si="244"/>
        <v>3093.0336111346405</v>
      </c>
      <c r="V457" s="122">
        <f t="shared" si="244"/>
        <v>3435.4407107782545</v>
      </c>
      <c r="W457" s="122">
        <f t="shared" ref="W457:Y457" si="245">SUM(W458:W459)</f>
        <v>2758.9242709069695</v>
      </c>
      <c r="X457" s="122">
        <f t="shared" si="245"/>
        <v>1975.9849336861193</v>
      </c>
      <c r="Y457" s="122">
        <f t="shared" si="245"/>
        <v>1448.4080026481072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4975.1704561433671</v>
      </c>
      <c r="D458" s="98">
        <v>5525.1054408807304</v>
      </c>
      <c r="E458" s="98">
        <v>5304.032218030733</v>
      </c>
      <c r="F458" s="98">
        <v>5217.9163958230492</v>
      </c>
      <c r="G458" s="98">
        <v>4969.6858407861491</v>
      </c>
      <c r="H458" s="98">
        <v>5058.4631427014037</v>
      </c>
      <c r="I458" s="98">
        <v>4540.5392568497855</v>
      </c>
      <c r="J458" s="98">
        <v>4515.2217416875728</v>
      </c>
      <c r="K458" s="98">
        <v>4469.8305488471988</v>
      </c>
      <c r="L458" s="98">
        <v>4681.0299628483526</v>
      </c>
      <c r="M458" s="98">
        <v>4890.5497465295584</v>
      </c>
      <c r="N458" s="98">
        <v>4862.9501944690182</v>
      </c>
      <c r="O458" s="98">
        <v>4626.0569694539954</v>
      </c>
      <c r="P458" s="98">
        <v>4218.6985551708258</v>
      </c>
      <c r="Q458" s="98">
        <v>3690.7876021365842</v>
      </c>
      <c r="R458" s="98">
        <v>3824.8507912237128</v>
      </c>
      <c r="S458" s="98">
        <v>3691.1126996316434</v>
      </c>
      <c r="T458" s="98">
        <v>3341.1527998748684</v>
      </c>
      <c r="U458" s="98">
        <v>3077.1851843410554</v>
      </c>
      <c r="V458" s="98">
        <v>3417.5330801315909</v>
      </c>
      <c r="W458" s="98">
        <v>2744.3471502200232</v>
      </c>
      <c r="X458" s="98">
        <v>1965.4855502569005</v>
      </c>
      <c r="Y458" s="98">
        <v>1440.6188292303548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22.482191716445591</v>
      </c>
      <c r="D459" s="98">
        <v>25.312485873020137</v>
      </c>
      <c r="E459" s="98">
        <v>24.439056363286848</v>
      </c>
      <c r="F459" s="98">
        <v>24.186213204279248</v>
      </c>
      <c r="G459" s="98">
        <v>23.045077347035967</v>
      </c>
      <c r="H459" s="98">
        <v>23.66930343979136</v>
      </c>
      <c r="I459" s="98">
        <v>21.210685461873634</v>
      </c>
      <c r="J459" s="98">
        <v>21.378876044031639</v>
      </c>
      <c r="K459" s="98">
        <v>21.282178805687785</v>
      </c>
      <c r="L459" s="98">
        <v>22.635422778067522</v>
      </c>
      <c r="M459" s="98">
        <v>23.92847561093604</v>
      </c>
      <c r="N459" s="98">
        <v>23.415892912053447</v>
      </c>
      <c r="O459" s="98">
        <v>22.56208222452371</v>
      </c>
      <c r="P459" s="98">
        <v>20.478795299308953</v>
      </c>
      <c r="Q459" s="98">
        <v>18.062854478350008</v>
      </c>
      <c r="R459" s="98">
        <v>18.885259707936648</v>
      </c>
      <c r="S459" s="98">
        <v>18.574465496783453</v>
      </c>
      <c r="T459" s="98">
        <v>17.01311900228502</v>
      </c>
      <c r="U459" s="98">
        <v>15.848426793584991</v>
      </c>
      <c r="V459" s="98">
        <v>17.907630646663659</v>
      </c>
      <c r="W459" s="98">
        <v>14.577120686946371</v>
      </c>
      <c r="X459" s="98">
        <v>10.499383429218714</v>
      </c>
      <c r="Y459" s="98">
        <v>7.7891734177524787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36.713415595706074</v>
      </c>
      <c r="D460" s="122">
        <f t="shared" si="246"/>
        <v>27.24337137961825</v>
      </c>
      <c r="E460" s="122">
        <f t="shared" si="246"/>
        <v>37.687584414402856</v>
      </c>
      <c r="F460" s="122">
        <f t="shared" si="246"/>
        <v>19.662331619486814</v>
      </c>
      <c r="G460" s="122">
        <f t="shared" si="246"/>
        <v>19.642974351390425</v>
      </c>
      <c r="H460" s="122">
        <f t="shared" si="246"/>
        <v>19.879903306580637</v>
      </c>
      <c r="I460" s="122">
        <f t="shared" si="246"/>
        <v>31.119098852145914</v>
      </c>
      <c r="J460" s="122">
        <f t="shared" si="246"/>
        <v>21.591942196154456</v>
      </c>
      <c r="K460" s="122">
        <f t="shared" si="246"/>
        <v>56.312573736929203</v>
      </c>
      <c r="L460" s="122">
        <f t="shared" si="246"/>
        <v>19.720270320981577</v>
      </c>
      <c r="M460" s="122">
        <f t="shared" si="246"/>
        <v>23.966284381426306</v>
      </c>
      <c r="N460" s="122">
        <f t="shared" si="246"/>
        <v>112.37492656266271</v>
      </c>
      <c r="O460" s="122">
        <f t="shared" si="246"/>
        <v>20.195914588775622</v>
      </c>
      <c r="P460" s="122">
        <f t="shared" si="246"/>
        <v>45.205912606933381</v>
      </c>
      <c r="Q460" s="122">
        <f t="shared" si="246"/>
        <v>23.667032145423292</v>
      </c>
      <c r="R460" s="122">
        <f t="shared" si="246"/>
        <v>48.542819436795462</v>
      </c>
      <c r="S460" s="122">
        <f t="shared" si="246"/>
        <v>57.250797717997862</v>
      </c>
      <c r="T460" s="122">
        <f t="shared" si="246"/>
        <v>44.7464121237863</v>
      </c>
      <c r="U460" s="122">
        <f t="shared" si="246"/>
        <v>35.991458386064927</v>
      </c>
      <c r="V460" s="122">
        <f t="shared" si="246"/>
        <v>38.545065395791333</v>
      </c>
      <c r="W460" s="122">
        <f t="shared" si="246"/>
        <v>19.809928313483965</v>
      </c>
      <c r="X460" s="122">
        <f t="shared" si="246"/>
        <v>48.262678523917508</v>
      </c>
      <c r="Y460" s="122">
        <f t="shared" si="246"/>
        <v>28.256845561087243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36.713415595706074</v>
      </c>
      <c r="D461" s="98">
        <f>RES_hhdet_in_fech!D86</f>
        <v>27.24337137961825</v>
      </c>
      <c r="E461" s="98">
        <f>RES_hhdet_in_fech!E86</f>
        <v>37.687584414402856</v>
      </c>
      <c r="F461" s="98">
        <f>RES_hhdet_in_fech!F86</f>
        <v>19.662331619486814</v>
      </c>
      <c r="G461" s="98">
        <f>RES_hhdet_in_fech!G86</f>
        <v>19.642974351390425</v>
      </c>
      <c r="H461" s="98">
        <f>RES_hhdet_in_fech!H86</f>
        <v>19.879903306580637</v>
      </c>
      <c r="I461" s="98">
        <f>RES_hhdet_in_fech!I86</f>
        <v>31.119098852145914</v>
      </c>
      <c r="J461" s="98">
        <f>RES_hhdet_in_fech!J86</f>
        <v>21.591942196154456</v>
      </c>
      <c r="K461" s="98">
        <f>RES_hhdet_in_fech!K86</f>
        <v>56.312573736929203</v>
      </c>
      <c r="L461" s="98">
        <f>RES_hhdet_in_fech!L86</f>
        <v>19.720270320981577</v>
      </c>
      <c r="M461" s="98">
        <f>RES_hhdet_in_fech!M86</f>
        <v>23.966284381426306</v>
      </c>
      <c r="N461" s="98">
        <f>RES_hhdet_in_fech!N86</f>
        <v>112.37492656266271</v>
      </c>
      <c r="O461" s="98">
        <f>RES_hhdet_in_fech!O86</f>
        <v>20.195914588775622</v>
      </c>
      <c r="P461" s="98">
        <f>RES_hhdet_in_fech!P86</f>
        <v>45.205912606933381</v>
      </c>
      <c r="Q461" s="98">
        <f>RES_hhdet_in_fech!Q86</f>
        <v>23.667032145423292</v>
      </c>
      <c r="R461" s="98">
        <f>RES_hhdet_in_fech!R86</f>
        <v>48.542819436795462</v>
      </c>
      <c r="S461" s="98">
        <f>RES_hhdet_in_fech!S86</f>
        <v>57.250797717997862</v>
      </c>
      <c r="T461" s="98">
        <f>RES_hhdet_in_fech!T86</f>
        <v>44.7464121237863</v>
      </c>
      <c r="U461" s="98">
        <f>RES_hhdet_in_fech!U86</f>
        <v>35.991458386064927</v>
      </c>
      <c r="V461" s="98">
        <f>RES_hhdet_in_fech!V86</f>
        <v>38.545065395791333</v>
      </c>
      <c r="W461" s="98">
        <f>RES_hhdet_in_fech!W86</f>
        <v>19.809928313483965</v>
      </c>
      <c r="X461" s="98">
        <f>RES_hhdet_in_fech!X86</f>
        <v>48.262678523917508</v>
      </c>
      <c r="Y461" s="98">
        <f>RES_hhdet_in_fech!Y86</f>
        <v>28.256845561087243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1154.9987772971119</v>
      </c>
      <c r="D462" s="122">
        <v>1295.0601403270221</v>
      </c>
      <c r="E462" s="122">
        <v>1251.5562237586851</v>
      </c>
      <c r="F462" s="122">
        <v>1216.3524622883033</v>
      </c>
      <c r="G462" s="122">
        <v>1277.1999637180161</v>
      </c>
      <c r="H462" s="122">
        <v>1302.7269841980528</v>
      </c>
      <c r="I462" s="122">
        <v>1274.3782319347299</v>
      </c>
      <c r="J462" s="122">
        <v>1410.6818384762742</v>
      </c>
      <c r="K462" s="122">
        <v>1455.9128430210726</v>
      </c>
      <c r="L462" s="122">
        <v>1354.7864217788629</v>
      </c>
      <c r="M462" s="122">
        <v>1525.8618474305154</v>
      </c>
      <c r="N462" s="122">
        <v>1401.0640202289844</v>
      </c>
      <c r="O462" s="122">
        <v>1326.1142624860126</v>
      </c>
      <c r="P462" s="122">
        <v>1298.7166224925138</v>
      </c>
      <c r="Q462" s="122">
        <v>1251.8518069648019</v>
      </c>
      <c r="R462" s="122">
        <v>1244.0111248079793</v>
      </c>
      <c r="S462" s="122">
        <v>1283.1041411392725</v>
      </c>
      <c r="T462" s="122">
        <v>1269.8167008457556</v>
      </c>
      <c r="U462" s="122">
        <v>1258.7062889647441</v>
      </c>
      <c r="V462" s="122">
        <v>1322.4066870978852</v>
      </c>
      <c r="W462" s="122">
        <v>1370.655196299547</v>
      </c>
      <c r="X462" s="122">
        <v>1344.4397142799191</v>
      </c>
      <c r="Y462" s="122">
        <v>1339.6722361179843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1414.3283925597839</v>
      </c>
      <c r="D463" s="98">
        <v>1346.7671774467797</v>
      </c>
      <c r="E463" s="98">
        <v>1231.3602597448439</v>
      </c>
      <c r="F463" s="98">
        <v>1341.6042356113808</v>
      </c>
      <c r="G463" s="98">
        <v>1333.3635395212925</v>
      </c>
      <c r="H463" s="98">
        <v>1284.0726094020079</v>
      </c>
      <c r="I463" s="98">
        <v>1282.1748340845788</v>
      </c>
      <c r="J463" s="98">
        <v>1366.6408879704827</v>
      </c>
      <c r="K463" s="98">
        <v>1439.3394620461715</v>
      </c>
      <c r="L463" s="98">
        <v>1429.730887430763</v>
      </c>
      <c r="M463" s="98">
        <v>1457.6340937079333</v>
      </c>
      <c r="N463" s="98">
        <v>1457.023936690892</v>
      </c>
      <c r="O463" s="98">
        <v>1441.3498073164637</v>
      </c>
      <c r="P463" s="98">
        <v>1425.0432234562252</v>
      </c>
      <c r="Q463" s="98">
        <v>1107.5593024083848</v>
      </c>
      <c r="R463" s="98">
        <v>1223.5468545968454</v>
      </c>
      <c r="S463" s="98">
        <v>1274.5966604381658</v>
      </c>
      <c r="T463" s="98">
        <v>1234.5726314591031</v>
      </c>
      <c r="U463" s="98">
        <v>1187.1520261917308</v>
      </c>
      <c r="V463" s="98">
        <v>1457.7389980834573</v>
      </c>
      <c r="W463" s="98">
        <v>1342.7061759874994</v>
      </c>
      <c r="X463" s="98">
        <v>1297.1215683546652</v>
      </c>
      <c r="Y463" s="98">
        <v>1275.9060132065292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1081.5690115612203</v>
      </c>
      <c r="M464" s="98">
        <v>1107.3419723064321</v>
      </c>
      <c r="N464" s="98">
        <v>1104.5837182393102</v>
      </c>
      <c r="O464" s="98">
        <v>1110.8405432256384</v>
      </c>
      <c r="P464" s="98">
        <v>1111.1071597663199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1210.541060981689</v>
      </c>
      <c r="W464" s="98">
        <v>0</v>
      </c>
      <c r="X464" s="98">
        <v>1092.1852706655402</v>
      </c>
      <c r="Y464" s="98">
        <v>1081.3404121157405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495.93463610798329</v>
      </c>
      <c r="M465" s="101">
        <v>489.2144668587589</v>
      </c>
      <c r="N465" s="101">
        <v>456.44073545495718</v>
      </c>
      <c r="O465" s="101">
        <v>482.35655995494352</v>
      </c>
      <c r="P465" s="101">
        <v>495.49381475811072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529.77421741289118</v>
      </c>
      <c r="W465" s="101">
        <v>0</v>
      </c>
      <c r="X465" s="101">
        <v>475.51123869068886</v>
      </c>
      <c r="Y465" s="101">
        <v>463.19186544227114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585.63437545323711</v>
      </c>
      <c r="M466" s="104">
        <v>618.12750544767323</v>
      </c>
      <c r="N466" s="104">
        <v>648.14298278435297</v>
      </c>
      <c r="O466" s="104">
        <v>628.48398327069469</v>
      </c>
      <c r="P466" s="104">
        <v>615.61334500820919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680.76684356879787</v>
      </c>
      <c r="W466" s="104">
        <v>0</v>
      </c>
      <c r="X466" s="104">
        <v>616.67403197485135</v>
      </c>
      <c r="Y466" s="104">
        <v>618.14854667346924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1402.7953495387858</v>
      </c>
      <c r="D467" s="101">
        <v>1329.3464886809707</v>
      </c>
      <c r="E467" s="101">
        <v>1367.2741582206115</v>
      </c>
      <c r="F467" s="101">
        <v>1381.9170905471033</v>
      </c>
      <c r="G467" s="101">
        <v>1410.5598941713486</v>
      </c>
      <c r="H467" s="101">
        <v>1446.4386955024349</v>
      </c>
      <c r="I467" s="101">
        <v>1472.3318804555486</v>
      </c>
      <c r="J467" s="101">
        <v>1529.8971987333036</v>
      </c>
      <c r="K467" s="101">
        <v>1593.1143665483005</v>
      </c>
      <c r="L467" s="101">
        <v>1629.3397717851749</v>
      </c>
      <c r="M467" s="101">
        <v>1667.9072048944756</v>
      </c>
      <c r="N467" s="101">
        <v>1561.8097802962939</v>
      </c>
      <c r="O467" s="101">
        <v>1442.2123678437608</v>
      </c>
      <c r="P467" s="101">
        <v>1404.6035832532293</v>
      </c>
      <c r="Q467" s="101">
        <v>1361.305291056661</v>
      </c>
      <c r="R467" s="101">
        <v>1242.6016842078577</v>
      </c>
      <c r="S467" s="101">
        <v>1266.3092427339914</v>
      </c>
      <c r="T467" s="101">
        <v>1292.9408752822148</v>
      </c>
      <c r="U467" s="101">
        <v>1252.3651596514976</v>
      </c>
      <c r="V467" s="101">
        <v>1368.6549789621449</v>
      </c>
      <c r="W467" s="101">
        <v>1519.3126264152752</v>
      </c>
      <c r="X467" s="101">
        <v>1424.0643735341171</v>
      </c>
      <c r="Y467" s="101">
        <v>1263.6213568290823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1139.5211758024923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X468" s="104">
        <v>1128.7173822407317</v>
      </c>
      <c r="Y468" s="104">
        <v>0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558.44210392685034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X469" s="98">
        <v>298.8388594074741</v>
      </c>
      <c r="Y469" s="98">
        <v>0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581.07907187564217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X470" s="98">
        <v>829.87852283325765</v>
      </c>
      <c r="Y470" s="98">
        <v>0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1150.4955996571405</v>
      </c>
      <c r="D471" s="101">
        <v>1294.120787862634</v>
      </c>
      <c r="E471" s="101">
        <v>1251.3250474285062</v>
      </c>
      <c r="F471" s="101">
        <v>1212.0456191603673</v>
      </c>
      <c r="G471" s="101">
        <v>1274.9532806671371</v>
      </c>
      <c r="H471" s="101">
        <v>1302.223572825473</v>
      </c>
      <c r="I471" s="101">
        <v>1273.3682281845297</v>
      </c>
      <c r="J471" s="101">
        <v>1413.6361190298994</v>
      </c>
      <c r="K471" s="101">
        <v>1456.270053563183</v>
      </c>
      <c r="L471" s="101">
        <v>1506.5670315092439</v>
      </c>
      <c r="M471" s="101">
        <v>1557.8934043749043</v>
      </c>
      <c r="N471" s="101">
        <v>1412.4656241924481</v>
      </c>
      <c r="O471" s="101">
        <v>1350.9409845449798</v>
      </c>
      <c r="P471" s="101">
        <v>1323.9898105524783</v>
      </c>
      <c r="Q471" s="101">
        <v>1267.77877833406</v>
      </c>
      <c r="R471" s="101">
        <v>1274.0683656161852</v>
      </c>
      <c r="S471" s="101">
        <v>1321.2577146636047</v>
      </c>
      <c r="T471" s="101">
        <v>1314.1152587310125</v>
      </c>
      <c r="U471" s="101">
        <v>1285.4380657275683</v>
      </c>
      <c r="V471" s="101">
        <v>1336.8674185827949</v>
      </c>
      <c r="W471" s="101">
        <v>1393.7860524784644</v>
      </c>
      <c r="X471" s="101">
        <v>1378.3436716480653</v>
      </c>
      <c r="Y471" s="101">
        <v>1362.2702015933669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1107.9084513561654</v>
      </c>
      <c r="M472" s="104">
        <v>1143.4362648535475</v>
      </c>
      <c r="N472" s="104">
        <v>1030.8284678619327</v>
      </c>
      <c r="O472" s="104">
        <v>1008.8136170079197</v>
      </c>
      <c r="P472" s="104">
        <v>1009.5722385228619</v>
      </c>
      <c r="Q472" s="104">
        <v>969.0880433526761</v>
      </c>
      <c r="R472" s="104">
        <v>994.54887766678576</v>
      </c>
      <c r="S472" s="104">
        <v>1051.6319382798058</v>
      </c>
      <c r="T472" s="104">
        <v>1049.3204409950004</v>
      </c>
      <c r="U472" s="104">
        <v>1034.796910759032</v>
      </c>
      <c r="V472" s="104">
        <v>1087.794611938737</v>
      </c>
      <c r="W472" s="104">
        <v>1143.4604454290441</v>
      </c>
      <c r="X472" s="104">
        <v>1140.9292173730109</v>
      </c>
      <c r="Y472" s="104">
        <v>1134.5129338077231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522.66242435016989</v>
      </c>
      <c r="M473" s="98">
        <v>522.89592878451811</v>
      </c>
      <c r="N473" s="98">
        <v>441.33119145817949</v>
      </c>
      <c r="O473" s="98">
        <v>451.20646398490214</v>
      </c>
      <c r="P473" s="98">
        <v>459.44354050600384</v>
      </c>
      <c r="Q473" s="98">
        <v>411.90866427749393</v>
      </c>
      <c r="R473" s="98">
        <v>446.58285962068192</v>
      </c>
      <c r="S473" s="98">
        <v>494.12707142424898</v>
      </c>
      <c r="T473" s="98">
        <v>467.15650238071129</v>
      </c>
      <c r="U473" s="98">
        <v>456.63088458144949</v>
      </c>
      <c r="V473" s="98">
        <v>486.42596278838948</v>
      </c>
      <c r="W473" s="98">
        <v>510.93479652167076</v>
      </c>
      <c r="X473" s="98">
        <v>505.53983180221041</v>
      </c>
      <c r="Y473" s="98">
        <v>494.79500416598444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585.24602700599564</v>
      </c>
      <c r="M474" s="98">
        <v>620.54033606902942</v>
      </c>
      <c r="N474" s="98">
        <v>589.49727640375306</v>
      </c>
      <c r="O474" s="98">
        <v>557.60715302301776</v>
      </c>
      <c r="P474" s="98">
        <v>550.12869801685804</v>
      </c>
      <c r="Q474" s="98">
        <v>557.17937907518228</v>
      </c>
      <c r="R474" s="98">
        <v>547.96601804610384</v>
      </c>
      <c r="S474" s="98">
        <v>557.50486685555677</v>
      </c>
      <c r="T474" s="98">
        <v>582.16393861428912</v>
      </c>
      <c r="U474" s="98">
        <v>578.16602617758269</v>
      </c>
      <c r="V474" s="98">
        <v>601.36864915034732</v>
      </c>
      <c r="W474" s="98">
        <v>632.52564890737358</v>
      </c>
      <c r="X474" s="98">
        <v>635.38938557080041</v>
      </c>
      <c r="Y474" s="98">
        <v>639.71792964173881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651.73158246753758</v>
      </c>
      <c r="D475" s="122">
        <v>661.44041312088223</v>
      </c>
      <c r="E475" s="122">
        <v>678.13967222768906</v>
      </c>
      <c r="F475" s="122">
        <v>702.41417834830997</v>
      </c>
      <c r="G475" s="122">
        <v>691.33421862776618</v>
      </c>
      <c r="H475" s="122">
        <v>700.0771931901096</v>
      </c>
      <c r="I475" s="122">
        <v>712.6356099988709</v>
      </c>
      <c r="J475" s="122">
        <v>740.7562307564491</v>
      </c>
      <c r="K475" s="122">
        <v>757.43542117347658</v>
      </c>
      <c r="L475" s="122">
        <v>732.95041527246019</v>
      </c>
      <c r="M475" s="122">
        <v>793.11259524921513</v>
      </c>
      <c r="N475" s="122">
        <v>721.74127528564304</v>
      </c>
      <c r="O475" s="122">
        <v>707.32004298326433</v>
      </c>
      <c r="P475" s="122">
        <v>684.45282463736714</v>
      </c>
      <c r="Q475" s="122">
        <v>781.58808432004253</v>
      </c>
      <c r="R475" s="122">
        <v>773.35934181477683</v>
      </c>
      <c r="S475" s="122">
        <v>761.03018689752105</v>
      </c>
      <c r="T475" s="122">
        <v>729.69649861173559</v>
      </c>
      <c r="U475" s="122">
        <v>719.8160677300566</v>
      </c>
      <c r="V475" s="122">
        <v>755.7720071673649</v>
      </c>
      <c r="W475" s="122">
        <v>793.80184419549289</v>
      </c>
      <c r="X475" s="122">
        <v>750.84696236480636</v>
      </c>
      <c r="Y475" s="122">
        <v>738.41948419143944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787.07343439653744</v>
      </c>
      <c r="D476" s="98">
        <v>830.95871509086464</v>
      </c>
      <c r="E476" s="98">
        <v>781.02006845467088</v>
      </c>
      <c r="F476" s="98">
        <v>899.45979222277413</v>
      </c>
      <c r="G476" s="98">
        <v>853.93929619178243</v>
      </c>
      <c r="H476" s="98">
        <v>859.21885521691797</v>
      </c>
      <c r="I476" s="98">
        <v>904.43202127624818</v>
      </c>
      <c r="J476" s="98">
        <v>913.55200589125195</v>
      </c>
      <c r="K476" s="98">
        <v>933.55616349769059</v>
      </c>
      <c r="L476" s="98">
        <v>912.6279104009011</v>
      </c>
      <c r="M476" s="98">
        <v>938.56370260195126</v>
      </c>
      <c r="N476" s="98">
        <v>923.32877500693985</v>
      </c>
      <c r="O476" s="98">
        <v>859.32624065094512</v>
      </c>
      <c r="P476" s="98">
        <v>767.71326451637196</v>
      </c>
      <c r="Q476" s="98">
        <v>1048.7816283526183</v>
      </c>
      <c r="R476" s="98">
        <v>1027.1347133513834</v>
      </c>
      <c r="S476" s="98">
        <v>1004.0303722315367</v>
      </c>
      <c r="T476" s="98">
        <v>975.59610757910218</v>
      </c>
      <c r="U476" s="98">
        <v>949.82224162628461</v>
      </c>
      <c r="V476" s="98">
        <v>1189.8592800287777</v>
      </c>
      <c r="W476" s="98">
        <v>1101.2517345761999</v>
      </c>
      <c r="X476" s="98">
        <v>1056.8517592736989</v>
      </c>
      <c r="Y476" s="98">
        <v>1034.9900102388272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802.17225593993908</v>
      </c>
      <c r="D477" s="98">
        <v>771.91021547006562</v>
      </c>
      <c r="E477" s="98">
        <v>888.22908008638956</v>
      </c>
      <c r="F477" s="98">
        <v>915.26554373895283</v>
      </c>
      <c r="G477" s="98">
        <v>899.89152707544486</v>
      </c>
      <c r="H477" s="98">
        <v>950.10139963228119</v>
      </c>
      <c r="I477" s="98">
        <v>896.83587108996085</v>
      </c>
      <c r="J477" s="98">
        <v>830.99965597775747</v>
      </c>
      <c r="K477" s="98">
        <v>928.19117385849268</v>
      </c>
      <c r="L477" s="98">
        <v>809.3855455378158</v>
      </c>
      <c r="M477" s="98">
        <v>1013.2044515119633</v>
      </c>
      <c r="N477" s="98">
        <v>915.97808943387793</v>
      </c>
      <c r="O477" s="98">
        <v>873.15982653791116</v>
      </c>
      <c r="P477" s="98">
        <v>811.29986923604361</v>
      </c>
      <c r="Q477" s="98">
        <v>1168.1023162992587</v>
      </c>
      <c r="R477" s="98">
        <v>976.12637699170739</v>
      </c>
      <c r="S477" s="98">
        <v>952.42322539130839</v>
      </c>
      <c r="T477" s="98">
        <v>965.35936572593414</v>
      </c>
      <c r="U477" s="98">
        <v>929.37233319165</v>
      </c>
      <c r="V477" s="98">
        <v>1019.422482071865</v>
      </c>
      <c r="W477" s="98">
        <v>1138.706604390268</v>
      </c>
      <c r="X477" s="98">
        <v>1073.7207746684046</v>
      </c>
      <c r="Y477" s="98">
        <v>946.94050685291825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624.9687926406524</v>
      </c>
      <c r="D478" s="33">
        <v>614.08806287479752</v>
      </c>
      <c r="E478" s="33">
        <v>622.41387179674041</v>
      </c>
      <c r="F478" s="33">
        <v>654.34275741714748</v>
      </c>
      <c r="G478" s="33">
        <v>658.81215854424306</v>
      </c>
      <c r="H478" s="33">
        <v>666.87471284710762</v>
      </c>
      <c r="I478" s="33">
        <v>687.52337388325975</v>
      </c>
      <c r="J478" s="33">
        <v>704.28951708980924</v>
      </c>
      <c r="K478" s="33">
        <v>707.29163199125458</v>
      </c>
      <c r="L478" s="33">
        <v>702.84859389258622</v>
      </c>
      <c r="M478" s="33">
        <v>738.20622679053145</v>
      </c>
      <c r="N478" s="33">
        <v>683.8462677222617</v>
      </c>
      <c r="O478" s="33">
        <v>662.40344391659664</v>
      </c>
      <c r="P478" s="33">
        <v>655.24578880415277</v>
      </c>
      <c r="Q478" s="33">
        <v>700.68431231198031</v>
      </c>
      <c r="R478" s="33">
        <v>702.73623170801409</v>
      </c>
      <c r="S478" s="33">
        <v>718.42742733258638</v>
      </c>
      <c r="T478" s="33">
        <v>696.18172723786313</v>
      </c>
      <c r="U478" s="33">
        <v>682.57413947369014</v>
      </c>
      <c r="V478" s="33">
        <v>709.31376438762243</v>
      </c>
      <c r="W478" s="33">
        <v>740.32151146595095</v>
      </c>
      <c r="X478" s="33">
        <v>725.65361218440728</v>
      </c>
      <c r="Y478" s="33">
        <v>715.90841671987823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3707.010677350946</v>
      </c>
      <c r="D480" s="117">
        <f t="shared" si="247"/>
        <v>4094.4851928295811</v>
      </c>
      <c r="E480" s="117">
        <f t="shared" si="247"/>
        <v>4052.6163742465856</v>
      </c>
      <c r="F480" s="117">
        <f t="shared" si="247"/>
        <v>4025.8497360188057</v>
      </c>
      <c r="G480" s="117">
        <f t="shared" si="247"/>
        <v>3982.6636272467736</v>
      </c>
      <c r="H480" s="117">
        <f t="shared" si="247"/>
        <v>4110.4479220561589</v>
      </c>
      <c r="I480" s="117">
        <f t="shared" si="247"/>
        <v>3899.7991705050376</v>
      </c>
      <c r="J480" s="117">
        <f t="shared" si="247"/>
        <v>3999.5134888132211</v>
      </c>
      <c r="K480" s="117">
        <f t="shared" si="247"/>
        <v>4158.1902865016982</v>
      </c>
      <c r="L480" s="117">
        <f t="shared" si="247"/>
        <v>4250.887169846671</v>
      </c>
      <c r="M480" s="117">
        <f t="shared" si="247"/>
        <v>4513.1302086410542</v>
      </c>
      <c r="N480" s="117">
        <f t="shared" si="247"/>
        <v>4701.3553413743703</v>
      </c>
      <c r="O480" s="117">
        <f t="shared" si="247"/>
        <v>4272.4143028217268</v>
      </c>
      <c r="P480" s="117">
        <f t="shared" si="247"/>
        <v>4122.191188098348</v>
      </c>
      <c r="Q480" s="117">
        <f t="shared" si="247"/>
        <v>3801.8545117037384</v>
      </c>
      <c r="R480" s="117">
        <f t="shared" ref="R480:V480" si="248">R481+R484+R486+R499</f>
        <v>4030.0748023172546</v>
      </c>
      <c r="S480" s="117">
        <f t="shared" si="248"/>
        <v>4080.2720044632897</v>
      </c>
      <c r="T480" s="117">
        <f t="shared" si="248"/>
        <v>3851.12683728603</v>
      </c>
      <c r="U480" s="117">
        <f t="shared" si="248"/>
        <v>3669.8898770055789</v>
      </c>
      <c r="V480" s="117">
        <f t="shared" si="248"/>
        <v>4032.9403237335209</v>
      </c>
      <c r="W480" s="117">
        <f t="shared" ref="W480:Y480" si="249">W481+W484+W486+W499</f>
        <v>3612.0841116377965</v>
      </c>
      <c r="X480" s="117">
        <f t="shared" si="249"/>
        <v>3182.914380444568</v>
      </c>
      <c r="Y480" s="117">
        <f t="shared" si="249"/>
        <v>2751.783089050019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2505.54293362003</v>
      </c>
      <c r="D481" s="122">
        <f t="shared" si="250"/>
        <v>2836.8056320668193</v>
      </c>
      <c r="E481" s="122">
        <f t="shared" si="250"/>
        <v>2775.7363024787851</v>
      </c>
      <c r="F481" s="122">
        <f t="shared" si="250"/>
        <v>2782.698303321778</v>
      </c>
      <c r="G481" s="122">
        <f t="shared" si="250"/>
        <v>2700.1089944320656</v>
      </c>
      <c r="H481" s="122">
        <f t="shared" si="250"/>
        <v>2799.5402411209261</v>
      </c>
      <c r="I481" s="122">
        <f t="shared" si="250"/>
        <v>2558.8434560290825</v>
      </c>
      <c r="J481" s="122">
        <f t="shared" si="250"/>
        <v>2590.6446964840356</v>
      </c>
      <c r="K481" s="122">
        <f t="shared" si="250"/>
        <v>2609.9088585648456</v>
      </c>
      <c r="L481" s="122">
        <f t="shared" si="250"/>
        <v>2780.5793872500576</v>
      </c>
      <c r="M481" s="122">
        <f t="shared" si="250"/>
        <v>2950.4264821817737</v>
      </c>
      <c r="N481" s="122">
        <f t="shared" si="250"/>
        <v>2972.2847870981072</v>
      </c>
      <c r="O481" s="122">
        <f t="shared" si="250"/>
        <v>2857.9983881804728</v>
      </c>
      <c r="P481" s="122">
        <f t="shared" si="250"/>
        <v>2630.0013395064252</v>
      </c>
      <c r="Q481" s="122">
        <f t="shared" si="250"/>
        <v>2325.8503805106652</v>
      </c>
      <c r="R481" s="122">
        <f t="shared" ref="R481:V481" si="251">SUM(R482:R483)</f>
        <v>2449.0124850045058</v>
      </c>
      <c r="S481" s="122">
        <f t="shared" si="251"/>
        <v>2405.5603836614218</v>
      </c>
      <c r="T481" s="122">
        <f t="shared" si="251"/>
        <v>2215.8775787678937</v>
      </c>
      <c r="U481" s="122">
        <f t="shared" si="251"/>
        <v>2073.4844470664393</v>
      </c>
      <c r="V481" s="122">
        <f t="shared" si="251"/>
        <v>2333.3959045833481</v>
      </c>
      <c r="W481" s="122">
        <f t="shared" ref="W481:Y481" si="252">SUM(W482:W483)</f>
        <v>1893.4872521414482</v>
      </c>
      <c r="X481" s="122">
        <f t="shared" si="252"/>
        <v>1369.1043926192397</v>
      </c>
      <c r="Y481" s="122">
        <f t="shared" si="252"/>
        <v>1012.5284232508634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2483.0607419035846</v>
      </c>
      <c r="D482" s="98">
        <v>2811.493146193799</v>
      </c>
      <c r="E482" s="98">
        <v>2751.2972461154982</v>
      </c>
      <c r="F482" s="98">
        <v>2758.5120901174987</v>
      </c>
      <c r="G482" s="98">
        <v>2677.0639170850295</v>
      </c>
      <c r="H482" s="98">
        <v>2775.8709376811348</v>
      </c>
      <c r="I482" s="98">
        <v>2537.6327705672088</v>
      </c>
      <c r="J482" s="98">
        <v>2569.2658204400041</v>
      </c>
      <c r="K482" s="98">
        <v>2588.6266797591579</v>
      </c>
      <c r="L482" s="98">
        <v>2757.9439644719901</v>
      </c>
      <c r="M482" s="98">
        <v>2926.4980065708378</v>
      </c>
      <c r="N482" s="98">
        <v>2948.8688941860537</v>
      </c>
      <c r="O482" s="98">
        <v>2835.4363059559491</v>
      </c>
      <c r="P482" s="98">
        <v>2609.5225442071164</v>
      </c>
      <c r="Q482" s="98">
        <v>2307.7875260323153</v>
      </c>
      <c r="R482" s="98">
        <v>2430.1272252965691</v>
      </c>
      <c r="S482" s="98">
        <v>2386.9859181646384</v>
      </c>
      <c r="T482" s="98">
        <v>2198.8644597656089</v>
      </c>
      <c r="U482" s="98">
        <v>2057.6360202728542</v>
      </c>
      <c r="V482" s="98">
        <v>2315.4882739366844</v>
      </c>
      <c r="W482" s="98">
        <v>1878.9101314545019</v>
      </c>
      <c r="X482" s="98">
        <v>1358.6050091900208</v>
      </c>
      <c r="Y482" s="98">
        <v>1004.7392498331109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22.482191716445591</v>
      </c>
      <c r="D483" s="98">
        <v>25.312485873020137</v>
      </c>
      <c r="E483" s="98">
        <v>24.439056363286848</v>
      </c>
      <c r="F483" s="98">
        <v>24.186213204279248</v>
      </c>
      <c r="G483" s="98">
        <v>23.045077347035967</v>
      </c>
      <c r="H483" s="98">
        <v>23.66930343979136</v>
      </c>
      <c r="I483" s="98">
        <v>21.210685461873634</v>
      </c>
      <c r="J483" s="98">
        <v>21.378876044031639</v>
      </c>
      <c r="K483" s="98">
        <v>21.282178805687785</v>
      </c>
      <c r="L483" s="98">
        <v>22.635422778067522</v>
      </c>
      <c r="M483" s="98">
        <v>23.92847561093604</v>
      </c>
      <c r="N483" s="98">
        <v>23.415892912053447</v>
      </c>
      <c r="O483" s="98">
        <v>22.56208222452371</v>
      </c>
      <c r="P483" s="98">
        <v>20.478795299308953</v>
      </c>
      <c r="Q483" s="98">
        <v>18.062854478350008</v>
      </c>
      <c r="R483" s="98">
        <v>18.885259707936648</v>
      </c>
      <c r="S483" s="98">
        <v>18.574465496783453</v>
      </c>
      <c r="T483" s="98">
        <v>17.01311900228502</v>
      </c>
      <c r="U483" s="98">
        <v>15.848426793584991</v>
      </c>
      <c r="V483" s="98">
        <v>17.907630646663659</v>
      </c>
      <c r="W483" s="98">
        <v>14.577120686946371</v>
      </c>
      <c r="X483" s="98">
        <v>10.499383429218714</v>
      </c>
      <c r="Y483" s="98">
        <v>7.7891734177524787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76.552289392708332</v>
      </c>
      <c r="D484" s="122">
        <f t="shared" si="253"/>
        <v>59.011110264856192</v>
      </c>
      <c r="E484" s="122">
        <f t="shared" si="253"/>
        <v>84.730233424688848</v>
      </c>
      <c r="F484" s="122">
        <f t="shared" si="253"/>
        <v>45.833700961315955</v>
      </c>
      <c r="G484" s="122">
        <f t="shared" si="253"/>
        <v>47.437682511391998</v>
      </c>
      <c r="H484" s="122">
        <f t="shared" si="253"/>
        <v>49.700016103340772</v>
      </c>
      <c r="I484" s="122">
        <f t="shared" si="253"/>
        <v>80.480083503644352</v>
      </c>
      <c r="J484" s="122">
        <f t="shared" si="253"/>
        <v>57.736727918604224</v>
      </c>
      <c r="K484" s="122">
        <f t="shared" si="253"/>
        <v>155.63472506964675</v>
      </c>
      <c r="L484" s="122">
        <f t="shared" si="253"/>
        <v>56.312333472353693</v>
      </c>
      <c r="M484" s="122">
        <f t="shared" si="253"/>
        <v>70.957968534728366</v>
      </c>
      <c r="N484" s="122">
        <f t="shared" si="253"/>
        <v>346.41797626115522</v>
      </c>
      <c r="O484" s="122">
        <f t="shared" si="253"/>
        <v>65.05525635599011</v>
      </c>
      <c r="P484" s="122">
        <f t="shared" si="253"/>
        <v>152.0181382216488</v>
      </c>
      <c r="Q484" s="122">
        <f t="shared" si="253"/>
        <v>82.159089542099863</v>
      </c>
      <c r="R484" s="122">
        <f t="shared" si="253"/>
        <v>169.65726648356997</v>
      </c>
      <c r="S484" s="122">
        <f t="shared" si="253"/>
        <v>200.24144586230369</v>
      </c>
      <c r="T484" s="122">
        <f t="shared" si="253"/>
        <v>156.6359452053147</v>
      </c>
      <c r="U484" s="122">
        <f t="shared" si="253"/>
        <v>126.10525315884213</v>
      </c>
      <c r="V484" s="122">
        <f t="shared" si="253"/>
        <v>135.40820729834985</v>
      </c>
      <c r="W484" s="122">
        <f t="shared" si="253"/>
        <v>70.192049867542664</v>
      </c>
      <c r="X484" s="122">
        <f t="shared" si="253"/>
        <v>172.86658950025424</v>
      </c>
      <c r="Y484" s="122">
        <f t="shared" si="253"/>
        <v>102.43653000579017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76.552289392708332</v>
      </c>
      <c r="D485" s="98">
        <f>RES_hhdet_in_tesh!D86</f>
        <v>59.011110264856192</v>
      </c>
      <c r="E485" s="98">
        <f>RES_hhdet_in_tesh!E86</f>
        <v>84.730233424688848</v>
      </c>
      <c r="F485" s="98">
        <f>RES_hhdet_in_tesh!F86</f>
        <v>45.833700961315955</v>
      </c>
      <c r="G485" s="98">
        <f>RES_hhdet_in_tesh!G86</f>
        <v>47.437682511391998</v>
      </c>
      <c r="H485" s="98">
        <f>RES_hhdet_in_tesh!H86</f>
        <v>49.700016103340772</v>
      </c>
      <c r="I485" s="98">
        <f>RES_hhdet_in_tesh!I86</f>
        <v>80.480083503644352</v>
      </c>
      <c r="J485" s="98">
        <f>RES_hhdet_in_tesh!J86</f>
        <v>57.736727918604224</v>
      </c>
      <c r="K485" s="98">
        <f>RES_hhdet_in_tesh!K86</f>
        <v>155.63472506964675</v>
      </c>
      <c r="L485" s="98">
        <f>RES_hhdet_in_tesh!L86</f>
        <v>56.312333472353693</v>
      </c>
      <c r="M485" s="98">
        <f>RES_hhdet_in_tesh!M86</f>
        <v>70.957968534728366</v>
      </c>
      <c r="N485" s="98">
        <f>RES_hhdet_in_tesh!N86</f>
        <v>346.41797626115522</v>
      </c>
      <c r="O485" s="98">
        <f>RES_hhdet_in_tesh!O86</f>
        <v>65.05525635599011</v>
      </c>
      <c r="P485" s="98">
        <f>RES_hhdet_in_tesh!P86</f>
        <v>152.0181382216488</v>
      </c>
      <c r="Q485" s="98">
        <f>RES_hhdet_in_tesh!Q86</f>
        <v>82.159089542099863</v>
      </c>
      <c r="R485" s="98">
        <f>RES_hhdet_in_tesh!R86</f>
        <v>169.65726648356997</v>
      </c>
      <c r="S485" s="98">
        <f>RES_hhdet_in_tesh!S86</f>
        <v>200.24144586230369</v>
      </c>
      <c r="T485" s="98">
        <f>RES_hhdet_in_tesh!T86</f>
        <v>156.6359452053147</v>
      </c>
      <c r="U485" s="98">
        <f>RES_hhdet_in_tesh!U86</f>
        <v>126.10525315884213</v>
      </c>
      <c r="V485" s="98">
        <f>RES_hhdet_in_tesh!V86</f>
        <v>135.40820729834985</v>
      </c>
      <c r="W485" s="98">
        <f>RES_hhdet_in_tesh!W86</f>
        <v>70.192049867542664</v>
      </c>
      <c r="X485" s="98">
        <f>RES_hhdet_in_tesh!X86</f>
        <v>172.86658950025424</v>
      </c>
      <c r="Y485" s="98">
        <f>RES_hhdet_in_tesh!Y86</f>
        <v>102.43653000579017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664.49194805973764</v>
      </c>
      <c r="D486" s="122">
        <v>747.12675433110007</v>
      </c>
      <c r="E486" s="122">
        <v>723.76432425679616</v>
      </c>
      <c r="F486" s="122">
        <v>705.06133462996593</v>
      </c>
      <c r="G486" s="122">
        <v>742.82185553466547</v>
      </c>
      <c r="H486" s="122">
        <v>760.30673133944742</v>
      </c>
      <c r="I486" s="122">
        <v>746.53655689380741</v>
      </c>
      <c r="J486" s="122">
        <v>830.56274693872797</v>
      </c>
      <c r="K486" s="122">
        <v>861.01534733793358</v>
      </c>
      <c r="L486" s="122">
        <v>894.32224437189325</v>
      </c>
      <c r="M486" s="122">
        <v>932.17203362764542</v>
      </c>
      <c r="N486" s="122">
        <v>861.53090503609417</v>
      </c>
      <c r="O486" s="122">
        <v>844.19047683678582</v>
      </c>
      <c r="P486" s="122">
        <v>844.61986625226496</v>
      </c>
      <c r="Q486" s="122">
        <v>827.56252109833622</v>
      </c>
      <c r="R486" s="122">
        <v>846.6917749096508</v>
      </c>
      <c r="S486" s="122">
        <v>892.41521180317</v>
      </c>
      <c r="T486" s="122">
        <v>901.58165592071566</v>
      </c>
      <c r="U486" s="122">
        <v>895.23104569830411</v>
      </c>
      <c r="V486" s="122">
        <v>948.63607893539415</v>
      </c>
      <c r="W486" s="122">
        <v>999.82952070965644</v>
      </c>
      <c r="X486" s="122">
        <v>1003.0193692351735</v>
      </c>
      <c r="Y486" s="122">
        <v>1005.2246272204831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726.66410204122633</v>
      </c>
      <c r="D487" s="98">
        <v>708.27502129485197</v>
      </c>
      <c r="E487" s="98">
        <v>662.64800062655183</v>
      </c>
      <c r="F487" s="98">
        <v>738.52901768833271</v>
      </c>
      <c r="G487" s="98">
        <v>750.56662330067945</v>
      </c>
      <c r="H487" s="98">
        <v>738.88017235673021</v>
      </c>
      <c r="I487" s="98">
        <v>753.89879189110616</v>
      </c>
      <c r="J487" s="98">
        <v>820.75889621839917</v>
      </c>
      <c r="K487" s="98">
        <v>882.47624335028854</v>
      </c>
      <c r="L487" s="98">
        <v>894.4003024615198</v>
      </c>
      <c r="M487" s="98">
        <v>928.53987945702534</v>
      </c>
      <c r="N487" s="98">
        <v>942.60895671087098</v>
      </c>
      <c r="O487" s="98">
        <v>944.15198551798585</v>
      </c>
      <c r="P487" s="98">
        <v>943.43284292445605</v>
      </c>
      <c r="Q487" s="98">
        <v>742.48515237697711</v>
      </c>
      <c r="R487" s="98">
        <v>835.52849961682728</v>
      </c>
      <c r="S487" s="98">
        <v>888.31305549155627</v>
      </c>
      <c r="T487" s="98">
        <v>877.93067509038917</v>
      </c>
      <c r="U487" s="98">
        <v>859.76406640272148</v>
      </c>
      <c r="V487" s="98">
        <v>1071.7517334107636</v>
      </c>
      <c r="W487" s="98">
        <v>999.03314286213345</v>
      </c>
      <c r="X487" s="98">
        <v>974.39710633735933</v>
      </c>
      <c r="Y487" s="98">
        <v>967.06332686074734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895.87743758167164</v>
      </c>
      <c r="M488" s="98">
        <v>929.766169805564</v>
      </c>
      <c r="N488" s="98">
        <v>943.43334460550989</v>
      </c>
      <c r="O488" s="98">
        <v>944.45024038422105</v>
      </c>
      <c r="P488" s="98">
        <v>943.64910603934675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1070.2648514941443</v>
      </c>
      <c r="W488" s="98">
        <v>0</v>
      </c>
      <c r="X488" s="98">
        <v>973.87784872952955</v>
      </c>
      <c r="Y488" s="98">
        <v>969.22132298534927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310.24306212843442</v>
      </c>
      <c r="M489" s="101">
        <v>311.63866435789072</v>
      </c>
      <c r="N489" s="101">
        <v>295.29036182115686</v>
      </c>
      <c r="O489" s="101">
        <v>315.9662571135263</v>
      </c>
      <c r="P489" s="101">
        <v>328.0357610311375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389.49800792534637</v>
      </c>
      <c r="W489" s="101">
        <v>0</v>
      </c>
      <c r="X489" s="101">
        <v>357.20381675467814</v>
      </c>
      <c r="Y489" s="101">
        <v>351.07277631187998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585.63437545323711</v>
      </c>
      <c r="M490" s="104">
        <v>618.12750544767323</v>
      </c>
      <c r="N490" s="104">
        <v>648.14298278435297</v>
      </c>
      <c r="O490" s="104">
        <v>628.48398327069469</v>
      </c>
      <c r="P490" s="104">
        <v>615.61334500820919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680.76684356879787</v>
      </c>
      <c r="W490" s="104">
        <v>0</v>
      </c>
      <c r="X490" s="104">
        <v>616.67403197485135</v>
      </c>
      <c r="Y490" s="104">
        <v>618.14854667346924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722.26828420461288</v>
      </c>
      <c r="D491" s="101">
        <v>686.88169123129273</v>
      </c>
      <c r="E491" s="101">
        <v>709.32660823084245</v>
      </c>
      <c r="F491" s="101">
        <v>719.84903946983684</v>
      </c>
      <c r="G491" s="101">
        <v>738.08589727531307</v>
      </c>
      <c r="H491" s="101">
        <v>760.56401399843799</v>
      </c>
      <c r="I491" s="101">
        <v>778.33073594460006</v>
      </c>
      <c r="J491" s="101">
        <v>813.77975811090187</v>
      </c>
      <c r="K491" s="101">
        <v>853.63685498891607</v>
      </c>
      <c r="L491" s="101">
        <v>880.52298741332675</v>
      </c>
      <c r="M491" s="101">
        <v>916.96551068913948</v>
      </c>
      <c r="N491" s="101">
        <v>882.71545524522935</v>
      </c>
      <c r="O491" s="101">
        <v>847.62710588464665</v>
      </c>
      <c r="P491" s="101">
        <v>863.9132890750634</v>
      </c>
      <c r="Q491" s="101">
        <v>870.781589023224</v>
      </c>
      <c r="R491" s="101">
        <v>814.68931065766958</v>
      </c>
      <c r="S491" s="101">
        <v>849.05665617228306</v>
      </c>
      <c r="T491" s="101">
        <v>884.1438351265673</v>
      </c>
      <c r="U491" s="101">
        <v>870.61164009963272</v>
      </c>
      <c r="V491" s="101">
        <v>963.68231803600838</v>
      </c>
      <c r="W491" s="101">
        <v>1078.1057399524923</v>
      </c>
      <c r="X491" s="101">
        <v>1014.9134421738386</v>
      </c>
      <c r="Y491" s="101">
        <v>902.54285686837125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882.87070438965304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X492" s="104">
        <v>1042.8573607939682</v>
      </c>
      <c r="Y492" s="104">
        <v>0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301.79163251401087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X493" s="98">
        <v>212.97883796071048</v>
      </c>
      <c r="Y493" s="98">
        <v>0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581.07907187564217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X494" s="98">
        <v>829.87852283325765</v>
      </c>
      <c r="Y494" s="98">
        <v>0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663.42110011845432</v>
      </c>
      <c r="D495" s="101">
        <v>747.96527400264529</v>
      </c>
      <c r="E495" s="101">
        <v>725.05572795669593</v>
      </c>
      <c r="F495" s="101">
        <v>704.08525549985995</v>
      </c>
      <c r="G495" s="101">
        <v>742.66030028380476</v>
      </c>
      <c r="H495" s="101">
        <v>760.75830656371829</v>
      </c>
      <c r="I495" s="101">
        <v>746.23293831867761</v>
      </c>
      <c r="J495" s="101">
        <v>831.35588462345197</v>
      </c>
      <c r="K495" s="101">
        <v>859.91478085352105</v>
      </c>
      <c r="L495" s="101">
        <v>893.76118235968374</v>
      </c>
      <c r="M495" s="101">
        <v>932.36172873101577</v>
      </c>
      <c r="N495" s="101">
        <v>857.5130872684872</v>
      </c>
      <c r="O495" s="101">
        <v>837.93447814103615</v>
      </c>
      <c r="P495" s="101">
        <v>843.80618643351363</v>
      </c>
      <c r="Q495" s="101">
        <v>828.84952689594218</v>
      </c>
      <c r="R495" s="101">
        <v>847.15366002588144</v>
      </c>
      <c r="S495" s="101">
        <v>892.78979217510198</v>
      </c>
      <c r="T495" s="101">
        <v>902.03539370449539</v>
      </c>
      <c r="U495" s="101">
        <v>896.14626549745151</v>
      </c>
      <c r="V495" s="101">
        <v>946.09504590919028</v>
      </c>
      <c r="W495" s="101">
        <v>999.79731499244804</v>
      </c>
      <c r="X495" s="101">
        <v>1003.7979251921084</v>
      </c>
      <c r="Y495" s="101">
        <v>1005.994842772508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895.31214194959762</v>
      </c>
      <c r="M496" s="104">
        <v>933.48097163424745</v>
      </c>
      <c r="N496" s="104">
        <v>857.43106963256434</v>
      </c>
      <c r="O496" s="104">
        <v>837.47241527975166</v>
      </c>
      <c r="P496" s="104">
        <v>842.94160239571409</v>
      </c>
      <c r="Q496" s="104">
        <v>826.47738859019773</v>
      </c>
      <c r="R496" s="104">
        <v>844.90793595449952</v>
      </c>
      <c r="S496" s="104">
        <v>891.39249567236584</v>
      </c>
      <c r="T496" s="104">
        <v>902.82964639514284</v>
      </c>
      <c r="U496" s="104">
        <v>896.50735497341907</v>
      </c>
      <c r="V496" s="104">
        <v>945.61011034443072</v>
      </c>
      <c r="W496" s="104">
        <v>999.03185464117803</v>
      </c>
      <c r="X496" s="104">
        <v>1003.5557904401055</v>
      </c>
      <c r="Y496" s="104">
        <v>1005.1088938119746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310.06611494360209</v>
      </c>
      <c r="M497" s="98">
        <v>312.94063556521786</v>
      </c>
      <c r="N497" s="98">
        <v>267.93379322881134</v>
      </c>
      <c r="O497" s="98">
        <v>279.8652622567339</v>
      </c>
      <c r="P497" s="98">
        <v>292.8129043788561</v>
      </c>
      <c r="Q497" s="98">
        <v>269.29800951501539</v>
      </c>
      <c r="R497" s="98">
        <v>296.94191790839568</v>
      </c>
      <c r="S497" s="98">
        <v>333.88762881680907</v>
      </c>
      <c r="T497" s="98">
        <v>320.66570778085378</v>
      </c>
      <c r="U497" s="98">
        <v>318.34132879583638</v>
      </c>
      <c r="V497" s="98">
        <v>344.24146119408317</v>
      </c>
      <c r="W497" s="98">
        <v>366.50620573380456</v>
      </c>
      <c r="X497" s="98">
        <v>368.16640486930527</v>
      </c>
      <c r="Y497" s="98">
        <v>365.39096417023586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585.24602700599564</v>
      </c>
      <c r="M498" s="98">
        <v>620.54033606902942</v>
      </c>
      <c r="N498" s="98">
        <v>589.49727640375306</v>
      </c>
      <c r="O498" s="98">
        <v>557.60715302301776</v>
      </c>
      <c r="P498" s="98">
        <v>550.12869801685804</v>
      </c>
      <c r="Q498" s="98">
        <v>557.17937907518228</v>
      </c>
      <c r="R498" s="98">
        <v>547.96601804610384</v>
      </c>
      <c r="S498" s="98">
        <v>557.50486685555677</v>
      </c>
      <c r="T498" s="98">
        <v>582.16393861428912</v>
      </c>
      <c r="U498" s="98">
        <v>578.16602617758269</v>
      </c>
      <c r="V498" s="98">
        <v>601.36864915034732</v>
      </c>
      <c r="W498" s="98">
        <v>632.52564890737358</v>
      </c>
      <c r="X498" s="98">
        <v>635.38938557080041</v>
      </c>
      <c r="Y498" s="98">
        <v>639.71792964173881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460.4235062784702</v>
      </c>
      <c r="D499" s="122">
        <v>451.54169616680542</v>
      </c>
      <c r="E499" s="122">
        <v>468.38551408631565</v>
      </c>
      <c r="F499" s="122">
        <v>492.25639710574546</v>
      </c>
      <c r="G499" s="122">
        <v>492.29509476865087</v>
      </c>
      <c r="H499" s="122">
        <v>500.90093349244478</v>
      </c>
      <c r="I499" s="122">
        <v>513.93907407850327</v>
      </c>
      <c r="J499" s="122">
        <v>520.5693174718532</v>
      </c>
      <c r="K499" s="122">
        <v>531.63135552927224</v>
      </c>
      <c r="L499" s="122">
        <v>519.67320475236659</v>
      </c>
      <c r="M499" s="122">
        <v>559.57372429690668</v>
      </c>
      <c r="N499" s="122">
        <v>521.12167297901397</v>
      </c>
      <c r="O499" s="122">
        <v>505.17018144847793</v>
      </c>
      <c r="P499" s="122">
        <v>495.55184411800968</v>
      </c>
      <c r="Q499" s="122">
        <v>566.28252055263692</v>
      </c>
      <c r="R499" s="122">
        <v>564.71327591952809</v>
      </c>
      <c r="S499" s="122">
        <v>582.05496313639389</v>
      </c>
      <c r="T499" s="122">
        <v>577.0316573921059</v>
      </c>
      <c r="U499" s="122">
        <v>575.06913108199331</v>
      </c>
      <c r="V499" s="122">
        <v>615.50013291642904</v>
      </c>
      <c r="W499" s="122">
        <v>648.57528891914933</v>
      </c>
      <c r="X499" s="122">
        <v>637.92402908990073</v>
      </c>
      <c r="Y499" s="122">
        <v>631.59350857288268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450.91850455122881</v>
      </c>
      <c r="D500" s="98">
        <v>476.29843346183901</v>
      </c>
      <c r="E500" s="98">
        <v>447.89757677644008</v>
      </c>
      <c r="F500" s="98">
        <v>516.07756728336994</v>
      </c>
      <c r="G500" s="98">
        <v>490.20399294871117</v>
      </c>
      <c r="H500" s="98">
        <v>493.48069769345312</v>
      </c>
      <c r="I500" s="98">
        <v>519.70720665706619</v>
      </c>
      <c r="J500" s="98">
        <v>525.20935107770902</v>
      </c>
      <c r="K500" s="98">
        <v>536.97730488900925</v>
      </c>
      <c r="L500" s="98">
        <v>525.20091823167263</v>
      </c>
      <c r="M500" s="98">
        <v>540.33069868781274</v>
      </c>
      <c r="N500" s="98">
        <v>531.67224290539252</v>
      </c>
      <c r="O500" s="98">
        <v>494.88068757419302</v>
      </c>
      <c r="P500" s="98">
        <v>442.27703791042194</v>
      </c>
      <c r="Q500" s="98">
        <v>605.06532659044444</v>
      </c>
      <c r="R500" s="98">
        <v>594.80390543993656</v>
      </c>
      <c r="S500" s="98">
        <v>584.49540150747498</v>
      </c>
      <c r="T500" s="98">
        <v>571.21648341004618</v>
      </c>
      <c r="U500" s="98">
        <v>559.03239869649451</v>
      </c>
      <c r="V500" s="98">
        <v>702.89350352676536</v>
      </c>
      <c r="W500" s="98">
        <v>651.69902383837814</v>
      </c>
      <c r="X500" s="98">
        <v>625.83046005406368</v>
      </c>
      <c r="Y500" s="98">
        <v>612.92450644388805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454.83327096973932</v>
      </c>
      <c r="D501" s="98">
        <v>438.12588610573584</v>
      </c>
      <c r="E501" s="98">
        <v>504.66621205348576</v>
      </c>
      <c r="F501" s="98">
        <v>520.56266461168343</v>
      </c>
      <c r="G501" s="98">
        <v>512.34476900372556</v>
      </c>
      <c r="H501" s="98">
        <v>541.48685309812913</v>
      </c>
      <c r="I501" s="98">
        <v>511.65394645413966</v>
      </c>
      <c r="J501" s="98">
        <v>474.57976465068612</v>
      </c>
      <c r="K501" s="98">
        <v>530.62837006260747</v>
      </c>
      <c r="L501" s="98">
        <v>463.1831864451986</v>
      </c>
      <c r="M501" s="98">
        <v>580.27192128584761</v>
      </c>
      <c r="N501" s="98">
        <v>524.81697683398363</v>
      </c>
      <c r="O501" s="98">
        <v>500.41354049784348</v>
      </c>
      <c r="P501" s="98">
        <v>465.29728454766411</v>
      </c>
      <c r="Q501" s="98">
        <v>671.90043737016765</v>
      </c>
      <c r="R501" s="98">
        <v>565.79783681293725</v>
      </c>
      <c r="S501" s="98">
        <v>558.00902143312862</v>
      </c>
      <c r="T501" s="98">
        <v>572.20550226887417</v>
      </c>
      <c r="U501" s="98">
        <v>556.68387493175612</v>
      </c>
      <c r="V501" s="98">
        <v>615.1443204824734</v>
      </c>
      <c r="W501" s="98">
        <v>689.55054318302211</v>
      </c>
      <c r="X501" s="98">
        <v>650.62787567664748</v>
      </c>
      <c r="Y501" s="98">
        <v>573.8424855721363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461.58318465271827</v>
      </c>
      <c r="D502" s="33">
        <v>454.3858980739962</v>
      </c>
      <c r="E502" s="33">
        <v>461.43682202268167</v>
      </c>
      <c r="F502" s="33">
        <v>486.0496087068064</v>
      </c>
      <c r="G502" s="33">
        <v>490.35679753831204</v>
      </c>
      <c r="H502" s="33">
        <v>497.39260007288215</v>
      </c>
      <c r="I502" s="33">
        <v>513.90547135420559</v>
      </c>
      <c r="J502" s="33">
        <v>527.658893096013</v>
      </c>
      <c r="K502" s="33">
        <v>531.24762520052388</v>
      </c>
      <c r="L502" s="33">
        <v>529.36215516220147</v>
      </c>
      <c r="M502" s="33">
        <v>558.17237516332193</v>
      </c>
      <c r="N502" s="33">
        <v>519.8356863196675</v>
      </c>
      <c r="O502" s="33">
        <v>507.25812687253779</v>
      </c>
      <c r="P502" s="33">
        <v>506.64658411438006</v>
      </c>
      <c r="Q502" s="33">
        <v>548.51876678902613</v>
      </c>
      <c r="R502" s="33">
        <v>559.3212602992661</v>
      </c>
      <c r="S502" s="33">
        <v>583.57455767131171</v>
      </c>
      <c r="T502" s="33">
        <v>577.77733031322566</v>
      </c>
      <c r="U502" s="33">
        <v>577.98344018524801</v>
      </c>
      <c r="V502" s="33">
        <v>610.57743657999492</v>
      </c>
      <c r="W502" s="33">
        <v>645.04658423830392</v>
      </c>
      <c r="X502" s="33">
        <v>637.81375440621969</v>
      </c>
      <c r="Y502" s="33">
        <v>634.10155282559526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23.994198450688074</v>
      </c>
      <c r="D504" s="117">
        <f t="shared" si="254"/>
        <v>42.674207609776737</v>
      </c>
      <c r="E504" s="117">
        <f t="shared" si="254"/>
        <v>37.482966381979388</v>
      </c>
      <c r="F504" s="117">
        <f t="shared" si="254"/>
        <v>27.72881866526291</v>
      </c>
      <c r="G504" s="117">
        <f t="shared" si="254"/>
        <v>20.093483078577776</v>
      </c>
      <c r="H504" s="117">
        <f t="shared" si="254"/>
        <v>20.109523077635252</v>
      </c>
      <c r="I504" s="117">
        <f t="shared" si="254"/>
        <v>17.923859180760942</v>
      </c>
      <c r="J504" s="117">
        <f t="shared" si="254"/>
        <v>25.384003109453971</v>
      </c>
      <c r="K504" s="117">
        <f t="shared" si="254"/>
        <v>31.352994766570642</v>
      </c>
      <c r="L504" s="117">
        <f t="shared" si="254"/>
        <v>27.407022690393575</v>
      </c>
      <c r="M504" s="117">
        <f t="shared" si="254"/>
        <v>32.848820791597667</v>
      </c>
      <c r="N504" s="117">
        <f t="shared" si="254"/>
        <v>20.124451240056402</v>
      </c>
      <c r="O504" s="117">
        <f t="shared" si="254"/>
        <v>24.048334314335925</v>
      </c>
      <c r="P504" s="117">
        <f t="shared" si="254"/>
        <v>22.359183921302389</v>
      </c>
      <c r="Q504" s="117">
        <f t="shared" si="254"/>
        <v>26.06094101682416</v>
      </c>
      <c r="R504" s="117">
        <f t="shared" ref="R504:V504" si="255">R505+R508+R510+R523</f>
        <v>22.250790203103463</v>
      </c>
      <c r="S504" s="117">
        <f t="shared" si="255"/>
        <v>14.074473261886331</v>
      </c>
      <c r="T504" s="117">
        <f t="shared" si="255"/>
        <v>12.78463298800075</v>
      </c>
      <c r="U504" s="117">
        <f t="shared" si="255"/>
        <v>16.083979548557529</v>
      </c>
      <c r="V504" s="117">
        <f t="shared" si="255"/>
        <v>17.638799850753443</v>
      </c>
      <c r="W504" s="117">
        <f t="shared" ref="W504:Y504" si="256">W505+W508+W510+W523</f>
        <v>18.212439211026393</v>
      </c>
      <c r="X504" s="117">
        <f t="shared" si="256"/>
        <v>9.8809400526148838</v>
      </c>
      <c r="Y504" s="117">
        <f t="shared" si="256"/>
        <v>5.0003038241728515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1.680505823401929</v>
      </c>
      <c r="D510" s="122">
        <v>1.1399580740024708</v>
      </c>
      <c r="E510" s="122">
        <v>1.6541075629775075</v>
      </c>
      <c r="F510" s="122">
        <v>1.8037425447976756</v>
      </c>
      <c r="G510" s="122">
        <v>1.9920278383355645</v>
      </c>
      <c r="H510" s="122">
        <v>1.99828832472892</v>
      </c>
      <c r="I510" s="122">
        <v>1.364326555798355</v>
      </c>
      <c r="J510" s="122">
        <v>1.0076687518213954</v>
      </c>
      <c r="K510" s="122">
        <v>1.2836329532305506</v>
      </c>
      <c r="L510" s="122">
        <v>1.3146348318225203</v>
      </c>
      <c r="M510" s="122">
        <v>1.7706221453685975</v>
      </c>
      <c r="N510" s="122">
        <v>1.3106709253090052</v>
      </c>
      <c r="O510" s="122">
        <v>1.2699011055307758</v>
      </c>
      <c r="P510" s="122">
        <v>0.76017048369306983</v>
      </c>
      <c r="Q510" s="122">
        <v>0.21884933468961867</v>
      </c>
      <c r="R510" s="122">
        <v>0.17129729862525964</v>
      </c>
      <c r="S510" s="122">
        <v>0.4541690360760256</v>
      </c>
      <c r="T510" s="122">
        <v>0.69384873497573285</v>
      </c>
      <c r="U510" s="122">
        <v>0.88841819927564014</v>
      </c>
      <c r="V510" s="122">
        <v>0.78991075514182429</v>
      </c>
      <c r="W510" s="122">
        <v>0.51140265621087533</v>
      </c>
      <c r="X510" s="122">
        <v>7.187572232852725E-2</v>
      </c>
      <c r="Y510" s="122">
        <v>0.14515421352412577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318.65899160123058</v>
      </c>
      <c r="D515" s="101">
        <v>301.97434836876937</v>
      </c>
      <c r="E515" s="101">
        <v>310.58999778139412</v>
      </c>
      <c r="F515" s="101">
        <v>313.91628628868</v>
      </c>
      <c r="G515" s="101">
        <v>320.42278555996359</v>
      </c>
      <c r="H515" s="101">
        <v>328.57301407033316</v>
      </c>
      <c r="I515" s="101">
        <v>334.45490996428248</v>
      </c>
      <c r="J515" s="101">
        <v>347.53144766425737</v>
      </c>
      <c r="K515" s="101">
        <v>361.891859505112</v>
      </c>
      <c r="L515" s="101">
        <v>370.12082255872036</v>
      </c>
      <c r="M515" s="101">
        <v>378.8818006638291</v>
      </c>
      <c r="N515" s="101">
        <v>354.7807096921062</v>
      </c>
      <c r="O515" s="101">
        <v>327.61296147938879</v>
      </c>
      <c r="P515" s="101">
        <v>319.06974997180362</v>
      </c>
      <c r="Q515" s="101">
        <v>309.23410991643118</v>
      </c>
      <c r="R515" s="101">
        <v>282.26939858465704</v>
      </c>
      <c r="S515" s="101">
        <v>287.65480757945352</v>
      </c>
      <c r="T515" s="101">
        <v>293.70444922910792</v>
      </c>
      <c r="U515" s="101">
        <v>284.4872696664342</v>
      </c>
      <c r="V515" s="101">
        <v>310.90366502104092</v>
      </c>
      <c r="W515" s="101">
        <v>345.12705621649394</v>
      </c>
      <c r="X515" s="101">
        <v>323.49046309201003</v>
      </c>
      <c r="Y515" s="101">
        <v>287.04422741729439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126.85570832802334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X516" s="104">
        <v>67.88423530300183</v>
      </c>
      <c r="Y516" s="104">
        <v>0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126.85570832802334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X517" s="98">
        <v>67.88423530300183</v>
      </c>
      <c r="Y517" s="98">
        <v>0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22.313692627286144</v>
      </c>
      <c r="D523" s="122">
        <v>41.534249535774265</v>
      </c>
      <c r="E523" s="122">
        <v>35.82885881900188</v>
      </c>
      <c r="F523" s="122">
        <v>25.925076120465235</v>
      </c>
      <c r="G523" s="122">
        <v>18.101455240242213</v>
      </c>
      <c r="H523" s="122">
        <v>18.111234752906331</v>
      </c>
      <c r="I523" s="122">
        <v>16.559532624962586</v>
      </c>
      <c r="J523" s="122">
        <v>24.376334357632576</v>
      </c>
      <c r="K523" s="122">
        <v>30.069361813340091</v>
      </c>
      <c r="L523" s="122">
        <v>26.092387858571055</v>
      </c>
      <c r="M523" s="122">
        <v>31.078198646229072</v>
      </c>
      <c r="N523" s="122">
        <v>18.813780314747397</v>
      </c>
      <c r="O523" s="122">
        <v>22.778433208805151</v>
      </c>
      <c r="P523" s="122">
        <v>21.599013437609319</v>
      </c>
      <c r="Q523" s="122">
        <v>25.842091682134541</v>
      </c>
      <c r="R523" s="122">
        <v>22.079492904478204</v>
      </c>
      <c r="S523" s="122">
        <v>13.620304225810305</v>
      </c>
      <c r="T523" s="122">
        <v>12.090784253025017</v>
      </c>
      <c r="U523" s="122">
        <v>15.19556134928189</v>
      </c>
      <c r="V523" s="122">
        <v>16.848889095611618</v>
      </c>
      <c r="W523" s="122">
        <v>17.701036554815516</v>
      </c>
      <c r="X523" s="122">
        <v>9.8090643302863558</v>
      </c>
      <c r="Y523" s="122">
        <v>4.8551496106487253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182.22144965931662</v>
      </c>
      <c r="D525" s="98">
        <v>175.34712454618014</v>
      </c>
      <c r="E525" s="98">
        <v>201.77011783242426</v>
      </c>
      <c r="F525" s="98">
        <v>207.91172091574055</v>
      </c>
      <c r="G525" s="98">
        <v>204.41935929045809</v>
      </c>
      <c r="H525" s="98">
        <v>215.82503394046901</v>
      </c>
      <c r="I525" s="98">
        <v>203.72523647679557</v>
      </c>
      <c r="J525" s="98">
        <v>188.76988185190746</v>
      </c>
      <c r="K525" s="98">
        <v>210.84790705369525</v>
      </c>
      <c r="L525" s="98">
        <v>183.86002052437027</v>
      </c>
      <c r="M525" s="98">
        <v>230.15952320545759</v>
      </c>
      <c r="N525" s="98">
        <v>208.07358279579975</v>
      </c>
      <c r="O525" s="98">
        <v>198.34698619635193</v>
      </c>
      <c r="P525" s="98">
        <v>184.29487829565971</v>
      </c>
      <c r="Q525" s="98">
        <v>265.34612217053967</v>
      </c>
      <c r="R525" s="98">
        <v>221.73686779743628</v>
      </c>
      <c r="S525" s="98">
        <v>216.35245987988964</v>
      </c>
      <c r="T525" s="98">
        <v>219.29103351830324</v>
      </c>
      <c r="U525" s="98">
        <v>211.11621920781525</v>
      </c>
      <c r="V525" s="98">
        <v>231.57201102744489</v>
      </c>
      <c r="W525" s="98">
        <v>258.6685922532933</v>
      </c>
      <c r="X525" s="98">
        <v>243.90641117367485</v>
      </c>
      <c r="Y525" s="98">
        <v>215.10700553670893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101.70934319473437</v>
      </c>
      <c r="D528" s="118">
        <f t="shared" si="261"/>
        <v>111.34210910010179</v>
      </c>
      <c r="E528" s="118">
        <f t="shared" si="261"/>
        <v>108.51891805238169</v>
      </c>
      <c r="F528" s="118">
        <f t="shared" si="261"/>
        <v>106.76804210837471</v>
      </c>
      <c r="G528" s="118">
        <f t="shared" si="261"/>
        <v>103.75893732695742</v>
      </c>
      <c r="H528" s="118">
        <f t="shared" si="261"/>
        <v>105.22708708736121</v>
      </c>
      <c r="I528" s="118">
        <f t="shared" si="261"/>
        <v>95.639106398987565</v>
      </c>
      <c r="J528" s="118">
        <f t="shared" si="261"/>
        <v>99.043840344459326</v>
      </c>
      <c r="K528" s="118">
        <f t="shared" si="261"/>
        <v>99.653396779918921</v>
      </c>
      <c r="L528" s="118">
        <f t="shared" si="261"/>
        <v>100.87911262991494</v>
      </c>
      <c r="M528" s="118">
        <f t="shared" si="261"/>
        <v>106.05965930908937</v>
      </c>
      <c r="N528" s="118">
        <f t="shared" si="261"/>
        <v>95.5786635703288</v>
      </c>
      <c r="O528" s="118">
        <f t="shared" si="261"/>
        <v>88.691896305920608</v>
      </c>
      <c r="P528" s="118">
        <f t="shared" si="261"/>
        <v>83.10840963351194</v>
      </c>
      <c r="Q528" s="118">
        <f t="shared" si="261"/>
        <v>77.346601901241456</v>
      </c>
      <c r="R528" s="118">
        <f t="shared" ref="R528:V528" si="262">R529+R532+R534+R547</f>
        <v>77.138430591397253</v>
      </c>
      <c r="S528" s="118">
        <f t="shared" si="262"/>
        <v>75.520872143064111</v>
      </c>
      <c r="T528" s="118">
        <f t="shared" si="262"/>
        <v>70.231565629934479</v>
      </c>
      <c r="U528" s="118">
        <f t="shared" si="262"/>
        <v>65.278997242770203</v>
      </c>
      <c r="V528" s="118">
        <f t="shared" si="262"/>
        <v>70.776943526666145</v>
      </c>
      <c r="W528" s="118">
        <f t="shared" ref="W528:Y528" si="263">W529+W532+W534+W547</f>
        <v>62.127584713520548</v>
      </c>
      <c r="X528" s="118">
        <f t="shared" si="263"/>
        <v>53.505845316266303</v>
      </c>
      <c r="Y528" s="118">
        <f t="shared" si="263"/>
        <v>46.625648187665035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74.302120140265657</v>
      </c>
      <c r="D529" s="123">
        <f t="shared" si="264"/>
        <v>82.025744936986158</v>
      </c>
      <c r="E529" s="123">
        <f t="shared" si="264"/>
        <v>79.255955197082059</v>
      </c>
      <c r="F529" s="123">
        <f t="shared" si="264"/>
        <v>77.945347884259775</v>
      </c>
      <c r="G529" s="123">
        <f t="shared" si="264"/>
        <v>74.208175909483316</v>
      </c>
      <c r="H529" s="123">
        <f t="shared" si="264"/>
        <v>75.26978233423317</v>
      </c>
      <c r="I529" s="123">
        <f t="shared" si="264"/>
        <v>66.305388082066514</v>
      </c>
      <c r="J529" s="123">
        <f t="shared" si="264"/>
        <v>66.966778370243077</v>
      </c>
      <c r="K529" s="123">
        <f t="shared" si="264"/>
        <v>66.198732185087295</v>
      </c>
      <c r="L529" s="123">
        <f t="shared" si="264"/>
        <v>69.665696175305712</v>
      </c>
      <c r="M529" s="123">
        <f t="shared" si="264"/>
        <v>71.820007852722554</v>
      </c>
      <c r="N529" s="123">
        <f t="shared" si="264"/>
        <v>65.580187230823469</v>
      </c>
      <c r="O529" s="123">
        <f t="shared" si="264"/>
        <v>61.515891483751311</v>
      </c>
      <c r="P529" s="123">
        <f t="shared" si="264"/>
        <v>56.211938541533975</v>
      </c>
      <c r="Q529" s="123">
        <f t="shared" si="264"/>
        <v>49.751838397526278</v>
      </c>
      <c r="R529" s="123">
        <f t="shared" ref="R529:V529" si="265">SUM(R530:R531)</f>
        <v>50.172142147337688</v>
      </c>
      <c r="S529" s="123">
        <f t="shared" si="265"/>
        <v>48.211207168763146</v>
      </c>
      <c r="T529" s="123">
        <f t="shared" si="265"/>
        <v>43.656177914555485</v>
      </c>
      <c r="U529" s="123">
        <f t="shared" si="265"/>
        <v>39.531719575761485</v>
      </c>
      <c r="V529" s="123">
        <f t="shared" si="265"/>
        <v>43.793730259709676</v>
      </c>
      <c r="W529" s="123">
        <f t="shared" ref="W529:Y529" si="266">SUM(W530:W531)</f>
        <v>34.675029357922625</v>
      </c>
      <c r="X529" s="123">
        <f t="shared" si="266"/>
        <v>25.66473217497467</v>
      </c>
      <c r="Y529" s="123">
        <f t="shared" si="266"/>
        <v>18.997914670655611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73.967868316932723</v>
      </c>
      <c r="D530" s="99">
        <v>81.651669410180602</v>
      </c>
      <c r="E530" s="99">
        <v>78.892447418501064</v>
      </c>
      <c r="F530" s="99">
        <v>77.585720661594593</v>
      </c>
      <c r="G530" s="99">
        <v>73.8656513108903</v>
      </c>
      <c r="H530" s="99">
        <v>74.919224111519242</v>
      </c>
      <c r="I530" s="99">
        <v>65.997089129072279</v>
      </c>
      <c r="J530" s="99">
        <v>66.651195277420271</v>
      </c>
      <c r="K530" s="99">
        <v>65.885034146203026</v>
      </c>
      <c r="L530" s="99">
        <v>69.330444333013702</v>
      </c>
      <c r="M530" s="99">
        <v>71.470317971396227</v>
      </c>
      <c r="N530" s="99">
        <v>65.265921247905183</v>
      </c>
      <c r="O530" s="99">
        <v>61.217323976639683</v>
      </c>
      <c r="P530" s="99">
        <v>55.940387557086076</v>
      </c>
      <c r="Q530" s="99">
        <v>49.509536846812068</v>
      </c>
      <c r="R530" s="99">
        <v>49.925633562460661</v>
      </c>
      <c r="S530" s="99">
        <v>47.969812850521905</v>
      </c>
      <c r="T530" s="99">
        <v>43.435007261291993</v>
      </c>
      <c r="U530" s="99">
        <v>39.329162590455674</v>
      </c>
      <c r="V530" s="99">
        <v>43.565450393411872</v>
      </c>
      <c r="W530" s="99">
        <v>34.491819513018953</v>
      </c>
      <c r="X530" s="99">
        <v>25.528362783123796</v>
      </c>
      <c r="Y530" s="99">
        <v>18.895748670692303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0.33425182333293757</v>
      </c>
      <c r="D531" s="99">
        <v>0.37407552680555672</v>
      </c>
      <c r="E531" s="99">
        <v>0.36350777858099731</v>
      </c>
      <c r="F531" s="99">
        <v>0.35962722266518599</v>
      </c>
      <c r="G531" s="99">
        <v>0.34252459859301293</v>
      </c>
      <c r="H531" s="99">
        <v>0.35055822271392156</v>
      </c>
      <c r="I531" s="99">
        <v>0.30829895299423088</v>
      </c>
      <c r="J531" s="99">
        <v>0.31558309282280023</v>
      </c>
      <c r="K531" s="99">
        <v>0.31369803888426367</v>
      </c>
      <c r="L531" s="99">
        <v>0.33525184229201671</v>
      </c>
      <c r="M531" s="99">
        <v>0.34968988132632256</v>
      </c>
      <c r="N531" s="99">
        <v>0.314265982918283</v>
      </c>
      <c r="O531" s="99">
        <v>0.29856750711162783</v>
      </c>
      <c r="P531" s="99">
        <v>0.27155098444790099</v>
      </c>
      <c r="Q531" s="99">
        <v>0.24230155071420975</v>
      </c>
      <c r="R531" s="99">
        <v>0.24650858487703051</v>
      </c>
      <c r="S531" s="99">
        <v>0.2413943182412441</v>
      </c>
      <c r="T531" s="99">
        <v>0.22117065326349339</v>
      </c>
      <c r="U531" s="99">
        <v>0.20255698530581354</v>
      </c>
      <c r="V531" s="99">
        <v>0.22827986629780575</v>
      </c>
      <c r="W531" s="99">
        <v>0.18320984490367359</v>
      </c>
      <c r="X531" s="99">
        <v>0.13636939185087388</v>
      </c>
      <c r="Y531" s="99">
        <v>0.1021659999633073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0.54583317580501334</v>
      </c>
      <c r="D532" s="123">
        <f t="shared" si="267"/>
        <v>0.40261073337141123</v>
      </c>
      <c r="E532" s="123">
        <f t="shared" si="267"/>
        <v>0.56056706473919271</v>
      </c>
      <c r="F532" s="123">
        <f t="shared" si="267"/>
        <v>0.29236117500968795</v>
      </c>
      <c r="G532" s="123">
        <f t="shared" si="267"/>
        <v>0.29195831298644903</v>
      </c>
      <c r="H532" s="123">
        <f t="shared" si="267"/>
        <v>0.29443467099093273</v>
      </c>
      <c r="I532" s="123">
        <f t="shared" si="267"/>
        <v>0.45231850764492348</v>
      </c>
      <c r="J532" s="123">
        <f t="shared" si="267"/>
        <v>0.31872825700843305</v>
      </c>
      <c r="K532" s="123">
        <f t="shared" si="267"/>
        <v>0.83004395870779313</v>
      </c>
      <c r="L532" s="123">
        <f t="shared" si="267"/>
        <v>0.29207570012836681</v>
      </c>
      <c r="M532" s="123">
        <f t="shared" si="267"/>
        <v>0.35024241733742528</v>
      </c>
      <c r="N532" s="123">
        <f t="shared" si="267"/>
        <v>1.5081900521250751</v>
      </c>
      <c r="O532" s="123">
        <f t="shared" si="267"/>
        <v>0.26725564655801115</v>
      </c>
      <c r="P532" s="123">
        <f t="shared" si="267"/>
        <v>0.59943516656435236</v>
      </c>
      <c r="Q532" s="123">
        <f t="shared" si="267"/>
        <v>0.31747798203835997</v>
      </c>
      <c r="R532" s="123">
        <f t="shared" si="267"/>
        <v>0.63362759688588144</v>
      </c>
      <c r="S532" s="123">
        <f t="shared" si="267"/>
        <v>0.74403310750969842</v>
      </c>
      <c r="T532" s="123">
        <f t="shared" si="267"/>
        <v>0.5817036370160058</v>
      </c>
      <c r="U532" s="123">
        <f t="shared" si="267"/>
        <v>0.46000283828751221</v>
      </c>
      <c r="V532" s="123">
        <f t="shared" si="267"/>
        <v>0.49135826780248915</v>
      </c>
      <c r="W532" s="123">
        <f t="shared" si="267"/>
        <v>0.24897741960223657</v>
      </c>
      <c r="X532" s="123">
        <f t="shared" si="267"/>
        <v>0.62685129691378572</v>
      </c>
      <c r="Y532" s="123">
        <f t="shared" si="267"/>
        <v>0.37062840018141674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0.54583317580501334</v>
      </c>
      <c r="D533" s="99">
        <f>RES_hhdet_in_fecs!D86</f>
        <v>0.40261073337141123</v>
      </c>
      <c r="E533" s="99">
        <f>RES_hhdet_in_fecs!E86</f>
        <v>0.56056706473919271</v>
      </c>
      <c r="F533" s="99">
        <f>RES_hhdet_in_fecs!F86</f>
        <v>0.29236117500968795</v>
      </c>
      <c r="G533" s="99">
        <f>RES_hhdet_in_fecs!G86</f>
        <v>0.29195831298644903</v>
      </c>
      <c r="H533" s="99">
        <f>RES_hhdet_in_fecs!H86</f>
        <v>0.29443467099093273</v>
      </c>
      <c r="I533" s="99">
        <f>RES_hhdet_in_fecs!I86</f>
        <v>0.45231850764492348</v>
      </c>
      <c r="J533" s="99">
        <f>RES_hhdet_in_fecs!J86</f>
        <v>0.31872825700843305</v>
      </c>
      <c r="K533" s="99">
        <f>RES_hhdet_in_fecs!K86</f>
        <v>0.83004395870779313</v>
      </c>
      <c r="L533" s="99">
        <f>RES_hhdet_in_fecs!L86</f>
        <v>0.29207570012836681</v>
      </c>
      <c r="M533" s="99">
        <f>RES_hhdet_in_fecs!M86</f>
        <v>0.35024241733742528</v>
      </c>
      <c r="N533" s="99">
        <f>RES_hhdet_in_fecs!N86</f>
        <v>1.5081900521250751</v>
      </c>
      <c r="O533" s="99">
        <f>RES_hhdet_in_fecs!O86</f>
        <v>0.26725564655801115</v>
      </c>
      <c r="P533" s="99">
        <f>RES_hhdet_in_fecs!P86</f>
        <v>0.59943516656435236</v>
      </c>
      <c r="Q533" s="99">
        <f>RES_hhdet_in_fecs!Q86</f>
        <v>0.31747798203835997</v>
      </c>
      <c r="R533" s="99">
        <f>RES_hhdet_in_fecs!R86</f>
        <v>0.63362759688588144</v>
      </c>
      <c r="S533" s="99">
        <f>RES_hhdet_in_fecs!S86</f>
        <v>0.74403310750969842</v>
      </c>
      <c r="T533" s="99">
        <f>RES_hhdet_in_fecs!T86</f>
        <v>0.5817036370160058</v>
      </c>
      <c r="U533" s="99">
        <f>RES_hhdet_in_fecs!U86</f>
        <v>0.46000283828751221</v>
      </c>
      <c r="V533" s="99">
        <f>RES_hhdet_in_fecs!V86</f>
        <v>0.49135826780248915</v>
      </c>
      <c r="W533" s="99">
        <f>RES_hhdet_in_fecs!W86</f>
        <v>0.24897741960223657</v>
      </c>
      <c r="X533" s="99">
        <f>RES_hhdet_in_fecs!X86</f>
        <v>0.62685129691378572</v>
      </c>
      <c r="Y533" s="99">
        <f>RES_hhdet_in_fecs!Y86</f>
        <v>0.37062840018141674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17.171833250424257</v>
      </c>
      <c r="D534" s="123">
        <v>19.138788132779599</v>
      </c>
      <c r="E534" s="123">
        <v>18.615711503132445</v>
      </c>
      <c r="F534" s="123">
        <v>18.086066392456512</v>
      </c>
      <c r="G534" s="123">
        <v>18.983334197912395</v>
      </c>
      <c r="H534" s="123">
        <v>19.294258380844095</v>
      </c>
      <c r="I534" s="123">
        <v>18.523186123821322</v>
      </c>
      <c r="J534" s="123">
        <v>20.823701707161536</v>
      </c>
      <c r="K534" s="123">
        <v>21.460067966352348</v>
      </c>
      <c r="L534" s="123">
        <v>20.065657631703814</v>
      </c>
      <c r="M534" s="123">
        <v>22.298890118369208</v>
      </c>
      <c r="N534" s="123">
        <v>18.803757050923856</v>
      </c>
      <c r="O534" s="123">
        <v>17.548674167372067</v>
      </c>
      <c r="P534" s="123">
        <v>17.221119318898399</v>
      </c>
      <c r="Q534" s="123">
        <v>16.792785130142121</v>
      </c>
      <c r="R534" s="123">
        <v>16.238030436977386</v>
      </c>
      <c r="S534" s="123">
        <v>16.675260423319774</v>
      </c>
      <c r="T534" s="123">
        <v>16.507625040019377</v>
      </c>
      <c r="U534" s="123">
        <v>16.087385492506264</v>
      </c>
      <c r="V534" s="123">
        <v>16.857552385260526</v>
      </c>
      <c r="W534" s="123">
        <v>17.226826293297201</v>
      </c>
      <c r="X534" s="123">
        <v>17.462018360649395</v>
      </c>
      <c r="Y534" s="123">
        <v>17.571691665528039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21.027391366778648</v>
      </c>
      <c r="D535" s="99">
        <v>19.902930273822498</v>
      </c>
      <c r="E535" s="99">
        <v>18.315315697916265</v>
      </c>
      <c r="F535" s="99">
        <v>19.948447534705693</v>
      </c>
      <c r="G535" s="99">
        <v>19.818107107018722</v>
      </c>
      <c r="H535" s="99">
        <v>19.017974607180218</v>
      </c>
      <c r="I535" s="99">
        <v>18.636510338827556</v>
      </c>
      <c r="J535" s="99">
        <v>20.173593659252553</v>
      </c>
      <c r="K535" s="99">
        <v>21.2157773250145</v>
      </c>
      <c r="L535" s="99">
        <v>21.175655462348946</v>
      </c>
      <c r="M535" s="99">
        <v>21.301812181172608</v>
      </c>
      <c r="N535" s="99">
        <v>19.554798158644065</v>
      </c>
      <c r="O535" s="99">
        <v>19.073603870592503</v>
      </c>
      <c r="P535" s="99">
        <v>18.896223364438157</v>
      </c>
      <c r="Q535" s="99">
        <v>14.857194182855105</v>
      </c>
      <c r="R535" s="99">
        <v>15.970911087373327</v>
      </c>
      <c r="S535" s="99">
        <v>16.564696945509343</v>
      </c>
      <c r="T535" s="99">
        <v>16.049451917920905</v>
      </c>
      <c r="U535" s="99">
        <v>15.172858395157505</v>
      </c>
      <c r="V535" s="99">
        <v>18.582718738482985</v>
      </c>
      <c r="W535" s="99">
        <v>16.875554201465977</v>
      </c>
      <c r="X535" s="99">
        <v>16.847434958982166</v>
      </c>
      <c r="Y535" s="99">
        <v>16.735307677365178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16.019051521458309</v>
      </c>
      <c r="M536" s="99">
        <v>16.18265572699157</v>
      </c>
      <c r="N536" s="99">
        <v>14.824678658712182</v>
      </c>
      <c r="O536" s="99">
        <v>14.699923902808433</v>
      </c>
      <c r="P536" s="99">
        <v>14.733398066234729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15.43153066988171</v>
      </c>
      <c r="W536" s="99">
        <v>0</v>
      </c>
      <c r="X536" s="99">
        <v>14.185655962868751</v>
      </c>
      <c r="Y536" s="99">
        <v>14.183305285352951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7.3452571238352125</v>
      </c>
      <c r="M537" s="102">
        <v>7.1493626104946637</v>
      </c>
      <c r="N537" s="102">
        <v>6.1259161421026871</v>
      </c>
      <c r="O537" s="102">
        <v>6.3830986081661685</v>
      </c>
      <c r="P537" s="102">
        <v>6.5703002163389588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6.7533661993174405</v>
      </c>
      <c r="W537" s="102">
        <v>0</v>
      </c>
      <c r="X537" s="102">
        <v>6.1760939464356968</v>
      </c>
      <c r="Y537" s="102">
        <v>6.0754148829098655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8.673794397623098</v>
      </c>
      <c r="M538" s="105">
        <v>9.0332931164969086</v>
      </c>
      <c r="N538" s="105">
        <v>8.6987625166094951</v>
      </c>
      <c r="O538" s="105">
        <v>8.3168252946422623</v>
      </c>
      <c r="P538" s="105">
        <v>8.1630978498957703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8.6781644705642691</v>
      </c>
      <c r="W538" s="105">
        <v>0</v>
      </c>
      <c r="X538" s="105">
        <v>8.009562016433053</v>
      </c>
      <c r="Y538" s="105">
        <v>8.1078904024430845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20.855924958744865</v>
      </c>
      <c r="D539" s="102">
        <v>19.645482097453083</v>
      </c>
      <c r="E539" s="102">
        <v>20.336905999063426</v>
      </c>
      <c r="F539" s="102">
        <v>20.547863405879497</v>
      </c>
      <c r="G539" s="102">
        <v>20.965495331895095</v>
      </c>
      <c r="H539" s="102">
        <v>21.422724992723587</v>
      </c>
      <c r="I539" s="102">
        <v>21.400457708940824</v>
      </c>
      <c r="J539" s="102">
        <v>22.58349263463645</v>
      </c>
      <c r="K539" s="102">
        <v>23.482410192465114</v>
      </c>
      <c r="L539" s="102">
        <v>24.132050263267431</v>
      </c>
      <c r="M539" s="102">
        <v>24.374735859742962</v>
      </c>
      <c r="N539" s="102">
        <v>20.961134712208583</v>
      </c>
      <c r="O539" s="102">
        <v>19.0850182668262</v>
      </c>
      <c r="P539" s="102">
        <v>18.625191580694914</v>
      </c>
      <c r="Q539" s="102">
        <v>18.261033072809106</v>
      </c>
      <c r="R539" s="102">
        <v>16.219633061819334</v>
      </c>
      <c r="S539" s="102">
        <v>16.45699341309674</v>
      </c>
      <c r="T539" s="102">
        <v>16.80823945208596</v>
      </c>
      <c r="U539" s="102">
        <v>16.006340221965882</v>
      </c>
      <c r="V539" s="102">
        <v>17.447108541046109</v>
      </c>
      <c r="W539" s="102">
        <v>19.095199705316098</v>
      </c>
      <c r="X539" s="102">
        <v>18.496209218810677</v>
      </c>
      <c r="Y539" s="102">
        <v>16.574177075221051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16.877377430242358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X540" s="105">
        <v>14.660146857702928</v>
      </c>
      <c r="Y540" s="105">
        <v>0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8.2710513512613115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X541" s="99">
        <v>3.8814158748975736</v>
      </c>
      <c r="Y541" s="99">
        <v>0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8.6063260789810503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X542" s="99">
        <v>10.778730982805357</v>
      </c>
      <c r="Y542" s="99">
        <v>0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17.104882689912333</v>
      </c>
      <c r="D543" s="102">
        <v>19.124906099630628</v>
      </c>
      <c r="E543" s="102">
        <v>18.612272974533198</v>
      </c>
      <c r="F543" s="102">
        <v>18.022027511319045</v>
      </c>
      <c r="G543" s="102">
        <v>18.949941200415381</v>
      </c>
      <c r="H543" s="102">
        <v>19.286802521548765</v>
      </c>
      <c r="I543" s="102">
        <v>18.5085056412284</v>
      </c>
      <c r="J543" s="102">
        <v>20.867311155677871</v>
      </c>
      <c r="K543" s="102">
        <v>21.465333228314101</v>
      </c>
      <c r="L543" s="102">
        <v>22.313670824796031</v>
      </c>
      <c r="M543" s="102">
        <v>22.766998138650344</v>
      </c>
      <c r="N543" s="102">
        <v>18.956778602990251</v>
      </c>
      <c r="O543" s="102">
        <v>17.87721000201423</v>
      </c>
      <c r="P543" s="102">
        <v>17.55624445675511</v>
      </c>
      <c r="Q543" s="102">
        <v>17.006435185595848</v>
      </c>
      <c r="R543" s="102">
        <v>16.630366471086845</v>
      </c>
      <c r="S543" s="102">
        <v>17.171105424672206</v>
      </c>
      <c r="T543" s="102">
        <v>17.083506569137999</v>
      </c>
      <c r="U543" s="102">
        <v>16.429041366838053</v>
      </c>
      <c r="V543" s="102">
        <v>17.041892453194567</v>
      </c>
      <c r="W543" s="102">
        <v>17.517542180476728</v>
      </c>
      <c r="X543" s="102">
        <v>17.902373937603127</v>
      </c>
      <c r="Y543" s="102">
        <v>17.868095868657843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16.409163329961888</v>
      </c>
      <c r="M544" s="105">
        <v>16.710136419141882</v>
      </c>
      <c r="N544" s="105">
        <v>13.834805398602626</v>
      </c>
      <c r="O544" s="105">
        <v>13.349785882924087</v>
      </c>
      <c r="P544" s="105">
        <v>13.387034307208753</v>
      </c>
      <c r="Q544" s="105">
        <v>12.999691491972985</v>
      </c>
      <c r="R544" s="105">
        <v>12.981809104888626</v>
      </c>
      <c r="S544" s="105">
        <v>13.667040638436271</v>
      </c>
      <c r="T544" s="105">
        <v>13.641172285130718</v>
      </c>
      <c r="U544" s="105">
        <v>13.225624560537515</v>
      </c>
      <c r="V544" s="105">
        <v>13.866804239628024</v>
      </c>
      <c r="W544" s="105">
        <v>14.371371093067729</v>
      </c>
      <c r="X544" s="105">
        <v>14.818758126793039</v>
      </c>
      <c r="Y544" s="105">
        <v>14.880737934220532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7.7411207370947901</v>
      </c>
      <c r="M545" s="99">
        <v>7.6415822827889093</v>
      </c>
      <c r="N545" s="99">
        <v>5.9231301235028964</v>
      </c>
      <c r="O545" s="99">
        <v>5.9708845931869039</v>
      </c>
      <c r="P545" s="99">
        <v>6.0922697795042886</v>
      </c>
      <c r="Q545" s="99">
        <v>5.5254892423942401</v>
      </c>
      <c r="R545" s="99">
        <v>5.8292292749973322</v>
      </c>
      <c r="S545" s="99">
        <v>6.4216904411949178</v>
      </c>
      <c r="T545" s="99">
        <v>6.0730374479807967</v>
      </c>
      <c r="U545" s="99">
        <v>5.8361486968400067</v>
      </c>
      <c r="V545" s="99">
        <v>6.2007786479448574</v>
      </c>
      <c r="W545" s="99">
        <v>6.4215894782602971</v>
      </c>
      <c r="X545" s="99">
        <v>6.5661150375180188</v>
      </c>
      <c r="Y545" s="99">
        <v>6.4899346395670401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8.6680425928670992</v>
      </c>
      <c r="M546" s="99">
        <v>9.0685541363529723</v>
      </c>
      <c r="N546" s="99">
        <v>7.9116752750997277</v>
      </c>
      <c r="O546" s="99">
        <v>7.3789012897371844</v>
      </c>
      <c r="P546" s="99">
        <v>7.294764527704463</v>
      </c>
      <c r="Q546" s="99">
        <v>7.474202249578747</v>
      </c>
      <c r="R546" s="99">
        <v>7.1525798298912946</v>
      </c>
      <c r="S546" s="99">
        <v>7.2453501972413523</v>
      </c>
      <c r="T546" s="99">
        <v>7.5681348371499224</v>
      </c>
      <c r="U546" s="99">
        <v>7.38947586369751</v>
      </c>
      <c r="V546" s="99">
        <v>7.6660255916831641</v>
      </c>
      <c r="W546" s="99">
        <v>7.9497816148074367</v>
      </c>
      <c r="X546" s="99">
        <v>8.2526430892750184</v>
      </c>
      <c r="Y546" s="99">
        <v>8.3908032946534927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9.6895566282394405</v>
      </c>
      <c r="D547" s="123">
        <v>9.7749652969646235</v>
      </c>
      <c r="E547" s="123">
        <v>10.086684287428005</v>
      </c>
      <c r="F547" s="123">
        <v>10.444266656648743</v>
      </c>
      <c r="G547" s="123">
        <v>10.275468906575256</v>
      </c>
      <c r="H547" s="123">
        <v>10.368611701293007</v>
      </c>
      <c r="I547" s="123">
        <v>10.358213685454814</v>
      </c>
      <c r="J547" s="123">
        <v>10.934632010046286</v>
      </c>
      <c r="K547" s="123">
        <v>11.164552669771496</v>
      </c>
      <c r="L547" s="123">
        <v>10.855683122777057</v>
      </c>
      <c r="M547" s="123">
        <v>11.590518920660177</v>
      </c>
      <c r="N547" s="123">
        <v>9.6865292364563906</v>
      </c>
      <c r="O547" s="123">
        <v>9.3600750082392192</v>
      </c>
      <c r="P547" s="123">
        <v>9.0759166065152037</v>
      </c>
      <c r="Q547" s="123">
        <v>10.484500391534691</v>
      </c>
      <c r="R547" s="123">
        <v>10.094630410196309</v>
      </c>
      <c r="S547" s="123">
        <v>9.890371443471496</v>
      </c>
      <c r="T547" s="123">
        <v>9.4860590383436172</v>
      </c>
      <c r="U547" s="123">
        <v>9.1998893362149303</v>
      </c>
      <c r="V547" s="123">
        <v>9.6343026138934604</v>
      </c>
      <c r="W547" s="123">
        <v>9.9767516426984884</v>
      </c>
      <c r="X547" s="123">
        <v>9.7522434837284457</v>
      </c>
      <c r="Y547" s="123">
        <v>9.6854134512999668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11.701738596576323</v>
      </c>
      <c r="D548" s="99">
        <v>12.280157731667149</v>
      </c>
      <c r="E548" s="99">
        <v>11.616932580818876</v>
      </c>
      <c r="F548" s="99">
        <v>13.374157593171724</v>
      </c>
      <c r="G548" s="99">
        <v>12.692307786439722</v>
      </c>
      <c r="H548" s="99">
        <v>12.725606208620567</v>
      </c>
      <c r="I548" s="99">
        <v>13.145989351222621</v>
      </c>
      <c r="J548" s="99">
        <v>13.485347259596452</v>
      </c>
      <c r="K548" s="99">
        <v>13.760561846199479</v>
      </c>
      <c r="L548" s="99">
        <v>13.516875354564803</v>
      </c>
      <c r="M548" s="99">
        <v>13.716136168326161</v>
      </c>
      <c r="N548" s="99">
        <v>12.392046125429761</v>
      </c>
      <c r="O548" s="99">
        <v>11.371596420647991</v>
      </c>
      <c r="P548" s="99">
        <v>10.179958816237958</v>
      </c>
      <c r="Q548" s="99">
        <v>14.068729569570596</v>
      </c>
      <c r="R548" s="99">
        <v>13.407150792843801</v>
      </c>
      <c r="S548" s="99">
        <v>13.048409239033294</v>
      </c>
      <c r="T548" s="99">
        <v>12.68275549037252</v>
      </c>
      <c r="U548" s="99">
        <v>12.139572737787807</v>
      </c>
      <c r="V548" s="99">
        <v>15.167886959338086</v>
      </c>
      <c r="W548" s="99">
        <v>13.840878718407044</v>
      </c>
      <c r="X548" s="99">
        <v>13.726732875342279</v>
      </c>
      <c r="Y548" s="99">
        <v>13.575354363928687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11.92621887388705</v>
      </c>
      <c r="D549" s="99">
        <v>11.40752125046434</v>
      </c>
      <c r="E549" s="99">
        <v>13.21156492188808</v>
      </c>
      <c r="F549" s="99">
        <v>13.609174892981752</v>
      </c>
      <c r="G549" s="99">
        <v>13.375306988432175</v>
      </c>
      <c r="H549" s="99">
        <v>14.07163750721841</v>
      </c>
      <c r="I549" s="99">
        <v>13.035578721003768</v>
      </c>
      <c r="J549" s="99">
        <v>12.26675532558486</v>
      </c>
      <c r="K549" s="99">
        <v>13.681482220761835</v>
      </c>
      <c r="L549" s="99">
        <v>11.987759094519895</v>
      </c>
      <c r="M549" s="99">
        <v>14.806933386370462</v>
      </c>
      <c r="N549" s="99">
        <v>12.293392171236436</v>
      </c>
      <c r="O549" s="99">
        <v>11.554658392126701</v>
      </c>
      <c r="P549" s="99">
        <v>10.757921789517336</v>
      </c>
      <c r="Q549" s="99">
        <v>15.669339692207108</v>
      </c>
      <c r="R549" s="99">
        <v>12.741340896267635</v>
      </c>
      <c r="S549" s="99">
        <v>12.377721189892393</v>
      </c>
      <c r="T549" s="99">
        <v>12.549677782360789</v>
      </c>
      <c r="U549" s="99">
        <v>11.878204725918252</v>
      </c>
      <c r="V549" s="99">
        <v>12.995221562250565</v>
      </c>
      <c r="W549" s="99">
        <v>14.31162332132905</v>
      </c>
      <c r="X549" s="99">
        <v>13.94583310975197</v>
      </c>
      <c r="Y549" s="99">
        <v>12.420460888429506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9.2916634241454208</v>
      </c>
      <c r="D550" s="110">
        <v>9.0751780278420142</v>
      </c>
      <c r="E550" s="110">
        <v>9.2578158719218937</v>
      </c>
      <c r="F550" s="110">
        <v>9.7294878918611936</v>
      </c>
      <c r="G550" s="110">
        <v>9.7920856048932858</v>
      </c>
      <c r="H550" s="110">
        <v>9.8768607493334653</v>
      </c>
      <c r="I550" s="110">
        <v>9.9932053920781918</v>
      </c>
      <c r="J550" s="110">
        <v>10.396330639090237</v>
      </c>
      <c r="K550" s="110">
        <v>10.425436225336536</v>
      </c>
      <c r="L550" s="110">
        <v>10.409846914065893</v>
      </c>
      <c r="M550" s="110">
        <v>10.788119228236754</v>
      </c>
      <c r="N550" s="110">
        <v>9.1779382617568288</v>
      </c>
      <c r="O550" s="110">
        <v>8.7656867386720219</v>
      </c>
      <c r="P550" s="110">
        <v>8.688628232497317</v>
      </c>
      <c r="Q550" s="110">
        <v>9.3992284352290874</v>
      </c>
      <c r="R550" s="110">
        <v>9.1727896094200059</v>
      </c>
      <c r="S550" s="110">
        <v>9.3367046850846158</v>
      </c>
      <c r="T550" s="110">
        <v>9.0503668012094121</v>
      </c>
      <c r="U550" s="110">
        <v>8.7239043811884525</v>
      </c>
      <c r="V550" s="110">
        <v>9.0420700813240842</v>
      </c>
      <c r="W550" s="110">
        <v>9.3045939734853675</v>
      </c>
      <c r="X550" s="110">
        <v>9.4250240935663339</v>
      </c>
      <c r="Y550" s="110">
        <v>9.3901490381041004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55.113624758961805</v>
      </c>
      <c r="D552" s="118">
        <f t="shared" si="268"/>
        <v>60.509533247298165</v>
      </c>
      <c r="E552" s="118">
        <f t="shared" si="268"/>
        <v>60.278823934314318</v>
      </c>
      <c r="F552" s="118">
        <f t="shared" si="268"/>
        <v>59.860762294762878</v>
      </c>
      <c r="G552" s="118">
        <f t="shared" si="268"/>
        <v>59.195299703741327</v>
      </c>
      <c r="H552" s="118">
        <f t="shared" si="268"/>
        <v>60.87848431110573</v>
      </c>
      <c r="I552" s="118">
        <f t="shared" si="268"/>
        <v>56.683882438199532</v>
      </c>
      <c r="J552" s="118">
        <f t="shared" si="268"/>
        <v>59.038596509312185</v>
      </c>
      <c r="K552" s="118">
        <f t="shared" si="268"/>
        <v>61.29147537443697</v>
      </c>
      <c r="L552" s="118">
        <f t="shared" si="268"/>
        <v>62.959626115199136</v>
      </c>
      <c r="M552" s="118">
        <f t="shared" si="268"/>
        <v>65.954722429064731</v>
      </c>
      <c r="N552" s="118">
        <f t="shared" si="268"/>
        <v>63.097147862535643</v>
      </c>
      <c r="O552" s="118">
        <f t="shared" si="268"/>
        <v>56.537516132045504</v>
      </c>
      <c r="P552" s="118">
        <f t="shared" si="268"/>
        <v>54.660689696348612</v>
      </c>
      <c r="Q552" s="118">
        <f t="shared" si="268"/>
        <v>50.999427852323542</v>
      </c>
      <c r="R552" s="118">
        <f t="shared" ref="R552:V552" si="269">R553+R556+R558+R571</f>
        <v>52.60441486278858</v>
      </c>
      <c r="S552" s="118">
        <f t="shared" si="269"/>
        <v>53.027339006164958</v>
      </c>
      <c r="T552" s="118">
        <f t="shared" si="269"/>
        <v>50.06467293203108</v>
      </c>
      <c r="U552" s="118">
        <f t="shared" si="269"/>
        <v>46.904455538228277</v>
      </c>
      <c r="V552" s="118">
        <f t="shared" si="269"/>
        <v>51.410434805926734</v>
      </c>
      <c r="W552" s="118">
        <f t="shared" ref="W552:Y552" si="270">W553+W556+W558+W571</f>
        <v>45.397811000137395</v>
      </c>
      <c r="X552" s="118">
        <f t="shared" si="270"/>
        <v>41.340722652980169</v>
      </c>
      <c r="Y552" s="118">
        <f t="shared" si="270"/>
        <v>36.093518002072535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37.250918618794586</v>
      </c>
      <c r="D553" s="123">
        <f t="shared" si="271"/>
        <v>41.923166558344512</v>
      </c>
      <c r="E553" s="123">
        <f t="shared" si="271"/>
        <v>41.286444216252548</v>
      </c>
      <c r="F553" s="123">
        <f t="shared" si="271"/>
        <v>41.376219331502348</v>
      </c>
      <c r="G553" s="123">
        <f t="shared" si="271"/>
        <v>40.132377754600192</v>
      </c>
      <c r="H553" s="123">
        <f t="shared" si="271"/>
        <v>41.463064337313099</v>
      </c>
      <c r="I553" s="123">
        <f t="shared" si="271"/>
        <v>37.19298745851183</v>
      </c>
      <c r="J553" s="123">
        <f t="shared" si="271"/>
        <v>38.241657982279968</v>
      </c>
      <c r="K553" s="123">
        <f t="shared" si="271"/>
        <v>38.469900007589949</v>
      </c>
      <c r="L553" s="123">
        <f t="shared" si="271"/>
        <v>41.182988776248251</v>
      </c>
      <c r="M553" s="123">
        <f t="shared" si="271"/>
        <v>43.117426416610087</v>
      </c>
      <c r="N553" s="123">
        <f t="shared" si="271"/>
        <v>39.891197130032133</v>
      </c>
      <c r="O553" s="123">
        <f t="shared" si="271"/>
        <v>37.820332609221651</v>
      </c>
      <c r="P553" s="123">
        <f t="shared" si="271"/>
        <v>34.874095004327124</v>
      </c>
      <c r="Q553" s="123">
        <f t="shared" si="271"/>
        <v>31.199783766316894</v>
      </c>
      <c r="R553" s="123">
        <f t="shared" ref="R553:V553" si="272">SUM(R554:R555)</f>
        <v>31.966867883258754</v>
      </c>
      <c r="S553" s="123">
        <f t="shared" si="272"/>
        <v>31.262735872677069</v>
      </c>
      <c r="T553" s="123">
        <f t="shared" si="272"/>
        <v>28.806422360426669</v>
      </c>
      <c r="U553" s="123">
        <f t="shared" si="272"/>
        <v>26.500974774750112</v>
      </c>
      <c r="V553" s="123">
        <f t="shared" si="272"/>
        <v>29.745269803036425</v>
      </c>
      <c r="W553" s="123">
        <f t="shared" ref="W553:Y553" si="273">SUM(W554:W555)</f>
        <v>23.797944274589653</v>
      </c>
      <c r="X553" s="123">
        <f t="shared" si="273"/>
        <v>17.782371189746986</v>
      </c>
      <c r="Y553" s="123">
        <f t="shared" si="273"/>
        <v>13.280738957092581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36.916666795461651</v>
      </c>
      <c r="D554" s="99">
        <v>41.549091031538957</v>
      </c>
      <c r="E554" s="99">
        <v>40.922936437671552</v>
      </c>
      <c r="F554" s="99">
        <v>41.016592108837159</v>
      </c>
      <c r="G554" s="99">
        <v>39.789853156007176</v>
      </c>
      <c r="H554" s="99">
        <v>41.112506114599178</v>
      </c>
      <c r="I554" s="99">
        <v>36.884688505517602</v>
      </c>
      <c r="J554" s="99">
        <v>37.926074889457169</v>
      </c>
      <c r="K554" s="99">
        <v>38.156201968705687</v>
      </c>
      <c r="L554" s="99">
        <v>40.847736933956234</v>
      </c>
      <c r="M554" s="99">
        <v>42.767736535283767</v>
      </c>
      <c r="N554" s="99">
        <v>39.576931147113847</v>
      </c>
      <c r="O554" s="99">
        <v>37.521765102110024</v>
      </c>
      <c r="P554" s="99">
        <v>34.602544019879225</v>
      </c>
      <c r="Q554" s="99">
        <v>30.957482215602685</v>
      </c>
      <c r="R554" s="99">
        <v>31.720359298381723</v>
      </c>
      <c r="S554" s="99">
        <v>31.021341554435825</v>
      </c>
      <c r="T554" s="99">
        <v>28.585251707163177</v>
      </c>
      <c r="U554" s="99">
        <v>26.298417789444297</v>
      </c>
      <c r="V554" s="99">
        <v>29.516989936738618</v>
      </c>
      <c r="W554" s="99">
        <v>23.614734429685981</v>
      </c>
      <c r="X554" s="99">
        <v>17.646001797896112</v>
      </c>
      <c r="Y554" s="99">
        <v>13.178572957129273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0.33425182333293757</v>
      </c>
      <c r="D555" s="99">
        <v>0.37407552680555672</v>
      </c>
      <c r="E555" s="99">
        <v>0.36350777858099731</v>
      </c>
      <c r="F555" s="99">
        <v>0.35962722266518599</v>
      </c>
      <c r="G555" s="99">
        <v>0.34252459859301293</v>
      </c>
      <c r="H555" s="99">
        <v>0.35055822271392156</v>
      </c>
      <c r="I555" s="99">
        <v>0.30829895299423088</v>
      </c>
      <c r="J555" s="99">
        <v>0.31558309282280023</v>
      </c>
      <c r="K555" s="99">
        <v>0.31369803888426367</v>
      </c>
      <c r="L555" s="99">
        <v>0.33525184229201671</v>
      </c>
      <c r="M555" s="99">
        <v>0.34968988132632256</v>
      </c>
      <c r="N555" s="99">
        <v>0.314265982918283</v>
      </c>
      <c r="O555" s="99">
        <v>0.29856750711162783</v>
      </c>
      <c r="P555" s="99">
        <v>0.27155098444790099</v>
      </c>
      <c r="Q555" s="99">
        <v>0.24230155071420975</v>
      </c>
      <c r="R555" s="99">
        <v>0.24650858487703051</v>
      </c>
      <c r="S555" s="99">
        <v>0.2413943182412441</v>
      </c>
      <c r="T555" s="99">
        <v>0.22117065326349339</v>
      </c>
      <c r="U555" s="99">
        <v>0.20255698530581354</v>
      </c>
      <c r="V555" s="99">
        <v>0.22827986629780575</v>
      </c>
      <c r="W555" s="99">
        <v>0.18320984490367359</v>
      </c>
      <c r="X555" s="99">
        <v>0.13636939185087388</v>
      </c>
      <c r="Y555" s="99">
        <v>0.1021659999633073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1.1381338008565318</v>
      </c>
      <c r="D556" s="123">
        <f t="shared" si="274"/>
        <v>0.87208393005902207</v>
      </c>
      <c r="E556" s="123">
        <f t="shared" si="274"/>
        <v>1.2602818403875415</v>
      </c>
      <c r="F556" s="123">
        <f t="shared" si="274"/>
        <v>0.68150588279228386</v>
      </c>
      <c r="G556" s="123">
        <f t="shared" si="274"/>
        <v>0.70507783140451064</v>
      </c>
      <c r="H556" s="123">
        <f t="shared" si="274"/>
        <v>0.73609049621419709</v>
      </c>
      <c r="I556" s="123">
        <f t="shared" si="274"/>
        <v>1.1697842356703392</v>
      </c>
      <c r="J556" s="123">
        <f t="shared" si="274"/>
        <v>0.85227750647388856</v>
      </c>
      <c r="K556" s="123">
        <f t="shared" si="274"/>
        <v>2.2940465110457433</v>
      </c>
      <c r="L556" s="123">
        <f t="shared" si="274"/>
        <v>0.83403847701318412</v>
      </c>
      <c r="M556" s="123">
        <f t="shared" si="274"/>
        <v>1.0369771981933387</v>
      </c>
      <c r="N556" s="123">
        <f t="shared" si="274"/>
        <v>4.6492946572297633</v>
      </c>
      <c r="O556" s="123">
        <f t="shared" si="274"/>
        <v>0.86088622146779192</v>
      </c>
      <c r="P556" s="123">
        <f t="shared" si="274"/>
        <v>2.0157765378620107</v>
      </c>
      <c r="Q556" s="123">
        <f t="shared" si="274"/>
        <v>1.1021112319306514</v>
      </c>
      <c r="R556" s="123">
        <f t="shared" si="274"/>
        <v>2.2145299202527857</v>
      </c>
      <c r="S556" s="123">
        <f t="shared" si="274"/>
        <v>2.6023439175648071</v>
      </c>
      <c r="T556" s="123">
        <f t="shared" si="274"/>
        <v>2.0362682657395914</v>
      </c>
      <c r="U556" s="123">
        <f t="shared" si="274"/>
        <v>1.6117372559288212</v>
      </c>
      <c r="V556" s="123">
        <f t="shared" si="274"/>
        <v>1.7261338514066258</v>
      </c>
      <c r="W556" s="123">
        <f t="shared" si="274"/>
        <v>0.88219579475796417</v>
      </c>
      <c r="X556" s="123">
        <f t="shared" si="274"/>
        <v>2.2452472414600169</v>
      </c>
      <c r="Y556" s="123">
        <f t="shared" si="274"/>
        <v>1.3435996298350044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1.1381338008565318</v>
      </c>
      <c r="D557" s="99">
        <f>RES_hhdet_in_tess!D86</f>
        <v>0.87208393005902207</v>
      </c>
      <c r="E557" s="99">
        <f>RES_hhdet_in_tess!E86</f>
        <v>1.2602818403875415</v>
      </c>
      <c r="F557" s="99">
        <f>RES_hhdet_in_tess!F86</f>
        <v>0.68150588279228386</v>
      </c>
      <c r="G557" s="99">
        <f>RES_hhdet_in_tess!G86</f>
        <v>0.70507783140451064</v>
      </c>
      <c r="H557" s="99">
        <f>RES_hhdet_in_tess!H86</f>
        <v>0.73609049621419709</v>
      </c>
      <c r="I557" s="99">
        <f>RES_hhdet_in_tess!I86</f>
        <v>1.1697842356703392</v>
      </c>
      <c r="J557" s="99">
        <f>RES_hhdet_in_tess!J86</f>
        <v>0.85227750647388856</v>
      </c>
      <c r="K557" s="99">
        <f>RES_hhdet_in_tess!K86</f>
        <v>2.2940465110457433</v>
      </c>
      <c r="L557" s="99">
        <f>RES_hhdet_in_tess!L86</f>
        <v>0.83403847701318412</v>
      </c>
      <c r="M557" s="99">
        <f>RES_hhdet_in_tess!M86</f>
        <v>1.0369771981933387</v>
      </c>
      <c r="N557" s="99">
        <f>RES_hhdet_in_tess!N86</f>
        <v>4.6492946572297633</v>
      </c>
      <c r="O557" s="99">
        <f>RES_hhdet_in_tess!O86</f>
        <v>0.86088622146779192</v>
      </c>
      <c r="P557" s="99">
        <f>RES_hhdet_in_tess!P86</f>
        <v>2.0157765378620107</v>
      </c>
      <c r="Q557" s="99">
        <f>RES_hhdet_in_tess!Q86</f>
        <v>1.1021112319306514</v>
      </c>
      <c r="R557" s="99">
        <f>RES_hhdet_in_tess!R86</f>
        <v>2.2145299202527857</v>
      </c>
      <c r="S557" s="99">
        <f>RES_hhdet_in_tess!S86</f>
        <v>2.6023439175648071</v>
      </c>
      <c r="T557" s="99">
        <f>RES_hhdet_in_tess!T86</f>
        <v>2.0362682657395914</v>
      </c>
      <c r="U557" s="99">
        <f>RES_hhdet_in_tess!U86</f>
        <v>1.6117372559288212</v>
      </c>
      <c r="V557" s="99">
        <f>RES_hhdet_in_tess!V86</f>
        <v>1.7261338514066258</v>
      </c>
      <c r="W557" s="99">
        <f>RES_hhdet_in_tess!W86</f>
        <v>0.88219579475796417</v>
      </c>
      <c r="X557" s="99">
        <f>RES_hhdet_in_tess!X86</f>
        <v>2.2452472414600169</v>
      </c>
      <c r="Y557" s="99">
        <f>RES_hhdet_in_tess!Y86</f>
        <v>1.3435996298350044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9.8792701365744744</v>
      </c>
      <c r="D558" s="123">
        <v>11.041263810237769</v>
      </c>
      <c r="E558" s="123">
        <v>10.765307703205471</v>
      </c>
      <c r="F558" s="123">
        <v>10.483627488106402</v>
      </c>
      <c r="G558" s="123">
        <v>11.040742196764787</v>
      </c>
      <c r="H558" s="123">
        <v>11.26065146504105</v>
      </c>
      <c r="I558" s="123">
        <v>10.850966569467394</v>
      </c>
      <c r="J558" s="123">
        <v>12.260305917040874</v>
      </c>
      <c r="K558" s="123">
        <v>12.691314567706639</v>
      </c>
      <c r="L558" s="123">
        <v>13.24575127083204</v>
      </c>
      <c r="M558" s="123">
        <v>13.622728547989468</v>
      </c>
      <c r="N558" s="123">
        <v>11.562653523508224</v>
      </c>
      <c r="O558" s="123">
        <v>11.171302528211415</v>
      </c>
      <c r="P558" s="123">
        <v>11.199748462391076</v>
      </c>
      <c r="Q558" s="123">
        <v>11.101217828855846</v>
      </c>
      <c r="R558" s="123">
        <v>11.051835902065182</v>
      </c>
      <c r="S558" s="123">
        <v>11.597855221117761</v>
      </c>
      <c r="T558" s="123">
        <v>11.720567156650411</v>
      </c>
      <c r="U558" s="123">
        <v>11.441848716632178</v>
      </c>
      <c r="V558" s="123">
        <v>12.092862620270337</v>
      </c>
      <c r="W558" s="123">
        <v>12.566172384328588</v>
      </c>
      <c r="X558" s="123">
        <v>13.027540361713026</v>
      </c>
      <c r="Y558" s="123">
        <v>13.184939366436252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10.80360865707768</v>
      </c>
      <c r="D559" s="99">
        <v>10.467101218078689</v>
      </c>
      <c r="E559" s="99">
        <v>9.8562603689867316</v>
      </c>
      <c r="F559" s="99">
        <v>10.981261814144247</v>
      </c>
      <c r="G559" s="99">
        <v>11.155854566764763</v>
      </c>
      <c r="H559" s="99">
        <v>10.943309788512078</v>
      </c>
      <c r="I559" s="99">
        <v>10.957977224330229</v>
      </c>
      <c r="J559" s="99">
        <v>12.115586918459183</v>
      </c>
      <c r="K559" s="99">
        <v>13.007646887495985</v>
      </c>
      <c r="L559" s="99">
        <v>13.246907384354181</v>
      </c>
      <c r="M559" s="99">
        <v>13.569648377671282</v>
      </c>
      <c r="N559" s="99">
        <v>12.650806501418245</v>
      </c>
      <c r="O559" s="99">
        <v>12.49410855990042</v>
      </c>
      <c r="P559" s="99">
        <v>12.510018949467355</v>
      </c>
      <c r="Q559" s="99">
        <v>9.959959762663809</v>
      </c>
      <c r="R559" s="99">
        <v>10.906122089410005</v>
      </c>
      <c r="S559" s="99">
        <v>11.544543472990608</v>
      </c>
      <c r="T559" s="99">
        <v>11.413104258174057</v>
      </c>
      <c r="U559" s="99">
        <v>10.988549187436963</v>
      </c>
      <c r="V559" s="99">
        <v>13.662295545113487</v>
      </c>
      <c r="W559" s="99">
        <v>12.556163256664572</v>
      </c>
      <c r="X559" s="99">
        <v>12.655785142839076</v>
      </c>
      <c r="Y559" s="99">
        <v>12.684400066301182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13.268785140966042</v>
      </c>
      <c r="M560" s="99">
        <v>13.587569340687251</v>
      </c>
      <c r="N560" s="99">
        <v>12.661870656562261</v>
      </c>
      <c r="O560" s="99">
        <v>12.498055412456385</v>
      </c>
      <c r="P560" s="99">
        <v>12.512886621168255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13.643341323205313</v>
      </c>
      <c r="W560" s="99">
        <v>0</v>
      </c>
      <c r="X560" s="99">
        <v>12.64904085688447</v>
      </c>
      <c r="Y560" s="99">
        <v>12.712705230426096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4.5949907433429411</v>
      </c>
      <c r="M561" s="102">
        <v>4.5542762241903425</v>
      </c>
      <c r="N561" s="102">
        <v>3.9631081399527659</v>
      </c>
      <c r="O561" s="102">
        <v>4.1812301178141231</v>
      </c>
      <c r="P561" s="102">
        <v>4.3497887712724825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4.9651768526410427</v>
      </c>
      <c r="W561" s="102">
        <v>0</v>
      </c>
      <c r="X561" s="102">
        <v>4.6394788404514165</v>
      </c>
      <c r="Y561" s="102">
        <v>4.6048148279830112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8.673794397623098</v>
      </c>
      <c r="M562" s="105">
        <v>9.0332931164969086</v>
      </c>
      <c r="N562" s="105">
        <v>8.6987625166094951</v>
      </c>
      <c r="O562" s="105">
        <v>8.3168252946422623</v>
      </c>
      <c r="P562" s="105">
        <v>8.1630978498957703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8.6781644705642691</v>
      </c>
      <c r="W562" s="105">
        <v>0</v>
      </c>
      <c r="X562" s="105">
        <v>8.009562016433053</v>
      </c>
      <c r="Y562" s="105">
        <v>8.1078904024430845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10.738254258117871</v>
      </c>
      <c r="D563" s="102">
        <v>10.15094415417763</v>
      </c>
      <c r="E563" s="102">
        <v>10.550560374079385</v>
      </c>
      <c r="F563" s="102">
        <v>10.703507350085555</v>
      </c>
      <c r="G563" s="102">
        <v>10.970350495434847</v>
      </c>
      <c r="H563" s="102">
        <v>11.26446199338635</v>
      </c>
      <c r="I563" s="102">
        <v>11.313097419990347</v>
      </c>
      <c r="J563" s="102">
        <v>12.012564758423022</v>
      </c>
      <c r="K563" s="102">
        <v>12.582556033115681</v>
      </c>
      <c r="L563" s="102">
        <v>13.04137133222966</v>
      </c>
      <c r="M563" s="102">
        <v>13.400500969090883</v>
      </c>
      <c r="N563" s="102">
        <v>11.846972533642088</v>
      </c>
      <c r="O563" s="102">
        <v>11.216779969410169</v>
      </c>
      <c r="P563" s="102">
        <v>11.45558128284401</v>
      </c>
      <c r="Q563" s="102">
        <v>11.680973768935793</v>
      </c>
      <c r="R563" s="102">
        <v>10.634108939485033</v>
      </c>
      <c r="S563" s="102">
        <v>11.034366114082326</v>
      </c>
      <c r="T563" s="102">
        <v>11.493875377440759</v>
      </c>
      <c r="U563" s="102">
        <v>11.127190823893798</v>
      </c>
      <c r="V563" s="102">
        <v>12.284666523195538</v>
      </c>
      <c r="W563" s="102">
        <v>13.549972566484456</v>
      </c>
      <c r="X563" s="102">
        <v>13.182024432535878</v>
      </c>
      <c r="Y563" s="102">
        <v>11.838123063423041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13.076143222695794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X564" s="105">
        <v>13.544969096272284</v>
      </c>
      <c r="Y564" s="105">
        <v>0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4.469817143714744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X565" s="99">
        <v>2.7662381134669278</v>
      </c>
      <c r="Y565" s="99">
        <v>0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8.6063260789810503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X566" s="99">
        <v>10.778730982805357</v>
      </c>
      <c r="Y566" s="99">
        <v>0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9.8633494077860782</v>
      </c>
      <c r="D567" s="102">
        <v>11.053655706057233</v>
      </c>
      <c r="E567" s="102">
        <v>10.784516108113733</v>
      </c>
      <c r="F567" s="102">
        <v>10.469114069916598</v>
      </c>
      <c r="G567" s="102">
        <v>11.038340961714962</v>
      </c>
      <c r="H567" s="102">
        <v>11.267339596292768</v>
      </c>
      <c r="I567" s="102">
        <v>10.84655345000502</v>
      </c>
      <c r="J567" s="102">
        <v>12.272013774978028</v>
      </c>
      <c r="K567" s="102">
        <v>12.675092283749054</v>
      </c>
      <c r="L567" s="102">
        <v>13.237441416181763</v>
      </c>
      <c r="M567" s="102">
        <v>13.625500745402471</v>
      </c>
      <c r="N567" s="102">
        <v>11.508730170908949</v>
      </c>
      <c r="O567" s="102">
        <v>11.088515934469934</v>
      </c>
      <c r="P567" s="102">
        <v>11.188958982220102</v>
      </c>
      <c r="Q567" s="102">
        <v>11.118482182112519</v>
      </c>
      <c r="R567" s="102">
        <v>11.057864871120341</v>
      </c>
      <c r="S567" s="102">
        <v>11.602723279018255</v>
      </c>
      <c r="T567" s="102">
        <v>11.726465750672789</v>
      </c>
      <c r="U567" s="102">
        <v>11.45354603938995</v>
      </c>
      <c r="V567" s="102">
        <v>12.060470469073707</v>
      </c>
      <c r="W567" s="102">
        <v>12.565767612729211</v>
      </c>
      <c r="X567" s="102">
        <v>13.037652498590859</v>
      </c>
      <c r="Y567" s="102">
        <v>13.19504183018171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13.260412582434638</v>
      </c>
      <c r="M568" s="105">
        <v>13.641857320905658</v>
      </c>
      <c r="N568" s="105">
        <v>11.507629407719318</v>
      </c>
      <c r="O568" s="105">
        <v>11.082401385500129</v>
      </c>
      <c r="P568" s="105">
        <v>11.177494506738464</v>
      </c>
      <c r="Q568" s="105">
        <v>11.086661475663304</v>
      </c>
      <c r="R568" s="105">
        <v>11.0285515192564</v>
      </c>
      <c r="S568" s="105">
        <v>11.58456397119229</v>
      </c>
      <c r="T568" s="105">
        <v>11.736791040610701</v>
      </c>
      <c r="U568" s="105">
        <v>11.458161083938553</v>
      </c>
      <c r="V568" s="105">
        <v>12.05428868946977</v>
      </c>
      <c r="W568" s="105">
        <v>12.556147065897788</v>
      </c>
      <c r="X568" s="105">
        <v>13.034507574024648</v>
      </c>
      <c r="Y568" s="105">
        <v>13.183421359482846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4.5923699895675405</v>
      </c>
      <c r="M569" s="99">
        <v>4.5733031845526826</v>
      </c>
      <c r="N569" s="99">
        <v>3.5959541326195916</v>
      </c>
      <c r="O569" s="99">
        <v>3.7035000957629447</v>
      </c>
      <c r="P569" s="99">
        <v>3.8827299790340026</v>
      </c>
      <c r="Q569" s="99">
        <v>3.6124592260845567</v>
      </c>
      <c r="R569" s="99">
        <v>3.8759716893651062</v>
      </c>
      <c r="S569" s="99">
        <v>4.3392137739509371</v>
      </c>
      <c r="T569" s="99">
        <v>4.1686562034607784</v>
      </c>
      <c r="U569" s="99">
        <v>4.0686852202410417</v>
      </c>
      <c r="V569" s="99">
        <v>4.388263097786604</v>
      </c>
      <c r="W569" s="99">
        <v>4.606365451090352</v>
      </c>
      <c r="X569" s="99">
        <v>4.7818644847496321</v>
      </c>
      <c r="Y569" s="99">
        <v>4.7926180648293544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8.6680425928670992</v>
      </c>
      <c r="M570" s="99">
        <v>9.0685541363529723</v>
      </c>
      <c r="N570" s="99">
        <v>7.9116752750997277</v>
      </c>
      <c r="O570" s="99">
        <v>7.3789012897371844</v>
      </c>
      <c r="P570" s="99">
        <v>7.294764527704463</v>
      </c>
      <c r="Q570" s="99">
        <v>7.474202249578747</v>
      </c>
      <c r="R570" s="99">
        <v>7.1525798298912946</v>
      </c>
      <c r="S570" s="99">
        <v>7.2453501972413523</v>
      </c>
      <c r="T570" s="99">
        <v>7.5681348371499224</v>
      </c>
      <c r="U570" s="99">
        <v>7.38947586369751</v>
      </c>
      <c r="V570" s="99">
        <v>7.6660255916831641</v>
      </c>
      <c r="W570" s="99">
        <v>7.9497816148074367</v>
      </c>
      <c r="X570" s="99">
        <v>8.2526430892750184</v>
      </c>
      <c r="Y570" s="99">
        <v>8.3908032946534927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6.8453022027362156</v>
      </c>
      <c r="D571" s="123">
        <v>6.673018948656857</v>
      </c>
      <c r="E571" s="123">
        <v>6.966790174468759</v>
      </c>
      <c r="F571" s="123">
        <v>7.3194095923618399</v>
      </c>
      <c r="G571" s="123">
        <v>7.3171019209718349</v>
      </c>
      <c r="H571" s="123">
        <v>7.4186780125373861</v>
      </c>
      <c r="I571" s="123">
        <v>7.4701441745499677</v>
      </c>
      <c r="J571" s="123">
        <v>7.684355103517456</v>
      </c>
      <c r="K571" s="123">
        <v>7.8362142880946353</v>
      </c>
      <c r="L571" s="123">
        <v>7.6968475911056649</v>
      </c>
      <c r="M571" s="123">
        <v>8.1775902662718387</v>
      </c>
      <c r="N571" s="123">
        <v>6.994002551765516</v>
      </c>
      <c r="O571" s="123">
        <v>6.6849947731446475</v>
      </c>
      <c r="P571" s="123">
        <v>6.5710696917684031</v>
      </c>
      <c r="Q571" s="123">
        <v>7.5963150252201519</v>
      </c>
      <c r="R571" s="123">
        <v>7.3711811572118577</v>
      </c>
      <c r="S571" s="123">
        <v>7.5644039948053168</v>
      </c>
      <c r="T571" s="123">
        <v>7.5014151492144077</v>
      </c>
      <c r="U571" s="123">
        <v>7.3498947909171592</v>
      </c>
      <c r="V571" s="123">
        <v>7.8461685312133449</v>
      </c>
      <c r="W571" s="123">
        <v>8.1514985464611875</v>
      </c>
      <c r="X571" s="123">
        <v>8.2855638600601456</v>
      </c>
      <c r="Y571" s="123">
        <v>8.2842400487086945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6.7039875036097438</v>
      </c>
      <c r="D572" s="99">
        <v>7.0388814558828807</v>
      </c>
      <c r="E572" s="99">
        <v>6.6620515434630416</v>
      </c>
      <c r="F572" s="99">
        <v>7.6736089537607608</v>
      </c>
      <c r="G572" s="99">
        <v>7.2860213652112318</v>
      </c>
      <c r="H572" s="99">
        <v>7.3087793549605129</v>
      </c>
      <c r="I572" s="99">
        <v>7.5539844275158314</v>
      </c>
      <c r="J572" s="99">
        <v>7.7528487022043944</v>
      </c>
      <c r="K572" s="99">
        <v>7.9150132609552477</v>
      </c>
      <c r="L572" s="99">
        <v>7.7787182124662424</v>
      </c>
      <c r="M572" s="99">
        <v>7.8963733826301556</v>
      </c>
      <c r="N572" s="99">
        <v>7.1356023293488287</v>
      </c>
      <c r="O572" s="99">
        <v>6.548832316820187</v>
      </c>
      <c r="P572" s="99">
        <v>5.8646401454742536</v>
      </c>
      <c r="Q572" s="99">
        <v>8.1165613714038347</v>
      </c>
      <c r="R572" s="99">
        <v>7.7639530129262697</v>
      </c>
      <c r="S572" s="99">
        <v>7.5961200060627556</v>
      </c>
      <c r="T572" s="99">
        <v>7.4258178511363617</v>
      </c>
      <c r="U572" s="99">
        <v>7.1449310927236214</v>
      </c>
      <c r="V572" s="99">
        <v>8.9602269654015121</v>
      </c>
      <c r="W572" s="99">
        <v>8.1907586309705085</v>
      </c>
      <c r="X572" s="99">
        <v>8.1284886693271243</v>
      </c>
      <c r="Y572" s="99">
        <v>8.0393697436672387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6.7621899168714599</v>
      </c>
      <c r="D573" s="99">
        <v>6.4747560739122241</v>
      </c>
      <c r="E573" s="99">
        <v>7.5064311379891846</v>
      </c>
      <c r="F573" s="99">
        <v>7.7402983144283928</v>
      </c>
      <c r="G573" s="99">
        <v>7.6151051134051606</v>
      </c>
      <c r="H573" s="99">
        <v>8.01978264074795</v>
      </c>
      <c r="I573" s="99">
        <v>7.436929667865785</v>
      </c>
      <c r="J573" s="99">
        <v>7.0054828706203853</v>
      </c>
      <c r="K573" s="99">
        <v>7.8214303424847964</v>
      </c>
      <c r="L573" s="99">
        <v>6.8601774350289659</v>
      </c>
      <c r="M573" s="99">
        <v>8.4800729720829704</v>
      </c>
      <c r="N573" s="99">
        <v>7.0435974274563753</v>
      </c>
      <c r="O573" s="99">
        <v>6.622049411243947</v>
      </c>
      <c r="P573" s="99">
        <v>6.1698910425710922</v>
      </c>
      <c r="Q573" s="99">
        <v>9.0131113050532061</v>
      </c>
      <c r="R573" s="99">
        <v>7.3853378897737567</v>
      </c>
      <c r="S573" s="99">
        <v>7.2519022054572684</v>
      </c>
      <c r="T573" s="99">
        <v>7.4386751024767843</v>
      </c>
      <c r="U573" s="99">
        <v>7.1149148709307415</v>
      </c>
      <c r="V573" s="99">
        <v>7.8416327656253042</v>
      </c>
      <c r="W573" s="99">
        <v>8.6664884501460211</v>
      </c>
      <c r="X573" s="99">
        <v>8.4505655332422407</v>
      </c>
      <c r="Y573" s="99">
        <v>7.5267538948726589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6.862543609444292</v>
      </c>
      <c r="D574" s="110">
        <v>6.7150514195927835</v>
      </c>
      <c r="E574" s="110">
        <v>6.8634349721013921</v>
      </c>
      <c r="F574" s="110">
        <v>7.227120235002416</v>
      </c>
      <c r="G574" s="110">
        <v>7.2882925370510145</v>
      </c>
      <c r="H574" s="110">
        <v>7.3667172469247344</v>
      </c>
      <c r="I574" s="110">
        <v>7.4696557563544621</v>
      </c>
      <c r="J574" s="110">
        <v>7.7890074808297838</v>
      </c>
      <c r="K574" s="110">
        <v>7.8305581260687527</v>
      </c>
      <c r="L574" s="110">
        <v>7.8403500344494885</v>
      </c>
      <c r="M574" s="110">
        <v>8.1571110004720548</v>
      </c>
      <c r="N574" s="110">
        <v>6.9767432542859273</v>
      </c>
      <c r="O574" s="110">
        <v>6.7126248763435932</v>
      </c>
      <c r="P574" s="110">
        <v>6.7181871136760067</v>
      </c>
      <c r="Q574" s="110">
        <v>7.3580257178137707</v>
      </c>
      <c r="R574" s="110">
        <v>7.3007993800617657</v>
      </c>
      <c r="S574" s="110">
        <v>7.5841526915752517</v>
      </c>
      <c r="T574" s="110">
        <v>7.511108901845116</v>
      </c>
      <c r="U574" s="110">
        <v>7.3871422523777195</v>
      </c>
      <c r="V574" s="110">
        <v>7.7834158151405886</v>
      </c>
      <c r="W574" s="110">
        <v>8.1071486744135832</v>
      </c>
      <c r="X574" s="110">
        <v>8.2841315767597496</v>
      </c>
      <c r="Y574" s="110">
        <v>8.3171365879546446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0.35673143805139668</v>
      </c>
      <c r="D576" s="118">
        <f t="shared" si="275"/>
        <v>0.63065227069032537</v>
      </c>
      <c r="E576" s="118">
        <f t="shared" si="275"/>
        <v>0.55752356562375194</v>
      </c>
      <c r="F576" s="118">
        <f t="shared" si="275"/>
        <v>0.41230257751183325</v>
      </c>
      <c r="G576" s="118">
        <f t="shared" si="275"/>
        <v>0.29865433394653251</v>
      </c>
      <c r="H576" s="118">
        <f t="shared" si="275"/>
        <v>0.29783549345474714</v>
      </c>
      <c r="I576" s="118">
        <f t="shared" si="275"/>
        <v>0.26052467889250869</v>
      </c>
      <c r="J576" s="118">
        <f t="shared" si="275"/>
        <v>0.37470455383183876</v>
      </c>
      <c r="K576" s="118">
        <f t="shared" si="275"/>
        <v>0.46214126200242395</v>
      </c>
      <c r="L576" s="118">
        <f t="shared" si="275"/>
        <v>0.40592371252709547</v>
      </c>
      <c r="M576" s="118">
        <f t="shared" si="275"/>
        <v>0.4800514847286621</v>
      </c>
      <c r="N576" s="118">
        <f t="shared" si="275"/>
        <v>0.27009136373321274</v>
      </c>
      <c r="O576" s="118">
        <f t="shared" si="275"/>
        <v>0.31823530979840087</v>
      </c>
      <c r="P576" s="118">
        <f t="shared" si="275"/>
        <v>0.29648513579733027</v>
      </c>
      <c r="Q576" s="118">
        <f t="shared" si="275"/>
        <v>0.34959072659399898</v>
      </c>
      <c r="R576" s="118">
        <f t="shared" ref="R576:V576" si="276">R577+R580+R582+R595</f>
        <v>0.29043872788562286</v>
      </c>
      <c r="S576" s="118">
        <f t="shared" si="276"/>
        <v>0.1829122823612887</v>
      </c>
      <c r="T576" s="118">
        <f t="shared" si="276"/>
        <v>0.16620030867416857</v>
      </c>
      <c r="U576" s="118">
        <f t="shared" si="276"/>
        <v>0.20556755894502354</v>
      </c>
      <c r="V576" s="118">
        <f t="shared" si="276"/>
        <v>0.22485291052917367</v>
      </c>
      <c r="W576" s="118">
        <f t="shared" ref="W576:Y576" si="277">W577+W580+W582+W595</f>
        <v>0.22889967331873023</v>
      </c>
      <c r="X576" s="118">
        <f t="shared" si="277"/>
        <v>0.12833684901345691</v>
      </c>
      <c r="Y576" s="118">
        <f t="shared" si="277"/>
        <v>6.5586040124957806E-2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2.4984758722737217E-2</v>
      </c>
      <c r="D582" s="123">
        <v>1.6846643162900181E-2</v>
      </c>
      <c r="E582" s="123">
        <v>2.4603280781955426E-2</v>
      </c>
      <c r="F582" s="123">
        <v>2.6820028266097203E-2</v>
      </c>
      <c r="G582" s="123">
        <v>2.9607995036725513E-2</v>
      </c>
      <c r="H582" s="123">
        <v>2.9595987282383874E-2</v>
      </c>
      <c r="I582" s="123">
        <v>1.9830591965117127E-2</v>
      </c>
      <c r="J582" s="123">
        <v>1.4874646383922691E-2</v>
      </c>
      <c r="K582" s="123">
        <v>1.8920672725859383E-2</v>
      </c>
      <c r="L582" s="123">
        <v>1.9470974924170721E-2</v>
      </c>
      <c r="M582" s="123">
        <v>2.5875808302837505E-2</v>
      </c>
      <c r="N582" s="123">
        <v>1.7590586366775823E-2</v>
      </c>
      <c r="O582" s="123">
        <v>1.6804796808359647E-2</v>
      </c>
      <c r="P582" s="123">
        <v>1.0079940747396206E-2</v>
      </c>
      <c r="Q582" s="123">
        <v>2.9357227691573376E-3</v>
      </c>
      <c r="R582" s="123">
        <v>2.2359371981326265E-3</v>
      </c>
      <c r="S582" s="123">
        <v>5.9023945991253709E-3</v>
      </c>
      <c r="T582" s="123">
        <v>9.020037887233984E-3</v>
      </c>
      <c r="U582" s="123">
        <v>1.1354774482028344E-2</v>
      </c>
      <c r="V582" s="123">
        <v>1.0069490773452471E-2</v>
      </c>
      <c r="W582" s="123">
        <v>6.4274696862202003E-3</v>
      </c>
      <c r="X582" s="123">
        <v>9.3354515613807841E-4</v>
      </c>
      <c r="Y582" s="123">
        <v>1.9039023241902342E-3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4.7376319136284835</v>
      </c>
      <c r="D587" s="102">
        <v>4.462667713257443</v>
      </c>
      <c r="E587" s="102">
        <v>4.6197315667472481</v>
      </c>
      <c r="F587" s="102">
        <v>4.6676526512795871</v>
      </c>
      <c r="G587" s="102">
        <v>4.76252191959329</v>
      </c>
      <c r="H587" s="102">
        <v>4.8663862093470911</v>
      </c>
      <c r="I587" s="102">
        <v>4.8613279731629992</v>
      </c>
      <c r="J587" s="102">
        <v>5.1300661868840178</v>
      </c>
      <c r="K587" s="102">
        <v>5.3342642993203757</v>
      </c>
      <c r="L587" s="102">
        <v>5.4818365378038303</v>
      </c>
      <c r="M587" s="102">
        <v>5.5369649978992115</v>
      </c>
      <c r="N587" s="102">
        <v>4.7615313612253027</v>
      </c>
      <c r="O587" s="102">
        <v>4.3353527494922401</v>
      </c>
      <c r="P587" s="102">
        <v>4.2308985194706574</v>
      </c>
      <c r="Q587" s="102">
        <v>4.1481762728193177</v>
      </c>
      <c r="R587" s="102">
        <v>3.6844518463228804</v>
      </c>
      <c r="S587" s="102">
        <v>3.7383706237190557</v>
      </c>
      <c r="T587" s="102">
        <v>3.8181596739358463</v>
      </c>
      <c r="U587" s="102">
        <v>3.6360002448217696</v>
      </c>
      <c r="V587" s="102">
        <v>3.9632851761840349</v>
      </c>
      <c r="W587" s="102">
        <v>4.3376655650596057</v>
      </c>
      <c r="X587" s="102">
        <v>4.2015988861450335</v>
      </c>
      <c r="Y587" s="102">
        <v>3.7649900644072147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1.8788520249525196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X588" s="105">
        <v>0.881702430141733</v>
      </c>
      <c r="Y588" s="105">
        <v>0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1.8788520249525196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X589" s="99">
        <v>0.881702430141733</v>
      </c>
      <c r="Y589" s="99">
        <v>0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0.33174667932865948</v>
      </c>
      <c r="D595" s="123">
        <v>0.61380562752742518</v>
      </c>
      <c r="E595" s="123">
        <v>0.53292028484179654</v>
      </c>
      <c r="F595" s="123">
        <v>0.38548254924573605</v>
      </c>
      <c r="G595" s="123">
        <v>0.269046338909807</v>
      </c>
      <c r="H595" s="123">
        <v>0.26823950617236325</v>
      </c>
      <c r="I595" s="123">
        <v>0.24069408692739155</v>
      </c>
      <c r="J595" s="123">
        <v>0.3598299074479161</v>
      </c>
      <c r="K595" s="123">
        <v>0.44322058927656455</v>
      </c>
      <c r="L595" s="123">
        <v>0.38645273760292476</v>
      </c>
      <c r="M595" s="123">
        <v>0.45417567642582463</v>
      </c>
      <c r="N595" s="123">
        <v>0.25250077736643689</v>
      </c>
      <c r="O595" s="123">
        <v>0.3014305129900412</v>
      </c>
      <c r="P595" s="123">
        <v>0.28640519504993406</v>
      </c>
      <c r="Q595" s="123">
        <v>0.34665500382484166</v>
      </c>
      <c r="R595" s="123">
        <v>0.28820279068749022</v>
      </c>
      <c r="S595" s="123">
        <v>0.17700988776216334</v>
      </c>
      <c r="T595" s="123">
        <v>0.15718027078693458</v>
      </c>
      <c r="U595" s="123">
        <v>0.1942127844629952</v>
      </c>
      <c r="V595" s="123">
        <v>0.21478341975572118</v>
      </c>
      <c r="W595" s="123">
        <v>0.22247220363251002</v>
      </c>
      <c r="X595" s="123">
        <v>0.12740330385731882</v>
      </c>
      <c r="Y595" s="123">
        <v>6.3682137800767577E-2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2.7091598793921832</v>
      </c>
      <c r="D597" s="99">
        <v>2.5913325272554801</v>
      </c>
      <c r="E597" s="99">
        <v>3.0011390876560964</v>
      </c>
      <c r="F597" s="99">
        <v>3.0914601686897352</v>
      </c>
      <c r="G597" s="99">
        <v>3.0383347354922532</v>
      </c>
      <c r="H597" s="99">
        <v>3.1965131761397343</v>
      </c>
      <c r="I597" s="99">
        <v>2.9611620622632171</v>
      </c>
      <c r="J597" s="99">
        <v>2.7865161397598577</v>
      </c>
      <c r="K597" s="99">
        <v>3.1078855012682594</v>
      </c>
      <c r="L597" s="99">
        <v>2.7231393559111399</v>
      </c>
      <c r="M597" s="99">
        <v>3.3635429880479144</v>
      </c>
      <c r="N597" s="99">
        <v>2.7925669656180694</v>
      </c>
      <c r="O597" s="99">
        <v>2.6247562003555016</v>
      </c>
      <c r="P597" s="99">
        <v>2.443769513706759</v>
      </c>
      <c r="Q597" s="99">
        <v>3.5594472044817675</v>
      </c>
      <c r="R597" s="99">
        <v>2.8943229979961562</v>
      </c>
      <c r="S597" s="99">
        <v>2.8117231454959559</v>
      </c>
      <c r="T597" s="99">
        <v>2.8507848050410773</v>
      </c>
      <c r="U597" s="99">
        <v>2.6982529855395905</v>
      </c>
      <c r="V597" s="99">
        <v>2.9519945300808388</v>
      </c>
      <c r="W597" s="99">
        <v>3.2510283536731071</v>
      </c>
      <c r="X597" s="99">
        <v>3.1679354492112584</v>
      </c>
      <c r="Y597" s="99">
        <v>2.8214318954156465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1118127</v>
      </c>
      <c r="C5" s="120">
        <v>1096497</v>
      </c>
      <c r="D5" s="120">
        <v>959057</v>
      </c>
      <c r="E5" s="120">
        <v>927911</v>
      </c>
      <c r="F5" s="120">
        <v>901577</v>
      </c>
      <c r="G5" s="120">
        <v>888464</v>
      </c>
      <c r="H5" s="120">
        <v>848020</v>
      </c>
      <c r="I5" s="120">
        <v>810587</v>
      </c>
      <c r="J5" s="120">
        <v>759259</v>
      </c>
      <c r="K5" s="120">
        <v>725402</v>
      </c>
      <c r="L5" s="120">
        <v>679749</v>
      </c>
      <c r="M5" s="120">
        <v>646518</v>
      </c>
      <c r="N5" s="120">
        <v>630161</v>
      </c>
      <c r="O5" s="120">
        <v>634298</v>
      </c>
      <c r="P5" s="120">
        <v>651463</v>
      </c>
      <c r="Q5" s="120">
        <v>674928</v>
      </c>
      <c r="R5" s="120">
        <v>672885</v>
      </c>
      <c r="S5" s="120">
        <v>668228</v>
      </c>
      <c r="T5" s="120">
        <v>654415</v>
      </c>
      <c r="U5" s="120">
        <v>640119</v>
      </c>
      <c r="V5" s="120">
        <v>628474</v>
      </c>
      <c r="W5" s="120">
        <v>623551</v>
      </c>
      <c r="X5" s="120">
        <v>653621</v>
      </c>
      <c r="Y5" s="120">
        <v>666210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1118127</v>
      </c>
      <c r="C7" s="52">
        <v>1096497</v>
      </c>
      <c r="D7" s="52">
        <v>959057</v>
      </c>
      <c r="E7" s="52">
        <v>927911</v>
      </c>
      <c r="F7" s="52">
        <v>901577</v>
      </c>
      <c r="G7" s="52">
        <v>888464</v>
      </c>
      <c r="H7" s="52">
        <v>848020</v>
      </c>
      <c r="I7" s="52">
        <v>810587</v>
      </c>
      <c r="J7" s="52">
        <v>759259</v>
      </c>
      <c r="K7" s="52">
        <v>725402</v>
      </c>
      <c r="L7" s="52">
        <v>679749</v>
      </c>
      <c r="M7" s="52">
        <v>646518</v>
      </c>
      <c r="N7" s="52">
        <v>630161</v>
      </c>
      <c r="O7" s="52">
        <v>634298</v>
      </c>
      <c r="P7" s="52">
        <v>651463</v>
      </c>
      <c r="Q7" s="52">
        <v>674928</v>
      </c>
      <c r="R7" s="52">
        <v>672885</v>
      </c>
      <c r="S7" s="52">
        <v>668228</v>
      </c>
      <c r="T7" s="52">
        <v>654415</v>
      </c>
      <c r="U7" s="52">
        <v>640119</v>
      </c>
      <c r="V7" s="52">
        <v>628474</v>
      </c>
      <c r="W7" s="52">
        <v>623551</v>
      </c>
      <c r="X7" s="52">
        <v>653621</v>
      </c>
      <c r="Y7" s="52">
        <v>666210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20484</v>
      </c>
      <c r="C9" s="52">
        <v>29907</v>
      </c>
      <c r="D9" s="52">
        <v>31736</v>
      </c>
      <c r="E9" s="52">
        <v>32802</v>
      </c>
      <c r="F9" s="52">
        <v>36110</v>
      </c>
      <c r="G9" s="52">
        <v>45692</v>
      </c>
      <c r="H9" s="52">
        <v>57052</v>
      </c>
      <c r="I9" s="52">
        <v>66301</v>
      </c>
      <c r="J9" s="52">
        <v>72155</v>
      </c>
      <c r="K9" s="52">
        <v>110562</v>
      </c>
      <c r="L9" s="52">
        <v>118979</v>
      </c>
      <c r="M9" s="52">
        <v>126391</v>
      </c>
      <c r="N9" s="52">
        <v>163996</v>
      </c>
      <c r="O9" s="52">
        <v>171166</v>
      </c>
      <c r="P9" s="52">
        <v>200372</v>
      </c>
      <c r="Q9" s="52">
        <v>214434</v>
      </c>
      <c r="R9" s="52">
        <v>221425</v>
      </c>
      <c r="S9" s="52">
        <v>229534</v>
      </c>
      <c r="T9" s="52">
        <v>238554</v>
      </c>
      <c r="U9" s="52">
        <v>239929</v>
      </c>
      <c r="V9" s="52">
        <v>247851</v>
      </c>
      <c r="W9" s="52">
        <v>248816</v>
      </c>
      <c r="X9" s="52">
        <v>302354</v>
      </c>
      <c r="Y9" s="52">
        <v>360675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983435</v>
      </c>
      <c r="C11" s="52">
        <v>970789</v>
      </c>
      <c r="D11" s="52">
        <v>888497</v>
      </c>
      <c r="E11" s="52">
        <v>871695</v>
      </c>
      <c r="F11" s="52">
        <v>860378</v>
      </c>
      <c r="G11" s="52">
        <v>861249</v>
      </c>
      <c r="H11" s="52">
        <v>826745</v>
      </c>
      <c r="I11" s="52">
        <v>790835</v>
      </c>
      <c r="J11" s="52">
        <v>740780</v>
      </c>
      <c r="K11" s="52">
        <v>707472</v>
      </c>
      <c r="L11" s="52">
        <v>663145</v>
      </c>
      <c r="M11" s="52">
        <v>630189</v>
      </c>
      <c r="N11" s="52">
        <v>611842</v>
      </c>
      <c r="O11" s="52">
        <v>610041</v>
      </c>
      <c r="P11" s="52">
        <v>621830</v>
      </c>
      <c r="Q11" s="52">
        <v>647760</v>
      </c>
      <c r="R11" s="52">
        <v>645109</v>
      </c>
      <c r="S11" s="52">
        <v>640655</v>
      </c>
      <c r="T11" s="52">
        <v>622450</v>
      </c>
      <c r="U11" s="52">
        <v>605903</v>
      </c>
      <c r="V11" s="52">
        <v>594552</v>
      </c>
      <c r="W11" s="52">
        <v>602623</v>
      </c>
      <c r="X11" s="52">
        <v>623416</v>
      </c>
      <c r="Y11" s="52">
        <v>647321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492</v>
      </c>
      <c r="M12" s="52">
        <v>527</v>
      </c>
      <c r="N12" s="52">
        <v>556</v>
      </c>
      <c r="O12" s="52">
        <v>602</v>
      </c>
      <c r="P12" s="52">
        <v>636</v>
      </c>
      <c r="Q12" s="52">
        <v>720</v>
      </c>
      <c r="R12" s="52">
        <v>709</v>
      </c>
      <c r="S12" s="52">
        <v>691</v>
      </c>
      <c r="T12" s="52">
        <v>668</v>
      </c>
      <c r="U12" s="52">
        <v>665</v>
      </c>
      <c r="V12" s="52">
        <v>637</v>
      </c>
      <c r="W12" s="52">
        <v>653</v>
      </c>
      <c r="X12" s="52">
        <v>737</v>
      </c>
      <c r="Y12" s="52">
        <v>779</v>
      </c>
      <c r="DA12" s="63" t="s">
        <v>1115</v>
      </c>
    </row>
    <row r="13" spans="1:105" ht="12" customHeight="1" x14ac:dyDescent="0.25">
      <c r="A13" s="97" t="s">
        <v>122</v>
      </c>
      <c r="B13" s="52">
        <v>134692</v>
      </c>
      <c r="C13" s="52">
        <v>125708</v>
      </c>
      <c r="D13" s="52">
        <v>70560</v>
      </c>
      <c r="E13" s="52">
        <v>56216</v>
      </c>
      <c r="F13" s="52">
        <v>41199</v>
      </c>
      <c r="G13" s="52">
        <v>27215</v>
      </c>
      <c r="H13" s="52">
        <v>21275</v>
      </c>
      <c r="I13" s="52">
        <v>19752</v>
      </c>
      <c r="J13" s="52">
        <v>18479</v>
      </c>
      <c r="K13" s="52">
        <v>17930</v>
      </c>
      <c r="L13" s="52">
        <v>16112</v>
      </c>
      <c r="M13" s="52">
        <v>15772</v>
      </c>
      <c r="N13" s="52">
        <v>17606</v>
      </c>
      <c r="O13" s="52">
        <v>22649</v>
      </c>
      <c r="P13" s="52">
        <v>27176</v>
      </c>
      <c r="Q13" s="52">
        <v>24564</v>
      </c>
      <c r="R13" s="52">
        <v>24932</v>
      </c>
      <c r="S13" s="52">
        <v>24499</v>
      </c>
      <c r="T13" s="52">
        <v>27960</v>
      </c>
      <c r="U13" s="52">
        <v>29913</v>
      </c>
      <c r="V13" s="52">
        <v>29726</v>
      </c>
      <c r="W13" s="52">
        <v>17889</v>
      </c>
      <c r="X13" s="52">
        <v>25820</v>
      </c>
      <c r="Y13" s="52">
        <v>16068</v>
      </c>
      <c r="DA13" s="63" t="s">
        <v>1116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30</v>
      </c>
      <c r="N14" s="52">
        <v>157</v>
      </c>
      <c r="O14" s="52">
        <v>1006</v>
      </c>
      <c r="P14" s="52">
        <v>1821</v>
      </c>
      <c r="Q14" s="52">
        <v>1884</v>
      </c>
      <c r="R14" s="52">
        <v>2135</v>
      </c>
      <c r="S14" s="52">
        <v>2383</v>
      </c>
      <c r="T14" s="52">
        <v>3337</v>
      </c>
      <c r="U14" s="52">
        <v>3638</v>
      </c>
      <c r="V14" s="52">
        <v>3559</v>
      </c>
      <c r="W14" s="52">
        <v>2386</v>
      </c>
      <c r="X14" s="52">
        <v>3648</v>
      </c>
      <c r="Y14" s="52">
        <v>2042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74152</v>
      </c>
      <c r="C16" s="52">
        <v>81918</v>
      </c>
      <c r="D16" s="52">
        <v>80005</v>
      </c>
      <c r="E16" s="52">
        <v>95426</v>
      </c>
      <c r="F16" s="52">
        <v>103537</v>
      </c>
      <c r="G16" s="52">
        <v>106336</v>
      </c>
      <c r="H16" s="52">
        <v>104799</v>
      </c>
      <c r="I16" s="52">
        <v>99586</v>
      </c>
      <c r="J16" s="52">
        <v>92275</v>
      </c>
      <c r="K16" s="52">
        <v>88773</v>
      </c>
      <c r="L16" s="52">
        <v>82566</v>
      </c>
      <c r="M16" s="52">
        <v>79530</v>
      </c>
      <c r="N16" s="52">
        <v>76457</v>
      </c>
      <c r="O16" s="52">
        <v>81304</v>
      </c>
      <c r="P16" s="52">
        <v>84501</v>
      </c>
      <c r="Q16" s="52">
        <v>85584</v>
      </c>
      <c r="R16" s="52">
        <v>83031</v>
      </c>
      <c r="S16" s="52">
        <v>75628</v>
      </c>
      <c r="T16" s="52">
        <v>67511</v>
      </c>
      <c r="U16" s="52">
        <v>61230</v>
      </c>
      <c r="V16" s="52">
        <v>56277</v>
      </c>
      <c r="W16" s="52">
        <v>51280</v>
      </c>
      <c r="X16" s="52">
        <v>46634</v>
      </c>
      <c r="Y16" s="52">
        <v>40376</v>
      </c>
      <c r="DA16" s="63" t="s">
        <v>1118</v>
      </c>
    </row>
    <row r="17" spans="1:105" ht="12" customHeight="1" x14ac:dyDescent="0.25">
      <c r="A17" s="109" t="s">
        <v>120</v>
      </c>
      <c r="B17" s="36">
        <v>1043975</v>
      </c>
      <c r="C17" s="36">
        <v>1014579</v>
      </c>
      <c r="D17" s="36">
        <v>879052</v>
      </c>
      <c r="E17" s="36">
        <v>832485</v>
      </c>
      <c r="F17" s="36">
        <v>798040</v>
      </c>
      <c r="G17" s="36">
        <v>782128</v>
      </c>
      <c r="H17" s="36">
        <v>743221</v>
      </c>
      <c r="I17" s="36">
        <v>711001</v>
      </c>
      <c r="J17" s="36">
        <v>666984</v>
      </c>
      <c r="K17" s="36">
        <v>636629</v>
      </c>
      <c r="L17" s="36">
        <v>597183</v>
      </c>
      <c r="M17" s="36">
        <v>566988</v>
      </c>
      <c r="N17" s="36">
        <v>553704</v>
      </c>
      <c r="O17" s="36">
        <v>552994</v>
      </c>
      <c r="P17" s="36">
        <v>566962</v>
      </c>
      <c r="Q17" s="36">
        <v>589344</v>
      </c>
      <c r="R17" s="36">
        <v>589854</v>
      </c>
      <c r="S17" s="36">
        <v>592600</v>
      </c>
      <c r="T17" s="36">
        <v>586904</v>
      </c>
      <c r="U17" s="36">
        <v>578889</v>
      </c>
      <c r="V17" s="36">
        <v>572197</v>
      </c>
      <c r="W17" s="36">
        <v>572271</v>
      </c>
      <c r="X17" s="36">
        <v>606987</v>
      </c>
      <c r="Y17" s="36">
        <v>625834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87354</v>
      </c>
      <c r="D21" s="52">
        <v>137440</v>
      </c>
      <c r="E21" s="52">
        <v>40543</v>
      </c>
      <c r="F21" s="52">
        <v>87356</v>
      </c>
      <c r="G21" s="52">
        <v>87384</v>
      </c>
      <c r="H21" s="52">
        <v>87520</v>
      </c>
      <c r="I21" s="52">
        <v>88049</v>
      </c>
      <c r="J21" s="52">
        <v>90518</v>
      </c>
      <c r="K21" s="52">
        <v>92168</v>
      </c>
      <c r="L21" s="52">
        <v>94330</v>
      </c>
      <c r="M21" s="52">
        <v>97084</v>
      </c>
      <c r="N21" s="52">
        <v>100506</v>
      </c>
      <c r="O21" s="52">
        <v>87224</v>
      </c>
      <c r="P21" s="52">
        <v>22411</v>
      </c>
      <c r="Q21" s="52">
        <v>28479</v>
      </c>
      <c r="R21" s="52">
        <v>35636</v>
      </c>
      <c r="S21" s="52">
        <v>43937</v>
      </c>
      <c r="T21" s="52">
        <v>40314</v>
      </c>
      <c r="U21" s="52">
        <v>49431</v>
      </c>
      <c r="V21" s="52">
        <v>57881</v>
      </c>
      <c r="W21" s="52">
        <v>57046</v>
      </c>
      <c r="X21" s="52">
        <v>53346</v>
      </c>
      <c r="Y21" s="52">
        <v>54530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3201</v>
      </c>
      <c r="D23" s="52">
        <v>3225</v>
      </c>
      <c r="E23" s="52">
        <v>3383</v>
      </c>
      <c r="F23" s="52">
        <v>3746</v>
      </c>
      <c r="G23" s="52">
        <v>4376</v>
      </c>
      <c r="H23" s="52">
        <v>5359</v>
      </c>
      <c r="I23" s="52">
        <v>4929</v>
      </c>
      <c r="J23" s="52">
        <v>5845</v>
      </c>
      <c r="K23" s="52">
        <v>8896</v>
      </c>
      <c r="L23" s="52">
        <v>12310</v>
      </c>
      <c r="M23" s="52">
        <v>17029</v>
      </c>
      <c r="N23" s="52">
        <v>11852</v>
      </c>
      <c r="O23" s="52">
        <v>28296</v>
      </c>
      <c r="P23" s="52">
        <v>27534</v>
      </c>
      <c r="Q23" s="52">
        <v>19818</v>
      </c>
      <c r="R23" s="52">
        <v>34546</v>
      </c>
      <c r="S23" s="52">
        <v>32158</v>
      </c>
      <c r="T23" s="52">
        <v>26609</v>
      </c>
      <c r="U23" s="52">
        <v>37558</v>
      </c>
      <c r="V23" s="52">
        <v>43123</v>
      </c>
      <c r="W23" s="52">
        <v>44941</v>
      </c>
      <c r="X23" s="52">
        <v>47439</v>
      </c>
      <c r="Y23" s="52">
        <v>41266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76831</v>
      </c>
      <c r="D25" s="52">
        <v>113275</v>
      </c>
      <c r="E25" s="52">
        <v>43593</v>
      </c>
      <c r="F25" s="52">
        <v>86756</v>
      </c>
      <c r="G25" s="52">
        <v>86264</v>
      </c>
      <c r="H25" s="52">
        <v>79019</v>
      </c>
      <c r="I25" s="52">
        <v>79759</v>
      </c>
      <c r="J25" s="52">
        <v>90143</v>
      </c>
      <c r="K25" s="52">
        <v>91656</v>
      </c>
      <c r="L25" s="52">
        <v>94248</v>
      </c>
      <c r="M25" s="52">
        <v>96988</v>
      </c>
      <c r="N25" s="52">
        <v>100324</v>
      </c>
      <c r="O25" s="52">
        <v>86732</v>
      </c>
      <c r="P25" s="52">
        <v>21894</v>
      </c>
      <c r="Q25" s="52">
        <v>27948</v>
      </c>
      <c r="R25" s="52">
        <v>35355</v>
      </c>
      <c r="S25" s="52">
        <v>43587</v>
      </c>
      <c r="T25" s="52">
        <v>39974</v>
      </c>
      <c r="U25" s="52">
        <v>48914</v>
      </c>
      <c r="V25" s="52">
        <v>57154</v>
      </c>
      <c r="W25" s="52">
        <v>56193</v>
      </c>
      <c r="X25" s="52">
        <v>53149</v>
      </c>
      <c r="Y25" s="52">
        <v>54213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1</v>
      </c>
      <c r="O26" s="52">
        <v>2</v>
      </c>
      <c r="P26" s="52">
        <v>4</v>
      </c>
      <c r="Q26" s="52">
        <v>7</v>
      </c>
      <c r="R26" s="52">
        <v>11</v>
      </c>
      <c r="S26" s="52">
        <v>18</v>
      </c>
      <c r="T26" s="52">
        <v>23</v>
      </c>
      <c r="U26" s="52">
        <v>31</v>
      </c>
      <c r="V26" s="52">
        <v>38</v>
      </c>
      <c r="W26" s="52">
        <v>50</v>
      </c>
      <c r="X26" s="52">
        <v>68</v>
      </c>
      <c r="Y26" s="52">
        <v>78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21046</v>
      </c>
      <c r="D27" s="52">
        <v>55148</v>
      </c>
      <c r="E27" s="52">
        <v>14344</v>
      </c>
      <c r="F27" s="52">
        <v>15017</v>
      </c>
      <c r="G27" s="52">
        <v>13984</v>
      </c>
      <c r="H27" s="52">
        <v>9937</v>
      </c>
      <c r="I27" s="52">
        <v>10312</v>
      </c>
      <c r="J27" s="52">
        <v>3063</v>
      </c>
      <c r="K27" s="52">
        <v>4255</v>
      </c>
      <c r="L27" s="52">
        <v>1818</v>
      </c>
      <c r="M27" s="52">
        <v>755</v>
      </c>
      <c r="N27" s="52">
        <v>1335</v>
      </c>
      <c r="O27" s="52">
        <v>3035</v>
      </c>
      <c r="P27" s="52">
        <v>4334</v>
      </c>
      <c r="Q27" s="52">
        <v>4280</v>
      </c>
      <c r="R27" s="52">
        <v>2209</v>
      </c>
      <c r="S27" s="52">
        <v>2615</v>
      </c>
      <c r="T27" s="52">
        <v>2373</v>
      </c>
      <c r="U27" s="52">
        <v>3667</v>
      </c>
      <c r="V27" s="52">
        <v>5179</v>
      </c>
      <c r="W27" s="52">
        <v>11837</v>
      </c>
      <c r="X27" s="52">
        <v>898</v>
      </c>
      <c r="Y27" s="52">
        <v>9752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5</v>
      </c>
      <c r="Q28" s="52">
        <v>17</v>
      </c>
      <c r="R28" s="52">
        <v>55</v>
      </c>
      <c r="S28" s="52">
        <v>111</v>
      </c>
      <c r="T28" s="52">
        <v>197</v>
      </c>
      <c r="U28" s="52">
        <v>320</v>
      </c>
      <c r="V28" s="52">
        <v>452</v>
      </c>
      <c r="W28" s="52">
        <v>1173</v>
      </c>
      <c r="X28" s="52">
        <v>148</v>
      </c>
      <c r="Y28" s="52">
        <v>1606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11586</v>
      </c>
      <c r="D30" s="52">
        <v>12022</v>
      </c>
      <c r="E30" s="52">
        <v>11758</v>
      </c>
      <c r="F30" s="52">
        <v>12210</v>
      </c>
      <c r="G30" s="52">
        <v>13772</v>
      </c>
      <c r="H30" s="52">
        <v>15939</v>
      </c>
      <c r="I30" s="52">
        <v>12250</v>
      </c>
      <c r="J30" s="52">
        <v>16126</v>
      </c>
      <c r="K30" s="52">
        <v>17953</v>
      </c>
      <c r="L30" s="52">
        <v>17442</v>
      </c>
      <c r="M30" s="52">
        <v>18219</v>
      </c>
      <c r="N30" s="52">
        <v>16441</v>
      </c>
      <c r="O30" s="52">
        <v>13555</v>
      </c>
      <c r="P30" s="52">
        <v>8089</v>
      </c>
      <c r="Q30" s="52">
        <v>9855</v>
      </c>
      <c r="R30" s="52">
        <v>12108</v>
      </c>
      <c r="S30" s="52">
        <v>14261</v>
      </c>
      <c r="T30" s="52">
        <v>13348</v>
      </c>
      <c r="U30" s="52">
        <v>14176</v>
      </c>
      <c r="V30" s="52">
        <v>13514</v>
      </c>
      <c r="W30" s="52">
        <v>12989</v>
      </c>
      <c r="X30" s="52">
        <v>9800</v>
      </c>
      <c r="Y30" s="52">
        <v>8838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163121</v>
      </c>
      <c r="D31" s="36">
        <v>166132</v>
      </c>
      <c r="E31" s="36">
        <v>164224</v>
      </c>
      <c r="F31" s="36">
        <v>166767</v>
      </c>
      <c r="G31" s="36">
        <v>175787</v>
      </c>
      <c r="H31" s="36">
        <v>187755</v>
      </c>
      <c r="I31" s="36">
        <v>108548</v>
      </c>
      <c r="J31" s="36">
        <v>96908</v>
      </c>
      <c r="K31" s="36">
        <v>108884</v>
      </c>
      <c r="L31" s="36">
        <v>101728</v>
      </c>
      <c r="M31" s="36">
        <v>117516</v>
      </c>
      <c r="N31" s="36">
        <v>137383</v>
      </c>
      <c r="O31" s="36">
        <v>125722</v>
      </c>
      <c r="P31" s="36">
        <v>61726</v>
      </c>
      <c r="Q31" s="36">
        <v>67617</v>
      </c>
      <c r="R31" s="36">
        <v>73157</v>
      </c>
      <c r="S31" s="36">
        <v>88740</v>
      </c>
      <c r="T31" s="36">
        <v>89039</v>
      </c>
      <c r="U31" s="36">
        <v>101920</v>
      </c>
      <c r="V31" s="36">
        <v>109985</v>
      </c>
      <c r="W31" s="36">
        <v>100275</v>
      </c>
      <c r="X31" s="36">
        <v>84221</v>
      </c>
      <c r="Y31" s="36">
        <v>87015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65724</v>
      </c>
      <c r="D35" s="52">
        <v>0</v>
      </c>
      <c r="E35" s="52">
        <v>9397</v>
      </c>
      <c r="F35" s="52">
        <v>61022</v>
      </c>
      <c r="G35" s="52">
        <v>74271</v>
      </c>
      <c r="H35" s="52">
        <v>47076</v>
      </c>
      <c r="I35" s="52">
        <v>50616</v>
      </c>
      <c r="J35" s="52">
        <v>39190</v>
      </c>
      <c r="K35" s="52">
        <v>58311</v>
      </c>
      <c r="L35" s="52">
        <v>48677</v>
      </c>
      <c r="M35" s="52">
        <v>63853</v>
      </c>
      <c r="N35" s="52">
        <v>84149</v>
      </c>
      <c r="O35" s="52">
        <v>91361</v>
      </c>
      <c r="P35" s="52">
        <v>39576</v>
      </c>
      <c r="Q35" s="52">
        <v>51944</v>
      </c>
      <c r="R35" s="52">
        <v>33593</v>
      </c>
      <c r="S35" s="52">
        <v>39280</v>
      </c>
      <c r="T35" s="52">
        <v>26501</v>
      </c>
      <c r="U35" s="52">
        <v>35135</v>
      </c>
      <c r="V35" s="52">
        <v>46236</v>
      </c>
      <c r="W35" s="52">
        <v>52123</v>
      </c>
      <c r="X35" s="52">
        <v>83416</v>
      </c>
      <c r="Y35" s="52">
        <v>67119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12624</v>
      </c>
      <c r="D37" s="52">
        <v>5054</v>
      </c>
      <c r="E37" s="52">
        <v>4449</v>
      </c>
      <c r="F37" s="52">
        <v>7054</v>
      </c>
      <c r="G37" s="52">
        <v>13958</v>
      </c>
      <c r="H37" s="52">
        <v>16719</v>
      </c>
      <c r="I37" s="52">
        <v>14178</v>
      </c>
      <c r="J37" s="52">
        <v>11699</v>
      </c>
      <c r="K37" s="52">
        <v>47303</v>
      </c>
      <c r="L37" s="52">
        <v>20727</v>
      </c>
      <c r="M37" s="52">
        <v>24441</v>
      </c>
      <c r="N37" s="52">
        <v>49457</v>
      </c>
      <c r="O37" s="52">
        <v>35466</v>
      </c>
      <c r="P37" s="52">
        <v>56740</v>
      </c>
      <c r="Q37" s="52">
        <v>33880</v>
      </c>
      <c r="R37" s="52">
        <v>41537</v>
      </c>
      <c r="S37" s="52">
        <v>40267</v>
      </c>
      <c r="T37" s="52">
        <v>35629</v>
      </c>
      <c r="U37" s="52">
        <v>38933</v>
      </c>
      <c r="V37" s="52">
        <v>51045</v>
      </c>
      <c r="W37" s="52">
        <v>45906</v>
      </c>
      <c r="X37" s="52">
        <v>100977</v>
      </c>
      <c r="Y37" s="52">
        <v>99587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64185</v>
      </c>
      <c r="D39" s="52">
        <v>30983</v>
      </c>
      <c r="E39" s="52">
        <v>26791</v>
      </c>
      <c r="F39" s="52">
        <v>75439</v>
      </c>
      <c r="G39" s="52">
        <v>87135</v>
      </c>
      <c r="H39" s="52">
        <v>44515</v>
      </c>
      <c r="I39" s="52">
        <v>43849</v>
      </c>
      <c r="J39" s="52">
        <v>40088</v>
      </c>
      <c r="K39" s="52">
        <v>58348</v>
      </c>
      <c r="L39" s="52">
        <v>49921</v>
      </c>
      <c r="M39" s="52">
        <v>64032</v>
      </c>
      <c r="N39" s="52">
        <v>81977</v>
      </c>
      <c r="O39" s="52">
        <v>84931</v>
      </c>
      <c r="P39" s="52">
        <v>33683</v>
      </c>
      <c r="Q39" s="52">
        <v>53878</v>
      </c>
      <c r="R39" s="52">
        <v>32704</v>
      </c>
      <c r="S39" s="52">
        <v>39133</v>
      </c>
      <c r="T39" s="52">
        <v>21769</v>
      </c>
      <c r="U39" s="52">
        <v>32367</v>
      </c>
      <c r="V39" s="52">
        <v>45803</v>
      </c>
      <c r="W39" s="52">
        <v>64264</v>
      </c>
      <c r="X39" s="52">
        <v>73942</v>
      </c>
      <c r="Y39" s="52">
        <v>78118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492</v>
      </c>
      <c r="M40" s="52">
        <v>35</v>
      </c>
      <c r="N40" s="52">
        <v>30</v>
      </c>
      <c r="O40" s="52">
        <v>48</v>
      </c>
      <c r="P40" s="52">
        <v>38</v>
      </c>
      <c r="Q40" s="52">
        <v>91</v>
      </c>
      <c r="R40" s="52">
        <v>0</v>
      </c>
      <c r="S40" s="52">
        <v>0</v>
      </c>
      <c r="T40" s="52">
        <v>0</v>
      </c>
      <c r="U40" s="52">
        <v>28</v>
      </c>
      <c r="V40" s="52">
        <v>10</v>
      </c>
      <c r="W40" s="52">
        <v>66</v>
      </c>
      <c r="X40" s="52">
        <v>152</v>
      </c>
      <c r="Y40" s="52">
        <v>120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12062</v>
      </c>
      <c r="D41" s="52">
        <v>0</v>
      </c>
      <c r="E41" s="52">
        <v>0</v>
      </c>
      <c r="F41" s="52">
        <v>0</v>
      </c>
      <c r="G41" s="52">
        <v>0</v>
      </c>
      <c r="H41" s="52">
        <v>3997</v>
      </c>
      <c r="I41" s="52">
        <v>8789</v>
      </c>
      <c r="J41" s="52">
        <v>1790</v>
      </c>
      <c r="K41" s="52">
        <v>3706</v>
      </c>
      <c r="L41" s="52">
        <v>0</v>
      </c>
      <c r="M41" s="52">
        <v>415</v>
      </c>
      <c r="N41" s="52">
        <v>3169</v>
      </c>
      <c r="O41" s="52">
        <v>8078</v>
      </c>
      <c r="P41" s="52">
        <v>8861</v>
      </c>
      <c r="Q41" s="52">
        <v>1668</v>
      </c>
      <c r="R41" s="52">
        <v>2577</v>
      </c>
      <c r="S41" s="52">
        <v>2182</v>
      </c>
      <c r="T41" s="52">
        <v>5834</v>
      </c>
      <c r="U41" s="52">
        <v>5620</v>
      </c>
      <c r="V41" s="52">
        <v>4992</v>
      </c>
      <c r="W41" s="52">
        <v>0</v>
      </c>
      <c r="X41" s="52">
        <v>8829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30</v>
      </c>
      <c r="N42" s="52">
        <v>127</v>
      </c>
      <c r="O42" s="52">
        <v>849</v>
      </c>
      <c r="P42" s="52">
        <v>820</v>
      </c>
      <c r="Q42" s="52">
        <v>80</v>
      </c>
      <c r="R42" s="52">
        <v>306</v>
      </c>
      <c r="S42" s="52">
        <v>359</v>
      </c>
      <c r="T42" s="52">
        <v>1151</v>
      </c>
      <c r="U42" s="52">
        <v>621</v>
      </c>
      <c r="V42" s="52">
        <v>373</v>
      </c>
      <c r="W42" s="52">
        <v>0</v>
      </c>
      <c r="X42" s="52">
        <v>1410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19352</v>
      </c>
      <c r="D44" s="52">
        <v>10109</v>
      </c>
      <c r="E44" s="52">
        <v>27179</v>
      </c>
      <c r="F44" s="52">
        <v>20321</v>
      </c>
      <c r="G44" s="52">
        <v>16571</v>
      </c>
      <c r="H44" s="52">
        <v>14402</v>
      </c>
      <c r="I44" s="52">
        <v>7037</v>
      </c>
      <c r="J44" s="52">
        <v>8815</v>
      </c>
      <c r="K44" s="52">
        <v>14451</v>
      </c>
      <c r="L44" s="52">
        <v>11235</v>
      </c>
      <c r="M44" s="52">
        <v>15183</v>
      </c>
      <c r="N44" s="52">
        <v>13368</v>
      </c>
      <c r="O44" s="52">
        <v>18402</v>
      </c>
      <c r="P44" s="52">
        <v>11286</v>
      </c>
      <c r="Q44" s="52">
        <v>10938</v>
      </c>
      <c r="R44" s="52">
        <v>9555</v>
      </c>
      <c r="S44" s="52">
        <v>6858</v>
      </c>
      <c r="T44" s="52">
        <v>5231</v>
      </c>
      <c r="U44" s="52">
        <v>7895</v>
      </c>
      <c r="V44" s="52">
        <v>8561</v>
      </c>
      <c r="W44" s="52">
        <v>7992</v>
      </c>
      <c r="X44" s="52">
        <v>5154</v>
      </c>
      <c r="Y44" s="52">
        <v>2580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133725</v>
      </c>
      <c r="D45" s="36">
        <v>30605</v>
      </c>
      <c r="E45" s="36">
        <v>117657</v>
      </c>
      <c r="F45" s="36">
        <v>132322</v>
      </c>
      <c r="G45" s="36">
        <v>159875</v>
      </c>
      <c r="H45" s="36">
        <v>148848</v>
      </c>
      <c r="I45" s="36">
        <v>76328</v>
      </c>
      <c r="J45" s="36">
        <v>52891</v>
      </c>
      <c r="K45" s="36">
        <v>78529</v>
      </c>
      <c r="L45" s="36">
        <v>62282</v>
      </c>
      <c r="M45" s="36">
        <v>87321</v>
      </c>
      <c r="N45" s="36">
        <v>124099</v>
      </c>
      <c r="O45" s="36">
        <v>125012</v>
      </c>
      <c r="P45" s="36">
        <v>75694</v>
      </c>
      <c r="Q45" s="36">
        <v>89999</v>
      </c>
      <c r="R45" s="36">
        <v>73667</v>
      </c>
      <c r="S45" s="36">
        <v>91486</v>
      </c>
      <c r="T45" s="36">
        <v>83343</v>
      </c>
      <c r="U45" s="36">
        <v>93905</v>
      </c>
      <c r="V45" s="36">
        <v>103293</v>
      </c>
      <c r="W45" s="36">
        <v>100349</v>
      </c>
      <c r="X45" s="36">
        <v>118937</v>
      </c>
      <c r="Y45" s="36">
        <v>105862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22012</v>
      </c>
      <c r="D49" s="52">
        <v>0</v>
      </c>
      <c r="E49" s="52">
        <v>3650</v>
      </c>
      <c r="F49" s="52">
        <v>18915</v>
      </c>
      <c r="G49" s="52">
        <v>26504</v>
      </c>
      <c r="H49" s="52">
        <v>17023</v>
      </c>
      <c r="I49" s="52">
        <v>18255</v>
      </c>
      <c r="J49" s="52">
        <v>12591</v>
      </c>
      <c r="K49" s="52">
        <v>17764</v>
      </c>
      <c r="L49" s="52">
        <v>13118</v>
      </c>
      <c r="M49" s="52">
        <v>17528</v>
      </c>
      <c r="N49" s="52">
        <v>35384</v>
      </c>
      <c r="O49" s="52">
        <v>29692</v>
      </c>
      <c r="P49" s="52">
        <v>24788</v>
      </c>
      <c r="Q49" s="52">
        <v>37766</v>
      </c>
      <c r="R49" s="52">
        <v>15144</v>
      </c>
      <c r="S49" s="52">
        <v>15689</v>
      </c>
      <c r="T49" s="52">
        <v>9411</v>
      </c>
      <c r="U49" s="52">
        <v>13941</v>
      </c>
      <c r="V49" s="52">
        <v>15237</v>
      </c>
      <c r="W49" s="52">
        <v>16632</v>
      </c>
      <c r="X49" s="52">
        <v>23844</v>
      </c>
      <c r="Y49" s="52">
        <v>26903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4839</v>
      </c>
      <c r="D51" s="52">
        <v>0</v>
      </c>
      <c r="E51" s="52">
        <v>1223</v>
      </c>
      <c r="F51" s="52">
        <v>6407</v>
      </c>
      <c r="G51" s="52">
        <v>9183</v>
      </c>
      <c r="H51" s="52">
        <v>4309</v>
      </c>
      <c r="I51" s="52">
        <v>3511</v>
      </c>
      <c r="J51" s="52">
        <v>2564</v>
      </c>
      <c r="K51" s="52">
        <v>14239</v>
      </c>
      <c r="L51" s="52">
        <v>2576</v>
      </c>
      <c r="M51" s="52">
        <v>5873</v>
      </c>
      <c r="N51" s="52">
        <v>22269</v>
      </c>
      <c r="O51" s="52">
        <v>7833</v>
      </c>
      <c r="P51" s="52">
        <v>18137</v>
      </c>
      <c r="Q51" s="52">
        <v>9056</v>
      </c>
      <c r="R51" s="52">
        <v>7576</v>
      </c>
      <c r="S51" s="52">
        <v>9471</v>
      </c>
      <c r="T51" s="52">
        <v>5390</v>
      </c>
      <c r="U51" s="52">
        <v>6329</v>
      </c>
      <c r="V51" s="52">
        <v>7812</v>
      </c>
      <c r="W51" s="52">
        <v>4633</v>
      </c>
      <c r="X51" s="52">
        <v>21525</v>
      </c>
      <c r="Y51" s="52">
        <v>17676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17972</v>
      </c>
      <c r="D53" s="52">
        <v>0</v>
      </c>
      <c r="E53" s="52">
        <v>3650</v>
      </c>
      <c r="F53" s="52">
        <v>18915</v>
      </c>
      <c r="G53" s="52">
        <v>26504</v>
      </c>
      <c r="H53" s="52">
        <v>15578</v>
      </c>
      <c r="I53" s="52">
        <v>15085</v>
      </c>
      <c r="J53" s="52">
        <v>12016</v>
      </c>
      <c r="K53" s="52">
        <v>16635</v>
      </c>
      <c r="L53" s="52">
        <v>12990</v>
      </c>
      <c r="M53" s="52">
        <v>17396</v>
      </c>
      <c r="N53" s="52">
        <v>33985</v>
      </c>
      <c r="O53" s="52">
        <v>26775</v>
      </c>
      <c r="P53" s="52">
        <v>18701</v>
      </c>
      <c r="Q53" s="52">
        <v>36432</v>
      </c>
      <c r="R53" s="52">
        <v>13844</v>
      </c>
      <c r="S53" s="52">
        <v>14675</v>
      </c>
      <c r="T53" s="52">
        <v>6931</v>
      </c>
      <c r="U53" s="52">
        <v>11454</v>
      </c>
      <c r="V53" s="52">
        <v>13465</v>
      </c>
      <c r="W53" s="52">
        <v>16614</v>
      </c>
      <c r="X53" s="52">
        <v>20873</v>
      </c>
      <c r="Y53" s="52">
        <v>26860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128</v>
      </c>
      <c r="M54" s="52">
        <v>10</v>
      </c>
      <c r="N54" s="52">
        <v>13</v>
      </c>
      <c r="O54" s="52">
        <v>16</v>
      </c>
      <c r="P54" s="52">
        <v>22</v>
      </c>
      <c r="Q54" s="52">
        <v>63</v>
      </c>
      <c r="R54" s="52">
        <v>0</v>
      </c>
      <c r="S54" s="52">
        <v>0</v>
      </c>
      <c r="T54" s="52">
        <v>0</v>
      </c>
      <c r="U54" s="52">
        <v>11</v>
      </c>
      <c r="V54" s="52">
        <v>4</v>
      </c>
      <c r="W54" s="52">
        <v>18</v>
      </c>
      <c r="X54" s="52">
        <v>44</v>
      </c>
      <c r="Y54" s="52">
        <v>43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4040</v>
      </c>
      <c r="D55" s="52">
        <v>0</v>
      </c>
      <c r="E55" s="52">
        <v>0</v>
      </c>
      <c r="F55" s="52">
        <v>0</v>
      </c>
      <c r="G55" s="52">
        <v>0</v>
      </c>
      <c r="H55" s="52">
        <v>1445</v>
      </c>
      <c r="I55" s="52">
        <v>3170</v>
      </c>
      <c r="J55" s="52">
        <v>575</v>
      </c>
      <c r="K55" s="52">
        <v>1129</v>
      </c>
      <c r="L55" s="52">
        <v>0</v>
      </c>
      <c r="M55" s="52">
        <v>113</v>
      </c>
      <c r="N55" s="52">
        <v>1333</v>
      </c>
      <c r="O55" s="52">
        <v>2625</v>
      </c>
      <c r="P55" s="52">
        <v>5552</v>
      </c>
      <c r="Q55" s="52">
        <v>1212</v>
      </c>
      <c r="R55" s="52">
        <v>1162</v>
      </c>
      <c r="S55" s="52">
        <v>871</v>
      </c>
      <c r="T55" s="52">
        <v>2072</v>
      </c>
      <c r="U55" s="52">
        <v>2230</v>
      </c>
      <c r="V55" s="52">
        <v>1645</v>
      </c>
      <c r="W55" s="52">
        <v>0</v>
      </c>
      <c r="X55" s="52">
        <v>2524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9</v>
      </c>
      <c r="N56" s="52">
        <v>53</v>
      </c>
      <c r="O56" s="52">
        <v>276</v>
      </c>
      <c r="P56" s="52">
        <v>513</v>
      </c>
      <c r="Q56" s="52">
        <v>59</v>
      </c>
      <c r="R56" s="52">
        <v>138</v>
      </c>
      <c r="S56" s="52">
        <v>143</v>
      </c>
      <c r="T56" s="52">
        <v>408</v>
      </c>
      <c r="U56" s="52">
        <v>246</v>
      </c>
      <c r="V56" s="52">
        <v>123</v>
      </c>
      <c r="W56" s="52">
        <v>0</v>
      </c>
      <c r="X56" s="52">
        <v>403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2783</v>
      </c>
      <c r="D58" s="52">
        <v>0</v>
      </c>
      <c r="E58" s="52">
        <v>685</v>
      </c>
      <c r="F58" s="52">
        <v>2518</v>
      </c>
      <c r="G58" s="52">
        <v>2489</v>
      </c>
      <c r="H58" s="52">
        <v>1502</v>
      </c>
      <c r="I58" s="52">
        <v>1541</v>
      </c>
      <c r="J58" s="52">
        <v>1799</v>
      </c>
      <c r="K58" s="52">
        <v>2761</v>
      </c>
      <c r="L58" s="52">
        <v>2005</v>
      </c>
      <c r="M58" s="52">
        <v>2597</v>
      </c>
      <c r="N58" s="52">
        <v>3442</v>
      </c>
      <c r="O58" s="52">
        <v>3811</v>
      </c>
      <c r="P58" s="52">
        <v>3217</v>
      </c>
      <c r="Q58" s="52">
        <v>4094</v>
      </c>
      <c r="R58" s="52">
        <v>1741</v>
      </c>
      <c r="S58" s="52">
        <v>1095</v>
      </c>
      <c r="T58" s="52">
        <v>556</v>
      </c>
      <c r="U58" s="52">
        <v>1082</v>
      </c>
      <c r="V58" s="52">
        <v>1167</v>
      </c>
      <c r="W58" s="52">
        <v>1227</v>
      </c>
      <c r="X58" s="52">
        <v>993</v>
      </c>
      <c r="Y58" s="52">
        <v>642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19229</v>
      </c>
      <c r="D59" s="36">
        <v>0</v>
      </c>
      <c r="E59" s="36">
        <v>2965</v>
      </c>
      <c r="F59" s="36">
        <v>16397</v>
      </c>
      <c r="G59" s="36">
        <v>24015</v>
      </c>
      <c r="H59" s="36">
        <v>15521</v>
      </c>
      <c r="I59" s="36">
        <v>16714</v>
      </c>
      <c r="J59" s="36">
        <v>10792</v>
      </c>
      <c r="K59" s="36">
        <v>15003</v>
      </c>
      <c r="L59" s="36">
        <v>11113</v>
      </c>
      <c r="M59" s="36">
        <v>14931</v>
      </c>
      <c r="N59" s="36">
        <v>31942</v>
      </c>
      <c r="O59" s="36">
        <v>25881</v>
      </c>
      <c r="P59" s="36">
        <v>21571</v>
      </c>
      <c r="Q59" s="36">
        <v>33672</v>
      </c>
      <c r="R59" s="36">
        <v>13403</v>
      </c>
      <c r="S59" s="36">
        <v>14594</v>
      </c>
      <c r="T59" s="36">
        <v>8855</v>
      </c>
      <c r="U59" s="36">
        <v>12859</v>
      </c>
      <c r="V59" s="36">
        <v>14070</v>
      </c>
      <c r="W59" s="36">
        <v>15405</v>
      </c>
      <c r="X59" s="36">
        <v>22851</v>
      </c>
      <c r="Y59" s="36">
        <v>26261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43712</v>
      </c>
      <c r="D63" s="52">
        <v>0</v>
      </c>
      <c r="E63" s="52">
        <v>5747</v>
      </c>
      <c r="F63" s="52">
        <v>42107</v>
      </c>
      <c r="G63" s="52">
        <v>47767</v>
      </c>
      <c r="H63" s="52">
        <v>30053</v>
      </c>
      <c r="I63" s="52">
        <v>32361</v>
      </c>
      <c r="J63" s="52">
        <v>26599</v>
      </c>
      <c r="K63" s="52">
        <v>40547</v>
      </c>
      <c r="L63" s="52">
        <v>35559</v>
      </c>
      <c r="M63" s="52">
        <v>46325</v>
      </c>
      <c r="N63" s="52">
        <v>48765</v>
      </c>
      <c r="O63" s="52">
        <v>61669</v>
      </c>
      <c r="P63" s="52">
        <v>14788</v>
      </c>
      <c r="Q63" s="52">
        <v>14178</v>
      </c>
      <c r="R63" s="52">
        <v>18449</v>
      </c>
      <c r="S63" s="52">
        <v>23591</v>
      </c>
      <c r="T63" s="52">
        <v>17090</v>
      </c>
      <c r="U63" s="52">
        <v>21194</v>
      </c>
      <c r="V63" s="52">
        <v>30999</v>
      </c>
      <c r="W63" s="52">
        <v>35491</v>
      </c>
      <c r="X63" s="52">
        <v>59572</v>
      </c>
      <c r="Y63" s="52">
        <v>40216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7785</v>
      </c>
      <c r="D65" s="52">
        <v>5054</v>
      </c>
      <c r="E65" s="52">
        <v>3226</v>
      </c>
      <c r="F65" s="52">
        <v>647</v>
      </c>
      <c r="G65" s="52">
        <v>4775</v>
      </c>
      <c r="H65" s="52">
        <v>12410</v>
      </c>
      <c r="I65" s="52">
        <v>10667</v>
      </c>
      <c r="J65" s="52">
        <v>9135</v>
      </c>
      <c r="K65" s="52">
        <v>33064</v>
      </c>
      <c r="L65" s="52">
        <v>18151</v>
      </c>
      <c r="M65" s="52">
        <v>18568</v>
      </c>
      <c r="N65" s="52">
        <v>27188</v>
      </c>
      <c r="O65" s="52">
        <v>27633</v>
      </c>
      <c r="P65" s="52">
        <v>38603</v>
      </c>
      <c r="Q65" s="52">
        <v>24824</v>
      </c>
      <c r="R65" s="52">
        <v>33961</v>
      </c>
      <c r="S65" s="52">
        <v>30796</v>
      </c>
      <c r="T65" s="52">
        <v>30239</v>
      </c>
      <c r="U65" s="52">
        <v>32604</v>
      </c>
      <c r="V65" s="52">
        <v>43233</v>
      </c>
      <c r="W65" s="52">
        <v>41273</v>
      </c>
      <c r="X65" s="52">
        <v>79452</v>
      </c>
      <c r="Y65" s="52">
        <v>81911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46213</v>
      </c>
      <c r="D67" s="52">
        <f t="shared" si="0"/>
        <v>30983</v>
      </c>
      <c r="E67" s="52">
        <f t="shared" si="0"/>
        <v>23141</v>
      </c>
      <c r="F67" s="52">
        <f t="shared" si="0"/>
        <v>56524</v>
      </c>
      <c r="G67" s="52">
        <f t="shared" si="0"/>
        <v>60631</v>
      </c>
      <c r="H67" s="52">
        <f t="shared" si="0"/>
        <v>28937</v>
      </c>
      <c r="I67" s="52">
        <f t="shared" si="0"/>
        <v>28764</v>
      </c>
      <c r="J67" s="52">
        <f t="shared" si="0"/>
        <v>28072</v>
      </c>
      <c r="K67" s="52">
        <f t="shared" si="0"/>
        <v>41713</v>
      </c>
      <c r="L67" s="52">
        <f t="shared" si="0"/>
        <v>36931</v>
      </c>
      <c r="M67" s="52">
        <f t="shared" si="0"/>
        <v>46636</v>
      </c>
      <c r="N67" s="52">
        <f t="shared" si="0"/>
        <v>47992</v>
      </c>
      <c r="O67" s="52">
        <f t="shared" si="0"/>
        <v>58156</v>
      </c>
      <c r="P67" s="52">
        <f t="shared" si="0"/>
        <v>14982</v>
      </c>
      <c r="Q67" s="52">
        <f t="shared" si="0"/>
        <v>17446</v>
      </c>
      <c r="R67" s="52">
        <f t="shared" ref="R67:V67" si="1">R39-R53</f>
        <v>18860</v>
      </c>
      <c r="S67" s="52">
        <f t="shared" si="1"/>
        <v>24458</v>
      </c>
      <c r="T67" s="52">
        <f t="shared" si="1"/>
        <v>14838</v>
      </c>
      <c r="U67" s="52">
        <f t="shared" si="1"/>
        <v>20913</v>
      </c>
      <c r="V67" s="52">
        <f t="shared" si="1"/>
        <v>32338</v>
      </c>
      <c r="W67" s="52">
        <f t="shared" ref="W67:Y67" si="2">W39-W53</f>
        <v>47650</v>
      </c>
      <c r="X67" s="52">
        <f t="shared" si="2"/>
        <v>53069</v>
      </c>
      <c r="Y67" s="52">
        <f t="shared" si="2"/>
        <v>51258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364</v>
      </c>
      <c r="M68" s="52">
        <f t="shared" si="3"/>
        <v>25</v>
      </c>
      <c r="N68" s="52">
        <f t="shared" si="3"/>
        <v>17</v>
      </c>
      <c r="O68" s="52">
        <f t="shared" si="3"/>
        <v>32</v>
      </c>
      <c r="P68" s="52">
        <f t="shared" si="3"/>
        <v>16</v>
      </c>
      <c r="Q68" s="52">
        <f t="shared" si="3"/>
        <v>28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17</v>
      </c>
      <c r="V68" s="52">
        <f t="shared" si="4"/>
        <v>6</v>
      </c>
      <c r="W68" s="52">
        <f t="shared" ref="W68:Y68" si="5">W40-W54</f>
        <v>48</v>
      </c>
      <c r="X68" s="52">
        <f t="shared" si="5"/>
        <v>108</v>
      </c>
      <c r="Y68" s="52">
        <f t="shared" si="5"/>
        <v>77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8022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2552</v>
      </c>
      <c r="I69" s="52">
        <f t="shared" si="6"/>
        <v>5619</v>
      </c>
      <c r="J69" s="52">
        <f t="shared" si="6"/>
        <v>1215</v>
      </c>
      <c r="K69" s="52">
        <f t="shared" si="6"/>
        <v>2577</v>
      </c>
      <c r="L69" s="52">
        <f t="shared" si="6"/>
        <v>0</v>
      </c>
      <c r="M69" s="52">
        <f t="shared" si="6"/>
        <v>302</v>
      </c>
      <c r="N69" s="52">
        <f t="shared" si="6"/>
        <v>1836</v>
      </c>
      <c r="O69" s="52">
        <f t="shared" si="6"/>
        <v>5453</v>
      </c>
      <c r="P69" s="52">
        <f t="shared" si="6"/>
        <v>3309</v>
      </c>
      <c r="Q69" s="52">
        <f t="shared" si="6"/>
        <v>456</v>
      </c>
      <c r="R69" s="52">
        <f t="shared" ref="R69:V69" si="7">R41-R55</f>
        <v>1415</v>
      </c>
      <c r="S69" s="52">
        <f t="shared" si="7"/>
        <v>1311</v>
      </c>
      <c r="T69" s="52">
        <f t="shared" si="7"/>
        <v>3762</v>
      </c>
      <c r="U69" s="52">
        <f t="shared" si="7"/>
        <v>3390</v>
      </c>
      <c r="V69" s="52">
        <f t="shared" si="7"/>
        <v>3347</v>
      </c>
      <c r="W69" s="52">
        <f t="shared" ref="W69:Y69" si="8">W41-W55</f>
        <v>0</v>
      </c>
      <c r="X69" s="52">
        <f t="shared" si="8"/>
        <v>6305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21</v>
      </c>
      <c r="N70" s="52">
        <f t="shared" si="9"/>
        <v>74</v>
      </c>
      <c r="O70" s="52">
        <f t="shared" si="9"/>
        <v>573</v>
      </c>
      <c r="P70" s="52">
        <f t="shared" si="9"/>
        <v>307</v>
      </c>
      <c r="Q70" s="52">
        <f t="shared" si="9"/>
        <v>21</v>
      </c>
      <c r="R70" s="52">
        <f t="shared" ref="R70:V70" si="10">R42-R56</f>
        <v>168</v>
      </c>
      <c r="S70" s="52">
        <f t="shared" si="10"/>
        <v>216</v>
      </c>
      <c r="T70" s="52">
        <f t="shared" si="10"/>
        <v>743</v>
      </c>
      <c r="U70" s="52">
        <f t="shared" si="10"/>
        <v>375</v>
      </c>
      <c r="V70" s="52">
        <f t="shared" si="10"/>
        <v>250</v>
      </c>
      <c r="W70" s="52">
        <f t="shared" ref="W70:Y70" si="11">W42-W56</f>
        <v>0</v>
      </c>
      <c r="X70" s="52">
        <f t="shared" si="11"/>
        <v>1007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16569</v>
      </c>
      <c r="D72" s="52">
        <v>10109</v>
      </c>
      <c r="E72" s="52">
        <v>26494</v>
      </c>
      <c r="F72" s="52">
        <v>17803</v>
      </c>
      <c r="G72" s="52">
        <v>14082</v>
      </c>
      <c r="H72" s="52">
        <v>12900</v>
      </c>
      <c r="I72" s="52">
        <v>5496</v>
      </c>
      <c r="J72" s="52">
        <v>7016</v>
      </c>
      <c r="K72" s="52">
        <v>11690</v>
      </c>
      <c r="L72" s="52">
        <v>9230</v>
      </c>
      <c r="M72" s="52">
        <v>12586</v>
      </c>
      <c r="N72" s="52">
        <v>9926</v>
      </c>
      <c r="O72" s="52">
        <v>14591</v>
      </c>
      <c r="P72" s="52">
        <v>8069</v>
      </c>
      <c r="Q72" s="52">
        <v>6844</v>
      </c>
      <c r="R72" s="52">
        <v>7814</v>
      </c>
      <c r="S72" s="52">
        <v>5763</v>
      </c>
      <c r="T72" s="52">
        <v>4675</v>
      </c>
      <c r="U72" s="52">
        <v>6813</v>
      </c>
      <c r="V72" s="52">
        <v>7394</v>
      </c>
      <c r="W72" s="52">
        <v>6765</v>
      </c>
      <c r="X72" s="52">
        <v>4161</v>
      </c>
      <c r="Y72" s="52">
        <v>1938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114496</v>
      </c>
      <c r="D73" s="36">
        <v>30605</v>
      </c>
      <c r="E73" s="36">
        <v>114692</v>
      </c>
      <c r="F73" s="36">
        <v>115925</v>
      </c>
      <c r="G73" s="36">
        <v>135860</v>
      </c>
      <c r="H73" s="36">
        <v>133327</v>
      </c>
      <c r="I73" s="36">
        <v>59614</v>
      </c>
      <c r="J73" s="36">
        <v>42099</v>
      </c>
      <c r="K73" s="36">
        <v>63526</v>
      </c>
      <c r="L73" s="36">
        <v>51169</v>
      </c>
      <c r="M73" s="36">
        <v>72390</v>
      </c>
      <c r="N73" s="36">
        <v>92157</v>
      </c>
      <c r="O73" s="36">
        <v>99131</v>
      </c>
      <c r="P73" s="36">
        <v>54123</v>
      </c>
      <c r="Q73" s="36">
        <v>56327</v>
      </c>
      <c r="R73" s="36">
        <v>60264</v>
      </c>
      <c r="S73" s="36">
        <v>76892</v>
      </c>
      <c r="T73" s="36">
        <v>74488</v>
      </c>
      <c r="U73" s="36">
        <v>81046</v>
      </c>
      <c r="V73" s="36">
        <v>89223</v>
      </c>
      <c r="W73" s="36">
        <v>84944</v>
      </c>
      <c r="X73" s="36">
        <v>96086</v>
      </c>
      <c r="Y73" s="36">
        <v>79601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6898</v>
      </c>
      <c r="K79" s="52">
        <f>RES_hhdet_numvin!K126</f>
        <v>19246</v>
      </c>
      <c r="L79" s="52">
        <f>RES_hhdet_numvin!L126</f>
        <v>22569</v>
      </c>
      <c r="M79" s="52">
        <f>RES_hhdet_numvin!M126</f>
        <v>36913</v>
      </c>
      <c r="N79" s="52">
        <f>RES_hhdet_numvin!N126</f>
        <v>56806</v>
      </c>
      <c r="O79" s="52">
        <f>RES_hhdet_numvin!O126</f>
        <v>69056</v>
      </c>
      <c r="P79" s="52">
        <f>RES_hhdet_numvin!P126</f>
        <v>32532</v>
      </c>
      <c r="Q79" s="52">
        <f>RES_hhdet_numvin!Q126</f>
        <v>45452</v>
      </c>
      <c r="R79" s="52">
        <f>RES_hhdet_numvin!R126</f>
        <v>30781</v>
      </c>
      <c r="S79" s="52">
        <f>RES_hhdet_numvin!S126</f>
        <v>37208</v>
      </c>
      <c r="T79" s="52">
        <f>RES_hhdet_numvin!T126</f>
        <v>25693</v>
      </c>
      <c r="U79" s="52">
        <f>RES_hhdet_numvin!U126</f>
        <v>34586</v>
      </c>
      <c r="V79" s="52">
        <f>RES_hhdet_numvin!V126</f>
        <v>45934</v>
      </c>
      <c r="W79" s="52">
        <f>RES_hhdet_numvin!W126</f>
        <v>52020</v>
      </c>
      <c r="X79" s="52">
        <f>RES_hhdet_numvin!X126</f>
        <v>83397</v>
      </c>
      <c r="Y79" s="52">
        <f>RES_hhdet_numvin!Y126</f>
        <v>67119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13461</v>
      </c>
      <c r="S82" s="138">
        <f>RES_hhdet_numvin!S129</f>
        <v>20334</v>
      </c>
      <c r="T82" s="138">
        <f>RES_hhdet_numvin!T129</f>
        <v>22229</v>
      </c>
      <c r="U82" s="138">
        <f>RES_hhdet_numvin!U129</f>
        <v>27845</v>
      </c>
      <c r="V82" s="138">
        <f>RES_hhdet_numvin!V129</f>
        <v>40967</v>
      </c>
      <c r="W82" s="138">
        <f>RES_hhdet_numvin!W129</f>
        <v>39421</v>
      </c>
      <c r="X82" s="138">
        <f>RES_hhdet_numvin!X129</f>
        <v>96831</v>
      </c>
      <c r="Y82" s="138">
        <f>RES_hhdet_numvin!Y129</f>
        <v>99587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5760</v>
      </c>
      <c r="K84" s="138">
        <f>RES_hhdet_numvin!K131</f>
        <v>16636</v>
      </c>
      <c r="L84" s="138">
        <f>RES_hhdet_numvin!L131</f>
        <v>22356</v>
      </c>
      <c r="M84" s="138">
        <f>RES_hhdet_numvin!M131</f>
        <v>36575</v>
      </c>
      <c r="N84" s="138">
        <f>RES_hhdet_numvin!N131</f>
        <v>54149</v>
      </c>
      <c r="O84" s="138">
        <f>RES_hhdet_numvin!O131</f>
        <v>61712</v>
      </c>
      <c r="P84" s="138">
        <f>RES_hhdet_numvin!P131</f>
        <v>24518</v>
      </c>
      <c r="Q84" s="138">
        <f>RES_hhdet_numvin!Q131</f>
        <v>44717</v>
      </c>
      <c r="R84" s="138">
        <f>RES_hhdet_numvin!R131</f>
        <v>29684</v>
      </c>
      <c r="S84" s="138">
        <f>RES_hhdet_numvin!S131</f>
        <v>36937</v>
      </c>
      <c r="T84" s="138">
        <f>RES_hhdet_numvin!T131</f>
        <v>21079</v>
      </c>
      <c r="U84" s="138">
        <f>RES_hhdet_numvin!U131</f>
        <v>31817</v>
      </c>
      <c r="V84" s="138">
        <f>RES_hhdet_numvin!V131</f>
        <v>45426</v>
      </c>
      <c r="W84" s="138">
        <f>RES_hhdet_numvin!W131</f>
        <v>63912</v>
      </c>
      <c r="X84" s="138">
        <f>RES_hhdet_numvin!X131</f>
        <v>73925</v>
      </c>
      <c r="Y84" s="138">
        <f>RES_hhdet_numvin!Y131</f>
        <v>78118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219</v>
      </c>
      <c r="M85" s="138">
        <f>RES_hhdet_numvin!M132</f>
        <v>21</v>
      </c>
      <c r="N85" s="138">
        <f>RES_hhdet_numvin!N132</f>
        <v>21</v>
      </c>
      <c r="O85" s="138">
        <f>RES_hhdet_numvin!O132</f>
        <v>36</v>
      </c>
      <c r="P85" s="138">
        <f>RES_hhdet_numvin!P132</f>
        <v>29</v>
      </c>
      <c r="Q85" s="138">
        <f>RES_hhdet_numvin!Q132</f>
        <v>77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28</v>
      </c>
      <c r="V85" s="138">
        <f>RES_hhdet_numvin!V132</f>
        <v>10</v>
      </c>
      <c r="W85" s="138">
        <f>RES_hhdet_numvin!W132</f>
        <v>66</v>
      </c>
      <c r="X85" s="138">
        <f>RES_hhdet_numvin!X132</f>
        <v>152</v>
      </c>
      <c r="Y85" s="138">
        <f>RES_hhdet_numvin!Y132</f>
        <v>120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2528</v>
      </c>
      <c r="V88" s="138">
        <f>RES_hhdet_numvin!V135</f>
        <v>4727</v>
      </c>
      <c r="W88" s="138">
        <f>RES_hhdet_numvin!W135</f>
        <v>0</v>
      </c>
      <c r="X88" s="138">
        <f>RES_hhdet_numvin!X135</f>
        <v>8813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280</v>
      </c>
      <c r="V89" s="138">
        <f>RES_hhdet_numvin!V136</f>
        <v>354</v>
      </c>
      <c r="W89" s="138">
        <f>RES_hhdet_numvin!W136</f>
        <v>0</v>
      </c>
      <c r="X89" s="138">
        <f>RES_hhdet_numvin!X136</f>
        <v>1408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3095</v>
      </c>
      <c r="S93" s="138">
        <f>RES_hhdet_numvin!S140</f>
        <v>3817</v>
      </c>
      <c r="T93" s="138">
        <f>RES_hhdet_numvin!T140</f>
        <v>3713</v>
      </c>
      <c r="U93" s="138">
        <f>RES_hhdet_numvin!U140</f>
        <v>6557</v>
      </c>
      <c r="V93" s="138">
        <f>RES_hhdet_numvin!V140</f>
        <v>7795</v>
      </c>
      <c r="W93" s="138">
        <f>RES_hhdet_numvin!W140</f>
        <v>7681</v>
      </c>
      <c r="X93" s="138">
        <f>RES_hhdet_numvin!X140</f>
        <v>5138</v>
      </c>
      <c r="Y93" s="138">
        <f>RES_hhdet_numvin!Y140</f>
        <v>2580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23867</v>
      </c>
      <c r="S94" s="39">
        <f>RES_hhdet_numvin!S141</f>
        <v>50829</v>
      </c>
      <c r="T94" s="39">
        <f>RES_hhdet_numvin!T141</f>
        <v>58930</v>
      </c>
      <c r="U94" s="39">
        <f>RES_hhdet_numvin!U141</f>
        <v>77767</v>
      </c>
      <c r="V94" s="39">
        <f>RES_hhdet_numvin!V141</f>
        <v>93903</v>
      </c>
      <c r="W94" s="39">
        <f>RES_hhdet_numvin!W141</f>
        <v>96258</v>
      </c>
      <c r="X94" s="39">
        <f>RES_hhdet_numvin!X141</f>
        <v>118418</v>
      </c>
      <c r="Y94" s="39">
        <f>RES_hhdet_numvin!Y141</f>
        <v>105862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585.32486153553566</v>
      </c>
      <c r="C98" s="117">
        <f t="shared" si="12"/>
        <v>565.03844832625236</v>
      </c>
      <c r="D98" s="117">
        <f t="shared" si="12"/>
        <v>501.6271906232713</v>
      </c>
      <c r="E98" s="117">
        <f t="shared" si="12"/>
        <v>535.60927024872376</v>
      </c>
      <c r="F98" s="117">
        <f t="shared" si="12"/>
        <v>483.26641372719001</v>
      </c>
      <c r="G98" s="117">
        <f t="shared" si="12"/>
        <v>495.16933152773441</v>
      </c>
      <c r="H98" s="117">
        <f t="shared" si="12"/>
        <v>474.93566485473917</v>
      </c>
      <c r="I98" s="117">
        <f t="shared" si="12"/>
        <v>431.23829467803137</v>
      </c>
      <c r="J98" s="117">
        <f t="shared" si="12"/>
        <v>402.67297876925176</v>
      </c>
      <c r="K98" s="117">
        <f t="shared" si="12"/>
        <v>410.99250998509984</v>
      </c>
      <c r="L98" s="117">
        <f t="shared" si="12"/>
        <v>400.80367683519853</v>
      </c>
      <c r="M98" s="117">
        <f t="shared" si="12"/>
        <v>406.68299234221206</v>
      </c>
      <c r="N98" s="117">
        <f t="shared" si="12"/>
        <v>388.8477999496738</v>
      </c>
      <c r="O98" s="117">
        <f t="shared" si="12"/>
        <v>361.26697740023661</v>
      </c>
      <c r="P98" s="117">
        <f t="shared" si="12"/>
        <v>354.6128590437566</v>
      </c>
      <c r="Q98" s="117">
        <f t="shared" si="12"/>
        <v>383.75150186680037</v>
      </c>
      <c r="R98" s="117">
        <f t="shared" ref="R98:V98" si="13">R99+R102+R104+R113</f>
        <v>374.71411706892439</v>
      </c>
      <c r="S98" s="117">
        <f t="shared" si="13"/>
        <v>390.73826741455559</v>
      </c>
      <c r="T98" s="117">
        <f t="shared" si="13"/>
        <v>373.20580711093982</v>
      </c>
      <c r="U98" s="117">
        <f t="shared" si="13"/>
        <v>355.43561726764239</v>
      </c>
      <c r="V98" s="117">
        <f t="shared" si="13"/>
        <v>378.93860940404284</v>
      </c>
      <c r="W98" s="117">
        <f t="shared" ref="W98:Y98" si="14">W99+W102+W104+W113</f>
        <v>387.74154113566976</v>
      </c>
      <c r="X98" s="117">
        <f t="shared" si="14"/>
        <v>357.88399217781637</v>
      </c>
      <c r="Y98" s="117">
        <f t="shared" si="14"/>
        <v>340.56883431070241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431.91567147037199</v>
      </c>
      <c r="C99" s="122">
        <f t="shared" si="15"/>
        <v>402.32527748917437</v>
      </c>
      <c r="D99" s="122">
        <f t="shared" si="15"/>
        <v>372.06189428591517</v>
      </c>
      <c r="E99" s="122">
        <f t="shared" si="15"/>
        <v>404.77857785070171</v>
      </c>
      <c r="F99" s="122">
        <f t="shared" si="15"/>
        <v>351.7805111882243</v>
      </c>
      <c r="G99" s="122">
        <f t="shared" si="15"/>
        <v>358.9418560208947</v>
      </c>
      <c r="H99" s="122">
        <f t="shared" si="15"/>
        <v>347.0082617662955</v>
      </c>
      <c r="I99" s="122">
        <f t="shared" si="15"/>
        <v>306.73976425071743</v>
      </c>
      <c r="J99" s="122">
        <f t="shared" si="15"/>
        <v>282.87724230944934</v>
      </c>
      <c r="K99" s="122">
        <f t="shared" si="15"/>
        <v>286.8515466090073</v>
      </c>
      <c r="L99" s="122">
        <f t="shared" si="15"/>
        <v>286.42388723569314</v>
      </c>
      <c r="M99" s="122">
        <f t="shared" si="15"/>
        <v>293.88661628469492</v>
      </c>
      <c r="N99" s="122">
        <f t="shared" si="15"/>
        <v>282.30430674258332</v>
      </c>
      <c r="O99" s="122">
        <f t="shared" si="15"/>
        <v>261.04349150567367</v>
      </c>
      <c r="P99" s="122">
        <f t="shared" si="15"/>
        <v>252.71689186236119</v>
      </c>
      <c r="Q99" s="122">
        <f t="shared" si="15"/>
        <v>265.17511292431357</v>
      </c>
      <c r="R99" s="122">
        <f t="shared" ref="R99:V99" si="16">SUM(R100:R101)</f>
        <v>262.00279368040538</v>
      </c>
      <c r="S99" s="122">
        <f t="shared" si="16"/>
        <v>272.66805704033493</v>
      </c>
      <c r="T99" s="122">
        <f t="shared" si="16"/>
        <v>257.32761277096444</v>
      </c>
      <c r="U99" s="122">
        <f t="shared" si="16"/>
        <v>244.39138374144426</v>
      </c>
      <c r="V99" s="122">
        <f t="shared" si="16"/>
        <v>265.84499708632654</v>
      </c>
      <c r="W99" s="122">
        <f t="shared" ref="W99:Y99" si="17">SUM(W100:W101)</f>
        <v>268.79012776312783</v>
      </c>
      <c r="X99" s="122">
        <f t="shared" si="17"/>
        <v>233.5690272363845</v>
      </c>
      <c r="Y99" s="122">
        <f t="shared" si="17"/>
        <v>212.49098484394247</v>
      </c>
      <c r="DA99" s="130" t="s">
        <v>1688</v>
      </c>
    </row>
    <row r="100" spans="1:105" ht="12" customHeight="1" x14ac:dyDescent="0.25">
      <c r="A100" s="97" t="s">
        <v>198</v>
      </c>
      <c r="B100" s="98">
        <v>430.57643561684245</v>
      </c>
      <c r="C100" s="98">
        <v>401.10365433533235</v>
      </c>
      <c r="D100" s="98">
        <v>370.93833237338669</v>
      </c>
      <c r="E100" s="98">
        <v>403.57204755796494</v>
      </c>
      <c r="F100" s="98">
        <v>350.74299542235815</v>
      </c>
      <c r="G100" s="98">
        <v>357.89923809171768</v>
      </c>
      <c r="H100" s="98">
        <v>346.00737773828519</v>
      </c>
      <c r="I100" s="98">
        <v>305.86991993675508</v>
      </c>
      <c r="J100" s="98">
        <v>282.07632804461957</v>
      </c>
      <c r="K100" s="98">
        <v>286.0458296126975</v>
      </c>
      <c r="L100" s="98">
        <v>285.61725543105376</v>
      </c>
      <c r="M100" s="98">
        <v>293.057420431727</v>
      </c>
      <c r="N100" s="98">
        <v>281.52513925112055</v>
      </c>
      <c r="O100" s="98">
        <v>260.31626528591249</v>
      </c>
      <c r="P100" s="98">
        <v>252.02169667438778</v>
      </c>
      <c r="Q100" s="98">
        <v>264.4463280668183</v>
      </c>
      <c r="R100" s="98">
        <v>261.28670630994645</v>
      </c>
      <c r="S100" s="98">
        <v>271.92028701212985</v>
      </c>
      <c r="T100" s="98">
        <v>256.62478538501523</v>
      </c>
      <c r="U100" s="98">
        <v>243.72540110021052</v>
      </c>
      <c r="V100" s="98">
        <v>265.11528374410864</v>
      </c>
      <c r="W100" s="98">
        <v>268.04741631914817</v>
      </c>
      <c r="X100" s="98">
        <v>232.92307666286132</v>
      </c>
      <c r="Y100" s="98">
        <v>211.8990706506161</v>
      </c>
      <c r="DA100" s="63" t="s">
        <v>1689</v>
      </c>
    </row>
    <row r="101" spans="1:105" ht="12" customHeight="1" x14ac:dyDescent="0.25">
      <c r="A101" s="97" t="s">
        <v>53</v>
      </c>
      <c r="B101" s="98">
        <v>1.3392358535295159</v>
      </c>
      <c r="C101" s="98">
        <v>1.2216231538420237</v>
      </c>
      <c r="D101" s="98">
        <v>1.1235619125284682</v>
      </c>
      <c r="E101" s="98">
        <v>1.2065302927367973</v>
      </c>
      <c r="F101" s="98">
        <v>1.0375157658661458</v>
      </c>
      <c r="G101" s="98">
        <v>1.042617929177027</v>
      </c>
      <c r="H101" s="98">
        <v>1.0008840280103359</v>
      </c>
      <c r="I101" s="98">
        <v>0.86984431396236939</v>
      </c>
      <c r="J101" s="98">
        <v>0.80091426482975037</v>
      </c>
      <c r="K101" s="98">
        <v>0.80571699630978</v>
      </c>
      <c r="L101" s="98">
        <v>0.80663180463939677</v>
      </c>
      <c r="M101" s="98">
        <v>0.82919585296791321</v>
      </c>
      <c r="N101" s="98">
        <v>0.77916749146275199</v>
      </c>
      <c r="O101" s="98">
        <v>0.72722621976119495</v>
      </c>
      <c r="P101" s="98">
        <v>0.6951951879734064</v>
      </c>
      <c r="Q101" s="98">
        <v>0.72878485749529454</v>
      </c>
      <c r="R101" s="98">
        <v>0.71608737045891091</v>
      </c>
      <c r="S101" s="98">
        <v>0.74777002820508365</v>
      </c>
      <c r="T101" s="98">
        <v>0.70282738594923255</v>
      </c>
      <c r="U101" s="98">
        <v>0.66598264123374773</v>
      </c>
      <c r="V101" s="98">
        <v>0.72971334221791628</v>
      </c>
      <c r="W101" s="98">
        <v>0.74271144397968136</v>
      </c>
      <c r="X101" s="98">
        <v>0.6459505735231772</v>
      </c>
      <c r="Y101" s="98">
        <v>0.59191419332636586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0.46341580910418312</v>
      </c>
      <c r="C102" s="122">
        <f t="shared" si="18"/>
        <v>0.54350626023571835</v>
      </c>
      <c r="D102" s="122">
        <f t="shared" si="18"/>
        <v>0.33575427857176626</v>
      </c>
      <c r="E102" s="122">
        <f t="shared" si="18"/>
        <v>0.40479045055591134</v>
      </c>
      <c r="F102" s="122">
        <f t="shared" si="18"/>
        <v>0.22495459611610663</v>
      </c>
      <c r="G102" s="122">
        <f t="shared" si="18"/>
        <v>0.26484298645559784</v>
      </c>
      <c r="H102" s="122">
        <f t="shared" si="18"/>
        <v>0.44035101260669457</v>
      </c>
      <c r="I102" s="122">
        <f t="shared" si="18"/>
        <v>1.0375774626346872</v>
      </c>
      <c r="J102" s="122">
        <f t="shared" si="18"/>
        <v>0.75907356253531966</v>
      </c>
      <c r="K102" s="122">
        <f t="shared" si="18"/>
        <v>0.75444765972769201</v>
      </c>
      <c r="L102" s="122">
        <f t="shared" si="18"/>
        <v>1.1999899345412335</v>
      </c>
      <c r="M102" s="122">
        <f t="shared" si="18"/>
        <v>0.93047252924171453</v>
      </c>
      <c r="N102" s="122">
        <f t="shared" si="18"/>
        <v>2.8645546570502072</v>
      </c>
      <c r="O102" s="122">
        <f t="shared" si="18"/>
        <v>1.2928651293496718</v>
      </c>
      <c r="P102" s="122">
        <f t="shared" si="18"/>
        <v>1.2600128117736413</v>
      </c>
      <c r="Q102" s="122">
        <f t="shared" si="18"/>
        <v>2.2376742786958466</v>
      </c>
      <c r="R102" s="122">
        <f t="shared" si="18"/>
        <v>2.2312878659097284</v>
      </c>
      <c r="S102" s="122">
        <f t="shared" si="18"/>
        <v>2.2728866655196391</v>
      </c>
      <c r="T102" s="122">
        <f t="shared" si="18"/>
        <v>2.0048096426299646</v>
      </c>
      <c r="U102" s="122">
        <f t="shared" si="18"/>
        <v>2.1030843324153117</v>
      </c>
      <c r="V102" s="122">
        <f t="shared" si="18"/>
        <v>2.1437056861554167</v>
      </c>
      <c r="W102" s="122">
        <f t="shared" si="18"/>
        <v>2.1819550719799006</v>
      </c>
      <c r="X102" s="122">
        <f t="shared" si="18"/>
        <v>2.2214359385880265</v>
      </c>
      <c r="Y102" s="122">
        <f t="shared" si="18"/>
        <v>2.3630277050298898</v>
      </c>
      <c r="DA102" s="130" t="s">
        <v>1691</v>
      </c>
    </row>
    <row r="103" spans="1:105" ht="12" customHeight="1" x14ac:dyDescent="0.25">
      <c r="A103" s="97" t="s">
        <v>53</v>
      </c>
      <c r="B103" s="98">
        <v>0.46341580910418312</v>
      </c>
      <c r="C103" s="98">
        <v>0.54350626023571835</v>
      </c>
      <c r="D103" s="98">
        <v>0.33575427857176626</v>
      </c>
      <c r="E103" s="98">
        <v>0.40479045055591134</v>
      </c>
      <c r="F103" s="98">
        <v>0.22495459611610663</v>
      </c>
      <c r="G103" s="98">
        <v>0.26484298645559784</v>
      </c>
      <c r="H103" s="98">
        <v>0.44035101260669457</v>
      </c>
      <c r="I103" s="98">
        <v>1.0375774626346872</v>
      </c>
      <c r="J103" s="98">
        <v>0.75907356253531966</v>
      </c>
      <c r="K103" s="98">
        <v>0.75444765972769201</v>
      </c>
      <c r="L103" s="98">
        <v>1.1999899345412335</v>
      </c>
      <c r="M103" s="98">
        <v>0.93047252924171453</v>
      </c>
      <c r="N103" s="98">
        <v>2.8645546570502072</v>
      </c>
      <c r="O103" s="98">
        <v>1.2928651293496718</v>
      </c>
      <c r="P103" s="98">
        <v>1.2600128117736413</v>
      </c>
      <c r="Q103" s="98">
        <v>2.2376742786958466</v>
      </c>
      <c r="R103" s="98">
        <v>2.2312878659097284</v>
      </c>
      <c r="S103" s="98">
        <v>2.2728866655196391</v>
      </c>
      <c r="T103" s="98">
        <v>2.0048096426299646</v>
      </c>
      <c r="U103" s="98">
        <v>2.1030843324153117</v>
      </c>
      <c r="V103" s="98">
        <v>2.1437056861554167</v>
      </c>
      <c r="W103" s="98">
        <v>2.1819550719799006</v>
      </c>
      <c r="X103" s="98">
        <v>2.2214359385880265</v>
      </c>
      <c r="Y103" s="98">
        <v>2.3630277050298898</v>
      </c>
      <c r="DA103" s="63" t="s">
        <v>1692</v>
      </c>
    </row>
    <row r="104" spans="1:105" ht="12" customHeight="1" x14ac:dyDescent="0.25">
      <c r="A104" s="121" t="s">
        <v>55</v>
      </c>
      <c r="B104" s="122">
        <v>91.929415989392496</v>
      </c>
      <c r="C104" s="122">
        <v>101.12932895999161</v>
      </c>
      <c r="D104" s="122">
        <v>76.719802882183345</v>
      </c>
      <c r="E104" s="122">
        <v>77.882857410494225</v>
      </c>
      <c r="F104" s="122">
        <v>77.602022557651921</v>
      </c>
      <c r="G104" s="122">
        <v>82.967405659384426</v>
      </c>
      <c r="H104" s="122">
        <v>76.021718104976813</v>
      </c>
      <c r="I104" s="122">
        <v>73.501081769670463</v>
      </c>
      <c r="J104" s="122">
        <v>71.761029969931798</v>
      </c>
      <c r="K104" s="122">
        <v>77.276310106909861</v>
      </c>
      <c r="L104" s="122">
        <v>71.018212133020228</v>
      </c>
      <c r="M104" s="122">
        <v>68.583569694041103</v>
      </c>
      <c r="N104" s="122">
        <v>64.753170062820416</v>
      </c>
      <c r="O104" s="122">
        <v>60.950558557213625</v>
      </c>
      <c r="P104" s="122">
        <v>62.225968184530736</v>
      </c>
      <c r="Q104" s="122">
        <v>71.339147983963912</v>
      </c>
      <c r="R104" s="122">
        <v>66.567797047033224</v>
      </c>
      <c r="S104" s="122">
        <v>71.240471779796437</v>
      </c>
      <c r="T104" s="122">
        <v>71.072865063209193</v>
      </c>
      <c r="U104" s="122">
        <v>67.946047488174372</v>
      </c>
      <c r="V104" s="122">
        <v>69.071483001219363</v>
      </c>
      <c r="W104" s="122">
        <v>73.475583674044557</v>
      </c>
      <c r="X104" s="122">
        <v>78.370500256803552</v>
      </c>
      <c r="Y104" s="122">
        <v>82.629949444702888</v>
      </c>
      <c r="DA104" s="130" t="s">
        <v>1693</v>
      </c>
    </row>
    <row r="105" spans="1:105" ht="12" customHeight="1" x14ac:dyDescent="0.25">
      <c r="A105" s="97" t="s">
        <v>128</v>
      </c>
      <c r="B105" s="98">
        <v>77.209978828557382</v>
      </c>
      <c r="C105" s="98">
        <v>88.315434228726204</v>
      </c>
      <c r="D105" s="98">
        <v>68.609732974850616</v>
      </c>
      <c r="E105" s="98">
        <v>71.61187333627413</v>
      </c>
      <c r="F105" s="98">
        <v>73.13679821478722</v>
      </c>
      <c r="G105" s="98">
        <v>79.857511693320959</v>
      </c>
      <c r="H105" s="98">
        <v>73.549286062230848</v>
      </c>
      <c r="I105" s="98">
        <v>71.291644981559614</v>
      </c>
      <c r="J105" s="98">
        <v>69.457033950221216</v>
      </c>
      <c r="K105" s="98">
        <v>74.969733585926747</v>
      </c>
      <c r="L105" s="98">
        <v>68.812797839540721</v>
      </c>
      <c r="M105" s="98">
        <v>66.315757484058665</v>
      </c>
      <c r="N105" s="98">
        <v>62.41930651883758</v>
      </c>
      <c r="O105" s="98">
        <v>57.998484655870186</v>
      </c>
      <c r="P105" s="98">
        <v>58.696055746843314</v>
      </c>
      <c r="Q105" s="98">
        <v>68.193609781862676</v>
      </c>
      <c r="R105" s="98">
        <v>63.304338871698739</v>
      </c>
      <c r="S105" s="98">
        <v>67.842353951662176</v>
      </c>
      <c r="T105" s="98">
        <v>67.146664928804569</v>
      </c>
      <c r="U105" s="98">
        <v>63.818351671530401</v>
      </c>
      <c r="V105" s="98">
        <v>64.800845656450122</v>
      </c>
      <c r="W105" s="98">
        <v>70.754975296366155</v>
      </c>
      <c r="X105" s="98">
        <v>74.442108845481698</v>
      </c>
      <c r="Y105" s="98">
        <v>80.176046747097914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4.2238223983833333E-2</v>
      </c>
      <c r="M106" s="98">
        <v>4.6040817525850548E-2</v>
      </c>
      <c r="N106" s="98">
        <v>4.7197640428111677E-2</v>
      </c>
      <c r="O106" s="98">
        <v>4.8242252744055553E-2</v>
      </c>
      <c r="P106" s="98">
        <v>5.0846504003405429E-2</v>
      </c>
      <c r="Q106" s="98">
        <v>6.3925085068029144E-2</v>
      </c>
      <c r="R106" s="98">
        <v>5.9241893710990992E-2</v>
      </c>
      <c r="S106" s="98">
        <v>6.2921937027013319E-2</v>
      </c>
      <c r="T106" s="98">
        <v>6.1804606573461277E-2</v>
      </c>
      <c r="U106" s="98">
        <v>6.0251299161851721E-2</v>
      </c>
      <c r="V106" s="98">
        <v>6.018010294048616E-2</v>
      </c>
      <c r="W106" s="98">
        <v>6.677075629078931E-2</v>
      </c>
      <c r="X106" s="98">
        <v>7.6698974361930405E-2</v>
      </c>
      <c r="Y106" s="98">
        <v>8.4206736674420357E-2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1.7238216937827341E-2</v>
      </c>
      <c r="M107" s="101">
        <v>1.8223631935813389E-2</v>
      </c>
      <c r="N107" s="101">
        <v>1.7549070970720941E-2</v>
      </c>
      <c r="O107" s="101">
        <v>1.9041975672404603E-2</v>
      </c>
      <c r="P107" s="101">
        <v>2.0768644976842086E-2</v>
      </c>
      <c r="Q107" s="101">
        <v>2.463652793146379E-2</v>
      </c>
      <c r="R107" s="101">
        <v>2.4432032456184052E-2</v>
      </c>
      <c r="S107" s="101">
        <v>2.7470816087919257E-2</v>
      </c>
      <c r="T107" s="101">
        <v>2.5712196928159677E-2</v>
      </c>
      <c r="U107" s="101">
        <v>2.5034846487735119E-2</v>
      </c>
      <c r="V107" s="101">
        <v>2.5573092992536621E-2</v>
      </c>
      <c r="W107" s="101">
        <v>2.8476828165628989E-2</v>
      </c>
      <c r="X107" s="101">
        <v>3.2492909541973876E-2</v>
      </c>
      <c r="Y107" s="101">
        <v>3.5200745020251424E-2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2.5000007046005992E-2</v>
      </c>
      <c r="M108" s="104">
        <v>2.7817185590037159E-2</v>
      </c>
      <c r="N108" s="104">
        <v>2.9648569457390736E-2</v>
      </c>
      <c r="O108" s="104">
        <v>2.9200277071650953E-2</v>
      </c>
      <c r="P108" s="104">
        <v>3.0077859026563344E-2</v>
      </c>
      <c r="Q108" s="104">
        <v>3.9288557136565351E-2</v>
      </c>
      <c r="R108" s="104">
        <v>3.4809861254806944E-2</v>
      </c>
      <c r="S108" s="104">
        <v>3.5451120939094055E-2</v>
      </c>
      <c r="T108" s="104">
        <v>3.6092409645301596E-2</v>
      </c>
      <c r="U108" s="104">
        <v>3.5216452674116605E-2</v>
      </c>
      <c r="V108" s="104">
        <v>3.4607009947949539E-2</v>
      </c>
      <c r="W108" s="104">
        <v>3.8293928125160318E-2</v>
      </c>
      <c r="X108" s="104">
        <v>4.420606481995653E-2</v>
      </c>
      <c r="Y108" s="104">
        <v>4.9005991654168926E-2</v>
      </c>
      <c r="DA108" s="132" t="s">
        <v>1697</v>
      </c>
    </row>
    <row r="109" spans="1:105" ht="12" customHeight="1" x14ac:dyDescent="0.25">
      <c r="A109" s="106" t="s">
        <v>122</v>
      </c>
      <c r="B109" s="101">
        <v>14.719437160835117</v>
      </c>
      <c r="C109" s="101">
        <v>12.813894731265409</v>
      </c>
      <c r="D109" s="101">
        <v>8.1100699073327238</v>
      </c>
      <c r="E109" s="101">
        <v>6.2709840742200926</v>
      </c>
      <c r="F109" s="101">
        <v>4.465224342864702</v>
      </c>
      <c r="G109" s="101">
        <v>3.1098939660634648</v>
      </c>
      <c r="H109" s="101">
        <v>2.4724320427459663</v>
      </c>
      <c r="I109" s="101">
        <v>2.2094367881108505</v>
      </c>
      <c r="J109" s="101">
        <v>2.3039960197105764</v>
      </c>
      <c r="K109" s="101">
        <v>2.306576520983119</v>
      </c>
      <c r="L109" s="101">
        <v>2.1631760694956816</v>
      </c>
      <c r="M109" s="101">
        <v>2.2187430583381333</v>
      </c>
      <c r="N109" s="101">
        <v>2.2723643461970102</v>
      </c>
      <c r="O109" s="101">
        <v>2.8135541998472569</v>
      </c>
      <c r="P109" s="101">
        <v>3.3150307089873126</v>
      </c>
      <c r="Q109" s="101">
        <v>2.9161548877216119</v>
      </c>
      <c r="R109" s="101">
        <v>3.0096734101170108</v>
      </c>
      <c r="S109" s="101">
        <v>3.1031839129107381</v>
      </c>
      <c r="T109" s="101">
        <v>3.5401283802267582</v>
      </c>
      <c r="U109" s="101">
        <v>3.7164778616412004</v>
      </c>
      <c r="V109" s="101">
        <v>3.8462573567153782</v>
      </c>
      <c r="W109" s="101">
        <v>2.395417278404294</v>
      </c>
      <c r="X109" s="101">
        <v>3.4543094591843699</v>
      </c>
      <c r="Y109" s="101">
        <v>2.1468515331151536</v>
      </c>
      <c r="DA109" s="131" t="s">
        <v>1698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3.0283341184518826E-3</v>
      </c>
      <c r="N110" s="104">
        <v>1.4301557357717643E-2</v>
      </c>
      <c r="O110" s="104">
        <v>9.0277448752132811E-2</v>
      </c>
      <c r="P110" s="104">
        <v>0.16403522469670662</v>
      </c>
      <c r="Q110" s="104">
        <v>0.16545822931157733</v>
      </c>
      <c r="R110" s="104">
        <v>0.19454287150648308</v>
      </c>
      <c r="S110" s="104">
        <v>0.23201197819650457</v>
      </c>
      <c r="T110" s="104">
        <v>0.32426714760440134</v>
      </c>
      <c r="U110" s="104">
        <v>0.35096665584091935</v>
      </c>
      <c r="V110" s="104">
        <v>0.3641998851133651</v>
      </c>
      <c r="W110" s="104">
        <v>0.25842034298330718</v>
      </c>
      <c r="X110" s="104">
        <v>0.39738297777555526</v>
      </c>
      <c r="Y110" s="104">
        <v>0.22284442781540734</v>
      </c>
      <c r="DA110" s="132" t="s">
        <v>1699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1.3848638793527849E-3</v>
      </c>
      <c r="N111" s="98">
        <v>6.1326505936111948E-3</v>
      </c>
      <c r="O111" s="98">
        <v>4.0463067308706337E-2</v>
      </c>
      <c r="P111" s="98">
        <v>7.5352959651921375E-2</v>
      </c>
      <c r="Q111" s="98">
        <v>7.1984366183141898E-2</v>
      </c>
      <c r="R111" s="98">
        <v>8.9737877227463458E-2</v>
      </c>
      <c r="S111" s="98">
        <v>0.11220518605240658</v>
      </c>
      <c r="T111" s="98">
        <v>0.14801936339393945</v>
      </c>
      <c r="U111" s="98">
        <v>0.15892600608440011</v>
      </c>
      <c r="V111" s="98">
        <v>0.16721988055205134</v>
      </c>
      <c r="W111" s="98">
        <v>0.11786743680869666</v>
      </c>
      <c r="X111" s="98">
        <v>0.17926388708915342</v>
      </c>
      <c r="Y111" s="98">
        <v>9.8564663876778785E-2</v>
      </c>
      <c r="DA111" s="63" t="s">
        <v>1700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1.6434702390990977E-3</v>
      </c>
      <c r="N112" s="98">
        <v>8.1689067641064483E-3</v>
      </c>
      <c r="O112" s="98">
        <v>4.9814381443426474E-2</v>
      </c>
      <c r="P112" s="98">
        <v>8.8682265044785241E-2</v>
      </c>
      <c r="Q112" s="98">
        <v>9.3473863128435419E-2</v>
      </c>
      <c r="R112" s="98">
        <v>0.10480499427901964</v>
      </c>
      <c r="S112" s="98">
        <v>0.11980679214409799</v>
      </c>
      <c r="T112" s="98">
        <v>0.17624778421046192</v>
      </c>
      <c r="U112" s="98">
        <v>0.19204064975651924</v>
      </c>
      <c r="V112" s="98">
        <v>0.19698000456131379</v>
      </c>
      <c r="W112" s="98">
        <v>0.14055290617461055</v>
      </c>
      <c r="X112" s="98">
        <v>0.21811909068640184</v>
      </c>
      <c r="Y112" s="98">
        <v>0.12427976393862855</v>
      </c>
      <c r="DA112" s="63" t="s">
        <v>1701</v>
      </c>
    </row>
    <row r="113" spans="1:105" ht="12" customHeight="1" x14ac:dyDescent="0.25">
      <c r="A113" s="121" t="s">
        <v>54</v>
      </c>
      <c r="B113" s="122">
        <v>61.016358266666956</v>
      </c>
      <c r="C113" s="122">
        <v>61.040335616850676</v>
      </c>
      <c r="D113" s="122">
        <v>52.509739176601066</v>
      </c>
      <c r="E113" s="122">
        <v>52.543044536971898</v>
      </c>
      <c r="F113" s="122">
        <v>53.658925385197684</v>
      </c>
      <c r="G113" s="122">
        <v>52.995226860999672</v>
      </c>
      <c r="H113" s="122">
        <v>51.465333970860179</v>
      </c>
      <c r="I113" s="122">
        <v>49.959871195008766</v>
      </c>
      <c r="J113" s="122">
        <v>47.275632927335245</v>
      </c>
      <c r="K113" s="122">
        <v>46.110205609454958</v>
      </c>
      <c r="L113" s="122">
        <v>42.161587531943979</v>
      </c>
      <c r="M113" s="122">
        <v>43.282333834234308</v>
      </c>
      <c r="N113" s="122">
        <v>38.92576848721982</v>
      </c>
      <c r="O113" s="122">
        <v>37.980062207999659</v>
      </c>
      <c r="P113" s="122">
        <v>38.409986185091064</v>
      </c>
      <c r="Q113" s="122">
        <v>44.999566679827041</v>
      </c>
      <c r="R113" s="122">
        <v>43.912238475576103</v>
      </c>
      <c r="S113" s="122">
        <v>44.556851928904557</v>
      </c>
      <c r="T113" s="122">
        <v>42.800519634136265</v>
      </c>
      <c r="U113" s="122">
        <v>40.99510170560842</v>
      </c>
      <c r="V113" s="122">
        <v>41.878423630341487</v>
      </c>
      <c r="W113" s="122">
        <v>43.293874626517429</v>
      </c>
      <c r="X113" s="122">
        <v>43.723028746040342</v>
      </c>
      <c r="Y113" s="122">
        <v>43.084872317027184</v>
      </c>
      <c r="DA113" s="130" t="s">
        <v>1702</v>
      </c>
    </row>
    <row r="114" spans="1:105" ht="12" customHeight="1" x14ac:dyDescent="0.25">
      <c r="A114" s="97" t="s">
        <v>50</v>
      </c>
      <c r="B114" s="98">
        <v>4.8343815009675728</v>
      </c>
      <c r="C114" s="98">
        <v>5.6983341232843179</v>
      </c>
      <c r="D114" s="98">
        <v>5.3526462444957152</v>
      </c>
      <c r="E114" s="98">
        <v>7.3316096318325714</v>
      </c>
      <c r="F114" s="98">
        <v>8.1877278634982229</v>
      </c>
      <c r="G114" s="98">
        <v>8.2607219473244644</v>
      </c>
      <c r="H114" s="98">
        <v>8.5880246605636348</v>
      </c>
      <c r="I114" s="98">
        <v>7.7036977264139086</v>
      </c>
      <c r="J114" s="98">
        <v>6.616815007016589</v>
      </c>
      <c r="K114" s="98">
        <v>7.1094032503258173</v>
      </c>
      <c r="L114" s="98">
        <v>5.7659059590901371</v>
      </c>
      <c r="M114" s="98">
        <v>6.9481565914292069</v>
      </c>
      <c r="N114" s="98">
        <v>6.0342235649488813</v>
      </c>
      <c r="O114" s="98">
        <v>6.1122666921371245</v>
      </c>
      <c r="P114" s="98">
        <v>5.9040745500845286</v>
      </c>
      <c r="Q114" s="98">
        <v>8.6282337000076659</v>
      </c>
      <c r="R114" s="98">
        <v>7.0378906890823245</v>
      </c>
      <c r="S114" s="98">
        <v>6.3074095875993512</v>
      </c>
      <c r="T114" s="98">
        <v>5.7558355913483545</v>
      </c>
      <c r="U114" s="98">
        <v>5.0472838732430496</v>
      </c>
      <c r="V114" s="98">
        <v>5.0833010541648367</v>
      </c>
      <c r="W114" s="98">
        <v>5.1432173113887094</v>
      </c>
      <c r="X114" s="98">
        <v>4.381409028688676</v>
      </c>
      <c r="Y114" s="98">
        <v>3.3258289680602835</v>
      </c>
      <c r="DA114" s="63" t="s">
        <v>1703</v>
      </c>
    </row>
    <row r="115" spans="1:105" ht="12" customHeight="1" x14ac:dyDescent="0.25">
      <c r="A115" s="109" t="s">
        <v>120</v>
      </c>
      <c r="B115" s="33">
        <v>56.181976765699382</v>
      </c>
      <c r="C115" s="33">
        <v>55.342001493566357</v>
      </c>
      <c r="D115" s="33">
        <v>47.15709293210535</v>
      </c>
      <c r="E115" s="33">
        <v>45.211434905139328</v>
      </c>
      <c r="F115" s="33">
        <v>45.471197521699459</v>
      </c>
      <c r="G115" s="33">
        <v>44.73450491367521</v>
      </c>
      <c r="H115" s="33">
        <v>42.877309310296546</v>
      </c>
      <c r="I115" s="33">
        <v>42.256173468594859</v>
      </c>
      <c r="J115" s="33">
        <v>40.658817920318654</v>
      </c>
      <c r="K115" s="33">
        <v>39.000802359129139</v>
      </c>
      <c r="L115" s="33">
        <v>36.395681572853839</v>
      </c>
      <c r="M115" s="33">
        <v>36.334177242805104</v>
      </c>
      <c r="N115" s="33">
        <v>32.891544922270938</v>
      </c>
      <c r="O115" s="33">
        <v>31.867795515862536</v>
      </c>
      <c r="P115" s="33">
        <v>32.505911635006534</v>
      </c>
      <c r="Q115" s="33">
        <v>36.371332979819371</v>
      </c>
      <c r="R115" s="33">
        <v>36.874347786493779</v>
      </c>
      <c r="S115" s="33">
        <v>38.249442341305205</v>
      </c>
      <c r="T115" s="33">
        <v>37.044684042787914</v>
      </c>
      <c r="U115" s="33">
        <v>35.947817832365374</v>
      </c>
      <c r="V115" s="33">
        <v>36.795122576176652</v>
      </c>
      <c r="W115" s="33">
        <v>38.150657315128718</v>
      </c>
      <c r="X115" s="33">
        <v>39.341619717351669</v>
      </c>
      <c r="Y115" s="33">
        <v>39.759043348966898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399.14656526472567</v>
      </c>
      <c r="C117" s="117">
        <f t="shared" si="19"/>
        <v>387.08911181041191</v>
      </c>
      <c r="D117" s="117">
        <f t="shared" si="19"/>
        <v>343.34313137167015</v>
      </c>
      <c r="E117" s="117">
        <f t="shared" si="19"/>
        <v>366.68513215506573</v>
      </c>
      <c r="F117" s="117">
        <f t="shared" si="19"/>
        <v>332.29870041323687</v>
      </c>
      <c r="G117" s="117">
        <f t="shared" si="19"/>
        <v>342.07378335909209</v>
      </c>
      <c r="H117" s="117">
        <f t="shared" si="19"/>
        <v>329.15750931628992</v>
      </c>
      <c r="I117" s="117">
        <f t="shared" si="19"/>
        <v>301.36415887197734</v>
      </c>
      <c r="J117" s="117">
        <f t="shared" si="19"/>
        <v>282.15325503240888</v>
      </c>
      <c r="K117" s="117">
        <f t="shared" si="19"/>
        <v>289.23082430335609</v>
      </c>
      <c r="L117" s="117">
        <f t="shared" si="19"/>
        <v>283.96942191181978</v>
      </c>
      <c r="M117" s="117">
        <f t="shared" si="19"/>
        <v>288.78572228999843</v>
      </c>
      <c r="N117" s="117">
        <f t="shared" si="19"/>
        <v>282.26129093390404</v>
      </c>
      <c r="O117" s="117">
        <f t="shared" si="19"/>
        <v>261.18097652583714</v>
      </c>
      <c r="P117" s="117">
        <f t="shared" si="19"/>
        <v>257.07924047307574</v>
      </c>
      <c r="Q117" s="117">
        <f t="shared" si="19"/>
        <v>281.24132727617837</v>
      </c>
      <c r="R117" s="117">
        <f t="shared" ref="R117:V117" si="20">R118+R121+R123+R132</f>
        <v>275.56369576377034</v>
      </c>
      <c r="S117" s="117">
        <f t="shared" si="20"/>
        <v>288.58134974901219</v>
      </c>
      <c r="T117" s="117">
        <f t="shared" si="20"/>
        <v>276.3330114076162</v>
      </c>
      <c r="U117" s="117">
        <f t="shared" si="20"/>
        <v>264.98476055373311</v>
      </c>
      <c r="V117" s="117">
        <f t="shared" si="20"/>
        <v>283.55276585783054</v>
      </c>
      <c r="W117" s="117">
        <f t="shared" ref="W117:Y117" si="21">W118+W121+W123+W132</f>
        <v>292.28463151257387</v>
      </c>
      <c r="X117" s="117">
        <f t="shared" si="21"/>
        <v>273.41866065221905</v>
      </c>
      <c r="Y117" s="117">
        <f t="shared" si="21"/>
        <v>263.60386899131015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290.48845087336485</v>
      </c>
      <c r="C118" s="122">
        <f t="shared" si="22"/>
        <v>271.0676001798883</v>
      </c>
      <c r="D118" s="122">
        <f t="shared" si="22"/>
        <v>250.71474250575127</v>
      </c>
      <c r="E118" s="122">
        <f t="shared" si="22"/>
        <v>272.86378435499859</v>
      </c>
      <c r="F118" s="122">
        <f t="shared" si="22"/>
        <v>237.70125139546087</v>
      </c>
      <c r="G118" s="122">
        <f t="shared" si="22"/>
        <v>243.27698281966676</v>
      </c>
      <c r="H118" s="122">
        <f t="shared" si="22"/>
        <v>235.76274699626103</v>
      </c>
      <c r="I118" s="122">
        <f t="shared" si="22"/>
        <v>209.00507317020853</v>
      </c>
      <c r="J118" s="122">
        <f t="shared" si="22"/>
        <v>193.30510779603082</v>
      </c>
      <c r="K118" s="122">
        <f t="shared" si="22"/>
        <v>196.81013289995715</v>
      </c>
      <c r="L118" s="122">
        <f t="shared" si="22"/>
        <v>197.36980970224289</v>
      </c>
      <c r="M118" s="122">
        <f t="shared" si="22"/>
        <v>203.65365071781136</v>
      </c>
      <c r="N118" s="122">
        <f t="shared" si="22"/>
        <v>197.02731293397571</v>
      </c>
      <c r="O118" s="122">
        <f t="shared" si="22"/>
        <v>183.51209559788171</v>
      </c>
      <c r="P118" s="122">
        <f t="shared" si="22"/>
        <v>177.86650718425341</v>
      </c>
      <c r="Q118" s="122">
        <f t="shared" si="22"/>
        <v>186.95412430257218</v>
      </c>
      <c r="R118" s="122">
        <f t="shared" ref="R118:V118" si="23">SUM(R119:R120)</f>
        <v>185.00621009637584</v>
      </c>
      <c r="S118" s="122">
        <f t="shared" si="23"/>
        <v>192.93812163323022</v>
      </c>
      <c r="T118" s="122">
        <f t="shared" si="23"/>
        <v>182.37700013536337</v>
      </c>
      <c r="U118" s="122">
        <f t="shared" si="23"/>
        <v>173.59795744565926</v>
      </c>
      <c r="V118" s="122">
        <f t="shared" si="23"/>
        <v>189.43616151273847</v>
      </c>
      <c r="W118" s="122">
        <f t="shared" ref="W118:Y118" si="24">SUM(W119:W120)</f>
        <v>192.20549573584171</v>
      </c>
      <c r="X118" s="122">
        <f t="shared" si="24"/>
        <v>167.81608790473192</v>
      </c>
      <c r="Y118" s="122">
        <f t="shared" si="24"/>
        <v>153.29603070788886</v>
      </c>
      <c r="DA118" s="130" t="s">
        <v>1856</v>
      </c>
    </row>
    <row r="119" spans="1:105" ht="12" customHeight="1" x14ac:dyDescent="0.25">
      <c r="A119" s="97" t="s">
        <v>198</v>
      </c>
      <c r="B119" s="98">
        <v>289.14921501983537</v>
      </c>
      <c r="C119" s="98">
        <v>269.84597702604628</v>
      </c>
      <c r="D119" s="98">
        <v>249.59118059322282</v>
      </c>
      <c r="E119" s="98">
        <v>271.65725406226181</v>
      </c>
      <c r="F119" s="98">
        <v>236.66373562959473</v>
      </c>
      <c r="G119" s="98">
        <v>242.23436489048973</v>
      </c>
      <c r="H119" s="98">
        <v>234.76186296825068</v>
      </c>
      <c r="I119" s="98">
        <v>208.13522885624616</v>
      </c>
      <c r="J119" s="98">
        <v>192.50419353120108</v>
      </c>
      <c r="K119" s="98">
        <v>196.00441590364738</v>
      </c>
      <c r="L119" s="98">
        <v>196.56317789760348</v>
      </c>
      <c r="M119" s="98">
        <v>202.82445486484346</v>
      </c>
      <c r="N119" s="98">
        <v>196.24814544251296</v>
      </c>
      <c r="O119" s="98">
        <v>182.7848693781205</v>
      </c>
      <c r="P119" s="98">
        <v>177.17131199628</v>
      </c>
      <c r="Q119" s="98">
        <v>186.22533944507688</v>
      </c>
      <c r="R119" s="98">
        <v>184.29012272591692</v>
      </c>
      <c r="S119" s="98">
        <v>192.19035160502514</v>
      </c>
      <c r="T119" s="98">
        <v>181.67417274941414</v>
      </c>
      <c r="U119" s="98">
        <v>172.93197480442552</v>
      </c>
      <c r="V119" s="98">
        <v>188.70644817052056</v>
      </c>
      <c r="W119" s="98">
        <v>191.46278429186202</v>
      </c>
      <c r="X119" s="98">
        <v>167.17013733120874</v>
      </c>
      <c r="Y119" s="98">
        <v>152.70411651456249</v>
      </c>
      <c r="DA119" s="63" t="s">
        <v>1857</v>
      </c>
    </row>
    <row r="120" spans="1:105" ht="12" customHeight="1" x14ac:dyDescent="0.25">
      <c r="A120" s="97" t="s">
        <v>53</v>
      </c>
      <c r="B120" s="98">
        <v>1.3392358535295159</v>
      </c>
      <c r="C120" s="98">
        <v>1.2216231538420237</v>
      </c>
      <c r="D120" s="98">
        <v>1.1235619125284682</v>
      </c>
      <c r="E120" s="98">
        <v>1.2065302927367973</v>
      </c>
      <c r="F120" s="98">
        <v>1.0375157658661458</v>
      </c>
      <c r="G120" s="98">
        <v>1.042617929177027</v>
      </c>
      <c r="H120" s="98">
        <v>1.0008840280103359</v>
      </c>
      <c r="I120" s="98">
        <v>0.86984431396236939</v>
      </c>
      <c r="J120" s="98">
        <v>0.80091426482975037</v>
      </c>
      <c r="K120" s="98">
        <v>0.80571699630978</v>
      </c>
      <c r="L120" s="98">
        <v>0.80663180463939677</v>
      </c>
      <c r="M120" s="98">
        <v>0.82919585296791321</v>
      </c>
      <c r="N120" s="98">
        <v>0.77916749146275199</v>
      </c>
      <c r="O120" s="98">
        <v>0.72722621976119495</v>
      </c>
      <c r="P120" s="98">
        <v>0.6951951879734064</v>
      </c>
      <c r="Q120" s="98">
        <v>0.72878485749529454</v>
      </c>
      <c r="R120" s="98">
        <v>0.71608737045891091</v>
      </c>
      <c r="S120" s="98">
        <v>0.74777002820508365</v>
      </c>
      <c r="T120" s="98">
        <v>0.70282738594923255</v>
      </c>
      <c r="U120" s="98">
        <v>0.66598264123374773</v>
      </c>
      <c r="V120" s="98">
        <v>0.72971334221791628</v>
      </c>
      <c r="W120" s="98">
        <v>0.74271144397968136</v>
      </c>
      <c r="X120" s="98">
        <v>0.6459505735231772</v>
      </c>
      <c r="Y120" s="98">
        <v>0.59191419332636586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0.7543606945306095</v>
      </c>
      <c r="C121" s="122">
        <f t="shared" si="25"/>
        <v>0.97290933441063832</v>
      </c>
      <c r="D121" s="122">
        <f t="shared" si="25"/>
        <v>0.62482195767550797</v>
      </c>
      <c r="E121" s="122">
        <f t="shared" si="25"/>
        <v>0.78104408689621108</v>
      </c>
      <c r="F121" s="122">
        <f t="shared" si="25"/>
        <v>0.45549090917068147</v>
      </c>
      <c r="G121" s="122">
        <f t="shared" si="25"/>
        <v>0.57290861243302982</v>
      </c>
      <c r="H121" s="122">
        <f t="shared" si="25"/>
        <v>1.0124986235756743</v>
      </c>
      <c r="I121" s="122">
        <f t="shared" si="25"/>
        <v>2.4756283058137991</v>
      </c>
      <c r="J121" s="122">
        <f t="shared" si="25"/>
        <v>1.8588146215098362</v>
      </c>
      <c r="K121" s="122">
        <f t="shared" si="25"/>
        <v>1.9623327277311977</v>
      </c>
      <c r="L121" s="122">
        <f t="shared" si="25"/>
        <v>3.1894330736771588</v>
      </c>
      <c r="M121" s="122">
        <f t="shared" si="25"/>
        <v>2.532895549508424</v>
      </c>
      <c r="N121" s="122">
        <f t="shared" si="25"/>
        <v>8.1385027220796875</v>
      </c>
      <c r="O121" s="122">
        <f t="shared" si="25"/>
        <v>3.7963627252257899</v>
      </c>
      <c r="P121" s="122">
        <f t="shared" si="25"/>
        <v>3.8552708408597947</v>
      </c>
      <c r="Q121" s="122">
        <f t="shared" si="25"/>
        <v>7.030281429210322</v>
      </c>
      <c r="R121" s="122">
        <f t="shared" si="25"/>
        <v>7.1831725906188577</v>
      </c>
      <c r="S121" s="122">
        <f t="shared" si="25"/>
        <v>7.5302922966290717</v>
      </c>
      <c r="T121" s="122">
        <f t="shared" si="25"/>
        <v>6.7489859770918779</v>
      </c>
      <c r="U121" s="122">
        <f t="shared" si="25"/>
        <v>7.1875509415968111</v>
      </c>
      <c r="V121" s="122">
        <f t="shared" si="25"/>
        <v>7.4327512830732605</v>
      </c>
      <c r="W121" s="122">
        <f t="shared" si="25"/>
        <v>7.6313372827521064</v>
      </c>
      <c r="X121" s="122">
        <f t="shared" si="25"/>
        <v>7.847418266404854</v>
      </c>
      <c r="Y121" s="122">
        <f t="shared" si="25"/>
        <v>8.4120997460185212</v>
      </c>
      <c r="DA121" s="130" t="s">
        <v>1859</v>
      </c>
    </row>
    <row r="122" spans="1:105" ht="12" customHeight="1" x14ac:dyDescent="0.25">
      <c r="A122" s="97" t="s">
        <v>53</v>
      </c>
      <c r="B122" s="98">
        <v>0.7543606945306095</v>
      </c>
      <c r="C122" s="98">
        <v>0.97290933441063832</v>
      </c>
      <c r="D122" s="98">
        <v>0.62482195767550797</v>
      </c>
      <c r="E122" s="98">
        <v>0.78104408689621108</v>
      </c>
      <c r="F122" s="98">
        <v>0.45549090917068147</v>
      </c>
      <c r="G122" s="98">
        <v>0.57290861243302982</v>
      </c>
      <c r="H122" s="98">
        <v>1.0124986235756743</v>
      </c>
      <c r="I122" s="98">
        <v>2.4756283058137991</v>
      </c>
      <c r="J122" s="98">
        <v>1.8588146215098362</v>
      </c>
      <c r="K122" s="98">
        <v>1.9623327277311977</v>
      </c>
      <c r="L122" s="98">
        <v>3.1894330736771588</v>
      </c>
      <c r="M122" s="98">
        <v>2.532895549508424</v>
      </c>
      <c r="N122" s="98">
        <v>8.1385027220796875</v>
      </c>
      <c r="O122" s="98">
        <v>3.7963627252257899</v>
      </c>
      <c r="P122" s="98">
        <v>3.8552708408597947</v>
      </c>
      <c r="Q122" s="98">
        <v>7.030281429210322</v>
      </c>
      <c r="R122" s="98">
        <v>7.1831725906188577</v>
      </c>
      <c r="S122" s="98">
        <v>7.5302922966290717</v>
      </c>
      <c r="T122" s="98">
        <v>6.7489859770918779</v>
      </c>
      <c r="U122" s="98">
        <v>7.1875509415968111</v>
      </c>
      <c r="V122" s="98">
        <v>7.4327512830732605</v>
      </c>
      <c r="W122" s="98">
        <v>7.6313372827521064</v>
      </c>
      <c r="X122" s="98">
        <v>7.847418266404854</v>
      </c>
      <c r="Y122" s="98">
        <v>8.4120997460185212</v>
      </c>
      <c r="DA122" s="63" t="s">
        <v>1860</v>
      </c>
    </row>
    <row r="123" spans="1:105" ht="12" customHeight="1" x14ac:dyDescent="0.25">
      <c r="A123" s="121" t="s">
        <v>55</v>
      </c>
      <c r="B123" s="122">
        <v>64.40589363800018</v>
      </c>
      <c r="C123" s="122">
        <v>71.577266286390739</v>
      </c>
      <c r="D123" s="122">
        <v>54.644917381877789</v>
      </c>
      <c r="E123" s="122">
        <v>55.869408551264819</v>
      </c>
      <c r="F123" s="122">
        <v>56.155326437214107</v>
      </c>
      <c r="G123" s="122">
        <v>60.562458160713284</v>
      </c>
      <c r="H123" s="122">
        <v>55.716751543693235</v>
      </c>
      <c r="I123" s="122">
        <v>54.084586033109545</v>
      </c>
      <c r="J123" s="122">
        <v>52.962515165522269</v>
      </c>
      <c r="K123" s="122">
        <v>57.327394214846436</v>
      </c>
      <c r="L123" s="122">
        <v>52.939907177321714</v>
      </c>
      <c r="M123" s="122">
        <v>51.418946912707362</v>
      </c>
      <c r="N123" s="122">
        <v>48.895902581740224</v>
      </c>
      <c r="O123" s="122">
        <v>46.254605639669521</v>
      </c>
      <c r="P123" s="122">
        <v>47.277716406327173</v>
      </c>
      <c r="Q123" s="122">
        <v>54.516580088987538</v>
      </c>
      <c r="R123" s="122">
        <v>50.967035100767255</v>
      </c>
      <c r="S123" s="122">
        <v>54.748585935321188</v>
      </c>
      <c r="T123" s="122">
        <v>54.728092196809328</v>
      </c>
      <c r="U123" s="122">
        <v>52.498993407451373</v>
      </c>
      <c r="V123" s="122">
        <v>53.666737464206591</v>
      </c>
      <c r="W123" s="122">
        <v>57.666920964911512</v>
      </c>
      <c r="X123" s="122">
        <v>61.857816759665816</v>
      </c>
      <c r="Y123" s="122">
        <v>65.781226464443776</v>
      </c>
      <c r="DA123" s="130" t="s">
        <v>1861</v>
      </c>
    </row>
    <row r="124" spans="1:105" ht="12" customHeight="1" x14ac:dyDescent="0.25">
      <c r="A124" s="97" t="s">
        <v>128</v>
      </c>
      <c r="B124" s="98">
        <v>56.176783183513486</v>
      </c>
      <c r="C124" s="98">
        <v>64.392477171514244</v>
      </c>
      <c r="D124" s="98">
        <v>50.088128490309842</v>
      </c>
      <c r="E124" s="98">
        <v>52.341427903588283</v>
      </c>
      <c r="F124" s="98">
        <v>53.637708574321749</v>
      </c>
      <c r="G124" s="98">
        <v>58.803040584435614</v>
      </c>
      <c r="H124" s="98">
        <v>54.304681197292382</v>
      </c>
      <c r="I124" s="98">
        <v>52.798028499556374</v>
      </c>
      <c r="J124" s="98">
        <v>51.617486423374565</v>
      </c>
      <c r="K124" s="98">
        <v>55.973982649149399</v>
      </c>
      <c r="L124" s="98">
        <v>51.63187220916015</v>
      </c>
      <c r="M124" s="98">
        <v>50.071535523321749</v>
      </c>
      <c r="N124" s="98">
        <v>47.498354343136974</v>
      </c>
      <c r="O124" s="98">
        <v>44.443264303753061</v>
      </c>
      <c r="P124" s="98">
        <v>45.056182983935294</v>
      </c>
      <c r="Q124" s="98">
        <v>52.503747249785327</v>
      </c>
      <c r="R124" s="98">
        <v>48.858270350925878</v>
      </c>
      <c r="S124" s="98">
        <v>52.527720466357486</v>
      </c>
      <c r="T124" s="98">
        <v>52.108942877299157</v>
      </c>
      <c r="U124" s="98">
        <v>49.698697006823913</v>
      </c>
      <c r="V124" s="98">
        <v>50.716239433461809</v>
      </c>
      <c r="W124" s="98">
        <v>55.721113675021506</v>
      </c>
      <c r="X124" s="98">
        <v>59.005583477289377</v>
      </c>
      <c r="Y124" s="98">
        <v>63.969545090299341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3.8234956402491069E-2</v>
      </c>
      <c r="M125" s="98">
        <v>4.1812219162054638E-2</v>
      </c>
      <c r="N125" s="98">
        <v>4.3131786353745816E-2</v>
      </c>
      <c r="O125" s="98">
        <v>4.384765141287298E-2</v>
      </c>
      <c r="P125" s="98">
        <v>4.6073355868684274E-2</v>
      </c>
      <c r="Q125" s="98">
        <v>5.8326627415225193E-2</v>
      </c>
      <c r="R125" s="98">
        <v>5.3691720297225055E-2</v>
      </c>
      <c r="S125" s="98">
        <v>5.6685006745647935E-2</v>
      </c>
      <c r="T125" s="98">
        <v>5.5970497255980078E-2</v>
      </c>
      <c r="U125" s="98">
        <v>5.4609589199784259E-2</v>
      </c>
      <c r="V125" s="98">
        <v>5.4439480340495346E-2</v>
      </c>
      <c r="W125" s="98">
        <v>6.0499041629452632E-2</v>
      </c>
      <c r="X125" s="98">
        <v>6.9821272742603691E-2</v>
      </c>
      <c r="Y125" s="98">
        <v>7.6998922681509166E-2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1.3234949356485073E-2</v>
      </c>
      <c r="M126" s="101">
        <v>1.3995033572017477E-2</v>
      </c>
      <c r="N126" s="101">
        <v>1.3483216896355083E-2</v>
      </c>
      <c r="O126" s="101">
        <v>1.4647374341222029E-2</v>
      </c>
      <c r="P126" s="101">
        <v>1.599549684212093E-2</v>
      </c>
      <c r="Q126" s="101">
        <v>1.9038070278659839E-2</v>
      </c>
      <c r="R126" s="101">
        <v>1.8881859042418112E-2</v>
      </c>
      <c r="S126" s="101">
        <v>2.123388580655388E-2</v>
      </c>
      <c r="T126" s="101">
        <v>1.9878087610678479E-2</v>
      </c>
      <c r="U126" s="101">
        <v>1.939313652566765E-2</v>
      </c>
      <c r="V126" s="101">
        <v>1.9832470392545806E-2</v>
      </c>
      <c r="W126" s="101">
        <v>2.2205113504292315E-2</v>
      </c>
      <c r="X126" s="101">
        <v>2.5615207922647161E-2</v>
      </c>
      <c r="Y126" s="101">
        <v>2.7992931027340243E-2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2.5000007046005992E-2</v>
      </c>
      <c r="M127" s="104">
        <v>2.7817185590037159E-2</v>
      </c>
      <c r="N127" s="104">
        <v>2.9648569457390736E-2</v>
      </c>
      <c r="O127" s="104">
        <v>2.9200277071650953E-2</v>
      </c>
      <c r="P127" s="104">
        <v>3.0077859026563344E-2</v>
      </c>
      <c r="Q127" s="104">
        <v>3.9288557136565351E-2</v>
      </c>
      <c r="R127" s="104">
        <v>3.4809861254806944E-2</v>
      </c>
      <c r="S127" s="104">
        <v>3.5451120939094055E-2</v>
      </c>
      <c r="T127" s="104">
        <v>3.6092409645301596E-2</v>
      </c>
      <c r="U127" s="104">
        <v>3.5216452674116605E-2</v>
      </c>
      <c r="V127" s="104">
        <v>3.4607009947949539E-2</v>
      </c>
      <c r="W127" s="104">
        <v>3.8293928125160318E-2</v>
      </c>
      <c r="X127" s="104">
        <v>4.420606481995653E-2</v>
      </c>
      <c r="Y127" s="104">
        <v>4.9005991654168926E-2</v>
      </c>
      <c r="DA127" s="132" t="s">
        <v>1865</v>
      </c>
    </row>
    <row r="128" spans="1:105" ht="12" customHeight="1" x14ac:dyDescent="0.25">
      <c r="A128" s="106" t="s">
        <v>122</v>
      </c>
      <c r="B128" s="101">
        <v>8.2291104544867011</v>
      </c>
      <c r="C128" s="101">
        <v>7.1847891148765006</v>
      </c>
      <c r="D128" s="101">
        <v>4.5567888915679466</v>
      </c>
      <c r="E128" s="101">
        <v>3.5279806476765341</v>
      </c>
      <c r="F128" s="101">
        <v>2.5176178628923558</v>
      </c>
      <c r="G128" s="101">
        <v>1.7594175762776727</v>
      </c>
      <c r="H128" s="101">
        <v>1.4120703464008524</v>
      </c>
      <c r="I128" s="101">
        <v>1.2865575335531743</v>
      </c>
      <c r="J128" s="101">
        <v>1.3450287421477036</v>
      </c>
      <c r="K128" s="101">
        <v>1.3534115656970345</v>
      </c>
      <c r="L128" s="101">
        <v>1.2698000117590769</v>
      </c>
      <c r="M128" s="101">
        <v>1.3031268922643779</v>
      </c>
      <c r="N128" s="101">
        <v>1.3425346764638537</v>
      </c>
      <c r="O128" s="101">
        <v>1.6926772656019908</v>
      </c>
      <c r="P128" s="101">
        <v>2.0395755528259243</v>
      </c>
      <c r="Q128" s="101">
        <v>1.8158542135237765</v>
      </c>
      <c r="R128" s="101">
        <v>1.8934743747411462</v>
      </c>
      <c r="S128" s="101">
        <v>1.9726218197793406</v>
      </c>
      <c r="T128" s="101">
        <v>2.2898507884439678</v>
      </c>
      <c r="U128" s="101">
        <v>2.4479075453251142</v>
      </c>
      <c r="V128" s="101">
        <v>2.5863212800759414</v>
      </c>
      <c r="W128" s="101">
        <v>1.6633143563553201</v>
      </c>
      <c r="X128" s="101">
        <v>2.4379072359709504</v>
      </c>
      <c r="Y128" s="101">
        <v>1.5394171786488291</v>
      </c>
      <c r="DA128" s="131" t="s">
        <v>1866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2.4722779591809397E-3</v>
      </c>
      <c r="N129" s="104">
        <v>1.1881775785642781E-2</v>
      </c>
      <c r="O129" s="104">
        <v>7.4816418901590215E-2</v>
      </c>
      <c r="P129" s="104">
        <v>0.13588451369726934</v>
      </c>
      <c r="Q129" s="104">
        <v>0.1386519982632069</v>
      </c>
      <c r="R129" s="104">
        <v>0.16159865480300512</v>
      </c>
      <c r="S129" s="104">
        <v>0.19155864243871656</v>
      </c>
      <c r="T129" s="104">
        <v>0.27332803381022264</v>
      </c>
      <c r="U129" s="104">
        <v>0.29777926610255967</v>
      </c>
      <c r="V129" s="104">
        <v>0.30973727032834086</v>
      </c>
      <c r="W129" s="104">
        <v>0.22199389190522956</v>
      </c>
      <c r="X129" s="104">
        <v>0.34450477366288657</v>
      </c>
      <c r="Y129" s="104">
        <v>0.19526527281410455</v>
      </c>
      <c r="DA129" s="132" t="s">
        <v>1867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8.2880772008184201E-4</v>
      </c>
      <c r="N130" s="98">
        <v>3.7128690215363323E-3</v>
      </c>
      <c r="O130" s="98">
        <v>2.5002037458163734E-2</v>
      </c>
      <c r="P130" s="98">
        <v>4.7202248652484111E-2</v>
      </c>
      <c r="Q130" s="98">
        <v>4.5178135134771473E-2</v>
      </c>
      <c r="R130" s="98">
        <v>5.679366052398549E-2</v>
      </c>
      <c r="S130" s="98">
        <v>7.1751850294618558E-2</v>
      </c>
      <c r="T130" s="98">
        <v>9.7080249599760721E-2</v>
      </c>
      <c r="U130" s="98">
        <v>0.1057386163460404</v>
      </c>
      <c r="V130" s="98">
        <v>0.1127572657670271</v>
      </c>
      <c r="W130" s="98">
        <v>8.1440985730618989E-2</v>
      </c>
      <c r="X130" s="98">
        <v>0.1263856829764847</v>
      </c>
      <c r="Y130" s="98">
        <v>7.0985508875476014E-2</v>
      </c>
      <c r="DA130" s="63" t="s">
        <v>1868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1.6434702390990977E-3</v>
      </c>
      <c r="N131" s="98">
        <v>8.1689067641064483E-3</v>
      </c>
      <c r="O131" s="98">
        <v>4.9814381443426474E-2</v>
      </c>
      <c r="P131" s="98">
        <v>8.8682265044785241E-2</v>
      </c>
      <c r="Q131" s="98">
        <v>9.3473863128435419E-2</v>
      </c>
      <c r="R131" s="98">
        <v>0.10480499427901964</v>
      </c>
      <c r="S131" s="98">
        <v>0.11980679214409799</v>
      </c>
      <c r="T131" s="98">
        <v>0.17624778421046192</v>
      </c>
      <c r="U131" s="98">
        <v>0.19204064975651924</v>
      </c>
      <c r="V131" s="98">
        <v>0.19698000456131379</v>
      </c>
      <c r="W131" s="98">
        <v>0.14055290617461055</v>
      </c>
      <c r="X131" s="98">
        <v>0.21811909068640184</v>
      </c>
      <c r="Y131" s="98">
        <v>0.12427976393862855</v>
      </c>
      <c r="DA131" s="63" t="s">
        <v>1869</v>
      </c>
    </row>
    <row r="132" spans="1:105" ht="12" customHeight="1" x14ac:dyDescent="0.25">
      <c r="A132" s="121" t="s">
        <v>54</v>
      </c>
      <c r="B132" s="122">
        <v>43.497860058830042</v>
      </c>
      <c r="C132" s="122">
        <v>43.471336009722208</v>
      </c>
      <c r="D132" s="122">
        <v>37.358649526365596</v>
      </c>
      <c r="E132" s="122">
        <v>37.170895161906124</v>
      </c>
      <c r="F132" s="122">
        <v>37.98663167139118</v>
      </c>
      <c r="G132" s="122">
        <v>37.661433766279025</v>
      </c>
      <c r="H132" s="122">
        <v>36.665512152759959</v>
      </c>
      <c r="I132" s="122">
        <v>35.798871362845503</v>
      </c>
      <c r="J132" s="122">
        <v>34.026817449345948</v>
      </c>
      <c r="K132" s="122">
        <v>33.130964460821303</v>
      </c>
      <c r="L132" s="122">
        <v>30.470271958578046</v>
      </c>
      <c r="M132" s="122">
        <v>31.180229109971254</v>
      </c>
      <c r="N132" s="122">
        <v>28.199572696108426</v>
      </c>
      <c r="O132" s="122">
        <v>27.617912563060123</v>
      </c>
      <c r="P132" s="122">
        <v>28.079746041635353</v>
      </c>
      <c r="Q132" s="122">
        <v>32.740341455408313</v>
      </c>
      <c r="R132" s="122">
        <v>32.40727797600838</v>
      </c>
      <c r="S132" s="122">
        <v>33.364349883831679</v>
      </c>
      <c r="T132" s="122">
        <v>32.478933098351582</v>
      </c>
      <c r="U132" s="122">
        <v>31.700258759025679</v>
      </c>
      <c r="V132" s="122">
        <v>33.017115597812221</v>
      </c>
      <c r="W132" s="122">
        <v>34.780877529068555</v>
      </c>
      <c r="X132" s="122">
        <v>35.897337721416449</v>
      </c>
      <c r="Y132" s="122">
        <v>36.114512072958952</v>
      </c>
      <c r="DA132" s="130" t="s">
        <v>1870</v>
      </c>
    </row>
    <row r="133" spans="1:105" ht="12" customHeight="1" x14ac:dyDescent="0.25">
      <c r="A133" s="97" t="s">
        <v>50</v>
      </c>
      <c r="B133" s="98">
        <v>2.7108950459483667</v>
      </c>
      <c r="C133" s="98">
        <v>3.203700076637928</v>
      </c>
      <c r="D133" s="98">
        <v>3.0139519791822353</v>
      </c>
      <c r="E133" s="98">
        <v>4.1408665478431583</v>
      </c>
      <c r="F133" s="98">
        <v>4.6343505250128842</v>
      </c>
      <c r="G133" s="98">
        <v>4.6844964193276155</v>
      </c>
      <c r="H133" s="98">
        <v>4.8793878519201046</v>
      </c>
      <c r="I133" s="98">
        <v>4.3812183930852946</v>
      </c>
      <c r="J133" s="98">
        <v>3.7654211335461807</v>
      </c>
      <c r="K133" s="98">
        <v>4.0503415559387639</v>
      </c>
      <c r="L133" s="98">
        <v>3.2883218376641659</v>
      </c>
      <c r="M133" s="98">
        <v>3.9681019690338326</v>
      </c>
      <c r="N133" s="98">
        <v>3.4502090797760783</v>
      </c>
      <c r="O133" s="98">
        <v>3.4983338346205279</v>
      </c>
      <c r="P133" s="98">
        <v>3.3807468479417255</v>
      </c>
      <c r="Q133" s="98">
        <v>4.9444477241520657</v>
      </c>
      <c r="R133" s="98">
        <v>4.039446275874039</v>
      </c>
      <c r="S133" s="98">
        <v>3.628641983916129</v>
      </c>
      <c r="T133" s="98">
        <v>3.3215963597312199</v>
      </c>
      <c r="U133" s="98">
        <v>2.930847262430909</v>
      </c>
      <c r="V133" s="98">
        <v>2.9766532178669109</v>
      </c>
      <c r="W133" s="98">
        <v>3.040425782839685</v>
      </c>
      <c r="X133" s="98">
        <v>2.6088891104303458</v>
      </c>
      <c r="Y133" s="98">
        <v>1.9922153222236192</v>
      </c>
      <c r="DA133" s="63" t="s">
        <v>1871</v>
      </c>
    </row>
    <row r="134" spans="1:105" ht="12" customHeight="1" x14ac:dyDescent="0.25">
      <c r="A134" s="109" t="s">
        <v>120</v>
      </c>
      <c r="B134" s="33">
        <v>40.786965012881673</v>
      </c>
      <c r="C134" s="33">
        <v>40.267635933084279</v>
      </c>
      <c r="D134" s="33">
        <v>34.344697547183358</v>
      </c>
      <c r="E134" s="33">
        <v>33.030028614062964</v>
      </c>
      <c r="F134" s="33">
        <v>33.352281146378296</v>
      </c>
      <c r="G134" s="33">
        <v>32.976937346951409</v>
      </c>
      <c r="H134" s="33">
        <v>31.786124300839852</v>
      </c>
      <c r="I134" s="33">
        <v>31.417652969760205</v>
      </c>
      <c r="J134" s="33">
        <v>30.261396315799765</v>
      </c>
      <c r="K134" s="33">
        <v>29.080622904882542</v>
      </c>
      <c r="L134" s="33">
        <v>27.181950120913879</v>
      </c>
      <c r="M134" s="33">
        <v>27.212127140937422</v>
      </c>
      <c r="N134" s="33">
        <v>24.749363616332349</v>
      </c>
      <c r="O134" s="33">
        <v>24.119578728439595</v>
      </c>
      <c r="P134" s="33">
        <v>24.698999193693627</v>
      </c>
      <c r="Q134" s="33">
        <v>27.795893731256246</v>
      </c>
      <c r="R134" s="33">
        <v>28.367831700134339</v>
      </c>
      <c r="S134" s="33">
        <v>29.735707899915553</v>
      </c>
      <c r="T134" s="33">
        <v>29.157336738620366</v>
      </c>
      <c r="U134" s="33">
        <v>28.76941149659477</v>
      </c>
      <c r="V134" s="33">
        <v>30.040462379945307</v>
      </c>
      <c r="W134" s="33">
        <v>31.740451746228867</v>
      </c>
      <c r="X134" s="33">
        <v>33.288448610986102</v>
      </c>
      <c r="Y134" s="33">
        <v>34.12229675073533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0.68192313618391054</v>
      </c>
      <c r="C136" s="119">
        <f t="shared" si="26"/>
        <v>0.6850668533389912</v>
      </c>
      <c r="D136" s="119">
        <f t="shared" si="26"/>
        <v>0.68445877294862478</v>
      </c>
      <c r="E136" s="119">
        <f t="shared" si="26"/>
        <v>0.68461311729124141</v>
      </c>
      <c r="F136" s="119">
        <f t="shared" si="26"/>
        <v>0.68760975514599632</v>
      </c>
      <c r="G136" s="119">
        <f t="shared" si="26"/>
        <v>0.6908218291785152</v>
      </c>
      <c r="H136" s="119">
        <f t="shared" si="26"/>
        <v>0.69305704682541358</v>
      </c>
      <c r="I136" s="119">
        <f t="shared" si="26"/>
        <v>0.69883440916809136</v>
      </c>
      <c r="J136" s="119">
        <f t="shared" si="26"/>
        <v>0.70070074206318755</v>
      </c>
      <c r="K136" s="119">
        <f t="shared" si="26"/>
        <v>0.70373745816886513</v>
      </c>
      <c r="L136" s="119">
        <f t="shared" si="26"/>
        <v>0.70850004210061579</v>
      </c>
      <c r="M136" s="119">
        <f t="shared" si="26"/>
        <v>0.71010031825229003</v>
      </c>
      <c r="N136" s="119">
        <f t="shared" si="26"/>
        <v>0.72589144382567006</v>
      </c>
      <c r="O136" s="119">
        <f t="shared" si="26"/>
        <v>0.72295834622183786</v>
      </c>
      <c r="P136" s="119">
        <f t="shared" si="26"/>
        <v>0.72495746817053264</v>
      </c>
      <c r="Q136" s="119">
        <f t="shared" si="26"/>
        <v>0.7328735546520333</v>
      </c>
      <c r="R136" s="119">
        <f t="shared" ref="R136:V136" si="27">IF(R117=0,"",R117/R98)</f>
        <v>0.73539715535479422</v>
      </c>
      <c r="S136" s="119">
        <f t="shared" si="27"/>
        <v>0.73855410082688533</v>
      </c>
      <c r="T136" s="119">
        <f t="shared" si="27"/>
        <v>0.74043063141692478</v>
      </c>
      <c r="U136" s="119">
        <f t="shared" si="27"/>
        <v>0.74552112303984452</v>
      </c>
      <c r="V136" s="119">
        <f t="shared" si="27"/>
        <v>0.74828153906980943</v>
      </c>
      <c r="W136" s="119">
        <f t="shared" ref="W136:Y136" si="28">IF(W117=0,"",W117/W98)</f>
        <v>0.75381304426781615</v>
      </c>
      <c r="X136" s="119">
        <f t="shared" si="28"/>
        <v>0.76398684106655901</v>
      </c>
      <c r="Y136" s="119">
        <f t="shared" si="28"/>
        <v>0.77401054481345521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0.6725582563014072</v>
      </c>
      <c r="C137" s="124">
        <f t="shared" si="29"/>
        <v>0.67375234753223301</v>
      </c>
      <c r="D137" s="124">
        <f t="shared" si="29"/>
        <v>0.67385224436095215</v>
      </c>
      <c r="E137" s="124">
        <f t="shared" si="29"/>
        <v>0.67410628745190537</v>
      </c>
      <c r="F137" s="124">
        <f t="shared" si="29"/>
        <v>0.67570898283298031</v>
      </c>
      <c r="G137" s="124">
        <f t="shared" si="29"/>
        <v>0.67776153362706504</v>
      </c>
      <c r="H137" s="124">
        <f t="shared" si="29"/>
        <v>0.67941537125431173</v>
      </c>
      <c r="I137" s="124">
        <f t="shared" si="29"/>
        <v>0.68137586817526441</v>
      </c>
      <c r="J137" s="124">
        <f t="shared" si="29"/>
        <v>0.68335333806940746</v>
      </c>
      <c r="K137" s="124">
        <f t="shared" si="29"/>
        <v>0.68610448584479478</v>
      </c>
      <c r="L137" s="124">
        <f t="shared" si="29"/>
        <v>0.68908292393864057</v>
      </c>
      <c r="M137" s="124">
        <f t="shared" si="29"/>
        <v>0.69296674102548195</v>
      </c>
      <c r="N137" s="124">
        <f t="shared" si="29"/>
        <v>0.69792528214467986</v>
      </c>
      <c r="O137" s="124">
        <f t="shared" si="29"/>
        <v>0.70299433454326576</v>
      </c>
      <c r="P137" s="124">
        <f t="shared" si="29"/>
        <v>0.70381724732957684</v>
      </c>
      <c r="Q137" s="124">
        <f t="shared" si="29"/>
        <v>0.70502138093152333</v>
      </c>
      <c r="R137" s="124">
        <f t="shared" ref="R137:V137" si="30">IF(R118=0,"",R118/R99)</f>
        <v>0.70612304356589783</v>
      </c>
      <c r="S137" s="124">
        <f t="shared" si="30"/>
        <v>0.70759341496569028</v>
      </c>
      <c r="T137" s="124">
        <f t="shared" si="30"/>
        <v>0.70873466773147586</v>
      </c>
      <c r="U137" s="124">
        <f t="shared" si="30"/>
        <v>0.71032765062338921</v>
      </c>
      <c r="V137" s="124">
        <f t="shared" si="30"/>
        <v>0.71258125444889897</v>
      </c>
      <c r="W137" s="124">
        <f t="shared" ref="W137:Y137" si="31">IF(W118=0,"",W118/W99)</f>
        <v>0.71507647001538477</v>
      </c>
      <c r="X137" s="124">
        <f t="shared" si="31"/>
        <v>0.7184860505279792</v>
      </c>
      <c r="Y137" s="124">
        <f t="shared" si="31"/>
        <v>0.72142369155318498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0.67153980362534493</v>
      </c>
      <c r="C138" s="111">
        <f t="shared" si="32"/>
        <v>0.67275870989808662</v>
      </c>
      <c r="D138" s="111">
        <f t="shared" si="32"/>
        <v>0.67286435186208859</v>
      </c>
      <c r="E138" s="111">
        <f t="shared" si="32"/>
        <v>0.67313198648438044</v>
      </c>
      <c r="F138" s="111">
        <f t="shared" si="32"/>
        <v>0.67474971337519851</v>
      </c>
      <c r="G138" s="111">
        <f t="shared" si="32"/>
        <v>0.67682280125003536</v>
      </c>
      <c r="H138" s="111">
        <f t="shared" si="32"/>
        <v>0.67848802676635711</v>
      </c>
      <c r="I138" s="111">
        <f t="shared" si="32"/>
        <v>0.68046975295668966</v>
      </c>
      <c r="J138" s="111">
        <f t="shared" si="32"/>
        <v>0.68245426642376839</v>
      </c>
      <c r="K138" s="111">
        <f t="shared" si="32"/>
        <v>0.6852203235021288</v>
      </c>
      <c r="L138" s="111">
        <f t="shared" si="32"/>
        <v>0.68820484112890934</v>
      </c>
      <c r="M138" s="111">
        <f t="shared" si="32"/>
        <v>0.69209800101988905</v>
      </c>
      <c r="N138" s="111">
        <f t="shared" si="32"/>
        <v>0.69708924028791452</v>
      </c>
      <c r="O138" s="111">
        <f t="shared" si="32"/>
        <v>0.70216461187072909</v>
      </c>
      <c r="P138" s="111">
        <f t="shared" si="32"/>
        <v>0.70300023503605513</v>
      </c>
      <c r="Q138" s="111">
        <f t="shared" si="32"/>
        <v>0.70420845245399999</v>
      </c>
      <c r="R138" s="111">
        <f t="shared" ref="R138:V138" si="33">IF(R119=0,"",R119/R100)</f>
        <v>0.70531763872941244</v>
      </c>
      <c r="S138" s="111">
        <f t="shared" si="33"/>
        <v>0.70678930842865684</v>
      </c>
      <c r="T138" s="111">
        <f t="shared" si="33"/>
        <v>0.70793696905327219</v>
      </c>
      <c r="U138" s="111">
        <f t="shared" si="33"/>
        <v>0.70953611738368849</v>
      </c>
      <c r="V138" s="111">
        <f t="shared" si="33"/>
        <v>0.71179015221416475</v>
      </c>
      <c r="W138" s="111">
        <f t="shared" ref="W138:Y138" si="34">IF(W119=0,"",W119/W100)</f>
        <v>0.7142869978791313</v>
      </c>
      <c r="X138" s="111">
        <f t="shared" si="34"/>
        <v>0.71770534601504932</v>
      </c>
      <c r="Y138" s="111">
        <f t="shared" si="34"/>
        <v>0.72064552263348258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1.6278268451584426</v>
      </c>
      <c r="C140" s="124">
        <f t="shared" si="38"/>
        <v>1.7900609534629612</v>
      </c>
      <c r="D140" s="124">
        <f t="shared" si="38"/>
        <v>1.8609500981890079</v>
      </c>
      <c r="E140" s="124">
        <f t="shared" si="38"/>
        <v>1.9295022543727969</v>
      </c>
      <c r="F140" s="124">
        <f t="shared" si="38"/>
        <v>2.0248126379048834</v>
      </c>
      <c r="G140" s="124">
        <f t="shared" si="38"/>
        <v>2.1632009973165012</v>
      </c>
      <c r="H140" s="124">
        <f t="shared" si="38"/>
        <v>2.2992989560353325</v>
      </c>
      <c r="I140" s="124">
        <f t="shared" si="38"/>
        <v>2.3859696215138633</v>
      </c>
      <c r="J140" s="124">
        <f t="shared" si="38"/>
        <v>2.4487937839665515</v>
      </c>
      <c r="K140" s="124">
        <f t="shared" si="38"/>
        <v>2.6010190401272846</v>
      </c>
      <c r="L140" s="124">
        <f t="shared" si="38"/>
        <v>2.6578831887423342</v>
      </c>
      <c r="M140" s="124">
        <f t="shared" si="38"/>
        <v>2.7221604828813151</v>
      </c>
      <c r="N140" s="124">
        <f t="shared" si="38"/>
        <v>2.8411057551474199</v>
      </c>
      <c r="O140" s="124">
        <f t="shared" si="38"/>
        <v>2.9363950183538559</v>
      </c>
      <c r="P140" s="124">
        <f t="shared" si="38"/>
        <v>3.0597076512523476</v>
      </c>
      <c r="Q140" s="124">
        <f t="shared" si="38"/>
        <v>3.141780506726692</v>
      </c>
      <c r="R140" s="124">
        <f t="shared" ref="R140:V140" si="39">IF(R121=0,"",R121/R102)</f>
        <v>3.2192944264904044</v>
      </c>
      <c r="S140" s="124">
        <f t="shared" si="39"/>
        <v>3.3130962537049586</v>
      </c>
      <c r="T140" s="124">
        <f t="shared" si="39"/>
        <v>3.3663974043133451</v>
      </c>
      <c r="U140" s="124">
        <f t="shared" si="39"/>
        <v>3.4176237399582474</v>
      </c>
      <c r="V140" s="124">
        <f t="shared" si="39"/>
        <v>3.4672442822145841</v>
      </c>
      <c r="W140" s="124">
        <f t="shared" ref="W140:Y140" si="40">IF(W121=0,"",W121/W102)</f>
        <v>3.4974768182680545</v>
      </c>
      <c r="X140" s="124">
        <f t="shared" si="40"/>
        <v>3.5325881471931058</v>
      </c>
      <c r="Y140" s="124">
        <f t="shared" si="40"/>
        <v>3.5598819802716264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1.6278268451584426</v>
      </c>
      <c r="C141" s="111">
        <f t="shared" si="41"/>
        <v>1.7900609534629612</v>
      </c>
      <c r="D141" s="111">
        <f t="shared" si="41"/>
        <v>1.8609500981890079</v>
      </c>
      <c r="E141" s="111">
        <f t="shared" si="41"/>
        <v>1.9295022543727969</v>
      </c>
      <c r="F141" s="111">
        <f t="shared" si="41"/>
        <v>2.0248126379048834</v>
      </c>
      <c r="G141" s="111">
        <f t="shared" si="41"/>
        <v>2.1632009973165012</v>
      </c>
      <c r="H141" s="111">
        <f t="shared" si="41"/>
        <v>2.2992989560353325</v>
      </c>
      <c r="I141" s="111">
        <f t="shared" si="41"/>
        <v>2.3859696215138633</v>
      </c>
      <c r="J141" s="111">
        <f t="shared" si="41"/>
        <v>2.4487937839665515</v>
      </c>
      <c r="K141" s="111">
        <f t="shared" si="41"/>
        <v>2.6010190401272846</v>
      </c>
      <c r="L141" s="111">
        <f t="shared" si="41"/>
        <v>2.6578831887423342</v>
      </c>
      <c r="M141" s="111">
        <f t="shared" si="41"/>
        <v>2.7221604828813151</v>
      </c>
      <c r="N141" s="111">
        <f t="shared" si="41"/>
        <v>2.8411057551474199</v>
      </c>
      <c r="O141" s="111">
        <f t="shared" si="41"/>
        <v>2.9363950183538559</v>
      </c>
      <c r="P141" s="111">
        <f t="shared" si="41"/>
        <v>3.0597076512523476</v>
      </c>
      <c r="Q141" s="111">
        <f t="shared" si="41"/>
        <v>3.141780506726692</v>
      </c>
      <c r="R141" s="111">
        <f t="shared" ref="R141:V141" si="42">IF(R122=0,"",R122/R103)</f>
        <v>3.2192944264904044</v>
      </c>
      <c r="S141" s="111">
        <f t="shared" si="42"/>
        <v>3.3130962537049586</v>
      </c>
      <c r="T141" s="111">
        <f t="shared" si="42"/>
        <v>3.3663974043133451</v>
      </c>
      <c r="U141" s="111">
        <f t="shared" si="42"/>
        <v>3.4176237399582474</v>
      </c>
      <c r="V141" s="111">
        <f t="shared" si="42"/>
        <v>3.4672442822145841</v>
      </c>
      <c r="W141" s="111">
        <f t="shared" ref="W141:Y141" si="43">IF(W122=0,"",W122/W103)</f>
        <v>3.4974768182680545</v>
      </c>
      <c r="X141" s="111">
        <f t="shared" si="43"/>
        <v>3.5325881471931058</v>
      </c>
      <c r="Y141" s="111">
        <f t="shared" si="43"/>
        <v>3.5598819802716264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0.70060157507616294</v>
      </c>
      <c r="C142" s="124">
        <f t="shared" si="44"/>
        <v>0.70777950395288247</v>
      </c>
      <c r="D142" s="124">
        <f t="shared" si="44"/>
        <v>0.71226613376203018</v>
      </c>
      <c r="E142" s="124">
        <f t="shared" si="44"/>
        <v>0.71735180768723017</v>
      </c>
      <c r="F142" s="124">
        <f t="shared" si="44"/>
        <v>0.72363225321215463</v>
      </c>
      <c r="G142" s="124">
        <f t="shared" si="44"/>
        <v>0.72995482598729511</v>
      </c>
      <c r="H142" s="124">
        <f t="shared" si="44"/>
        <v>0.73290571342724886</v>
      </c>
      <c r="I142" s="124">
        <f t="shared" si="44"/>
        <v>0.73583387796378041</v>
      </c>
      <c r="J142" s="124">
        <f t="shared" si="44"/>
        <v>0.73804006419241486</v>
      </c>
      <c r="K142" s="124">
        <f t="shared" si="44"/>
        <v>0.74184952847173224</v>
      </c>
      <c r="L142" s="124">
        <f t="shared" si="44"/>
        <v>0.7454412831199263</v>
      </c>
      <c r="M142" s="124">
        <f t="shared" si="44"/>
        <v>0.74972689730343545</v>
      </c>
      <c r="N142" s="124">
        <f t="shared" si="44"/>
        <v>0.75511210546609175</v>
      </c>
      <c r="O142" s="124">
        <f t="shared" si="44"/>
        <v>0.75888731349772331</v>
      </c>
      <c r="P142" s="124">
        <f t="shared" si="44"/>
        <v>0.7597747015542673</v>
      </c>
      <c r="Q142" s="124">
        <f t="shared" si="44"/>
        <v>0.76418883081197075</v>
      </c>
      <c r="R142" s="124">
        <f t="shared" ref="R142:V142" si="45">IF(R123=0,"",R123/R104)</f>
        <v>0.76564100603714869</v>
      </c>
      <c r="S142" s="124">
        <f t="shared" si="45"/>
        <v>0.76850397769049739</v>
      </c>
      <c r="T142" s="124">
        <f t="shared" si="45"/>
        <v>0.77002794453461931</v>
      </c>
      <c r="U142" s="124">
        <f t="shared" si="45"/>
        <v>0.77265706171633497</v>
      </c>
      <c r="V142" s="124">
        <f t="shared" si="45"/>
        <v>0.77697387014636965</v>
      </c>
      <c r="W142" s="124">
        <f t="shared" ref="W142:Y142" si="46">IF(W123=0,"",W123/W104)</f>
        <v>0.78484468011490605</v>
      </c>
      <c r="X142" s="124">
        <f t="shared" si="46"/>
        <v>0.78929975637479455</v>
      </c>
      <c r="Y142" s="124">
        <f t="shared" si="46"/>
        <v>0.79609423588556705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0.7275844914846108</v>
      </c>
      <c r="C143" s="111">
        <f t="shared" si="47"/>
        <v>0.72911918209840398</v>
      </c>
      <c r="D143" s="111">
        <f t="shared" si="47"/>
        <v>0.73004406690622159</v>
      </c>
      <c r="E143" s="111">
        <f t="shared" si="47"/>
        <v>0.73090432445195319</v>
      </c>
      <c r="F143" s="111">
        <f t="shared" si="47"/>
        <v>0.73338879857440853</v>
      </c>
      <c r="G143" s="111">
        <f t="shared" si="47"/>
        <v>0.73634952226233363</v>
      </c>
      <c r="H143" s="111">
        <f t="shared" si="47"/>
        <v>0.73834409692766567</v>
      </c>
      <c r="I143" s="111">
        <f t="shared" si="47"/>
        <v>0.74059209200760034</v>
      </c>
      <c r="J143" s="111">
        <f t="shared" si="47"/>
        <v>0.74315707837982281</v>
      </c>
      <c r="K143" s="111">
        <f t="shared" si="47"/>
        <v>0.74662106922115012</v>
      </c>
      <c r="L143" s="111">
        <f t="shared" si="47"/>
        <v>0.75032368731113863</v>
      </c>
      <c r="M143" s="111">
        <f t="shared" si="47"/>
        <v>0.75504732846274447</v>
      </c>
      <c r="N143" s="111">
        <f t="shared" si="47"/>
        <v>0.76095613668508799</v>
      </c>
      <c r="O143" s="111">
        <f t="shared" si="47"/>
        <v>0.76628319804308609</v>
      </c>
      <c r="P143" s="111">
        <f t="shared" si="47"/>
        <v>0.76761858033976027</v>
      </c>
      <c r="Q143" s="111">
        <f t="shared" si="47"/>
        <v>0.76992180671669985</v>
      </c>
      <c r="R143" s="111">
        <f t="shared" ref="R143:V143" si="48">IF(R124=0,"",R124/R105)</f>
        <v>0.77179970949461696</v>
      </c>
      <c r="S143" s="111">
        <f t="shared" si="48"/>
        <v>0.77426146657269002</v>
      </c>
      <c r="T143" s="111">
        <f t="shared" si="48"/>
        <v>0.77604662767019228</v>
      </c>
      <c r="U143" s="111">
        <f t="shared" si="48"/>
        <v>0.77875243883797585</v>
      </c>
      <c r="V143" s="111">
        <f t="shared" si="48"/>
        <v>0.78264780219598318</v>
      </c>
      <c r="W143" s="111">
        <f t="shared" ref="W143:Y143" si="49">IF(W124=0,"",W124/W105)</f>
        <v>0.78752219814403979</v>
      </c>
      <c r="X143" s="111">
        <f t="shared" si="49"/>
        <v>0.79263718334157252</v>
      </c>
      <c r="Y143" s="111">
        <f t="shared" si="49"/>
        <v>0.79786354760145128</v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>
        <f t="shared" si="50"/>
        <v>0.90522168775669842</v>
      </c>
      <c r="M144" s="111">
        <f t="shared" si="50"/>
        <v>0.90815544573200335</v>
      </c>
      <c r="N144" s="111">
        <f t="shared" si="50"/>
        <v>0.91385471736540091</v>
      </c>
      <c r="O144" s="111">
        <f t="shared" si="50"/>
        <v>0.90890555309475929</v>
      </c>
      <c r="P144" s="111">
        <f t="shared" si="50"/>
        <v>0.90612632612064192</v>
      </c>
      <c r="Q144" s="111">
        <f t="shared" si="50"/>
        <v>0.91242158462759859</v>
      </c>
      <c r="R144" s="111">
        <f t="shared" ref="R144:V144" si="51">IF(R125=0,"",R125/R106)</f>
        <v>0.90631336937265683</v>
      </c>
      <c r="S144" s="111">
        <f t="shared" si="51"/>
        <v>0.9008782854429962</v>
      </c>
      <c r="T144" s="111">
        <f t="shared" si="51"/>
        <v>0.90560397289242922</v>
      </c>
      <c r="U144" s="111">
        <f t="shared" si="51"/>
        <v>0.9063636794467741</v>
      </c>
      <c r="V144" s="111">
        <f t="shared" si="51"/>
        <v>0.9046092924489032</v>
      </c>
      <c r="W144" s="111">
        <f t="shared" ref="W144:Y144" si="52">IF(W125=0,"",W125/W106)</f>
        <v>0.90607093569491548</v>
      </c>
      <c r="X144" s="111">
        <f t="shared" si="52"/>
        <v>0.91032863637951766</v>
      </c>
      <c r="Y144" s="111">
        <f t="shared" si="52"/>
        <v>0.91440335681479123</v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>
        <f t="shared" si="53"/>
        <v>0.76776788482354319</v>
      </c>
      <c r="M145" s="112">
        <f t="shared" si="53"/>
        <v>0.76796072381785763</v>
      </c>
      <c r="N145" s="112">
        <f t="shared" si="53"/>
        <v>0.76831513866749002</v>
      </c>
      <c r="O145" s="112">
        <f t="shared" si="53"/>
        <v>0.76921505379553778</v>
      </c>
      <c r="P145" s="112">
        <f t="shared" si="53"/>
        <v>0.77017527431166466</v>
      </c>
      <c r="Q145" s="112">
        <f t="shared" si="53"/>
        <v>0.77275784686956428</v>
      </c>
      <c r="R145" s="112">
        <f t="shared" ref="R145:V145" si="54">IF(R126=0,"",R126/R107)</f>
        <v>0.77283210376707234</v>
      </c>
      <c r="S145" s="112">
        <f t="shared" si="54"/>
        <v>0.77296159453711422</v>
      </c>
      <c r="T145" s="112">
        <f t="shared" si="54"/>
        <v>0.77309953973276568</v>
      </c>
      <c r="U145" s="112">
        <f t="shared" si="54"/>
        <v>0.7746457137322007</v>
      </c>
      <c r="V145" s="112">
        <f t="shared" si="54"/>
        <v>0.77552098990661056</v>
      </c>
      <c r="W145" s="112">
        <f t="shared" ref="W145:Y145" si="55">IF(W126=0,"",W126/W107)</f>
        <v>0.77976077164006208</v>
      </c>
      <c r="X145" s="112">
        <f t="shared" si="55"/>
        <v>0.78833223259239993</v>
      </c>
      <c r="Y145" s="112">
        <f t="shared" si="55"/>
        <v>0.79523689090204097</v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0.55906420636669352</v>
      </c>
      <c r="C147" s="112">
        <f t="shared" si="59"/>
        <v>0.56070299199086537</v>
      </c>
      <c r="D147" s="112">
        <f t="shared" si="59"/>
        <v>0.56186801638391848</v>
      </c>
      <c r="E147" s="112">
        <f t="shared" si="59"/>
        <v>0.56258804135382856</v>
      </c>
      <c r="F147" s="112">
        <f t="shared" si="59"/>
        <v>0.56382785490172194</v>
      </c>
      <c r="G147" s="112">
        <f t="shared" si="59"/>
        <v>0.56574841312186641</v>
      </c>
      <c r="H147" s="112">
        <f t="shared" si="59"/>
        <v>0.57112604997327232</v>
      </c>
      <c r="I147" s="112">
        <f t="shared" si="59"/>
        <v>0.58230112781512433</v>
      </c>
      <c r="J147" s="112">
        <f t="shared" si="59"/>
        <v>0.58378084451580936</v>
      </c>
      <c r="K147" s="112">
        <f t="shared" si="59"/>
        <v>0.58676204903021278</v>
      </c>
      <c r="L147" s="112">
        <f t="shared" si="59"/>
        <v>0.58700723887682216</v>
      </c>
      <c r="M147" s="112">
        <f t="shared" si="59"/>
        <v>0.58732663404496976</v>
      </c>
      <c r="N147" s="112">
        <f t="shared" si="59"/>
        <v>0.59080960265491611</v>
      </c>
      <c r="O147" s="112">
        <f t="shared" si="59"/>
        <v>0.60161530412098807</v>
      </c>
      <c r="P147" s="112">
        <f t="shared" si="59"/>
        <v>0.61525087755491148</v>
      </c>
      <c r="Q147" s="112">
        <f t="shared" si="59"/>
        <v>0.62268784870425764</v>
      </c>
      <c r="R147" s="112">
        <f t="shared" ref="R147:V147" si="60">IF(R128=0,"",R128/R109)</f>
        <v>0.62912951563988173</v>
      </c>
      <c r="S147" s="112">
        <f t="shared" si="60"/>
        <v>0.63567673561733962</v>
      </c>
      <c r="T147" s="112">
        <f t="shared" si="60"/>
        <v>0.6468270476386776</v>
      </c>
      <c r="U147" s="112">
        <f t="shared" si="60"/>
        <v>0.6586632926273146</v>
      </c>
      <c r="V147" s="112">
        <f t="shared" si="60"/>
        <v>0.67242543600478277</v>
      </c>
      <c r="W147" s="112">
        <f t="shared" ref="W147:Y147" si="61">IF(W128=0,"",W128/W109)</f>
        <v>0.69437353205673469</v>
      </c>
      <c r="X147" s="112">
        <f t="shared" si="61"/>
        <v>0.70575820284109347</v>
      </c>
      <c r="Y147" s="112">
        <f t="shared" si="61"/>
        <v>0.717058052177033</v>
      </c>
      <c r="DA147" s="131" t="s">
        <v>2034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>
        <f t="shared" si="62"/>
        <v>0.81638216342019587</v>
      </c>
      <c r="N148" s="113">
        <f t="shared" si="62"/>
        <v>0.83080293204788214</v>
      </c>
      <c r="O148" s="113">
        <f t="shared" si="62"/>
        <v>0.82873873747814208</v>
      </c>
      <c r="P148" s="113">
        <f t="shared" si="62"/>
        <v>0.82838618320250046</v>
      </c>
      <c r="Q148" s="113">
        <f t="shared" si="62"/>
        <v>0.83798792504970454</v>
      </c>
      <c r="R148" s="113">
        <f t="shared" ref="R148:V148" si="63">IF(R129=0,"",R129/R110)</f>
        <v>0.83065831994579087</v>
      </c>
      <c r="S148" s="113">
        <f t="shared" si="63"/>
        <v>0.82564117563134731</v>
      </c>
      <c r="T148" s="113">
        <f t="shared" si="63"/>
        <v>0.84291003831099387</v>
      </c>
      <c r="U148" s="113">
        <f t="shared" si="63"/>
        <v>0.84845457865243012</v>
      </c>
      <c r="V148" s="113">
        <f t="shared" si="63"/>
        <v>0.85045954979345595</v>
      </c>
      <c r="W148" s="113">
        <f t="shared" ref="W148:Y148" si="64">IF(W129=0,"",W129/W110)</f>
        <v>0.85904185925319887</v>
      </c>
      <c r="X148" s="113">
        <f t="shared" si="64"/>
        <v>0.86693389734842974</v>
      </c>
      <c r="Y148" s="113">
        <f t="shared" si="64"/>
        <v>0.87624032033617683</v>
      </c>
      <c r="DA148" s="132" t="s">
        <v>2035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>
        <f t="shared" si="65"/>
        <v>0.59847594585915886</v>
      </c>
      <c r="N149" s="111">
        <f t="shared" si="65"/>
        <v>0.60542647340846123</v>
      </c>
      <c r="O149" s="111">
        <f t="shared" si="65"/>
        <v>0.61789773047640673</v>
      </c>
      <c r="P149" s="111">
        <f t="shared" si="65"/>
        <v>0.62641532423578183</v>
      </c>
      <c r="Q149" s="111">
        <f t="shared" si="65"/>
        <v>0.62761037611736026</v>
      </c>
      <c r="R149" s="111">
        <f t="shared" ref="R149:V149" si="66">IF(R130=0,"",R130/R111)</f>
        <v>0.63288393127494558</v>
      </c>
      <c r="S149" s="111">
        <f t="shared" si="66"/>
        <v>0.63946999972983531</v>
      </c>
      <c r="T149" s="111">
        <f t="shared" si="66"/>
        <v>0.65586182357365552</v>
      </c>
      <c r="U149" s="111">
        <f t="shared" si="66"/>
        <v>0.66533237039812276</v>
      </c>
      <c r="V149" s="111">
        <f t="shared" si="66"/>
        <v>0.67430538399367301</v>
      </c>
      <c r="W149" s="111">
        <f t="shared" ref="W149:Y149" si="67">IF(W130=0,"",W130/W111)</f>
        <v>0.69095407464235281</v>
      </c>
      <c r="X149" s="111">
        <f t="shared" si="67"/>
        <v>0.70502589801385507</v>
      </c>
      <c r="Y149" s="111">
        <f t="shared" si="67"/>
        <v>0.72019226854178675</v>
      </c>
      <c r="DA149" s="63" t="s">
        <v>2036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0.71288849899442108</v>
      </c>
      <c r="C151" s="124">
        <f t="shared" si="71"/>
        <v>0.7121739349958881</v>
      </c>
      <c r="D151" s="124">
        <f t="shared" si="71"/>
        <v>0.71146134245155479</v>
      </c>
      <c r="E151" s="124">
        <f t="shared" si="71"/>
        <v>0.70743702595594427</v>
      </c>
      <c r="F151" s="124">
        <f t="shared" si="71"/>
        <v>0.70792755163654741</v>
      </c>
      <c r="G151" s="124">
        <f t="shared" si="71"/>
        <v>0.71065709115767339</v>
      </c>
      <c r="H151" s="124">
        <f t="shared" si="71"/>
        <v>0.7124312488386858</v>
      </c>
      <c r="I151" s="124">
        <f t="shared" si="71"/>
        <v>0.71655251517986263</v>
      </c>
      <c r="J151" s="124">
        <f t="shared" si="71"/>
        <v>0.71975382120524301</v>
      </c>
      <c r="K151" s="124">
        <f t="shared" si="71"/>
        <v>0.71851695352292588</v>
      </c>
      <c r="L151" s="124">
        <f t="shared" si="71"/>
        <v>0.72270219747992315</v>
      </c>
      <c r="M151" s="124">
        <f t="shared" si="71"/>
        <v>0.72039158584625917</v>
      </c>
      <c r="N151" s="124">
        <f t="shared" si="71"/>
        <v>0.72444485470767161</v>
      </c>
      <c r="O151" s="124">
        <f t="shared" si="71"/>
        <v>0.72716870266850231</v>
      </c>
      <c r="P151" s="124">
        <f t="shared" si="71"/>
        <v>0.73105327105102114</v>
      </c>
      <c r="Q151" s="124">
        <f t="shared" si="71"/>
        <v>0.7275701494718072</v>
      </c>
      <c r="R151" s="124">
        <f t="shared" ref="R151:V151" si="72">IF(R132=0,"",R132/R113)</f>
        <v>0.73800104711203096</v>
      </c>
      <c r="S151" s="124">
        <f t="shared" si="72"/>
        <v>0.74880402091844889</v>
      </c>
      <c r="T151" s="124">
        <f t="shared" si="72"/>
        <v>0.75884436394663468</v>
      </c>
      <c r="U151" s="124">
        <f t="shared" si="72"/>
        <v>0.77326942586140379</v>
      </c>
      <c r="V151" s="124">
        <f t="shared" si="72"/>
        <v>0.78840397358917957</v>
      </c>
      <c r="W151" s="124">
        <f t="shared" ref="W151:Y151" si="73">IF(W132=0,"",W132/W113)</f>
        <v>0.80336716981587331</v>
      </c>
      <c r="X151" s="124">
        <f t="shared" si="73"/>
        <v>0.82101672164390926</v>
      </c>
      <c r="Y151" s="124">
        <f t="shared" si="73"/>
        <v>0.83821792036938358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0.56075323087468321</v>
      </c>
      <c r="C152" s="111">
        <f t="shared" si="74"/>
        <v>0.56221695803113569</v>
      </c>
      <c r="D152" s="111">
        <f t="shared" si="74"/>
        <v>0.56307699808885581</v>
      </c>
      <c r="E152" s="111">
        <f t="shared" si="74"/>
        <v>0.56479637566411578</v>
      </c>
      <c r="F152" s="111">
        <f t="shared" si="74"/>
        <v>0.56601179256009726</v>
      </c>
      <c r="G152" s="111">
        <f t="shared" si="74"/>
        <v>0.56708075265078495</v>
      </c>
      <c r="H152" s="111">
        <f t="shared" si="74"/>
        <v>0.56816183520365771</v>
      </c>
      <c r="I152" s="111">
        <f t="shared" si="74"/>
        <v>0.56871629036836091</v>
      </c>
      <c r="J152" s="111">
        <f t="shared" si="74"/>
        <v>0.56906852157016041</v>
      </c>
      <c r="K152" s="111">
        <f t="shared" si="74"/>
        <v>0.56971610883840929</v>
      </c>
      <c r="L152" s="111">
        <f t="shared" si="74"/>
        <v>0.57030445189277157</v>
      </c>
      <c r="M152" s="111">
        <f t="shared" si="74"/>
        <v>0.57110140176296897</v>
      </c>
      <c r="N152" s="111">
        <f t="shared" si="74"/>
        <v>0.5717734920889207</v>
      </c>
      <c r="O152" s="111">
        <f t="shared" si="74"/>
        <v>0.57234639959686584</v>
      </c>
      <c r="P152" s="111">
        <f t="shared" si="74"/>
        <v>0.57261249316259455</v>
      </c>
      <c r="Q152" s="111">
        <f t="shared" si="74"/>
        <v>0.57305445077915229</v>
      </c>
      <c r="R152" s="111">
        <f t="shared" ref="R152:V152" si="75">IF(R133=0,"",R133/R114)</f>
        <v>0.57395695021809801</v>
      </c>
      <c r="S152" s="111">
        <f t="shared" si="75"/>
        <v>0.57529829536521637</v>
      </c>
      <c r="T152" s="111">
        <f t="shared" si="75"/>
        <v>0.57708325872336241</v>
      </c>
      <c r="U152" s="111">
        <f t="shared" si="75"/>
        <v>0.58067811045225426</v>
      </c>
      <c r="V152" s="111">
        <f t="shared" si="75"/>
        <v>0.58557484322674291</v>
      </c>
      <c r="W152" s="111">
        <f t="shared" ref="W152:Y152" si="76">IF(W133=0,"",W133/W114)</f>
        <v>0.59115250217159232</v>
      </c>
      <c r="X152" s="111">
        <f t="shared" si="76"/>
        <v>0.59544523082593082</v>
      </c>
      <c r="Y152" s="111">
        <f t="shared" si="76"/>
        <v>0.59901316073554289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0.72597952868371163</v>
      </c>
      <c r="C153" s="45">
        <f t="shared" si="77"/>
        <v>0.72761437689899033</v>
      </c>
      <c r="D153" s="45">
        <f t="shared" si="77"/>
        <v>0.72830396048016155</v>
      </c>
      <c r="E153" s="45">
        <f t="shared" si="77"/>
        <v>0.73056802296510026</v>
      </c>
      <c r="F153" s="45">
        <f t="shared" si="77"/>
        <v>0.73348147759825644</v>
      </c>
      <c r="G153" s="45">
        <f t="shared" si="77"/>
        <v>0.73717005274982839</v>
      </c>
      <c r="H153" s="45">
        <f t="shared" si="77"/>
        <v>0.74132740165220068</v>
      </c>
      <c r="I153" s="45">
        <f t="shared" si="77"/>
        <v>0.74350444895608137</v>
      </c>
      <c r="J153" s="45">
        <f t="shared" si="77"/>
        <v>0.74427634308269131</v>
      </c>
      <c r="K153" s="45">
        <f t="shared" si="77"/>
        <v>0.74564165724337916</v>
      </c>
      <c r="L153" s="45">
        <f t="shared" si="77"/>
        <v>0.74684547578820082</v>
      </c>
      <c r="M153" s="45">
        <f t="shared" si="77"/>
        <v>0.74894023219766093</v>
      </c>
      <c r="N153" s="45">
        <f t="shared" si="77"/>
        <v>0.75245366779881784</v>
      </c>
      <c r="O153" s="45">
        <f t="shared" si="77"/>
        <v>0.75686373462619394</v>
      </c>
      <c r="P153" s="45">
        <f t="shared" si="77"/>
        <v>0.75983099539022247</v>
      </c>
      <c r="Q153" s="45">
        <f t="shared" si="77"/>
        <v>0.76422532401214971</v>
      </c>
      <c r="R153" s="45">
        <f t="shared" ref="R153:V153" si="78">IF(R134=0,"",R134/R115)</f>
        <v>0.76931073776238612</v>
      </c>
      <c r="S153" s="45">
        <f t="shared" si="78"/>
        <v>0.77741546228516512</v>
      </c>
      <c r="T153" s="45">
        <f t="shared" si="78"/>
        <v>0.78708558304729004</v>
      </c>
      <c r="U153" s="45">
        <f t="shared" si="78"/>
        <v>0.80031037296212248</v>
      </c>
      <c r="V153" s="45">
        <f t="shared" si="78"/>
        <v>0.81642512041515214</v>
      </c>
      <c r="W153" s="45">
        <f t="shared" ref="W153:Y153" si="79">IF(W134=0,"",W134/W115)</f>
        <v>0.83197653670942462</v>
      </c>
      <c r="X153" s="45">
        <f t="shared" si="79"/>
        <v>0.84613823350806761</v>
      </c>
      <c r="Y153" s="45">
        <f t="shared" si="79"/>
        <v>0.85822730821872173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12.771811323466402</v>
      </c>
      <c r="C155" s="117">
        <f t="shared" si="80"/>
        <v>15.054262528948442</v>
      </c>
      <c r="D155" s="117">
        <f t="shared" si="80"/>
        <v>14.140999816062893</v>
      </c>
      <c r="E155" s="117">
        <f t="shared" si="80"/>
        <v>19.369165403337224</v>
      </c>
      <c r="F155" s="117">
        <f t="shared" si="80"/>
        <v>21.630919160922343</v>
      </c>
      <c r="G155" s="117">
        <f t="shared" si="80"/>
        <v>21.823760099555646</v>
      </c>
      <c r="H155" s="117">
        <f t="shared" si="80"/>
        <v>22.688451580422981</v>
      </c>
      <c r="I155" s="117">
        <f t="shared" si="80"/>
        <v>20.352174075439297</v>
      </c>
      <c r="J155" s="117">
        <f t="shared" si="80"/>
        <v>17.480770356038924</v>
      </c>
      <c r="K155" s="117">
        <f t="shared" si="80"/>
        <v>18.782124852460871</v>
      </c>
      <c r="L155" s="117">
        <f t="shared" si="80"/>
        <v>15.23277858886623</v>
      </c>
      <c r="M155" s="117">
        <f t="shared" si="80"/>
        <v>18.356132012724352</v>
      </c>
      <c r="N155" s="117">
        <f t="shared" si="80"/>
        <v>15.941639036910356</v>
      </c>
      <c r="O155" s="117">
        <f t="shared" si="80"/>
        <v>16.14781889576966</v>
      </c>
      <c r="P155" s="117">
        <f t="shared" si="80"/>
        <v>15.597802154891456</v>
      </c>
      <c r="Q155" s="117">
        <f t="shared" si="80"/>
        <v>22.794678667626215</v>
      </c>
      <c r="R155" s="117">
        <f t="shared" ref="R155:V155" si="81">R156+R159+R161+R170</f>
        <v>18.593197905078476</v>
      </c>
      <c r="S155" s="117">
        <f t="shared" si="81"/>
        <v>16.663361213118769</v>
      </c>
      <c r="T155" s="117">
        <f t="shared" si="81"/>
        <v>15.206173978383953</v>
      </c>
      <c r="U155" s="117">
        <f t="shared" si="81"/>
        <v>13.334271884031716</v>
      </c>
      <c r="V155" s="117">
        <f t="shared" si="81"/>
        <v>13.429424622607302</v>
      </c>
      <c r="W155" s="117">
        <f t="shared" ref="W155:Y155" si="82">W156+W159+W161+W170</f>
        <v>13.587715633012341</v>
      </c>
      <c r="X155" s="117">
        <f t="shared" si="82"/>
        <v>11.575116575748977</v>
      </c>
      <c r="Y155" s="117">
        <f t="shared" si="82"/>
        <v>8.7864104365125968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12.771811323466402</v>
      </c>
      <c r="C170" s="122">
        <v>15.054262528948442</v>
      </c>
      <c r="D170" s="122">
        <v>14.140999816062893</v>
      </c>
      <c r="E170" s="122">
        <v>19.369165403337224</v>
      </c>
      <c r="F170" s="122">
        <v>21.630919160922343</v>
      </c>
      <c r="G170" s="122">
        <v>21.823760099555646</v>
      </c>
      <c r="H170" s="122">
        <v>22.688451580422981</v>
      </c>
      <c r="I170" s="122">
        <v>20.352174075439297</v>
      </c>
      <c r="J170" s="122">
        <v>17.480770356038924</v>
      </c>
      <c r="K170" s="122">
        <v>18.782124852460871</v>
      </c>
      <c r="L170" s="122">
        <v>15.23277858886623</v>
      </c>
      <c r="M170" s="122">
        <v>18.356132012724352</v>
      </c>
      <c r="N170" s="122">
        <v>15.941639036910356</v>
      </c>
      <c r="O170" s="122">
        <v>16.14781889576966</v>
      </c>
      <c r="P170" s="122">
        <v>15.597802154891456</v>
      </c>
      <c r="Q170" s="122">
        <v>22.794678667626215</v>
      </c>
      <c r="R170" s="122">
        <v>18.593197905078476</v>
      </c>
      <c r="S170" s="122">
        <v>16.663361213118769</v>
      </c>
      <c r="T170" s="122">
        <v>15.206173978383953</v>
      </c>
      <c r="U170" s="122">
        <v>13.334271884031716</v>
      </c>
      <c r="V170" s="122">
        <v>13.429424622607302</v>
      </c>
      <c r="W170" s="122">
        <v>13.587715633012341</v>
      </c>
      <c r="X170" s="122">
        <v>11.575116575748977</v>
      </c>
      <c r="Y170" s="122">
        <v>8.7864104365125968</v>
      </c>
      <c r="DA170" s="130" t="s">
        <v>2206</v>
      </c>
    </row>
    <row r="171" spans="1:105" ht="12" customHeight="1" x14ac:dyDescent="0.25">
      <c r="A171" s="97" t="s">
        <v>50</v>
      </c>
      <c r="B171" s="98">
        <v>12.771811323466402</v>
      </c>
      <c r="C171" s="98">
        <v>15.054262528948442</v>
      </c>
      <c r="D171" s="98">
        <v>14.140999816062893</v>
      </c>
      <c r="E171" s="98">
        <v>19.369165403337224</v>
      </c>
      <c r="F171" s="98">
        <v>21.630919160922343</v>
      </c>
      <c r="G171" s="98">
        <v>21.823760099555646</v>
      </c>
      <c r="H171" s="98">
        <v>22.688451580422981</v>
      </c>
      <c r="I171" s="98">
        <v>20.352174075439297</v>
      </c>
      <c r="J171" s="98">
        <v>17.480770356038924</v>
      </c>
      <c r="K171" s="98">
        <v>18.782124852460871</v>
      </c>
      <c r="L171" s="98">
        <v>15.23277858886623</v>
      </c>
      <c r="M171" s="98">
        <v>18.356132012724352</v>
      </c>
      <c r="N171" s="98">
        <v>15.941639036910356</v>
      </c>
      <c r="O171" s="98">
        <v>16.14781889576966</v>
      </c>
      <c r="P171" s="98">
        <v>15.597802154891456</v>
      </c>
      <c r="Q171" s="98">
        <v>22.794678667626215</v>
      </c>
      <c r="R171" s="98">
        <v>18.593197905078476</v>
      </c>
      <c r="S171" s="98">
        <v>16.663361213118769</v>
      </c>
      <c r="T171" s="98">
        <v>15.206173978383953</v>
      </c>
      <c r="U171" s="98">
        <v>13.334271884031716</v>
      </c>
      <c r="V171" s="98">
        <v>13.429424622607302</v>
      </c>
      <c r="W171" s="98">
        <v>13.587715633012341</v>
      </c>
      <c r="X171" s="98">
        <v>11.575116575748977</v>
      </c>
      <c r="Y171" s="98">
        <v>8.7864104365125968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6088.152901824461</v>
      </c>
      <c r="C174" s="117">
        <f t="shared" si="87"/>
        <v>5993.0826568921893</v>
      </c>
      <c r="D174" s="117">
        <f t="shared" si="87"/>
        <v>6082.9796633032711</v>
      </c>
      <c r="E174" s="117">
        <f t="shared" si="87"/>
        <v>6713.0746515481096</v>
      </c>
      <c r="F174" s="117">
        <f t="shared" si="87"/>
        <v>6233.9527202304625</v>
      </c>
      <c r="G174" s="117">
        <f t="shared" si="87"/>
        <v>6481.7700274491153</v>
      </c>
      <c r="H174" s="117">
        <f t="shared" si="87"/>
        <v>6513.4098043213799</v>
      </c>
      <c r="I174" s="117">
        <f t="shared" si="87"/>
        <v>6187.2462389669518</v>
      </c>
      <c r="J174" s="117">
        <f t="shared" si="87"/>
        <v>6167.9700116645272</v>
      </c>
      <c r="K174" s="117">
        <f t="shared" si="87"/>
        <v>6589.2331302184321</v>
      </c>
      <c r="L174" s="117">
        <f t="shared" si="87"/>
        <v>6857.4529151103716</v>
      </c>
      <c r="M174" s="117">
        <f t="shared" si="87"/>
        <v>7315.6868036774322</v>
      </c>
      <c r="N174" s="117">
        <f t="shared" si="87"/>
        <v>7176.4198568535758</v>
      </c>
      <c r="O174" s="117">
        <f t="shared" si="87"/>
        <v>6623.9132823448153</v>
      </c>
      <c r="P174" s="117">
        <f t="shared" si="87"/>
        <v>6330.5936801919506</v>
      </c>
      <c r="Q174" s="117">
        <f t="shared" si="87"/>
        <v>6612.6015911488175</v>
      </c>
      <c r="R174" s="117">
        <f t="shared" ref="R174:V174" si="88">R175+R178+R180+R189</f>
        <v>6476.4784198066391</v>
      </c>
      <c r="S174" s="117">
        <f t="shared" si="88"/>
        <v>6800.5022986634513</v>
      </c>
      <c r="T174" s="117">
        <f t="shared" si="88"/>
        <v>6632.4634012060096</v>
      </c>
      <c r="U174" s="117">
        <f t="shared" si="88"/>
        <v>6457.7308732012034</v>
      </c>
      <c r="V174" s="117">
        <f t="shared" si="88"/>
        <v>7012.3124065100819</v>
      </c>
      <c r="W174" s="117">
        <f t="shared" ref="W174:Y174" si="89">W175+W178+W180+W189</f>
        <v>7231.8609438647982</v>
      </c>
      <c r="X174" s="117">
        <f t="shared" si="89"/>
        <v>6367.8964247293243</v>
      </c>
      <c r="Y174" s="117">
        <f t="shared" si="89"/>
        <v>5945.295842202112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4492.4943760417427</v>
      </c>
      <c r="C175" s="122">
        <f t="shared" si="90"/>
        <v>4267.2647323240262</v>
      </c>
      <c r="D175" s="122">
        <f t="shared" si="90"/>
        <v>4511.8067336406421</v>
      </c>
      <c r="E175" s="122">
        <f t="shared" si="90"/>
        <v>5073.304293626933</v>
      </c>
      <c r="F175" s="122">
        <f t="shared" si="90"/>
        <v>4537.8346443166238</v>
      </c>
      <c r="G175" s="122">
        <f t="shared" si="90"/>
        <v>4698.5514162903673</v>
      </c>
      <c r="H175" s="122">
        <f t="shared" si="90"/>
        <v>4758.9751236315378</v>
      </c>
      <c r="I175" s="122">
        <f t="shared" si="90"/>
        <v>4400.987751143115</v>
      </c>
      <c r="J175" s="122">
        <f t="shared" si="90"/>
        <v>4332.9908872451897</v>
      </c>
      <c r="K175" s="122">
        <f t="shared" si="90"/>
        <v>4598.944429520121</v>
      </c>
      <c r="L175" s="122">
        <f t="shared" si="90"/>
        <v>4900.499755867404</v>
      </c>
      <c r="M175" s="122">
        <f t="shared" si="90"/>
        <v>5286.629834576921</v>
      </c>
      <c r="N175" s="122">
        <f t="shared" si="90"/>
        <v>5210.0956539935733</v>
      </c>
      <c r="O175" s="122">
        <f t="shared" si="90"/>
        <v>4786.2925725936148</v>
      </c>
      <c r="P175" s="122">
        <f t="shared" si="90"/>
        <v>4511.5339664098501</v>
      </c>
      <c r="Q175" s="122">
        <f t="shared" si="90"/>
        <v>4569.3563806950779</v>
      </c>
      <c r="R175" s="122">
        <f t="shared" ref="R175:V175" si="91">SUM(R176:R177)</f>
        <v>4528.4000839714272</v>
      </c>
      <c r="S175" s="122">
        <f t="shared" si="91"/>
        <v>4745.5801064593152</v>
      </c>
      <c r="T175" s="122">
        <f t="shared" si="91"/>
        <v>4573.1227684669766</v>
      </c>
      <c r="U175" s="122">
        <f t="shared" si="91"/>
        <v>4440.2240722631213</v>
      </c>
      <c r="V175" s="122">
        <f t="shared" si="91"/>
        <v>4919.4991616422913</v>
      </c>
      <c r="W175" s="122">
        <f t="shared" ref="W175:Y175" si="92">SUM(W176:W177)</f>
        <v>5013.2694613354433</v>
      </c>
      <c r="X175" s="122">
        <f t="shared" si="92"/>
        <v>4155.9371359842353</v>
      </c>
      <c r="Y175" s="122">
        <f t="shared" si="92"/>
        <v>3709.4462012504328</v>
      </c>
      <c r="DA175" s="130" t="s">
        <v>2360</v>
      </c>
    </row>
    <row r="176" spans="1:105" ht="12" customHeight="1" x14ac:dyDescent="0.25">
      <c r="A176" s="97" t="s">
        <v>198</v>
      </c>
      <c r="B176" s="98">
        <v>4478.5645514542421</v>
      </c>
      <c r="C176" s="98">
        <v>4254.3075812518546</v>
      </c>
      <c r="D176" s="98">
        <v>4498.181865626847</v>
      </c>
      <c r="E176" s="98">
        <v>5058.1822104696812</v>
      </c>
      <c r="F176" s="98">
        <v>4524.4510859993379</v>
      </c>
      <c r="G176" s="98">
        <v>4684.9035402747622</v>
      </c>
      <c r="H176" s="98">
        <v>4745.2487006158544</v>
      </c>
      <c r="I176" s="98">
        <v>4388.5075493000277</v>
      </c>
      <c r="J176" s="98">
        <v>4320.722829968332</v>
      </c>
      <c r="K176" s="98">
        <v>4586.0267801793652</v>
      </c>
      <c r="L176" s="98">
        <v>4886.6988854167575</v>
      </c>
      <c r="M176" s="98">
        <v>5271.713702667188</v>
      </c>
      <c r="N176" s="98">
        <v>5195.7156496364141</v>
      </c>
      <c r="O176" s="98">
        <v>4772.9587122695675</v>
      </c>
      <c r="P176" s="98">
        <v>4499.1232538503791</v>
      </c>
      <c r="Q176" s="98">
        <v>4556.7983479972636</v>
      </c>
      <c r="R176" s="98">
        <v>4516.0233834677201</v>
      </c>
      <c r="S176" s="98">
        <v>4732.5657379682834</v>
      </c>
      <c r="T176" s="98">
        <v>4560.6324030282422</v>
      </c>
      <c r="U176" s="98">
        <v>4428.1241687802558</v>
      </c>
      <c r="V176" s="98">
        <v>4905.9957133373582</v>
      </c>
      <c r="W176" s="98">
        <v>4999.4169711726763</v>
      </c>
      <c r="X176" s="98">
        <v>4144.4436173089252</v>
      </c>
      <c r="Y176" s="98">
        <v>3699.1131800283169</v>
      </c>
      <c r="DA176" s="63" t="s">
        <v>2361</v>
      </c>
    </row>
    <row r="177" spans="1:105" ht="12" customHeight="1" x14ac:dyDescent="0.25">
      <c r="A177" s="97" t="s">
        <v>53</v>
      </c>
      <c r="B177" s="98">
        <v>13.929824587500587</v>
      </c>
      <c r="C177" s="98">
        <v>12.957151072171412</v>
      </c>
      <c r="D177" s="98">
        <v>13.62486801379489</v>
      </c>
      <c r="E177" s="98">
        <v>15.122083157252098</v>
      </c>
      <c r="F177" s="98">
        <v>13.383558317285464</v>
      </c>
      <c r="G177" s="98">
        <v>13.647876015605387</v>
      </c>
      <c r="H177" s="98">
        <v>13.726423015683835</v>
      </c>
      <c r="I177" s="98">
        <v>12.480201843086991</v>
      </c>
      <c r="J177" s="98">
        <v>12.268057276858091</v>
      </c>
      <c r="K177" s="98">
        <v>12.917649340755528</v>
      </c>
      <c r="L177" s="98">
        <v>13.800870450646025</v>
      </c>
      <c r="M177" s="98">
        <v>14.91613190973311</v>
      </c>
      <c r="N177" s="98">
        <v>14.380004357159214</v>
      </c>
      <c r="O177" s="98">
        <v>13.333860324047526</v>
      </c>
      <c r="P177" s="98">
        <v>12.410712559471092</v>
      </c>
      <c r="Q177" s="98">
        <v>12.558032697814101</v>
      </c>
      <c r="R177" s="98">
        <v>12.376700503707371</v>
      </c>
      <c r="S177" s="98">
        <v>13.014368491031687</v>
      </c>
      <c r="T177" s="98">
        <v>12.490365438734708</v>
      </c>
      <c r="U177" s="98">
        <v>12.099903482865665</v>
      </c>
      <c r="V177" s="98">
        <v>13.503448304932849</v>
      </c>
      <c r="W177" s="98">
        <v>13.852490162767269</v>
      </c>
      <c r="X177" s="98">
        <v>11.493518675309621</v>
      </c>
      <c r="Y177" s="98">
        <v>10.333021222115601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4.8201374798047532</v>
      </c>
      <c r="C178" s="122">
        <f t="shared" si="93"/>
        <v>5.7647014141775168</v>
      </c>
      <c r="D178" s="122">
        <f t="shared" si="93"/>
        <v>4.0715226100113355</v>
      </c>
      <c r="E178" s="122">
        <f t="shared" si="93"/>
        <v>5.0734531005293064</v>
      </c>
      <c r="F178" s="122">
        <f t="shared" si="93"/>
        <v>2.9018286323079674</v>
      </c>
      <c r="G178" s="122">
        <f t="shared" si="93"/>
        <v>3.4667965527906621</v>
      </c>
      <c r="H178" s="122">
        <f t="shared" si="93"/>
        <v>6.0391055359730412</v>
      </c>
      <c r="I178" s="122">
        <f t="shared" si="93"/>
        <v>14.886774510868559</v>
      </c>
      <c r="J178" s="122">
        <f t="shared" si="93"/>
        <v>11.627159549357685</v>
      </c>
      <c r="K178" s="122">
        <f t="shared" si="93"/>
        <v>12.095674236675743</v>
      </c>
      <c r="L178" s="122">
        <f t="shared" si="93"/>
        <v>20.53093559345368</v>
      </c>
      <c r="M178" s="122">
        <f t="shared" si="93"/>
        <v>16.737964782235203</v>
      </c>
      <c r="N178" s="122">
        <f t="shared" si="93"/>
        <v>52.867077876120405</v>
      </c>
      <c r="O178" s="122">
        <f t="shared" si="93"/>
        <v>23.704980079295037</v>
      </c>
      <c r="P178" s="122">
        <f t="shared" si="93"/>
        <v>22.4939083277599</v>
      </c>
      <c r="Q178" s="122">
        <f t="shared" si="93"/>
        <v>38.558411950952838</v>
      </c>
      <c r="R178" s="122">
        <f t="shared" si="93"/>
        <v>38.565100842685062</v>
      </c>
      <c r="S178" s="122">
        <f t="shared" si="93"/>
        <v>39.557863363991636</v>
      </c>
      <c r="T178" s="122">
        <f t="shared" si="93"/>
        <v>35.628670100450769</v>
      </c>
      <c r="U178" s="122">
        <f t="shared" si="93"/>
        <v>38.209880953369726</v>
      </c>
      <c r="V178" s="122">
        <f t="shared" si="93"/>
        <v>39.669576036538494</v>
      </c>
      <c r="W178" s="122">
        <f t="shared" si="93"/>
        <v>40.696169979883351</v>
      </c>
      <c r="X178" s="122">
        <f t="shared" si="93"/>
        <v>39.52642275229644</v>
      </c>
      <c r="Y178" s="122">
        <f t="shared" si="93"/>
        <v>41.2512754379214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4.8201374798047532</v>
      </c>
      <c r="C179" s="98">
        <f>RES_hhdet_fech!C129</f>
        <v>5.7647014141775168</v>
      </c>
      <c r="D179" s="98">
        <f>RES_hhdet_fech!D129</f>
        <v>4.0715226100113355</v>
      </c>
      <c r="E179" s="98">
        <f>RES_hhdet_fech!E129</f>
        <v>5.0734531005293064</v>
      </c>
      <c r="F179" s="98">
        <f>RES_hhdet_fech!F129</f>
        <v>2.9018286323079674</v>
      </c>
      <c r="G179" s="98">
        <f>RES_hhdet_fech!G129</f>
        <v>3.4667965527906621</v>
      </c>
      <c r="H179" s="98">
        <f>RES_hhdet_fech!H129</f>
        <v>6.0391055359730412</v>
      </c>
      <c r="I179" s="98">
        <f>RES_hhdet_fech!I129</f>
        <v>14.886774510868559</v>
      </c>
      <c r="J179" s="98">
        <f>RES_hhdet_fech!J129</f>
        <v>11.627159549357685</v>
      </c>
      <c r="K179" s="98">
        <f>RES_hhdet_fech!K129</f>
        <v>12.095674236675743</v>
      </c>
      <c r="L179" s="98">
        <f>RES_hhdet_fech!L129</f>
        <v>20.53093559345368</v>
      </c>
      <c r="M179" s="98">
        <f>RES_hhdet_fech!M129</f>
        <v>16.737964782235203</v>
      </c>
      <c r="N179" s="98">
        <f>RES_hhdet_fech!N129</f>
        <v>52.867077876120405</v>
      </c>
      <c r="O179" s="98">
        <f>RES_hhdet_fech!O129</f>
        <v>23.704980079295037</v>
      </c>
      <c r="P179" s="98">
        <f>RES_hhdet_fech!P129</f>
        <v>22.4939083277599</v>
      </c>
      <c r="Q179" s="98">
        <f>RES_hhdet_fech!Q129</f>
        <v>38.558411950952838</v>
      </c>
      <c r="R179" s="98">
        <f>RES_hhdet_fech!R129</f>
        <v>38.565100842685062</v>
      </c>
      <c r="S179" s="98">
        <f>RES_hhdet_fech!S129</f>
        <v>39.557863363991636</v>
      </c>
      <c r="T179" s="98">
        <f>RES_hhdet_fech!T129</f>
        <v>35.628670100450769</v>
      </c>
      <c r="U179" s="98">
        <f>RES_hhdet_fech!U129</f>
        <v>38.209880953369726</v>
      </c>
      <c r="V179" s="98">
        <f>RES_hhdet_fech!V129</f>
        <v>39.669576036538494</v>
      </c>
      <c r="W179" s="98">
        <f>RES_hhdet_fech!W129</f>
        <v>40.696169979883351</v>
      </c>
      <c r="X179" s="98">
        <f>RES_hhdet_fech!X129</f>
        <v>39.52642275229644</v>
      </c>
      <c r="Y179" s="98">
        <f>RES_hhdet_fech!Y129</f>
        <v>41.2512754379214</v>
      </c>
      <c r="DA179" s="63" t="s">
        <v>2364</v>
      </c>
    </row>
    <row r="180" spans="1:105" ht="12" customHeight="1" x14ac:dyDescent="0.25">
      <c r="A180" s="121" t="s">
        <v>55</v>
      </c>
      <c r="B180" s="122">
        <v>956.1875421634885</v>
      </c>
      <c r="C180" s="122">
        <v>1072.6286490566802</v>
      </c>
      <c r="D180" s="122">
        <v>930.34231283416136</v>
      </c>
      <c r="E180" s="122">
        <v>976.1470999740792</v>
      </c>
      <c r="F180" s="122">
        <v>1001.0365419098888</v>
      </c>
      <c r="G180" s="122">
        <v>1086.0439227910651</v>
      </c>
      <c r="H180" s="122">
        <v>1042.5845871098327</v>
      </c>
      <c r="I180" s="122">
        <v>1054.5661119426632</v>
      </c>
      <c r="J180" s="122">
        <v>1099.2043275750525</v>
      </c>
      <c r="K180" s="122">
        <v>1238.9316358975598</v>
      </c>
      <c r="L180" s="122">
        <v>1215.0688079085446</v>
      </c>
      <c r="M180" s="122">
        <v>1233.727313921187</v>
      </c>
      <c r="N180" s="122">
        <v>1195.0586720387353</v>
      </c>
      <c r="O180" s="122">
        <v>1117.5425368208546</v>
      </c>
      <c r="P180" s="122">
        <v>1110.8658664975485</v>
      </c>
      <c r="Q180" s="122">
        <v>1229.2782208672634</v>
      </c>
      <c r="R180" s="122">
        <v>1150.5435247583116</v>
      </c>
      <c r="S180" s="122">
        <v>1239.8862166790864</v>
      </c>
      <c r="T180" s="122">
        <v>1263.0783534685527</v>
      </c>
      <c r="U180" s="122">
        <v>1234.4775460304536</v>
      </c>
      <c r="V180" s="122">
        <v>1278.1775336834637</v>
      </c>
      <c r="W180" s="122">
        <v>1370.4108214550827</v>
      </c>
      <c r="X180" s="122">
        <v>1394.4608848042296</v>
      </c>
      <c r="Y180" s="122">
        <v>1442.467558340305</v>
      </c>
      <c r="DA180" s="130" t="s">
        <v>2365</v>
      </c>
    </row>
    <row r="181" spans="1:105" ht="12" customHeight="1" x14ac:dyDescent="0.25">
      <c r="A181" s="97" t="s">
        <v>128</v>
      </c>
      <c r="B181" s="98">
        <v>913.07717721671736</v>
      </c>
      <c r="C181" s="98">
        <v>1058.0141514583352</v>
      </c>
      <c r="D181" s="98">
        <v>898.06852977276537</v>
      </c>
      <c r="E181" s="98">
        <v>955.4329058912441</v>
      </c>
      <c r="F181" s="98">
        <v>988.6131017273517</v>
      </c>
      <c r="G181" s="98">
        <v>1078.3674187062311</v>
      </c>
      <c r="H181" s="98">
        <v>1034.6336499207673</v>
      </c>
      <c r="I181" s="98">
        <v>1048.4131723248697</v>
      </c>
      <c r="J181" s="98">
        <v>1090.4523675599676</v>
      </c>
      <c r="K181" s="98">
        <v>1232.4134405380398</v>
      </c>
      <c r="L181" s="98">
        <v>1206.8142546107692</v>
      </c>
      <c r="M181" s="98">
        <v>1223.8427829422637</v>
      </c>
      <c r="N181" s="98">
        <v>1186.4771212405835</v>
      </c>
      <c r="O181" s="98">
        <v>1105.7000702375256</v>
      </c>
      <c r="P181" s="98">
        <v>1097.7841666304096</v>
      </c>
      <c r="Q181" s="98">
        <v>1224.3603831095822</v>
      </c>
      <c r="R181" s="98">
        <v>1141.2481628342753</v>
      </c>
      <c r="S181" s="98">
        <v>1231.5623486241909</v>
      </c>
      <c r="T181" s="98">
        <v>1254.5838430749411</v>
      </c>
      <c r="U181" s="98">
        <v>1224.9608104595925</v>
      </c>
      <c r="V181" s="98">
        <v>1267.5658899213438</v>
      </c>
      <c r="W181" s="98">
        <v>1365.49777007638</v>
      </c>
      <c r="X181" s="98">
        <v>1388.7383799468607</v>
      </c>
      <c r="Y181" s="98">
        <v>1440.4714564624796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998.43606693492211</v>
      </c>
      <c r="M182" s="98">
        <v>1016.0430888532103</v>
      </c>
      <c r="N182" s="98">
        <v>987.24560823550144</v>
      </c>
      <c r="O182" s="98">
        <v>931.98903557037556</v>
      </c>
      <c r="P182" s="98">
        <v>929.7874867289388</v>
      </c>
      <c r="Q182" s="98">
        <v>1032.5676935294152</v>
      </c>
      <c r="R182" s="98">
        <v>971.76759359495804</v>
      </c>
      <c r="S182" s="98">
        <v>1059.0189980089217</v>
      </c>
      <c r="T182" s="98">
        <v>1076.0293030678963</v>
      </c>
      <c r="U182" s="98">
        <v>1053.7182094020084</v>
      </c>
      <c r="V182" s="98">
        <v>1098.7356313938055</v>
      </c>
      <c r="W182" s="98">
        <v>1189.1943272004282</v>
      </c>
      <c r="X182" s="98">
        <v>1210.3243851143156</v>
      </c>
      <c r="Y182" s="98">
        <v>1257.1557734576493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407.48061582709749</v>
      </c>
      <c r="M183" s="101">
        <v>402.1647806707964</v>
      </c>
      <c r="N183" s="101">
        <v>367.07858883000819</v>
      </c>
      <c r="O183" s="101">
        <v>367.87072603000922</v>
      </c>
      <c r="P183" s="101">
        <v>379.77883817715957</v>
      </c>
      <c r="Q183" s="101">
        <v>397.94836089294978</v>
      </c>
      <c r="R183" s="101">
        <v>400.76803591737729</v>
      </c>
      <c r="S183" s="101">
        <v>462.35251968524017</v>
      </c>
      <c r="T183" s="101">
        <v>447.65396747679199</v>
      </c>
      <c r="U183" s="101">
        <v>437.82746564264585</v>
      </c>
      <c r="V183" s="101">
        <v>466.89964129230913</v>
      </c>
      <c r="W183" s="101">
        <v>507.17536227605689</v>
      </c>
      <c r="X183" s="101">
        <v>512.74428490251853</v>
      </c>
      <c r="Y183" s="101">
        <v>525.52588521890129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590.9554511078245</v>
      </c>
      <c r="M184" s="104">
        <v>613.878308182414</v>
      </c>
      <c r="N184" s="104">
        <v>620.16701940549319</v>
      </c>
      <c r="O184" s="104">
        <v>564.11830954036645</v>
      </c>
      <c r="P184" s="104">
        <v>550.00864855177929</v>
      </c>
      <c r="Q184" s="104">
        <v>634.6193326364654</v>
      </c>
      <c r="R184" s="104">
        <v>570.99955767758081</v>
      </c>
      <c r="S184" s="104">
        <v>596.66647832368142</v>
      </c>
      <c r="T184" s="104">
        <v>628.3753355911042</v>
      </c>
      <c r="U184" s="104">
        <v>615.89074375936264</v>
      </c>
      <c r="V184" s="104">
        <v>631.83599010149635</v>
      </c>
      <c r="W184" s="104">
        <v>682.01896492437129</v>
      </c>
      <c r="X184" s="104">
        <v>697.580100211797</v>
      </c>
      <c r="Y184" s="104">
        <v>731.62988823874787</v>
      </c>
      <c r="DA184" s="132" t="s">
        <v>2369</v>
      </c>
    </row>
    <row r="185" spans="1:105" ht="12" customHeight="1" x14ac:dyDescent="0.25">
      <c r="A185" s="106" t="s">
        <v>122</v>
      </c>
      <c r="B185" s="101">
        <v>1270.9519064273484</v>
      </c>
      <c r="C185" s="101">
        <v>1185.4901495896579</v>
      </c>
      <c r="D185" s="101">
        <v>1336.7362956672275</v>
      </c>
      <c r="E185" s="101">
        <v>1297.3449691045196</v>
      </c>
      <c r="F185" s="101">
        <v>1260.4810579751081</v>
      </c>
      <c r="G185" s="101">
        <v>1328.9754482938854</v>
      </c>
      <c r="H185" s="101">
        <v>1351.5574456937995</v>
      </c>
      <c r="I185" s="101">
        <v>1300.9188864787966</v>
      </c>
      <c r="J185" s="101">
        <v>1450.0499869708319</v>
      </c>
      <c r="K185" s="101">
        <v>1496.1229748485039</v>
      </c>
      <c r="L185" s="101">
        <v>1561.4286052777295</v>
      </c>
      <c r="M185" s="101">
        <v>1636.0627547852202</v>
      </c>
      <c r="N185" s="101">
        <v>1501.056307297014</v>
      </c>
      <c r="O185" s="101">
        <v>1444.7275969898712</v>
      </c>
      <c r="P185" s="101">
        <v>1418.6711490109819</v>
      </c>
      <c r="Q185" s="101">
        <v>1380.6742120258243</v>
      </c>
      <c r="R185" s="101">
        <v>1403.9187293302118</v>
      </c>
      <c r="S185" s="101">
        <v>1473.1225318238248</v>
      </c>
      <c r="T185" s="101">
        <v>1472.521211088598</v>
      </c>
      <c r="U185" s="101">
        <v>1444.9449246443739</v>
      </c>
      <c r="V185" s="101">
        <v>1504.8096971876419</v>
      </c>
      <c r="W185" s="101">
        <v>1557.3091255990798</v>
      </c>
      <c r="X185" s="101">
        <v>1555.9108834358722</v>
      </c>
      <c r="Y185" s="101">
        <v>1553.8886812378166</v>
      </c>
      <c r="DA185" s="131" t="s">
        <v>2370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1173.9841932531797</v>
      </c>
      <c r="N186" s="104">
        <v>1059.4083571353899</v>
      </c>
      <c r="O186" s="104">
        <v>1043.6647405440406</v>
      </c>
      <c r="P186" s="104">
        <v>1047.6274921596364</v>
      </c>
      <c r="Q186" s="104">
        <v>1021.3796214934418</v>
      </c>
      <c r="R186" s="104">
        <v>1059.7347052086172</v>
      </c>
      <c r="S186" s="104">
        <v>1132.3119204470618</v>
      </c>
      <c r="T186" s="104">
        <v>1130.1249405571434</v>
      </c>
      <c r="U186" s="104">
        <v>1121.9742186448302</v>
      </c>
      <c r="V186" s="104">
        <v>1190.1221308986896</v>
      </c>
      <c r="W186" s="104">
        <v>1259.6096349102525</v>
      </c>
      <c r="X186" s="104">
        <v>1266.8761051342401</v>
      </c>
      <c r="Y186" s="104">
        <v>1269.1874120926479</v>
      </c>
      <c r="DA186" s="132" t="s">
        <v>2371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536.86556389576288</v>
      </c>
      <c r="N187" s="98">
        <v>454.28488155221783</v>
      </c>
      <c r="O187" s="98">
        <v>467.77880000025317</v>
      </c>
      <c r="P187" s="98">
        <v>481.24927004494538</v>
      </c>
      <c r="Q187" s="98">
        <v>444.36209061037169</v>
      </c>
      <c r="R187" s="98">
        <v>488.82974808215459</v>
      </c>
      <c r="S187" s="98">
        <v>547.6065101928192</v>
      </c>
      <c r="T187" s="98">
        <v>515.87209957192567</v>
      </c>
      <c r="U187" s="98">
        <v>508.0564735463368</v>
      </c>
      <c r="V187" s="98">
        <v>546.43641776351706</v>
      </c>
      <c r="W187" s="98">
        <v>574.51730514884412</v>
      </c>
      <c r="X187" s="98">
        <v>571.50192073652806</v>
      </c>
      <c r="Y187" s="98">
        <v>561.36485841671765</v>
      </c>
      <c r="DA187" s="63" t="s">
        <v>2372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637.11862935741692</v>
      </c>
      <c r="N188" s="98">
        <v>605.12347558317197</v>
      </c>
      <c r="O188" s="98">
        <v>575.88594054378723</v>
      </c>
      <c r="P188" s="98">
        <v>566.37822211469108</v>
      </c>
      <c r="Q188" s="98">
        <v>577.01753088306998</v>
      </c>
      <c r="R188" s="98">
        <v>570.90495712646305</v>
      </c>
      <c r="S188" s="98">
        <v>584.70541025424245</v>
      </c>
      <c r="T188" s="98">
        <v>614.25284098521786</v>
      </c>
      <c r="U188" s="98">
        <v>613.91774509849324</v>
      </c>
      <c r="V188" s="98">
        <v>643.68571313517259</v>
      </c>
      <c r="W188" s="98">
        <v>685.09232976140845</v>
      </c>
      <c r="X188" s="98">
        <v>695.37418439771204</v>
      </c>
      <c r="Y188" s="98">
        <v>707.82255367593052</v>
      </c>
      <c r="DA188" s="63" t="s">
        <v>2373</v>
      </c>
    </row>
    <row r="189" spans="1:105" ht="12" customHeight="1" x14ac:dyDescent="0.25">
      <c r="A189" s="121" t="s">
        <v>54</v>
      </c>
      <c r="B189" s="122">
        <v>634.65084613942486</v>
      </c>
      <c r="C189" s="122">
        <v>647.42457409730571</v>
      </c>
      <c r="D189" s="122">
        <v>636.75909421845665</v>
      </c>
      <c r="E189" s="122">
        <v>658.54980484656744</v>
      </c>
      <c r="F189" s="122">
        <v>692.17970537164206</v>
      </c>
      <c r="G189" s="122">
        <v>693.70789181489192</v>
      </c>
      <c r="H189" s="122">
        <v>705.81098804403655</v>
      </c>
      <c r="I189" s="122">
        <v>716.80560137030568</v>
      </c>
      <c r="J189" s="122">
        <v>724.14763729492699</v>
      </c>
      <c r="K189" s="122">
        <v>739.2613905640751</v>
      </c>
      <c r="L189" s="122">
        <v>721.35341574096981</v>
      </c>
      <c r="M189" s="122">
        <v>778.59169039708877</v>
      </c>
      <c r="N189" s="122">
        <v>718.39845294514657</v>
      </c>
      <c r="O189" s="122">
        <v>696.37319285105116</v>
      </c>
      <c r="P189" s="122">
        <v>685.69993895679272</v>
      </c>
      <c r="Q189" s="122">
        <v>775.40857763552322</v>
      </c>
      <c r="R189" s="122">
        <v>758.96971023421543</v>
      </c>
      <c r="S189" s="122">
        <v>775.47811216105879</v>
      </c>
      <c r="T189" s="122">
        <v>760.63360917002944</v>
      </c>
      <c r="U189" s="122">
        <v>744.81937395425837</v>
      </c>
      <c r="V189" s="122">
        <v>774.96613514778892</v>
      </c>
      <c r="W189" s="122">
        <v>807.48449109438957</v>
      </c>
      <c r="X189" s="122">
        <v>777.97198118856215</v>
      </c>
      <c r="Y189" s="122">
        <v>752.13080717345304</v>
      </c>
      <c r="DA189" s="130" t="s">
        <v>2374</v>
      </c>
    </row>
    <row r="190" spans="1:105" ht="12" customHeight="1" x14ac:dyDescent="0.25">
      <c r="A190" s="97" t="s">
        <v>50</v>
      </c>
      <c r="B190" s="98">
        <v>758.22441547433482</v>
      </c>
      <c r="C190" s="98">
        <v>808.99955875139312</v>
      </c>
      <c r="D190" s="98">
        <v>778.09231702375064</v>
      </c>
      <c r="E190" s="98">
        <v>893.5365625533168</v>
      </c>
      <c r="F190" s="98">
        <v>919.70286035411823</v>
      </c>
      <c r="G190" s="98">
        <v>903.47762044259252</v>
      </c>
      <c r="H190" s="98">
        <v>953.05038027419221</v>
      </c>
      <c r="I190" s="98">
        <v>899.66465726300646</v>
      </c>
      <c r="J190" s="98">
        <v>833.95891120675083</v>
      </c>
      <c r="K190" s="98">
        <v>931.39084858334468</v>
      </c>
      <c r="L190" s="98">
        <v>812.16828118375963</v>
      </c>
      <c r="M190" s="98">
        <v>1016.0576028960352</v>
      </c>
      <c r="N190" s="98">
        <v>917.87566946591528</v>
      </c>
      <c r="O190" s="98">
        <v>874.31936472442635</v>
      </c>
      <c r="P190" s="98">
        <v>812.5866796544783</v>
      </c>
      <c r="Q190" s="98">
        <v>1172.4896935302061</v>
      </c>
      <c r="R190" s="98">
        <v>985.78445055494251</v>
      </c>
      <c r="S190" s="98">
        <v>969.94728809145363</v>
      </c>
      <c r="T190" s="98">
        <v>991.54756894996899</v>
      </c>
      <c r="U190" s="98">
        <v>958.67893917714628</v>
      </c>
      <c r="V190" s="98">
        <v>1050.4964951922998</v>
      </c>
      <c r="W190" s="98">
        <v>1166.4511960111288</v>
      </c>
      <c r="X190" s="98">
        <v>1092.6745937223764</v>
      </c>
      <c r="Y190" s="98">
        <v>957.97976269420178</v>
      </c>
      <c r="DA190" s="63" t="s">
        <v>2375</v>
      </c>
    </row>
    <row r="191" spans="1:105" ht="12" customHeight="1" x14ac:dyDescent="0.25">
      <c r="A191" s="109" t="s">
        <v>120</v>
      </c>
      <c r="B191" s="33">
        <v>625.87359829984791</v>
      </c>
      <c r="C191" s="33">
        <v>634.37886785570834</v>
      </c>
      <c r="D191" s="33">
        <v>623.89595928384813</v>
      </c>
      <c r="E191" s="33">
        <v>631.61376835230715</v>
      </c>
      <c r="F191" s="33">
        <v>662.66105355291052</v>
      </c>
      <c r="G191" s="33">
        <v>665.18816887522598</v>
      </c>
      <c r="H191" s="33">
        <v>670.94862400113664</v>
      </c>
      <c r="I191" s="33">
        <v>691.19353902421824</v>
      </c>
      <c r="J191" s="33">
        <v>708.95561574686337</v>
      </c>
      <c r="K191" s="33">
        <v>712.47042066363917</v>
      </c>
      <c r="L191" s="33">
        <v>708.79743176260899</v>
      </c>
      <c r="M191" s="33">
        <v>745.28293603008058</v>
      </c>
      <c r="N191" s="33">
        <v>690.85407988024485</v>
      </c>
      <c r="O191" s="33">
        <v>670.21063854125237</v>
      </c>
      <c r="P191" s="33">
        <v>666.78851901031464</v>
      </c>
      <c r="Q191" s="33">
        <v>717.7448189093285</v>
      </c>
      <c r="R191" s="33">
        <v>727.04205575773437</v>
      </c>
      <c r="S191" s="33">
        <v>750.65982860172039</v>
      </c>
      <c r="T191" s="33">
        <v>734.07179950660316</v>
      </c>
      <c r="U191" s="33">
        <v>722.1991113847547</v>
      </c>
      <c r="V191" s="33">
        <v>747.86703803224134</v>
      </c>
      <c r="W191" s="33">
        <v>775.31824009070351</v>
      </c>
      <c r="X191" s="33">
        <v>753.7938000530487</v>
      </c>
      <c r="Y191" s="33">
        <v>738.85035672156675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4151.6523203793122</v>
      </c>
      <c r="C193" s="117">
        <f t="shared" si="94"/>
        <v>4105.6622775576134</v>
      </c>
      <c r="D193" s="117">
        <f t="shared" si="94"/>
        <v>4163.5487962159959</v>
      </c>
      <c r="E193" s="117">
        <f t="shared" si="94"/>
        <v>4595.8589638051653</v>
      </c>
      <c r="F193" s="117">
        <f t="shared" si="94"/>
        <v>4286.5267035493853</v>
      </c>
      <c r="G193" s="117">
        <f t="shared" si="94"/>
        <v>4477.7482266768729</v>
      </c>
      <c r="H193" s="117">
        <f t="shared" si="94"/>
        <v>4514.16456374667</v>
      </c>
      <c r="I193" s="117">
        <f t="shared" si="94"/>
        <v>4323.8605697859657</v>
      </c>
      <c r="J193" s="117">
        <f t="shared" si="94"/>
        <v>4321.9011641968227</v>
      </c>
      <c r="K193" s="117">
        <f t="shared" si="94"/>
        <v>4637.0901743419936</v>
      </c>
      <c r="L193" s="117">
        <f t="shared" si="94"/>
        <v>4858.5056790586887</v>
      </c>
      <c r="M193" s="117">
        <f t="shared" si="94"/>
        <v>5194.8715275254235</v>
      </c>
      <c r="N193" s="117">
        <f t="shared" si="94"/>
        <v>5209.301771390652</v>
      </c>
      <c r="O193" s="117">
        <f t="shared" si="94"/>
        <v>4788.8133921208746</v>
      </c>
      <c r="P193" s="117">
        <f t="shared" si="94"/>
        <v>4589.4111664083312</v>
      </c>
      <c r="Q193" s="117">
        <f t="shared" si="94"/>
        <v>4846.2008336029248</v>
      </c>
      <c r="R193" s="117">
        <f t="shared" ref="R193:V193" si="95">R194+R197+R199+R208</f>
        <v>4762.7838066425147</v>
      </c>
      <c r="S193" s="117">
        <f t="shared" si="95"/>
        <v>5022.5388603605525</v>
      </c>
      <c r="T193" s="117">
        <f t="shared" si="95"/>
        <v>4910.8790640046082</v>
      </c>
      <c r="U193" s="117">
        <f t="shared" si="95"/>
        <v>4814.3747728780372</v>
      </c>
      <c r="V193" s="117">
        <f t="shared" si="95"/>
        <v>5247.1839199816841</v>
      </c>
      <c r="W193" s="117">
        <f t="shared" ref="W193:Y193" si="96">W194+W197+W199+W208</f>
        <v>5451.4711138162465</v>
      </c>
      <c r="X193" s="117">
        <f t="shared" si="96"/>
        <v>4864.9890737679898</v>
      </c>
      <c r="Y193" s="117">
        <f t="shared" si="96"/>
        <v>4601.721673900026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3021.4641839945134</v>
      </c>
      <c r="C194" s="122">
        <f t="shared" si="97"/>
        <v>2875.0796309448187</v>
      </c>
      <c r="D194" s="122">
        <f t="shared" si="97"/>
        <v>3040.2910935866039</v>
      </c>
      <c r="E194" s="122">
        <f t="shared" si="97"/>
        <v>3419.9463224906635</v>
      </c>
      <c r="F194" s="122">
        <f t="shared" si="97"/>
        <v>3066.2556317754443</v>
      </c>
      <c r="G194" s="122">
        <f t="shared" si="97"/>
        <v>3184.497413730578</v>
      </c>
      <c r="H194" s="122">
        <f t="shared" si="97"/>
        <v>3233.3208504121549</v>
      </c>
      <c r="I194" s="122">
        <f t="shared" si="97"/>
        <v>2998.7268497638443</v>
      </c>
      <c r="J194" s="122">
        <f t="shared" si="97"/>
        <v>2960.9637866233243</v>
      </c>
      <c r="K194" s="122">
        <f t="shared" si="97"/>
        <v>3155.3564032446857</v>
      </c>
      <c r="L194" s="122">
        <f t="shared" si="97"/>
        <v>3376.8507005337042</v>
      </c>
      <c r="M194" s="122">
        <f t="shared" si="97"/>
        <v>3663.4586474748517</v>
      </c>
      <c r="N194" s="122">
        <f t="shared" si="97"/>
        <v>3636.2574793142353</v>
      </c>
      <c r="O194" s="122">
        <f t="shared" si="97"/>
        <v>3364.7365619998245</v>
      </c>
      <c r="P194" s="122">
        <f t="shared" si="97"/>
        <v>3175.2954174724691</v>
      </c>
      <c r="Q194" s="122">
        <f t="shared" si="97"/>
        <v>3221.4939454859109</v>
      </c>
      <c r="R194" s="122">
        <f t="shared" ref="R194:V194" si="98">SUM(R195:R196)</f>
        <v>3197.6076497779723</v>
      </c>
      <c r="S194" s="122">
        <f t="shared" si="98"/>
        <v>3357.9412335227908</v>
      </c>
      <c r="T194" s="122">
        <f t="shared" si="98"/>
        <v>3241.1306458046897</v>
      </c>
      <c r="U194" s="122">
        <f t="shared" si="98"/>
        <v>3154.0139334920809</v>
      </c>
      <c r="V194" s="122">
        <f t="shared" si="98"/>
        <v>3505.5428838633716</v>
      </c>
      <c r="W194" s="122">
        <f t="shared" ref="W194:Y194" si="99">SUM(W195:W196)</f>
        <v>3584.8710296476779</v>
      </c>
      <c r="X194" s="122">
        <f t="shared" si="99"/>
        <v>2985.9828590758748</v>
      </c>
      <c r="Y194" s="122">
        <f t="shared" si="99"/>
        <v>2676.0823721240258</v>
      </c>
      <c r="DA194" s="130" t="s">
        <v>2528</v>
      </c>
    </row>
    <row r="195" spans="1:105" ht="12" customHeight="1" x14ac:dyDescent="0.25">
      <c r="A195" s="97" t="s">
        <v>198</v>
      </c>
      <c r="B195" s="98">
        <v>3007.5343594070127</v>
      </c>
      <c r="C195" s="98">
        <v>2862.1224798726475</v>
      </c>
      <c r="D195" s="98">
        <v>3026.6662255728088</v>
      </c>
      <c r="E195" s="98">
        <v>3404.8242393334112</v>
      </c>
      <c r="F195" s="98">
        <v>3052.8720734581589</v>
      </c>
      <c r="G195" s="98">
        <v>3170.8495377149725</v>
      </c>
      <c r="H195" s="98">
        <v>3219.594427396471</v>
      </c>
      <c r="I195" s="98">
        <v>2986.2466479207574</v>
      </c>
      <c r="J195" s="98">
        <v>2948.6957293464661</v>
      </c>
      <c r="K195" s="98">
        <v>3142.4387539039303</v>
      </c>
      <c r="L195" s="98">
        <v>3363.0498300830582</v>
      </c>
      <c r="M195" s="98">
        <v>3648.5425155651187</v>
      </c>
      <c r="N195" s="98">
        <v>3621.8774749570762</v>
      </c>
      <c r="O195" s="98">
        <v>3351.4027016757768</v>
      </c>
      <c r="P195" s="98">
        <v>3162.8847049129981</v>
      </c>
      <c r="Q195" s="98">
        <v>3208.9359127880966</v>
      </c>
      <c r="R195" s="98">
        <v>3185.2309492742647</v>
      </c>
      <c r="S195" s="98">
        <v>3344.926865031759</v>
      </c>
      <c r="T195" s="98">
        <v>3228.6402803659548</v>
      </c>
      <c r="U195" s="98">
        <v>3141.9140300092154</v>
      </c>
      <c r="V195" s="98">
        <v>3492.0394355584385</v>
      </c>
      <c r="W195" s="98">
        <v>3571.0185394849104</v>
      </c>
      <c r="X195" s="98">
        <v>2974.4893404005652</v>
      </c>
      <c r="Y195" s="98">
        <v>2665.74935090191</v>
      </c>
      <c r="DA195" s="63" t="s">
        <v>2529</v>
      </c>
    </row>
    <row r="196" spans="1:105" ht="12" customHeight="1" x14ac:dyDescent="0.25">
      <c r="A196" s="97" t="s">
        <v>53</v>
      </c>
      <c r="B196" s="98">
        <v>13.929824587500587</v>
      </c>
      <c r="C196" s="98">
        <v>12.957151072171412</v>
      </c>
      <c r="D196" s="98">
        <v>13.62486801379489</v>
      </c>
      <c r="E196" s="98">
        <v>15.122083157252098</v>
      </c>
      <c r="F196" s="98">
        <v>13.383558317285464</v>
      </c>
      <c r="G196" s="98">
        <v>13.647876015605387</v>
      </c>
      <c r="H196" s="98">
        <v>13.726423015683835</v>
      </c>
      <c r="I196" s="98">
        <v>12.480201843086991</v>
      </c>
      <c r="J196" s="98">
        <v>12.268057276858091</v>
      </c>
      <c r="K196" s="98">
        <v>12.917649340755528</v>
      </c>
      <c r="L196" s="98">
        <v>13.800870450646025</v>
      </c>
      <c r="M196" s="98">
        <v>14.91613190973311</v>
      </c>
      <c r="N196" s="98">
        <v>14.380004357159214</v>
      </c>
      <c r="O196" s="98">
        <v>13.333860324047526</v>
      </c>
      <c r="P196" s="98">
        <v>12.410712559471092</v>
      </c>
      <c r="Q196" s="98">
        <v>12.558032697814101</v>
      </c>
      <c r="R196" s="98">
        <v>12.376700503707371</v>
      </c>
      <c r="S196" s="98">
        <v>13.014368491031687</v>
      </c>
      <c r="T196" s="98">
        <v>12.490365438734708</v>
      </c>
      <c r="U196" s="98">
        <v>12.099903482865665</v>
      </c>
      <c r="V196" s="98">
        <v>13.503448304932849</v>
      </c>
      <c r="W196" s="98">
        <v>13.852490162767269</v>
      </c>
      <c r="X196" s="98">
        <v>11.493518675309621</v>
      </c>
      <c r="Y196" s="98">
        <v>10.333021222115601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7.8463491869805377</v>
      </c>
      <c r="C197" s="122">
        <f t="shared" si="100"/>
        <v>10.319166909891885</v>
      </c>
      <c r="D197" s="122">
        <f t="shared" si="100"/>
        <v>7.576900400879361</v>
      </c>
      <c r="E197" s="122">
        <f t="shared" si="100"/>
        <v>9.7892391949259512</v>
      </c>
      <c r="F197" s="122">
        <f t="shared" si="100"/>
        <v>5.8756592877314144</v>
      </c>
      <c r="G197" s="122">
        <f t="shared" si="100"/>
        <v>7.4993777604901677</v>
      </c>
      <c r="H197" s="122">
        <f t="shared" si="100"/>
        <v>13.885709054250007</v>
      </c>
      <c r="I197" s="122">
        <f t="shared" si="100"/>
        <v>35.519391745259284</v>
      </c>
      <c r="J197" s="122">
        <f t="shared" si="100"/>
        <v>28.472516029654436</v>
      </c>
      <c r="K197" s="122">
        <f t="shared" si="100"/>
        <v>31.46107899277067</v>
      </c>
      <c r="L197" s="122">
        <f t="shared" si="100"/>
        <v>54.568828562992167</v>
      </c>
      <c r="M197" s="122">
        <f t="shared" si="100"/>
        <v>45.56342629405983</v>
      </c>
      <c r="N197" s="122">
        <f t="shared" si="100"/>
        <v>150.20095921167251</v>
      </c>
      <c r="O197" s="122">
        <f t="shared" si="100"/>
        <v>69.607185415019345</v>
      </c>
      <c r="P197" s="122">
        <f t="shared" si="100"/>
        <v>68.824783417015865</v>
      </c>
      <c r="Q197" s="122">
        <f t="shared" si="100"/>
        <v>121.14206703784114</v>
      </c>
      <c r="R197" s="122">
        <f t="shared" si="100"/>
        <v>124.15241419989644</v>
      </c>
      <c r="S197" s="122">
        <f t="shared" si="100"/>
        <v>131.05900891581331</v>
      </c>
      <c r="T197" s="122">
        <f t="shared" si="100"/>
        <v>119.94026254529395</v>
      </c>
      <c r="U197" s="122">
        <f t="shared" si="100"/>
        <v>130.58699624721484</v>
      </c>
      <c r="V197" s="122">
        <f t="shared" si="100"/>
        <v>137.54411069056479</v>
      </c>
      <c r="W197" s="122">
        <f t="shared" si="100"/>
        <v>142.33391109693835</v>
      </c>
      <c r="X197" s="122">
        <f t="shared" si="100"/>
        <v>139.63057251570626</v>
      </c>
      <c r="Y197" s="122">
        <f t="shared" si="100"/>
        <v>146.84967209467797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7.8463491869805377</v>
      </c>
      <c r="C198" s="98">
        <f>RES_hhdet_tesh!C129</f>
        <v>10.319166909891885</v>
      </c>
      <c r="D198" s="98">
        <f>RES_hhdet_tesh!D129</f>
        <v>7.576900400879361</v>
      </c>
      <c r="E198" s="98">
        <f>RES_hhdet_tesh!E129</f>
        <v>9.7892391949259512</v>
      </c>
      <c r="F198" s="98">
        <f>RES_hhdet_tesh!F129</f>
        <v>5.8756592877314144</v>
      </c>
      <c r="G198" s="98">
        <f>RES_hhdet_tesh!G129</f>
        <v>7.4993777604901677</v>
      </c>
      <c r="H198" s="98">
        <f>RES_hhdet_tesh!H129</f>
        <v>13.885709054250007</v>
      </c>
      <c r="I198" s="98">
        <f>RES_hhdet_tesh!I129</f>
        <v>35.519391745259284</v>
      </c>
      <c r="J198" s="98">
        <f>RES_hhdet_tesh!J129</f>
        <v>28.472516029654436</v>
      </c>
      <c r="K198" s="98">
        <f>RES_hhdet_tesh!K129</f>
        <v>31.46107899277067</v>
      </c>
      <c r="L198" s="98">
        <f>RES_hhdet_tesh!L129</f>
        <v>54.568828562992167</v>
      </c>
      <c r="M198" s="98">
        <f>RES_hhdet_tesh!M129</f>
        <v>45.56342629405983</v>
      </c>
      <c r="N198" s="98">
        <f>RES_hhdet_tesh!N129</f>
        <v>150.20095921167251</v>
      </c>
      <c r="O198" s="98">
        <f>RES_hhdet_tesh!O129</f>
        <v>69.607185415019345</v>
      </c>
      <c r="P198" s="98">
        <f>RES_hhdet_tesh!P129</f>
        <v>68.824783417015865</v>
      </c>
      <c r="Q198" s="98">
        <f>RES_hhdet_tesh!Q129</f>
        <v>121.14206703784114</v>
      </c>
      <c r="R198" s="98">
        <f>RES_hhdet_tesh!R129</f>
        <v>124.15241419989644</v>
      </c>
      <c r="S198" s="98">
        <f>RES_hhdet_tesh!S129</f>
        <v>131.05900891581331</v>
      </c>
      <c r="T198" s="98">
        <f>RES_hhdet_tesh!T129</f>
        <v>119.94026254529395</v>
      </c>
      <c r="U198" s="98">
        <f>RES_hhdet_tesh!U129</f>
        <v>130.58699624721484</v>
      </c>
      <c r="V198" s="98">
        <f>RES_hhdet_tesh!V129</f>
        <v>137.54411069056479</v>
      </c>
      <c r="W198" s="98">
        <f>RES_hhdet_tesh!W129</f>
        <v>142.33391109693835</v>
      </c>
      <c r="X198" s="98">
        <f>RES_hhdet_tesh!X129</f>
        <v>139.63057251570626</v>
      </c>
      <c r="Y198" s="98">
        <f>RES_hhdet_tesh!Y129</f>
        <v>146.84967209467797</v>
      </c>
      <c r="DA198" s="63" t="s">
        <v>2532</v>
      </c>
    </row>
    <row r="199" spans="1:105" ht="12" customHeight="1" x14ac:dyDescent="0.25">
      <c r="A199" s="121" t="s">
        <v>55</v>
      </c>
      <c r="B199" s="122">
        <v>669.9064981079448</v>
      </c>
      <c r="C199" s="122">
        <v>759.18457315498745</v>
      </c>
      <c r="D199" s="122">
        <v>662.65132223761327</v>
      </c>
      <c r="E199" s="122">
        <v>700.2408867350531</v>
      </c>
      <c r="F199" s="122">
        <v>724.38232836995621</v>
      </c>
      <c r="G199" s="122">
        <v>792.76300267551142</v>
      </c>
      <c r="H199" s="122">
        <v>764.11620062398561</v>
      </c>
      <c r="I199" s="122">
        <v>775.98547171995597</v>
      </c>
      <c r="J199" s="122">
        <v>811.25683248407211</v>
      </c>
      <c r="K199" s="122">
        <v>919.10084989931659</v>
      </c>
      <c r="L199" s="122">
        <v>905.76245124634465</v>
      </c>
      <c r="M199" s="122">
        <v>924.95855118463317</v>
      </c>
      <c r="N199" s="122">
        <v>902.40326999868103</v>
      </c>
      <c r="O199" s="122">
        <v>848.08885348740898</v>
      </c>
      <c r="P199" s="122">
        <v>844.00778218499727</v>
      </c>
      <c r="Q199" s="122">
        <v>939.40068634717341</v>
      </c>
      <c r="R199" s="122">
        <v>880.90330178548061</v>
      </c>
      <c r="S199" s="122">
        <v>952.85748940149983</v>
      </c>
      <c r="T199" s="122">
        <v>972.60562830756101</v>
      </c>
      <c r="U199" s="122">
        <v>953.82779347068208</v>
      </c>
      <c r="V199" s="122">
        <v>993.11054508018265</v>
      </c>
      <c r="W199" s="122">
        <v>1075.55964279092</v>
      </c>
      <c r="X199" s="122">
        <v>1100.6476366501588</v>
      </c>
      <c r="Y199" s="122">
        <v>1148.3401086466447</v>
      </c>
      <c r="DA199" s="130" t="s">
        <v>2533</v>
      </c>
    </row>
    <row r="200" spans="1:105" ht="12" customHeight="1" x14ac:dyDescent="0.25">
      <c r="A200" s="97" t="s">
        <v>128</v>
      </c>
      <c r="B200" s="98">
        <v>664.34079367142908</v>
      </c>
      <c r="C200" s="98">
        <v>771.41841275983836</v>
      </c>
      <c r="D200" s="98">
        <v>655.62960183580071</v>
      </c>
      <c r="E200" s="98">
        <v>698.3300426396064</v>
      </c>
      <c r="F200" s="98">
        <v>725.0377749307421</v>
      </c>
      <c r="G200" s="98">
        <v>794.05533358759908</v>
      </c>
      <c r="H200" s="98">
        <v>763.91564790172356</v>
      </c>
      <c r="I200" s="98">
        <v>776.44650458040007</v>
      </c>
      <c r="J200" s="98">
        <v>810.37739558822614</v>
      </c>
      <c r="K200" s="98">
        <v>920.14584069702755</v>
      </c>
      <c r="L200" s="98">
        <v>905.50132141919573</v>
      </c>
      <c r="M200" s="98">
        <v>924.0592237189669</v>
      </c>
      <c r="N200" s="98">
        <v>902.85704644447924</v>
      </c>
      <c r="O200" s="98">
        <v>847.27938589807593</v>
      </c>
      <c r="P200" s="98">
        <v>842.67952350830205</v>
      </c>
      <c r="Q200" s="98">
        <v>942.66175823608046</v>
      </c>
      <c r="R200" s="98">
        <v>880.81500053675882</v>
      </c>
      <c r="S200" s="98">
        <v>953.55127022147258</v>
      </c>
      <c r="T200" s="98">
        <v>973.61556054781795</v>
      </c>
      <c r="U200" s="98">
        <v>953.94121862635131</v>
      </c>
      <c r="V200" s="98">
        <v>992.05765788553549</v>
      </c>
      <c r="W200" s="98">
        <v>1075.3598054513354</v>
      </c>
      <c r="X200" s="98">
        <v>1100.7656778794185</v>
      </c>
      <c r="Y200" s="98">
        <v>1149.2996664717834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903.80598162799015</v>
      </c>
      <c r="M201" s="98">
        <v>922.72506424040887</v>
      </c>
      <c r="N201" s="98">
        <v>902.19905628428739</v>
      </c>
      <c r="O201" s="98">
        <v>847.09000985334353</v>
      </c>
      <c r="P201" s="98">
        <v>842.50491942263852</v>
      </c>
      <c r="Q201" s="98">
        <v>942.13705116537358</v>
      </c>
      <c r="R201" s="98">
        <v>880.72596199820509</v>
      </c>
      <c r="S201" s="98">
        <v>954.04721917783729</v>
      </c>
      <c r="T201" s="98">
        <v>974.4564118069585</v>
      </c>
      <c r="U201" s="98">
        <v>955.05191337367046</v>
      </c>
      <c r="V201" s="98">
        <v>993.92646210354928</v>
      </c>
      <c r="W201" s="98">
        <v>1077.4944167695774</v>
      </c>
      <c r="X201" s="98">
        <v>1101.7929470779929</v>
      </c>
      <c r="Y201" s="98">
        <v>1149.5474592887697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312.85053052016548</v>
      </c>
      <c r="M202" s="101">
        <v>308.84675605799481</v>
      </c>
      <c r="N202" s="101">
        <v>282.03203687879426</v>
      </c>
      <c r="O202" s="101">
        <v>282.97170031297708</v>
      </c>
      <c r="P202" s="101">
        <v>292.49627087085912</v>
      </c>
      <c r="Q202" s="101">
        <v>307.51771852890823</v>
      </c>
      <c r="R202" s="101">
        <v>309.72640432062434</v>
      </c>
      <c r="S202" s="101">
        <v>357.38074085415576</v>
      </c>
      <c r="T202" s="101">
        <v>346.08107621585435</v>
      </c>
      <c r="U202" s="101">
        <v>339.16116961430794</v>
      </c>
      <c r="V202" s="101">
        <v>362.09047200205293</v>
      </c>
      <c r="W202" s="101">
        <v>395.47545184520618</v>
      </c>
      <c r="X202" s="101">
        <v>404.21284686619606</v>
      </c>
      <c r="Y202" s="101">
        <v>417.91757105002182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590.9554511078245</v>
      </c>
      <c r="M203" s="104">
        <v>613.878308182414</v>
      </c>
      <c r="N203" s="104">
        <v>620.16701940549319</v>
      </c>
      <c r="O203" s="104">
        <v>564.11830954036645</v>
      </c>
      <c r="P203" s="104">
        <v>550.00864855177929</v>
      </c>
      <c r="Q203" s="104">
        <v>634.6193326364654</v>
      </c>
      <c r="R203" s="104">
        <v>570.99955767758081</v>
      </c>
      <c r="S203" s="104">
        <v>596.66647832368142</v>
      </c>
      <c r="T203" s="104">
        <v>628.3753355911042</v>
      </c>
      <c r="U203" s="104">
        <v>615.89074375936264</v>
      </c>
      <c r="V203" s="104">
        <v>631.83599010149635</v>
      </c>
      <c r="W203" s="104">
        <v>682.01896492437129</v>
      </c>
      <c r="X203" s="104">
        <v>697.580100211797</v>
      </c>
      <c r="Y203" s="104">
        <v>731.62988823874787</v>
      </c>
      <c r="DA203" s="132" t="s">
        <v>2537</v>
      </c>
    </row>
    <row r="204" spans="1:105" ht="12" customHeight="1" x14ac:dyDescent="0.25">
      <c r="A204" s="106" t="s">
        <v>122</v>
      </c>
      <c r="B204" s="101">
        <v>710.54371889704169</v>
      </c>
      <c r="C204" s="101">
        <v>664.70787385061976</v>
      </c>
      <c r="D204" s="101">
        <v>751.06937087493225</v>
      </c>
      <c r="E204" s="101">
        <v>729.8707651287549</v>
      </c>
      <c r="F204" s="101">
        <v>710.69433106235829</v>
      </c>
      <c r="G204" s="101">
        <v>751.86575095018679</v>
      </c>
      <c r="H204" s="101">
        <v>771.90966527106536</v>
      </c>
      <c r="I204" s="101">
        <v>757.52653479259914</v>
      </c>
      <c r="J204" s="101">
        <v>846.51140598397058</v>
      </c>
      <c r="K204" s="101">
        <v>877.86818232328574</v>
      </c>
      <c r="L204" s="101">
        <v>916.56989428736733</v>
      </c>
      <c r="M204" s="101">
        <v>960.90323085434409</v>
      </c>
      <c r="N204" s="101">
        <v>886.83848047680442</v>
      </c>
      <c r="O204" s="101">
        <v>869.17023263504586</v>
      </c>
      <c r="P204" s="101">
        <v>872.83866939084123</v>
      </c>
      <c r="Q204" s="101">
        <v>859.72905484780665</v>
      </c>
      <c r="R204" s="101">
        <v>883.24671018127435</v>
      </c>
      <c r="S204" s="101">
        <v>936.42972219411945</v>
      </c>
      <c r="T204" s="101">
        <v>952.46654755376767</v>
      </c>
      <c r="U204" s="101">
        <v>951.73218173139026</v>
      </c>
      <c r="V204" s="101">
        <v>1011.8723167356253</v>
      </c>
      <c r="W204" s="101">
        <v>1081.354238046418</v>
      </c>
      <c r="X204" s="101">
        <v>1098.0968688745993</v>
      </c>
      <c r="Y204" s="101">
        <v>1114.2283910683273</v>
      </c>
      <c r="DA204" s="131" t="s">
        <v>2538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958.41975550914435</v>
      </c>
      <c r="N205" s="104">
        <v>880.15956934411167</v>
      </c>
      <c r="O205" s="104">
        <v>864.92539942892074</v>
      </c>
      <c r="P205" s="104">
        <v>867.84013964812868</v>
      </c>
      <c r="Q205" s="104">
        <v>855.903789703342</v>
      </c>
      <c r="R205" s="104">
        <v>880.27744981683827</v>
      </c>
      <c r="S205" s="104">
        <v>934.88334517930059</v>
      </c>
      <c r="T205" s="104">
        <v>952.5936569412313</v>
      </c>
      <c r="U205" s="104">
        <v>951.94416293918891</v>
      </c>
      <c r="V205" s="104">
        <v>1012.1507316433281</v>
      </c>
      <c r="W205" s="104">
        <v>1082.0574027065463</v>
      </c>
      <c r="X205" s="104">
        <v>1098.2978392816258</v>
      </c>
      <c r="Y205" s="104">
        <v>1112.1131845387051</v>
      </c>
      <c r="DA205" s="132" t="s">
        <v>2539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321.30112615172743</v>
      </c>
      <c r="N206" s="98">
        <v>275.03609376093976</v>
      </c>
      <c r="O206" s="98">
        <v>289.0394588851334</v>
      </c>
      <c r="P206" s="98">
        <v>301.46191753343777</v>
      </c>
      <c r="Q206" s="98">
        <v>278.88625882027191</v>
      </c>
      <c r="R206" s="98">
        <v>309.37249269037528</v>
      </c>
      <c r="S206" s="98">
        <v>350.17793492505825</v>
      </c>
      <c r="T206" s="98">
        <v>338.3408159560135</v>
      </c>
      <c r="U206" s="98">
        <v>338.02641784069533</v>
      </c>
      <c r="V206" s="98">
        <v>368.46501850815548</v>
      </c>
      <c r="W206" s="98">
        <v>396.96507294513782</v>
      </c>
      <c r="X206" s="98">
        <v>402.92365488391368</v>
      </c>
      <c r="Y206" s="98">
        <v>404.29063086277478</v>
      </c>
      <c r="DA206" s="63" t="s">
        <v>2540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637.11862935741692</v>
      </c>
      <c r="N207" s="98">
        <v>605.12347558317197</v>
      </c>
      <c r="O207" s="98">
        <v>575.88594054378723</v>
      </c>
      <c r="P207" s="98">
        <v>566.37822211469108</v>
      </c>
      <c r="Q207" s="98">
        <v>577.01753088306998</v>
      </c>
      <c r="R207" s="98">
        <v>570.90495712646305</v>
      </c>
      <c r="S207" s="98">
        <v>584.70541025424245</v>
      </c>
      <c r="T207" s="98">
        <v>614.25284098521786</v>
      </c>
      <c r="U207" s="98">
        <v>613.91774509849324</v>
      </c>
      <c r="V207" s="98">
        <v>643.68571313517259</v>
      </c>
      <c r="W207" s="98">
        <v>685.09232976140845</v>
      </c>
      <c r="X207" s="98">
        <v>695.37418439771204</v>
      </c>
      <c r="Y207" s="98">
        <v>707.82255367593052</v>
      </c>
      <c r="DA207" s="63" t="s">
        <v>2541</v>
      </c>
    </row>
    <row r="208" spans="1:105" ht="12" customHeight="1" x14ac:dyDescent="0.25">
      <c r="A208" s="121" t="s">
        <v>54</v>
      </c>
      <c r="B208" s="122">
        <v>452.43528908987383</v>
      </c>
      <c r="C208" s="122">
        <v>461.07890654791515</v>
      </c>
      <c r="D208" s="122">
        <v>453.02947999089923</v>
      </c>
      <c r="E208" s="122">
        <v>465.88251538452312</v>
      </c>
      <c r="F208" s="122">
        <v>490.01308411625342</v>
      </c>
      <c r="G208" s="122">
        <v>492.98843251029314</v>
      </c>
      <c r="H208" s="122">
        <v>502.84180365627975</v>
      </c>
      <c r="I208" s="122">
        <v>513.62885655690661</v>
      </c>
      <c r="J208" s="122">
        <v>521.208029059772</v>
      </c>
      <c r="K208" s="122">
        <v>531.17184220522108</v>
      </c>
      <c r="L208" s="122">
        <v>521.32369871564754</v>
      </c>
      <c r="M208" s="122">
        <v>560.89090257187831</v>
      </c>
      <c r="N208" s="122">
        <v>520.44006286606282</v>
      </c>
      <c r="O208" s="122">
        <v>506.38079121862154</v>
      </c>
      <c r="P208" s="122">
        <v>501.2831833338488</v>
      </c>
      <c r="Q208" s="122">
        <v>564.16413473199907</v>
      </c>
      <c r="R208" s="122">
        <v>560.12044087916581</v>
      </c>
      <c r="S208" s="122">
        <v>580.68112852044874</v>
      </c>
      <c r="T208" s="122">
        <v>577.20252734706401</v>
      </c>
      <c r="U208" s="122">
        <v>575.94604966805957</v>
      </c>
      <c r="V208" s="122">
        <v>610.98638034756596</v>
      </c>
      <c r="W208" s="122">
        <v>648.70653028071058</v>
      </c>
      <c r="X208" s="122">
        <v>638.72800552625029</v>
      </c>
      <c r="Y208" s="122">
        <v>630.44952103467767</v>
      </c>
      <c r="DA208" s="130" t="s">
        <v>2542</v>
      </c>
    </row>
    <row r="209" spans="1:105" ht="12" customHeight="1" x14ac:dyDescent="0.25">
      <c r="A209" s="97" t="s">
        <v>50</v>
      </c>
      <c r="B209" s="98">
        <v>425.17679070530136</v>
      </c>
      <c r="C209" s="98">
        <v>454.83327096973932</v>
      </c>
      <c r="D209" s="98">
        <v>438.12588610573584</v>
      </c>
      <c r="E209" s="98">
        <v>504.66621205348576</v>
      </c>
      <c r="F209" s="98">
        <v>520.5626646116832</v>
      </c>
      <c r="G209" s="98">
        <v>512.34476900372567</v>
      </c>
      <c r="H209" s="98">
        <v>541.4868530981289</v>
      </c>
      <c r="I209" s="98">
        <v>511.65394645413983</v>
      </c>
      <c r="J209" s="98">
        <v>474.57976465068634</v>
      </c>
      <c r="K209" s="98">
        <v>530.62837006260713</v>
      </c>
      <c r="L209" s="98">
        <v>463.18318644519843</v>
      </c>
      <c r="M209" s="98">
        <v>580.27192128584772</v>
      </c>
      <c r="N209" s="98">
        <v>524.81697683398238</v>
      </c>
      <c r="O209" s="98">
        <v>500.41354049784439</v>
      </c>
      <c r="P209" s="98">
        <v>465.29728454766536</v>
      </c>
      <c r="Q209" s="98">
        <v>671.90043737016879</v>
      </c>
      <c r="R209" s="98">
        <v>565.79783681293816</v>
      </c>
      <c r="S209" s="98">
        <v>558.00902143312771</v>
      </c>
      <c r="T209" s="98">
        <v>572.20550226887599</v>
      </c>
      <c r="U209" s="98">
        <v>556.68387493175692</v>
      </c>
      <c r="V209" s="98">
        <v>615.14432048247363</v>
      </c>
      <c r="W209" s="98">
        <v>689.5505431830253</v>
      </c>
      <c r="X209" s="98">
        <v>650.62787567665055</v>
      </c>
      <c r="Y209" s="98">
        <v>573.84248557213925</v>
      </c>
      <c r="DA209" s="63" t="s">
        <v>2543</v>
      </c>
    </row>
    <row r="210" spans="1:105" ht="12" customHeight="1" x14ac:dyDescent="0.25">
      <c r="A210" s="109" t="s">
        <v>120</v>
      </c>
      <c r="B210" s="33">
        <v>454.37141990930223</v>
      </c>
      <c r="C210" s="33">
        <v>461.58318465271822</v>
      </c>
      <c r="D210" s="33">
        <v>454.3858980739962</v>
      </c>
      <c r="E210" s="33">
        <v>461.43682202268178</v>
      </c>
      <c r="F210" s="33">
        <v>486.04960870680617</v>
      </c>
      <c r="G210" s="33">
        <v>490.35679753831204</v>
      </c>
      <c r="H210" s="33">
        <v>497.39260007288203</v>
      </c>
      <c r="I210" s="33">
        <v>513.90547135420513</v>
      </c>
      <c r="J210" s="33">
        <v>527.65889309601323</v>
      </c>
      <c r="K210" s="33">
        <v>531.24762520052343</v>
      </c>
      <c r="L210" s="33">
        <v>529.36215516220057</v>
      </c>
      <c r="M210" s="33">
        <v>558.17237516332307</v>
      </c>
      <c r="N210" s="33">
        <v>519.83568631966762</v>
      </c>
      <c r="O210" s="33">
        <v>507.25812687253841</v>
      </c>
      <c r="P210" s="33">
        <v>506.64658411437961</v>
      </c>
      <c r="Q210" s="33">
        <v>548.51876678902329</v>
      </c>
      <c r="R210" s="33">
        <v>559.32126029926451</v>
      </c>
      <c r="S210" s="33">
        <v>583.57455767130932</v>
      </c>
      <c r="T210" s="33">
        <v>577.77733031322816</v>
      </c>
      <c r="U210" s="33">
        <v>577.98344018524654</v>
      </c>
      <c r="V210" s="33">
        <v>610.57743657999595</v>
      </c>
      <c r="W210" s="33">
        <v>645.04658423830961</v>
      </c>
      <c r="X210" s="33">
        <v>637.81375440622014</v>
      </c>
      <c r="Y210" s="33">
        <v>634.10155282559253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11.42250506737285</v>
      </c>
      <c r="C212" s="117">
        <f t="shared" si="101"/>
        <v>13.729415154759604</v>
      </c>
      <c r="D212" s="117">
        <f t="shared" si="101"/>
        <v>14.74469172954568</v>
      </c>
      <c r="E212" s="117">
        <f t="shared" si="101"/>
        <v>20.873947397258171</v>
      </c>
      <c r="F212" s="117">
        <f t="shared" si="101"/>
        <v>23.992314756168735</v>
      </c>
      <c r="G212" s="117">
        <f t="shared" si="101"/>
        <v>24.563471451353848</v>
      </c>
      <c r="H212" s="117">
        <f t="shared" si="101"/>
        <v>26.754618500062477</v>
      </c>
      <c r="I212" s="117">
        <f t="shared" si="101"/>
        <v>25.107945322882426</v>
      </c>
      <c r="J212" s="117">
        <f t="shared" si="101"/>
        <v>23.023461501330804</v>
      </c>
      <c r="K212" s="117">
        <f t="shared" si="101"/>
        <v>25.892022426821089</v>
      </c>
      <c r="L212" s="117">
        <f t="shared" si="101"/>
        <v>22.409416694789151</v>
      </c>
      <c r="M212" s="117">
        <f t="shared" si="101"/>
        <v>28.392298455301091</v>
      </c>
      <c r="N212" s="117">
        <f t="shared" si="101"/>
        <v>25.297723973572396</v>
      </c>
      <c r="O212" s="117">
        <f t="shared" si="101"/>
        <v>25.457779932728243</v>
      </c>
      <c r="P212" s="117">
        <f t="shared" si="101"/>
        <v>23.942729141780049</v>
      </c>
      <c r="Q212" s="117">
        <f t="shared" si="101"/>
        <v>33.773496828737606</v>
      </c>
      <c r="R212" s="117">
        <f t="shared" ref="R212:V212" si="102">R213+R216+R218+R227</f>
        <v>27.632058828891228</v>
      </c>
      <c r="S212" s="117">
        <f t="shared" si="102"/>
        <v>24.93664020831029</v>
      </c>
      <c r="T212" s="117">
        <f t="shared" si="102"/>
        <v>23.236285810050127</v>
      </c>
      <c r="U212" s="117">
        <f t="shared" si="102"/>
        <v>20.830926568390748</v>
      </c>
      <c r="V212" s="117">
        <f t="shared" si="102"/>
        <v>21.368305805184146</v>
      </c>
      <c r="W212" s="117">
        <f t="shared" ref="W212:Y212" si="103">W213+W216+W218+W227</f>
        <v>21.7908649541294</v>
      </c>
      <c r="X212" s="117">
        <f t="shared" si="103"/>
        <v>17.709217689990034</v>
      </c>
      <c r="Y212" s="117">
        <f t="shared" si="103"/>
        <v>13.188649879936651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11.42250506737285</v>
      </c>
      <c r="C227" s="122">
        <v>13.729415154759604</v>
      </c>
      <c r="D227" s="122">
        <v>14.74469172954568</v>
      </c>
      <c r="E227" s="122">
        <v>20.873947397258171</v>
      </c>
      <c r="F227" s="122">
        <v>23.992314756168735</v>
      </c>
      <c r="G227" s="122">
        <v>24.563471451353848</v>
      </c>
      <c r="H227" s="122">
        <v>26.754618500062477</v>
      </c>
      <c r="I227" s="122">
        <v>25.107945322882426</v>
      </c>
      <c r="J227" s="122">
        <v>23.023461501330804</v>
      </c>
      <c r="K227" s="122">
        <v>25.892022426821089</v>
      </c>
      <c r="L227" s="122">
        <v>22.409416694789151</v>
      </c>
      <c r="M227" s="122">
        <v>28.392298455301091</v>
      </c>
      <c r="N227" s="122">
        <v>25.297723973572396</v>
      </c>
      <c r="O227" s="122">
        <v>25.457779932728243</v>
      </c>
      <c r="P227" s="122">
        <v>23.942729141780049</v>
      </c>
      <c r="Q227" s="122">
        <v>33.773496828737606</v>
      </c>
      <c r="R227" s="122">
        <v>27.632058828891228</v>
      </c>
      <c r="S227" s="122">
        <v>24.93664020831029</v>
      </c>
      <c r="T227" s="122">
        <v>23.236285810050127</v>
      </c>
      <c r="U227" s="122">
        <v>20.830926568390748</v>
      </c>
      <c r="V227" s="122">
        <v>21.368305805184146</v>
      </c>
      <c r="W227" s="122">
        <v>21.7908649541294</v>
      </c>
      <c r="X227" s="122">
        <v>17.709217689990034</v>
      </c>
      <c r="Y227" s="122">
        <v>13.188649879936651</v>
      </c>
      <c r="DA227" s="130" t="s">
        <v>2710</v>
      </c>
    </row>
    <row r="228" spans="1:105" ht="12" customHeight="1" x14ac:dyDescent="0.25">
      <c r="A228" s="97" t="s">
        <v>50</v>
      </c>
      <c r="B228" s="98">
        <v>172.23825821914988</v>
      </c>
      <c r="C228" s="98">
        <v>183.77233976596648</v>
      </c>
      <c r="D228" s="98">
        <v>176.75145073511521</v>
      </c>
      <c r="E228" s="98">
        <v>202.97576554961148</v>
      </c>
      <c r="F228" s="98">
        <v>208.91970175804147</v>
      </c>
      <c r="G228" s="98">
        <v>205.23397625973936</v>
      </c>
      <c r="H228" s="98">
        <v>216.49492438308556</v>
      </c>
      <c r="I228" s="98">
        <v>204.36782354386457</v>
      </c>
      <c r="J228" s="98">
        <v>189.44210626972554</v>
      </c>
      <c r="K228" s="98">
        <v>211.57474516419262</v>
      </c>
      <c r="L228" s="98">
        <v>184.49214675370285</v>
      </c>
      <c r="M228" s="98">
        <v>230.80764507386334</v>
      </c>
      <c r="N228" s="98">
        <v>208.50463707587735</v>
      </c>
      <c r="O228" s="98">
        <v>198.6103868908007</v>
      </c>
      <c r="P228" s="98">
        <v>184.5871901503113</v>
      </c>
      <c r="Q228" s="98">
        <v>266.3427587823216</v>
      </c>
      <c r="R228" s="98">
        <v>223.93079578806078</v>
      </c>
      <c r="S228" s="98">
        <v>220.33322596285461</v>
      </c>
      <c r="T228" s="98">
        <v>225.23994576267501</v>
      </c>
      <c r="U228" s="98">
        <v>217.7735078234806</v>
      </c>
      <c r="V228" s="98">
        <v>238.63078384788284</v>
      </c>
      <c r="W228" s="98">
        <v>264.97105368588808</v>
      </c>
      <c r="X228" s="98">
        <v>248.21196070997505</v>
      </c>
      <c r="Y228" s="98">
        <v>217.61468289361494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80.832900995655592</v>
      </c>
      <c r="C231" s="118">
        <f t="shared" si="108"/>
        <v>79.78984279136121</v>
      </c>
      <c r="D231" s="118">
        <f t="shared" si="108"/>
        <v>81.212803592160185</v>
      </c>
      <c r="E231" s="118">
        <f t="shared" si="108"/>
        <v>89.877350902196397</v>
      </c>
      <c r="F231" s="118">
        <f t="shared" si="108"/>
        <v>83.698385219299624</v>
      </c>
      <c r="G231" s="118">
        <f t="shared" si="108"/>
        <v>87.271815872264014</v>
      </c>
      <c r="H231" s="118">
        <f t="shared" si="108"/>
        <v>87.946066360959435</v>
      </c>
      <c r="I231" s="118">
        <f t="shared" si="108"/>
        <v>83.778226589468289</v>
      </c>
      <c r="J231" s="118">
        <f t="shared" si="108"/>
        <v>83.752496196842785</v>
      </c>
      <c r="K231" s="118">
        <f t="shared" si="108"/>
        <v>89.72320650945656</v>
      </c>
      <c r="L231" s="118">
        <f t="shared" si="108"/>
        <v>93.633577701114561</v>
      </c>
      <c r="M231" s="118">
        <f t="shared" si="108"/>
        <v>100.1576313177966</v>
      </c>
      <c r="N231" s="118">
        <f t="shared" si="108"/>
        <v>98.211548440021502</v>
      </c>
      <c r="O231" s="118">
        <f t="shared" si="108"/>
        <v>90.616537057697414</v>
      </c>
      <c r="P231" s="118">
        <f t="shared" si="108"/>
        <v>86.566073150679131</v>
      </c>
      <c r="Q231" s="118">
        <f t="shared" si="108"/>
        <v>90.372809991542766</v>
      </c>
      <c r="R231" s="118">
        <f t="shared" ref="R231:V231" si="109">R232+R235+R237+R246</f>
        <v>88.479543389158408</v>
      </c>
      <c r="S231" s="118">
        <f t="shared" si="109"/>
        <v>92.86678715226526</v>
      </c>
      <c r="T231" s="118">
        <f t="shared" si="109"/>
        <v>90.521717943485299</v>
      </c>
      <c r="U231" s="118">
        <f t="shared" si="109"/>
        <v>88.065871261753131</v>
      </c>
      <c r="V231" s="118">
        <f t="shared" si="109"/>
        <v>95.526240554818273</v>
      </c>
      <c r="W231" s="118">
        <f t="shared" ref="W231:Y231" si="110">W232+W235+W237+W246</f>
        <v>98.364968222886247</v>
      </c>
      <c r="X231" s="118">
        <f t="shared" si="110"/>
        <v>86.546769057393291</v>
      </c>
      <c r="Y231" s="118">
        <f t="shared" si="110"/>
        <v>80.702863608280438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59.647213034563855</v>
      </c>
      <c r="C232" s="123">
        <f t="shared" si="111"/>
        <v>56.812896072722914</v>
      </c>
      <c r="D232" s="123">
        <f t="shared" si="111"/>
        <v>60.236347051334086</v>
      </c>
      <c r="E232" s="123">
        <f t="shared" si="111"/>
        <v>67.923444010379754</v>
      </c>
      <c r="F232" s="123">
        <f t="shared" si="111"/>
        <v>60.925940437266448</v>
      </c>
      <c r="G232" s="123">
        <f t="shared" si="111"/>
        <v>63.262212687640329</v>
      </c>
      <c r="H232" s="123">
        <f t="shared" si="111"/>
        <v>64.257148652826174</v>
      </c>
      <c r="I232" s="123">
        <f t="shared" si="111"/>
        <v>59.591445821348657</v>
      </c>
      <c r="J232" s="123">
        <f t="shared" si="111"/>
        <v>58.836019325428438</v>
      </c>
      <c r="K232" s="123">
        <f t="shared" si="111"/>
        <v>62.622164464481479</v>
      </c>
      <c r="L232" s="123">
        <f t="shared" si="111"/>
        <v>66.912792598870979</v>
      </c>
      <c r="M232" s="123">
        <f t="shared" si="111"/>
        <v>72.37821083579648</v>
      </c>
      <c r="N232" s="123">
        <f t="shared" si="111"/>
        <v>71.301787228998748</v>
      </c>
      <c r="O232" s="123">
        <f t="shared" si="111"/>
        <v>65.47749642638415</v>
      </c>
      <c r="P232" s="123">
        <f t="shared" si="111"/>
        <v>61.691809502796403</v>
      </c>
      <c r="Q232" s="123">
        <f t="shared" si="111"/>
        <v>62.448277018373666</v>
      </c>
      <c r="R232" s="123">
        <f t="shared" ref="R232:V232" si="112">SUM(R233:R234)</f>
        <v>61.865530268404846</v>
      </c>
      <c r="S232" s="123">
        <f t="shared" si="112"/>
        <v>64.805033261616074</v>
      </c>
      <c r="T232" s="123">
        <f t="shared" si="112"/>
        <v>62.415260262548138</v>
      </c>
      <c r="U232" s="123">
        <f t="shared" si="112"/>
        <v>60.552570120875941</v>
      </c>
      <c r="V232" s="123">
        <f t="shared" si="112"/>
        <v>67.016589262050672</v>
      </c>
      <c r="W232" s="123">
        <f t="shared" ref="W232:Y232" si="113">SUM(W233:W234)</f>
        <v>68.188547192044311</v>
      </c>
      <c r="X232" s="123">
        <f t="shared" si="113"/>
        <v>56.48379111950787</v>
      </c>
      <c r="Y232" s="123">
        <f t="shared" si="113"/>
        <v>50.352907372038352</v>
      </c>
      <c r="DA232" s="130" t="s">
        <v>2864</v>
      </c>
    </row>
    <row r="233" spans="1:105" ht="12" customHeight="1" x14ac:dyDescent="0.25">
      <c r="A233" s="97" t="s">
        <v>198</v>
      </c>
      <c r="B233" s="99">
        <v>59.462265621132296</v>
      </c>
      <c r="C233" s="99">
        <v>56.640389016461391</v>
      </c>
      <c r="D233" s="99">
        <v>60.05444380798631</v>
      </c>
      <c r="E233" s="99">
        <v>67.720983462144517</v>
      </c>
      <c r="F233" s="99">
        <v>60.746249915070166</v>
      </c>
      <c r="G233" s="99">
        <v>63.078455023046025</v>
      </c>
      <c r="H233" s="99">
        <v>64.071810259311462</v>
      </c>
      <c r="I233" s="99">
        <v>59.422458013605123</v>
      </c>
      <c r="J233" s="99">
        <v>58.669436086781104</v>
      </c>
      <c r="K233" s="99">
        <v>62.446269501211461</v>
      </c>
      <c r="L233" s="99">
        <v>66.724351658527638</v>
      </c>
      <c r="M233" s="99">
        <v>72.173997003166079</v>
      </c>
      <c r="N233" s="99">
        <v>71.10499237548386</v>
      </c>
      <c r="O233" s="99">
        <v>65.295086392213463</v>
      </c>
      <c r="P233" s="99">
        <v>61.522102409662814</v>
      </c>
      <c r="Q233" s="99">
        <v>62.276649454362214</v>
      </c>
      <c r="R233" s="99">
        <v>61.696443808410883</v>
      </c>
      <c r="S233" s="99">
        <v>64.627310714736666</v>
      </c>
      <c r="T233" s="99">
        <v>62.244788257071164</v>
      </c>
      <c r="U233" s="99">
        <v>60.387560373129446</v>
      </c>
      <c r="V233" s="99">
        <v>66.832636583345277</v>
      </c>
      <c r="W233" s="99">
        <v>68.000130992501042</v>
      </c>
      <c r="X233" s="99">
        <v>56.327581464057772</v>
      </c>
      <c r="Y233" s="99">
        <v>50.212644477729462</v>
      </c>
      <c r="DA233" s="63" t="s">
        <v>2865</v>
      </c>
    </row>
    <row r="234" spans="1:105" ht="12" customHeight="1" x14ac:dyDescent="0.25">
      <c r="A234" s="97" t="s">
        <v>53</v>
      </c>
      <c r="B234" s="99">
        <v>0.18494741343156063</v>
      </c>
      <c r="C234" s="99">
        <v>0.1725070562615256</v>
      </c>
      <c r="D234" s="99">
        <v>0.18190324334777641</v>
      </c>
      <c r="E234" s="99">
        <v>0.2024605482352427</v>
      </c>
      <c r="F234" s="99">
        <v>0.17969052219627812</v>
      </c>
      <c r="G234" s="99">
        <v>0.18375766459430312</v>
      </c>
      <c r="H234" s="99">
        <v>0.18533839351471695</v>
      </c>
      <c r="I234" s="99">
        <v>0.1689878077435325</v>
      </c>
      <c r="J234" s="99">
        <v>0.16658323864733324</v>
      </c>
      <c r="K234" s="99">
        <v>0.17589496327001752</v>
      </c>
      <c r="L234" s="99">
        <v>0.18844094034334058</v>
      </c>
      <c r="M234" s="99">
        <v>0.20421383263040835</v>
      </c>
      <c r="N234" s="99">
        <v>0.19679485351489212</v>
      </c>
      <c r="O234" s="99">
        <v>0.18241003417069129</v>
      </c>
      <c r="P234" s="99">
        <v>0.16970709313358606</v>
      </c>
      <c r="Q234" s="99">
        <v>0.17162756401145379</v>
      </c>
      <c r="R234" s="99">
        <v>0.16908645999396218</v>
      </c>
      <c r="S234" s="99">
        <v>0.17772254687941541</v>
      </c>
      <c r="T234" s="99">
        <v>0.17047200547697094</v>
      </c>
      <c r="U234" s="99">
        <v>0.16500974774649538</v>
      </c>
      <c r="V234" s="99">
        <v>0.18395267870538984</v>
      </c>
      <c r="W234" s="99">
        <v>0.18841619954327496</v>
      </c>
      <c r="X234" s="99">
        <v>0.15620965545009488</v>
      </c>
      <c r="Y234" s="99">
        <v>0.14026289430888741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6.3997357157988891E-2</v>
      </c>
      <c r="C235" s="123">
        <f t="shared" si="114"/>
        <v>7.6749253415917984E-2</v>
      </c>
      <c r="D235" s="123">
        <f t="shared" si="114"/>
        <v>5.4358190286687584E-2</v>
      </c>
      <c r="E235" s="123">
        <f t="shared" si="114"/>
        <v>6.792543629720442E-2</v>
      </c>
      <c r="F235" s="123">
        <f t="shared" si="114"/>
        <v>3.896057310783177E-2</v>
      </c>
      <c r="G235" s="123">
        <f t="shared" si="114"/>
        <v>4.6677624960541141E-2</v>
      </c>
      <c r="H235" s="123">
        <f t="shared" si="114"/>
        <v>8.1541863967341532E-2</v>
      </c>
      <c r="I235" s="123">
        <f t="shared" si="114"/>
        <v>0.20157393450791491</v>
      </c>
      <c r="J235" s="123">
        <f t="shared" si="114"/>
        <v>0.15788073451979495</v>
      </c>
      <c r="K235" s="123">
        <f t="shared" si="114"/>
        <v>0.16470242529913262</v>
      </c>
      <c r="L235" s="123">
        <f t="shared" si="114"/>
        <v>0.28033512981624065</v>
      </c>
      <c r="M235" s="123">
        <f t="shared" si="114"/>
        <v>0.22915618870215587</v>
      </c>
      <c r="N235" s="123">
        <f t="shared" si="114"/>
        <v>0.72350248219582769</v>
      </c>
      <c r="O235" s="123">
        <f t="shared" si="114"/>
        <v>0.32428914966818817</v>
      </c>
      <c r="P235" s="123">
        <f t="shared" si="114"/>
        <v>0.30758715724217706</v>
      </c>
      <c r="Q235" s="123">
        <f t="shared" si="114"/>
        <v>0.52696839342073565</v>
      </c>
      <c r="R235" s="123">
        <f t="shared" si="114"/>
        <v>0.52686387449114613</v>
      </c>
      <c r="S235" s="123">
        <f t="shared" si="114"/>
        <v>0.54019710837303936</v>
      </c>
      <c r="T235" s="123">
        <f t="shared" si="114"/>
        <v>0.48627006746061296</v>
      </c>
      <c r="U235" s="123">
        <f t="shared" si="114"/>
        <v>0.52107876946849163</v>
      </c>
      <c r="V235" s="123">
        <f t="shared" si="114"/>
        <v>0.54040454039896335</v>
      </c>
      <c r="W235" s="123">
        <f t="shared" si="114"/>
        <v>0.55353352310520332</v>
      </c>
      <c r="X235" s="123">
        <f t="shared" si="114"/>
        <v>0.53720788678708842</v>
      </c>
      <c r="Y235" s="123">
        <f t="shared" si="114"/>
        <v>0.55995465048230419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6.3997357157988891E-2</v>
      </c>
      <c r="C236" s="99">
        <f>RES_hhdet_fecs!C129</f>
        <v>7.6749253415917984E-2</v>
      </c>
      <c r="D236" s="99">
        <f>RES_hhdet_fecs!D129</f>
        <v>5.4358190286687584E-2</v>
      </c>
      <c r="E236" s="99">
        <f>RES_hhdet_fecs!E129</f>
        <v>6.792543629720442E-2</v>
      </c>
      <c r="F236" s="99">
        <f>RES_hhdet_fecs!F129</f>
        <v>3.896057310783177E-2</v>
      </c>
      <c r="G236" s="99">
        <f>RES_hhdet_fecs!G129</f>
        <v>4.6677624960541141E-2</v>
      </c>
      <c r="H236" s="99">
        <f>RES_hhdet_fecs!H129</f>
        <v>8.1541863967341532E-2</v>
      </c>
      <c r="I236" s="99">
        <f>RES_hhdet_fecs!I129</f>
        <v>0.20157393450791491</v>
      </c>
      <c r="J236" s="99">
        <f>RES_hhdet_fecs!J129</f>
        <v>0.15788073451979495</v>
      </c>
      <c r="K236" s="99">
        <f>RES_hhdet_fecs!K129</f>
        <v>0.16470242529913262</v>
      </c>
      <c r="L236" s="99">
        <f>RES_hhdet_fecs!L129</f>
        <v>0.28033512981624065</v>
      </c>
      <c r="M236" s="99">
        <f>RES_hhdet_fecs!M129</f>
        <v>0.22915618870215587</v>
      </c>
      <c r="N236" s="99">
        <f>RES_hhdet_fecs!N129</f>
        <v>0.72350248219582769</v>
      </c>
      <c r="O236" s="99">
        <f>RES_hhdet_fecs!O129</f>
        <v>0.32428914966818817</v>
      </c>
      <c r="P236" s="99">
        <f>RES_hhdet_fecs!P129</f>
        <v>0.30758715724217706</v>
      </c>
      <c r="Q236" s="99">
        <f>RES_hhdet_fecs!Q129</f>
        <v>0.52696839342073565</v>
      </c>
      <c r="R236" s="99">
        <f>RES_hhdet_fecs!R129</f>
        <v>0.52686387449114613</v>
      </c>
      <c r="S236" s="99">
        <f>RES_hhdet_fecs!S129</f>
        <v>0.54019710837303936</v>
      </c>
      <c r="T236" s="99">
        <f>RES_hhdet_fecs!T129</f>
        <v>0.48627006746061296</v>
      </c>
      <c r="U236" s="99">
        <f>RES_hhdet_fecs!U129</f>
        <v>0.52107876946849163</v>
      </c>
      <c r="V236" s="99">
        <f>RES_hhdet_fecs!V129</f>
        <v>0.54040454039896335</v>
      </c>
      <c r="W236" s="99">
        <f>RES_hhdet_fecs!W129</f>
        <v>0.55353352310520332</v>
      </c>
      <c r="X236" s="99">
        <f>RES_hhdet_fecs!X129</f>
        <v>0.53720788678708842</v>
      </c>
      <c r="Y236" s="99">
        <f>RES_hhdet_fecs!Y129</f>
        <v>0.55995465048230419</v>
      </c>
      <c r="DA236" s="63" t="s">
        <v>2868</v>
      </c>
    </row>
    <row r="237" spans="1:105" ht="12" customHeight="1" x14ac:dyDescent="0.25">
      <c r="A237" s="121" t="s">
        <v>55</v>
      </c>
      <c r="B237" s="123">
        <v>12.69537972770334</v>
      </c>
      <c r="C237" s="123">
        <v>14.280609192552683</v>
      </c>
      <c r="D237" s="123">
        <v>12.420838422571249</v>
      </c>
      <c r="E237" s="123">
        <v>13.069051066831113</v>
      </c>
      <c r="F237" s="123">
        <v>13.440131143675407</v>
      </c>
      <c r="G237" s="123">
        <v>14.622707201525628</v>
      </c>
      <c r="H237" s="123">
        <v>14.077298379727541</v>
      </c>
      <c r="I237" s="123">
        <v>14.279321570149477</v>
      </c>
      <c r="J237" s="123">
        <v>14.925673453450939</v>
      </c>
      <c r="K237" s="123">
        <v>16.870084397067107</v>
      </c>
      <c r="L237" s="123">
        <v>16.59088892711328</v>
      </c>
      <c r="M237" s="123">
        <v>16.890718365950178</v>
      </c>
      <c r="N237" s="123">
        <v>16.354751393971394</v>
      </c>
      <c r="O237" s="123">
        <v>15.288218668456373</v>
      </c>
      <c r="P237" s="123">
        <v>15.190249243243732</v>
      </c>
      <c r="Q237" s="123">
        <v>16.800245039695266</v>
      </c>
      <c r="R237" s="123">
        <v>15.71835172161472</v>
      </c>
      <c r="S237" s="123">
        <v>16.931727146095405</v>
      </c>
      <c r="T237" s="123">
        <v>17.23884709750708</v>
      </c>
      <c r="U237" s="123">
        <v>16.834913498083093</v>
      </c>
      <c r="V237" s="123">
        <v>17.412158425950373</v>
      </c>
      <c r="W237" s="123">
        <v>18.639796582245893</v>
      </c>
      <c r="X237" s="123">
        <v>18.95226870965476</v>
      </c>
      <c r="Y237" s="123">
        <v>19.580398639504658</v>
      </c>
      <c r="DA237" s="130" t="s">
        <v>2869</v>
      </c>
    </row>
    <row r="238" spans="1:105" ht="12" customHeight="1" x14ac:dyDescent="0.25">
      <c r="A238" s="97" t="s">
        <v>128</v>
      </c>
      <c r="B238" s="99">
        <v>12.122999907777228</v>
      </c>
      <c r="C238" s="99">
        <v>14.086036794238495</v>
      </c>
      <c r="D238" s="99">
        <v>11.989956757660698</v>
      </c>
      <c r="E238" s="99">
        <v>12.791721082155638</v>
      </c>
      <c r="F238" s="99">
        <v>13.273331373319035</v>
      </c>
      <c r="G238" s="99">
        <v>14.519349253280437</v>
      </c>
      <c r="H238" s="99">
        <v>13.969942375626978</v>
      </c>
      <c r="I238" s="99">
        <v>14.196007871359805</v>
      </c>
      <c r="J238" s="99">
        <v>14.806833949287961</v>
      </c>
      <c r="K238" s="99">
        <v>16.781328486211695</v>
      </c>
      <c r="L238" s="99">
        <v>16.478178950513637</v>
      </c>
      <c r="M238" s="99">
        <v>16.755391193518648</v>
      </c>
      <c r="N238" s="99">
        <v>16.237310189483019</v>
      </c>
      <c r="O238" s="99">
        <v>15.126211216628304</v>
      </c>
      <c r="P238" s="99">
        <v>15.011366906950805</v>
      </c>
      <c r="Q238" s="99">
        <v>16.733034152857769</v>
      </c>
      <c r="R238" s="99">
        <v>15.591361507896034</v>
      </c>
      <c r="S238" s="99">
        <v>16.818057471564241</v>
      </c>
      <c r="T238" s="99">
        <v>17.122911640738682</v>
      </c>
      <c r="U238" s="99">
        <v>16.705131129311173</v>
      </c>
      <c r="V238" s="99">
        <v>17.267599773121212</v>
      </c>
      <c r="W238" s="99">
        <v>18.572971162551745</v>
      </c>
      <c r="X238" s="99">
        <v>18.874493527194634</v>
      </c>
      <c r="Y238" s="99">
        <v>19.553303076580626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13.632924966491229</v>
      </c>
      <c r="M239" s="99">
        <v>13.910446391062063</v>
      </c>
      <c r="N239" s="99">
        <v>13.510764672279088</v>
      </c>
      <c r="O239" s="99">
        <v>12.749807459622215</v>
      </c>
      <c r="P239" s="99">
        <v>12.714139566815939</v>
      </c>
      <c r="Q239" s="99">
        <v>14.111850333709198</v>
      </c>
      <c r="R239" s="99">
        <v>13.275973050216724</v>
      </c>
      <c r="S239" s="99">
        <v>14.461827606120904</v>
      </c>
      <c r="T239" s="99">
        <v>14.685949273919217</v>
      </c>
      <c r="U239" s="99">
        <v>14.369848170733924</v>
      </c>
      <c r="V239" s="99">
        <v>14.967685143809897</v>
      </c>
      <c r="W239" s="99">
        <v>16.174960098637314</v>
      </c>
      <c r="X239" s="99">
        <v>16.449649626245726</v>
      </c>
      <c r="Y239" s="99">
        <v>17.064932277976613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5.5638541563548527</v>
      </c>
      <c r="M240" s="102">
        <v>5.5059590319230685</v>
      </c>
      <c r="N240" s="102">
        <v>5.0235852036644095</v>
      </c>
      <c r="O240" s="102">
        <v>5.0325494699018734</v>
      </c>
      <c r="P240" s="102">
        <v>5.193187929528766</v>
      </c>
      <c r="Q240" s="102">
        <v>5.4386629996827631</v>
      </c>
      <c r="R240" s="102">
        <v>5.4751626616240703</v>
      </c>
      <c r="S240" s="102">
        <v>6.3138267070891914</v>
      </c>
      <c r="T240" s="102">
        <v>6.1097067151321092</v>
      </c>
      <c r="U240" s="102">
        <v>5.9707748714265056</v>
      </c>
      <c r="V240" s="102">
        <v>6.3604079315748541</v>
      </c>
      <c r="W240" s="102">
        <v>6.8984026077047629</v>
      </c>
      <c r="X240" s="102">
        <v>6.9687630343081191</v>
      </c>
      <c r="Y240" s="102">
        <v>7.1336136944419604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8.069070810136374</v>
      </c>
      <c r="M241" s="105">
        <v>8.4044873591389955</v>
      </c>
      <c r="N241" s="105">
        <v>8.4871794686146771</v>
      </c>
      <c r="O241" s="105">
        <v>7.717257989720343</v>
      </c>
      <c r="P241" s="105">
        <v>7.5209516372871743</v>
      </c>
      <c r="Q241" s="105">
        <v>8.6731873340264336</v>
      </c>
      <c r="R241" s="105">
        <v>7.8008103885926534</v>
      </c>
      <c r="S241" s="105">
        <v>8.148000899031711</v>
      </c>
      <c r="T241" s="105">
        <v>8.5762425587871061</v>
      </c>
      <c r="U241" s="105">
        <v>8.3990732993074193</v>
      </c>
      <c r="V241" s="105">
        <v>8.6072772122350436</v>
      </c>
      <c r="W241" s="105">
        <v>9.2765574909325519</v>
      </c>
      <c r="X241" s="105">
        <v>9.4808865919376064</v>
      </c>
      <c r="Y241" s="105">
        <v>9.9313185835346509</v>
      </c>
      <c r="DA241" s="132" t="s">
        <v>2873</v>
      </c>
    </row>
    <row r="242" spans="1:105" ht="12" customHeight="1" x14ac:dyDescent="0.25">
      <c r="A242" s="106" t="s">
        <v>122</v>
      </c>
      <c r="B242" s="102">
        <v>16.874531779859645</v>
      </c>
      <c r="C242" s="102">
        <v>15.783208422410997</v>
      </c>
      <c r="D242" s="102">
        <v>17.846533811290499</v>
      </c>
      <c r="E242" s="102">
        <v>17.369377681881787</v>
      </c>
      <c r="F242" s="102">
        <v>16.923488817882905</v>
      </c>
      <c r="G242" s="102">
        <v>17.893584642944816</v>
      </c>
      <c r="H242" s="102">
        <v>18.249145129909412</v>
      </c>
      <c r="I242" s="102">
        <v>17.615054102669202</v>
      </c>
      <c r="J242" s="102">
        <v>19.68967193247305</v>
      </c>
      <c r="K242" s="102">
        <v>20.372165923263498</v>
      </c>
      <c r="L242" s="102">
        <v>21.32018235442191</v>
      </c>
      <c r="M242" s="102">
        <v>22.399013873063279</v>
      </c>
      <c r="N242" s="102">
        <v>20.542424659631841</v>
      </c>
      <c r="O242" s="102">
        <v>19.764179609635143</v>
      </c>
      <c r="P242" s="102">
        <v>19.399253319053479</v>
      </c>
      <c r="Q242" s="102">
        <v>18.869337053459986</v>
      </c>
      <c r="R242" s="102">
        <v>19.179881422400111</v>
      </c>
      <c r="S242" s="102">
        <v>20.116772350621261</v>
      </c>
      <c r="T242" s="102">
        <v>20.097381873486675</v>
      </c>
      <c r="U242" s="102">
        <v>19.705115653259629</v>
      </c>
      <c r="V242" s="102">
        <v>20.499487870693915</v>
      </c>
      <c r="W242" s="102">
        <v>21.181914840704945</v>
      </c>
      <c r="X242" s="102">
        <v>21.146553103418775</v>
      </c>
      <c r="Y242" s="102">
        <v>21.092855533651196</v>
      </c>
      <c r="DA242" s="131" t="s">
        <v>2874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16.072787033702191</v>
      </c>
      <c r="N243" s="105">
        <v>14.498334442514608</v>
      </c>
      <c r="O243" s="105">
        <v>14.277554763495178</v>
      </c>
      <c r="P243" s="105">
        <v>14.325512377253663</v>
      </c>
      <c r="Q243" s="105">
        <v>13.958945687278948</v>
      </c>
      <c r="R243" s="105">
        <v>14.477751140766134</v>
      </c>
      <c r="S243" s="105">
        <v>15.462706354322778</v>
      </c>
      <c r="T243" s="105">
        <v>15.424261684038848</v>
      </c>
      <c r="U243" s="105">
        <v>15.300674344950071</v>
      </c>
      <c r="V243" s="105">
        <v>16.212610958447272</v>
      </c>
      <c r="W243" s="105">
        <v>17.132721808803726</v>
      </c>
      <c r="X243" s="105">
        <v>17.218250169645867</v>
      </c>
      <c r="Y243" s="105">
        <v>17.228252610137705</v>
      </c>
      <c r="DA243" s="132" t="s">
        <v>2875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7.3501210014708693</v>
      </c>
      <c r="N244" s="99">
        <v>6.2170305723579125</v>
      </c>
      <c r="O244" s="99">
        <v>6.3993130885347211</v>
      </c>
      <c r="P244" s="99">
        <v>6.5807192214488328</v>
      </c>
      <c r="Q244" s="99">
        <v>6.0729881013743459</v>
      </c>
      <c r="R244" s="99">
        <v>6.6782331541587494</v>
      </c>
      <c r="S244" s="99">
        <v>7.4780442667104294</v>
      </c>
      <c r="T244" s="99">
        <v>7.0407668866852982</v>
      </c>
      <c r="U244" s="99">
        <v>6.9285073769034939</v>
      </c>
      <c r="V244" s="99">
        <v>7.4439091793358259</v>
      </c>
      <c r="W244" s="99">
        <v>7.8143616011321368</v>
      </c>
      <c r="X244" s="99">
        <v>7.7673444181283804</v>
      </c>
      <c r="Y244" s="99">
        <v>7.6201004635802461</v>
      </c>
      <c r="DA244" s="63" t="s">
        <v>2876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8.7226660322313219</v>
      </c>
      <c r="N245" s="99">
        <v>8.2813038701566946</v>
      </c>
      <c r="O245" s="99">
        <v>7.8782416749604547</v>
      </c>
      <c r="P245" s="99">
        <v>7.7447931558048309</v>
      </c>
      <c r="Q245" s="99">
        <v>7.8859575859045998</v>
      </c>
      <c r="R245" s="99">
        <v>7.7995179866073912</v>
      </c>
      <c r="S245" s="99">
        <v>7.9846620876123469</v>
      </c>
      <c r="T245" s="99">
        <v>8.383494797353551</v>
      </c>
      <c r="U245" s="99">
        <v>8.3721669680465745</v>
      </c>
      <c r="V245" s="99">
        <v>8.7687017791114474</v>
      </c>
      <c r="W245" s="99">
        <v>9.3183602076715903</v>
      </c>
      <c r="X245" s="99">
        <v>9.450905751517487</v>
      </c>
      <c r="Y245" s="99">
        <v>9.6081521465574635</v>
      </c>
      <c r="DA245" s="63" t="s">
        <v>2877</v>
      </c>
    </row>
    <row r="246" spans="1:105" ht="12" customHeight="1" x14ac:dyDescent="0.25">
      <c r="A246" s="121" t="s">
        <v>54</v>
      </c>
      <c r="B246" s="123">
        <v>8.42631087623041</v>
      </c>
      <c r="C246" s="123">
        <v>8.6195882726696862</v>
      </c>
      <c r="D246" s="123">
        <v>8.5012599279681584</v>
      </c>
      <c r="E246" s="123">
        <v>8.8169303886883394</v>
      </c>
      <c r="F246" s="123">
        <v>9.2933530652499474</v>
      </c>
      <c r="G246" s="123">
        <v>9.3402183581375091</v>
      </c>
      <c r="H246" s="123">
        <v>9.5300774644383797</v>
      </c>
      <c r="I246" s="123">
        <v>9.7058852634622479</v>
      </c>
      <c r="J246" s="123">
        <v>9.8329226834436074</v>
      </c>
      <c r="K246" s="123">
        <v>10.066255222608849</v>
      </c>
      <c r="L246" s="123">
        <v>9.849561045314065</v>
      </c>
      <c r="M246" s="123">
        <v>10.659545927347779</v>
      </c>
      <c r="N246" s="123">
        <v>9.8315073348555266</v>
      </c>
      <c r="O246" s="123">
        <v>9.5265328131886982</v>
      </c>
      <c r="P246" s="123">
        <v>9.3764272473968227</v>
      </c>
      <c r="Q246" s="123">
        <v>10.5973195400531</v>
      </c>
      <c r="R246" s="123">
        <v>10.368797524647686</v>
      </c>
      <c r="S246" s="123">
        <v>10.589829636180751</v>
      </c>
      <c r="T246" s="123">
        <v>10.381340515969473</v>
      </c>
      <c r="U246" s="123">
        <v>10.157308873325603</v>
      </c>
      <c r="V246" s="123">
        <v>10.557088326418253</v>
      </c>
      <c r="W246" s="123">
        <v>10.983090925490842</v>
      </c>
      <c r="X246" s="123">
        <v>10.573501341443569</v>
      </c>
      <c r="Y246" s="123">
        <v>10.20960294625513</v>
      </c>
      <c r="DA246" s="130" t="s">
        <v>2878</v>
      </c>
    </row>
    <row r="247" spans="1:105" ht="12" customHeight="1" x14ac:dyDescent="0.25">
      <c r="A247" s="97" t="s">
        <v>50</v>
      </c>
      <c r="B247" s="99">
        <v>10.067007201832741</v>
      </c>
      <c r="C247" s="99">
        <v>10.77074208826742</v>
      </c>
      <c r="D247" s="99">
        <v>10.388175206343487</v>
      </c>
      <c r="E247" s="99">
        <v>11.963027873975268</v>
      </c>
      <c r="F247" s="99">
        <v>12.348127704498365</v>
      </c>
      <c r="G247" s="99">
        <v>12.164598898459786</v>
      </c>
      <c r="H247" s="99">
        <v>12.86837992802519</v>
      </c>
      <c r="I247" s="99">
        <v>12.181882957239626</v>
      </c>
      <c r="J247" s="99">
        <v>11.3240078027418</v>
      </c>
      <c r="K247" s="99">
        <v>12.682412626321993</v>
      </c>
      <c r="L247" s="99">
        <v>11.089572586788405</v>
      </c>
      <c r="M247" s="99">
        <v>13.910645099971997</v>
      </c>
      <c r="N247" s="99">
        <v>12.561415381456298</v>
      </c>
      <c r="O247" s="99">
        <v>11.960874144440398</v>
      </c>
      <c r="P247" s="99">
        <v>11.11150730970688</v>
      </c>
      <c r="Q247" s="99">
        <v>16.024130114277568</v>
      </c>
      <c r="R247" s="99">
        <v>13.467466794684045</v>
      </c>
      <c r="S247" s="99">
        <v>13.245475759902201</v>
      </c>
      <c r="T247" s="99">
        <v>13.532918907282143</v>
      </c>
      <c r="U247" s="99">
        <v>13.073771220366268</v>
      </c>
      <c r="V247" s="99">
        <v>14.310540529907126</v>
      </c>
      <c r="W247" s="99">
        <v>15.865616847420316</v>
      </c>
      <c r="X247" s="99">
        <v>14.850658586487809</v>
      </c>
      <c r="Y247" s="99">
        <v>13.003845759770821</v>
      </c>
      <c r="DA247" s="63" t="s">
        <v>2879</v>
      </c>
    </row>
    <row r="248" spans="1:105" ht="12" customHeight="1" x14ac:dyDescent="0.25">
      <c r="A248" s="109" t="s">
        <v>120</v>
      </c>
      <c r="B248" s="110">
        <v>8.3097746431443049</v>
      </c>
      <c r="C248" s="110">
        <v>8.4459022233170629</v>
      </c>
      <c r="D248" s="110">
        <v>8.329526450487398</v>
      </c>
      <c r="E248" s="110">
        <v>8.45629986846156</v>
      </c>
      <c r="F248" s="110">
        <v>8.8970293197937522</v>
      </c>
      <c r="G248" s="110">
        <v>8.9562232459107278</v>
      </c>
      <c r="H248" s="110">
        <v>9.0593550818880555</v>
      </c>
      <c r="I248" s="110">
        <v>9.3590858829655765</v>
      </c>
      <c r="J248" s="110">
        <v>9.626636056803024</v>
      </c>
      <c r="K248" s="110">
        <v>9.7014522664132823</v>
      </c>
      <c r="L248" s="110">
        <v>9.6781181326166639</v>
      </c>
      <c r="M248" s="110">
        <v>10.203522312740759</v>
      </c>
      <c r="N248" s="110">
        <v>9.4545539815856294</v>
      </c>
      <c r="O248" s="110">
        <v>9.1686235273807366</v>
      </c>
      <c r="P248" s="110">
        <v>9.1178279050330282</v>
      </c>
      <c r="Q248" s="110">
        <v>9.8092430411247555</v>
      </c>
      <c r="R248" s="110">
        <v>9.9326122853166172</v>
      </c>
      <c r="S248" s="110">
        <v>10.250914339108855</v>
      </c>
      <c r="T248" s="110">
        <v>10.018817498958326</v>
      </c>
      <c r="U248" s="110">
        <v>9.8488300639004809</v>
      </c>
      <c r="V248" s="110">
        <v>10.187926954275889</v>
      </c>
      <c r="W248" s="110">
        <v>10.545578052609734</v>
      </c>
      <c r="X248" s="110">
        <v>10.24489306652929</v>
      </c>
      <c r="Y248" s="110">
        <v>10.029330944672425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55.121825353801015</v>
      </c>
      <c r="C250" s="118">
        <f t="shared" si="115"/>
        <v>54.661376529490603</v>
      </c>
      <c r="D250" s="118">
        <f t="shared" si="115"/>
        <v>55.586815894407621</v>
      </c>
      <c r="E250" s="118">
        <f t="shared" si="115"/>
        <v>61.531213375031463</v>
      </c>
      <c r="F250" s="118">
        <f t="shared" si="115"/>
        <v>57.551826166757898</v>
      </c>
      <c r="G250" s="118">
        <f t="shared" si="115"/>
        <v>60.28927547660799</v>
      </c>
      <c r="H250" s="118">
        <f t="shared" si="115"/>
        <v>60.951641032038395</v>
      </c>
      <c r="I250" s="118">
        <f t="shared" si="115"/>
        <v>58.547107479801575</v>
      </c>
      <c r="J250" s="118">
        <f t="shared" si="115"/>
        <v>58.685436234772041</v>
      </c>
      <c r="K250" s="118">
        <f t="shared" si="115"/>
        <v>63.141581287725145</v>
      </c>
      <c r="L250" s="118">
        <f t="shared" si="115"/>
        <v>66.339393743270946</v>
      </c>
      <c r="M250" s="118">
        <f t="shared" si="115"/>
        <v>71.121965874162896</v>
      </c>
      <c r="N250" s="118">
        <f t="shared" si="115"/>
        <v>71.29092269748196</v>
      </c>
      <c r="O250" s="118">
        <f t="shared" si="115"/>
        <v>65.511981771582811</v>
      </c>
      <c r="P250" s="118">
        <f t="shared" si="115"/>
        <v>62.756721220781458</v>
      </c>
      <c r="Q250" s="118">
        <f t="shared" si="115"/>
        <v>66.231842502394727</v>
      </c>
      <c r="R250" s="118">
        <f t="shared" ref="R250:V250" si="116">R251+R254+R256+R265</f>
        <v>65.067604515478166</v>
      </c>
      <c r="S250" s="118">
        <f t="shared" si="116"/>
        <v>68.587146481923028</v>
      </c>
      <c r="T250" s="118">
        <f t="shared" si="116"/>
        <v>67.025052773839576</v>
      </c>
      <c r="U250" s="118">
        <f t="shared" si="116"/>
        <v>65.654967244544579</v>
      </c>
      <c r="V250" s="118">
        <f t="shared" si="116"/>
        <v>71.480522303912267</v>
      </c>
      <c r="W250" s="118">
        <f t="shared" ref="W250:Y250" si="117">W251+W254+W256+W265</f>
        <v>74.148796145400894</v>
      </c>
      <c r="X250" s="118">
        <f t="shared" si="117"/>
        <v>66.120592696674905</v>
      </c>
      <c r="Y250" s="118">
        <f t="shared" si="117"/>
        <v>62.464867429451104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40.116225591764838</v>
      </c>
      <c r="C251" s="123">
        <f t="shared" si="118"/>
        <v>38.277822099101847</v>
      </c>
      <c r="D251" s="123">
        <f t="shared" si="118"/>
        <v>40.590397652646708</v>
      </c>
      <c r="E251" s="123">
        <f t="shared" si="118"/>
        <v>45.787620672784463</v>
      </c>
      <c r="F251" s="123">
        <f t="shared" si="118"/>
        <v>41.168205241008053</v>
      </c>
      <c r="G251" s="123">
        <f t="shared" si="118"/>
        <v>42.876694291816676</v>
      </c>
      <c r="H251" s="123">
        <f t="shared" si="118"/>
        <v>43.657294507703391</v>
      </c>
      <c r="I251" s="123">
        <f t="shared" si="118"/>
        <v>40.604173132340676</v>
      </c>
      <c r="J251" s="123">
        <f t="shared" si="118"/>
        <v>40.205790204747693</v>
      </c>
      <c r="K251" s="123">
        <f t="shared" si="118"/>
        <v>42.965347952391248</v>
      </c>
      <c r="L251" s="123">
        <f t="shared" si="118"/>
        <v>46.108462772929833</v>
      </c>
      <c r="M251" s="123">
        <f t="shared" si="118"/>
        <v>50.155692884137117</v>
      </c>
      <c r="N251" s="123">
        <f t="shared" si="118"/>
        <v>49.763319969218891</v>
      </c>
      <c r="O251" s="123">
        <f t="shared" si="118"/>
        <v>46.030309027824998</v>
      </c>
      <c r="P251" s="123">
        <f t="shared" si="118"/>
        <v>43.419759547038808</v>
      </c>
      <c r="Q251" s="123">
        <f t="shared" si="118"/>
        <v>44.027370500288107</v>
      </c>
      <c r="R251" s="123">
        <f t="shared" ref="R251:V251" si="119">SUM(R252:R253)</f>
        <v>43.684676524944216</v>
      </c>
      <c r="S251" s="123">
        <f t="shared" si="119"/>
        <v>45.855614792552068</v>
      </c>
      <c r="T251" s="123">
        <f t="shared" si="119"/>
        <v>44.235858743550644</v>
      </c>
      <c r="U251" s="123">
        <f t="shared" si="119"/>
        <v>43.012164873169844</v>
      </c>
      <c r="V251" s="123">
        <f t="shared" si="119"/>
        <v>47.754765245238687</v>
      </c>
      <c r="W251" s="123">
        <f t="shared" ref="W251:Y251" si="120">SUM(W252:W253)</f>
        <v>48.760025621564516</v>
      </c>
      <c r="X251" s="123">
        <f t="shared" si="120"/>
        <v>40.582816000302564</v>
      </c>
      <c r="Y251" s="123">
        <f t="shared" si="120"/>
        <v>36.325780316771485</v>
      </c>
      <c r="DA251" s="130" t="s">
        <v>3032</v>
      </c>
    </row>
    <row r="252" spans="1:105" ht="12" customHeight="1" x14ac:dyDescent="0.25">
      <c r="A252" s="97" t="s">
        <v>198</v>
      </c>
      <c r="B252" s="99">
        <v>39.93127817833328</v>
      </c>
      <c r="C252" s="99">
        <v>38.105315042840324</v>
      </c>
      <c r="D252" s="99">
        <v>40.408494409298932</v>
      </c>
      <c r="E252" s="99">
        <v>45.585160124549219</v>
      </c>
      <c r="F252" s="99">
        <v>40.988514718811771</v>
      </c>
      <c r="G252" s="99">
        <v>42.692936627222373</v>
      </c>
      <c r="H252" s="99">
        <v>43.471956114188671</v>
      </c>
      <c r="I252" s="99">
        <v>40.435185324597143</v>
      </c>
      <c r="J252" s="99">
        <v>40.039206966100359</v>
      </c>
      <c r="K252" s="99">
        <v>42.78945298912123</v>
      </c>
      <c r="L252" s="99">
        <v>45.920021832586492</v>
      </c>
      <c r="M252" s="99">
        <v>49.951479051506709</v>
      </c>
      <c r="N252" s="99">
        <v>49.566525115703996</v>
      </c>
      <c r="O252" s="99">
        <v>45.847898993654304</v>
      </c>
      <c r="P252" s="99">
        <v>43.250052453905219</v>
      </c>
      <c r="Q252" s="99">
        <v>43.855742936276656</v>
      </c>
      <c r="R252" s="99">
        <v>43.515590064950253</v>
      </c>
      <c r="S252" s="99">
        <v>45.677892245672652</v>
      </c>
      <c r="T252" s="99">
        <v>44.06538673807367</v>
      </c>
      <c r="U252" s="99">
        <v>42.847155125423349</v>
      </c>
      <c r="V252" s="99">
        <v>47.570812566533299</v>
      </c>
      <c r="W252" s="99">
        <v>48.57160942202124</v>
      </c>
      <c r="X252" s="99">
        <v>40.426606344852466</v>
      </c>
      <c r="Y252" s="99">
        <v>36.185517422462596</v>
      </c>
      <c r="DA252" s="63" t="s">
        <v>3033</v>
      </c>
    </row>
    <row r="253" spans="1:105" ht="12" customHeight="1" x14ac:dyDescent="0.25">
      <c r="A253" s="97" t="s">
        <v>53</v>
      </c>
      <c r="B253" s="99">
        <v>0.18494741343156063</v>
      </c>
      <c r="C253" s="99">
        <v>0.1725070562615256</v>
      </c>
      <c r="D253" s="99">
        <v>0.18190324334777641</v>
      </c>
      <c r="E253" s="99">
        <v>0.2024605482352427</v>
      </c>
      <c r="F253" s="99">
        <v>0.17969052219627812</v>
      </c>
      <c r="G253" s="99">
        <v>0.18375766459430312</v>
      </c>
      <c r="H253" s="99">
        <v>0.18533839351471695</v>
      </c>
      <c r="I253" s="99">
        <v>0.1689878077435325</v>
      </c>
      <c r="J253" s="99">
        <v>0.16658323864733324</v>
      </c>
      <c r="K253" s="99">
        <v>0.17589496327001752</v>
      </c>
      <c r="L253" s="99">
        <v>0.18844094034334058</v>
      </c>
      <c r="M253" s="99">
        <v>0.20421383263040835</v>
      </c>
      <c r="N253" s="99">
        <v>0.19679485351489212</v>
      </c>
      <c r="O253" s="99">
        <v>0.18241003417069129</v>
      </c>
      <c r="P253" s="99">
        <v>0.16970709313358606</v>
      </c>
      <c r="Q253" s="99">
        <v>0.17162756401145379</v>
      </c>
      <c r="R253" s="99">
        <v>0.16908645999396218</v>
      </c>
      <c r="S253" s="99">
        <v>0.17772254687941541</v>
      </c>
      <c r="T253" s="99">
        <v>0.17047200547697094</v>
      </c>
      <c r="U253" s="99">
        <v>0.16500974774649538</v>
      </c>
      <c r="V253" s="99">
        <v>0.18395267870538984</v>
      </c>
      <c r="W253" s="99">
        <v>0.18841619954327496</v>
      </c>
      <c r="X253" s="99">
        <v>0.15620965545009488</v>
      </c>
      <c r="Y253" s="99">
        <v>0.14026289430888741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0.10417661600096713</v>
      </c>
      <c r="C254" s="123">
        <f t="shared" si="121"/>
        <v>0.13738584174726856</v>
      </c>
      <c r="D254" s="123">
        <f t="shared" si="121"/>
        <v>0.10115787955138804</v>
      </c>
      <c r="E254" s="123">
        <f t="shared" si="121"/>
        <v>0.13106228246471172</v>
      </c>
      <c r="F254" s="123">
        <f t="shared" si="121"/>
        <v>7.8887860808754887E-2</v>
      </c>
      <c r="G254" s="123">
        <f t="shared" si="121"/>
        <v>0.10097308486700819</v>
      </c>
      <c r="H254" s="123">
        <f t="shared" si="121"/>
        <v>0.18748912269328344</v>
      </c>
      <c r="I254" s="123">
        <f t="shared" si="121"/>
        <v>0.48094928422491001</v>
      </c>
      <c r="J254" s="123">
        <f t="shared" si="121"/>
        <v>0.38661736130014729</v>
      </c>
      <c r="K254" s="123">
        <f t="shared" si="121"/>
        <v>0.42839414415818577</v>
      </c>
      <c r="L254" s="123">
        <f t="shared" si="121"/>
        <v>0.74509802875248599</v>
      </c>
      <c r="M254" s="123">
        <f t="shared" si="121"/>
        <v>0.62379992129270245</v>
      </c>
      <c r="N254" s="123">
        <f t="shared" si="121"/>
        <v>2.0555470660300097</v>
      </c>
      <c r="O254" s="123">
        <f t="shared" si="121"/>
        <v>0.95224104359187578</v>
      </c>
      <c r="P254" s="123">
        <f t="shared" si="121"/>
        <v>0.94112677844084813</v>
      </c>
      <c r="Q254" s="123">
        <f t="shared" si="121"/>
        <v>1.6556190261103498</v>
      </c>
      <c r="R254" s="123">
        <f t="shared" si="121"/>
        <v>1.696129934668487</v>
      </c>
      <c r="S254" s="123">
        <f t="shared" si="121"/>
        <v>1.7897250160129679</v>
      </c>
      <c r="T254" s="123">
        <f t="shared" si="121"/>
        <v>1.6369782928946826</v>
      </c>
      <c r="U254" s="123">
        <f t="shared" si="121"/>
        <v>1.7808511729237477</v>
      </c>
      <c r="V254" s="123">
        <f t="shared" si="121"/>
        <v>1.8737145527811063</v>
      </c>
      <c r="W254" s="123">
        <f t="shared" si="121"/>
        <v>1.9359706651946933</v>
      </c>
      <c r="X254" s="123">
        <f t="shared" si="121"/>
        <v>1.897734213442724</v>
      </c>
      <c r="Y254" s="123">
        <f t="shared" si="121"/>
        <v>1.9933724700212518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0.10417661600096713</v>
      </c>
      <c r="C255" s="99">
        <f>RES_hhdet_tess!C129</f>
        <v>0.13738584174726856</v>
      </c>
      <c r="D255" s="99">
        <f>RES_hhdet_tess!D129</f>
        <v>0.10115787955138804</v>
      </c>
      <c r="E255" s="99">
        <f>RES_hhdet_tess!E129</f>
        <v>0.13106228246471172</v>
      </c>
      <c r="F255" s="99">
        <f>RES_hhdet_tess!F129</f>
        <v>7.8887860808754887E-2</v>
      </c>
      <c r="G255" s="99">
        <f>RES_hhdet_tess!G129</f>
        <v>0.10097308486700819</v>
      </c>
      <c r="H255" s="99">
        <f>RES_hhdet_tess!H129</f>
        <v>0.18748912269328344</v>
      </c>
      <c r="I255" s="99">
        <f>RES_hhdet_tess!I129</f>
        <v>0.48094928422491001</v>
      </c>
      <c r="J255" s="99">
        <f>RES_hhdet_tess!J129</f>
        <v>0.38661736130014729</v>
      </c>
      <c r="K255" s="99">
        <f>RES_hhdet_tess!K129</f>
        <v>0.42839414415818577</v>
      </c>
      <c r="L255" s="99">
        <f>RES_hhdet_tess!L129</f>
        <v>0.74509802875248599</v>
      </c>
      <c r="M255" s="99">
        <f>RES_hhdet_tess!M129</f>
        <v>0.62379992129270245</v>
      </c>
      <c r="N255" s="99">
        <f>RES_hhdet_tess!N129</f>
        <v>2.0555470660300097</v>
      </c>
      <c r="O255" s="99">
        <f>RES_hhdet_tess!O129</f>
        <v>0.95224104359187578</v>
      </c>
      <c r="P255" s="99">
        <f>RES_hhdet_tess!P129</f>
        <v>0.94112677844084813</v>
      </c>
      <c r="Q255" s="99">
        <f>RES_hhdet_tess!Q129</f>
        <v>1.6556190261103498</v>
      </c>
      <c r="R255" s="99">
        <f>RES_hhdet_tess!R129</f>
        <v>1.696129934668487</v>
      </c>
      <c r="S255" s="99">
        <f>RES_hhdet_tess!S129</f>
        <v>1.7897250160129679</v>
      </c>
      <c r="T255" s="99">
        <f>RES_hhdet_tess!T129</f>
        <v>1.6369782928946826</v>
      </c>
      <c r="U255" s="99">
        <f>RES_hhdet_tess!U129</f>
        <v>1.7808511729237477</v>
      </c>
      <c r="V255" s="99">
        <f>RES_hhdet_tess!V129</f>
        <v>1.8737145527811063</v>
      </c>
      <c r="W255" s="99">
        <f>RES_hhdet_tess!W129</f>
        <v>1.9359706651946933</v>
      </c>
      <c r="X255" s="99">
        <f>RES_hhdet_tess!X129</f>
        <v>1.897734213442724</v>
      </c>
      <c r="Y255" s="99">
        <f>RES_hhdet_tess!Y129</f>
        <v>1.9933724700212518</v>
      </c>
      <c r="DA255" s="63" t="s">
        <v>3036</v>
      </c>
    </row>
    <row r="256" spans="1:105" ht="12" customHeight="1" x14ac:dyDescent="0.25">
      <c r="A256" s="121" t="s">
        <v>55</v>
      </c>
      <c r="B256" s="123">
        <v>8.8944030334189463</v>
      </c>
      <c r="C256" s="123">
        <v>10.107522490449909</v>
      </c>
      <c r="D256" s="123">
        <v>8.8469425613276975</v>
      </c>
      <c r="E256" s="123">
        <v>9.3751074075480236</v>
      </c>
      <c r="F256" s="123">
        <v>9.7257123829646854</v>
      </c>
      <c r="G256" s="123">
        <v>10.673915690752809</v>
      </c>
      <c r="H256" s="123">
        <v>10.317332412122468</v>
      </c>
      <c r="I256" s="123">
        <v>10.507208565654947</v>
      </c>
      <c r="J256" s="123">
        <v>11.015744993699954</v>
      </c>
      <c r="K256" s="123">
        <v>12.515064155242561</v>
      </c>
      <c r="L256" s="123">
        <v>12.367533529927499</v>
      </c>
      <c r="M256" s="123">
        <v>12.663425873729983</v>
      </c>
      <c r="N256" s="123">
        <v>12.34967075947624</v>
      </c>
      <c r="O256" s="123">
        <v>11.602035193470599</v>
      </c>
      <c r="P256" s="123">
        <v>11.541167085320438</v>
      </c>
      <c r="Q256" s="123">
        <v>12.838559614239333</v>
      </c>
      <c r="R256" s="123">
        <v>12.03461462538284</v>
      </c>
      <c r="S256" s="123">
        <v>13.012099660944493</v>
      </c>
      <c r="T256" s="123">
        <v>13.274393996639965</v>
      </c>
      <c r="U256" s="123">
        <v>13.007614797677551</v>
      </c>
      <c r="V256" s="123">
        <v>13.528792119812383</v>
      </c>
      <c r="W256" s="123">
        <v>14.629345185999698</v>
      </c>
      <c r="X256" s="123">
        <v>14.959021075280143</v>
      </c>
      <c r="Y256" s="123">
        <v>15.587842493251259</v>
      </c>
      <c r="DA256" s="130" t="s">
        <v>3037</v>
      </c>
    </row>
    <row r="257" spans="1:105" ht="12" customHeight="1" x14ac:dyDescent="0.25">
      <c r="A257" s="97" t="s">
        <v>128</v>
      </c>
      <c r="B257" s="99">
        <v>8.8205067231680765</v>
      </c>
      <c r="C257" s="99">
        <v>10.270399626423199</v>
      </c>
      <c r="D257" s="99">
        <v>8.75319679339235</v>
      </c>
      <c r="E257" s="99">
        <v>9.3495242561307741</v>
      </c>
      <c r="F257" s="99">
        <v>9.7345125489584525</v>
      </c>
      <c r="G257" s="99">
        <v>10.691315886213019</v>
      </c>
      <c r="H257" s="99">
        <v>10.31462448746383</v>
      </c>
      <c r="I257" s="99">
        <v>10.513451167606721</v>
      </c>
      <c r="J257" s="99">
        <v>11.003803457808015</v>
      </c>
      <c r="K257" s="99">
        <v>12.52929341732672</v>
      </c>
      <c r="L257" s="99">
        <v>12.363967990322182</v>
      </c>
      <c r="M257" s="99">
        <v>12.651113358014452</v>
      </c>
      <c r="N257" s="99">
        <v>12.355880831946413</v>
      </c>
      <c r="O257" s="99">
        <v>11.590961505353137</v>
      </c>
      <c r="P257" s="99">
        <v>11.523004154072838</v>
      </c>
      <c r="Q257" s="99">
        <v>12.883127886820498</v>
      </c>
      <c r="R257" s="99">
        <v>12.033408282419709</v>
      </c>
      <c r="S257" s="99">
        <v>13.021573842837116</v>
      </c>
      <c r="T257" s="99">
        <v>13.288177834689934</v>
      </c>
      <c r="U257" s="99">
        <v>13.009161608059269</v>
      </c>
      <c r="V257" s="99">
        <v>13.514449011633179</v>
      </c>
      <c r="W257" s="99">
        <v>14.626627075998613</v>
      </c>
      <c r="X257" s="99">
        <v>14.960625386394298</v>
      </c>
      <c r="Y257" s="99">
        <v>15.600867760006992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12.340819347227622</v>
      </c>
      <c r="M258" s="99">
        <v>12.632847642606107</v>
      </c>
      <c r="N258" s="99">
        <v>12.346876030976048</v>
      </c>
      <c r="O258" s="99">
        <v>11.588370800939618</v>
      </c>
      <c r="P258" s="99">
        <v>11.520616575464018</v>
      </c>
      <c r="Q258" s="99">
        <v>12.875956843510451</v>
      </c>
      <c r="R258" s="99">
        <v>12.032191866842506</v>
      </c>
      <c r="S258" s="99">
        <v>13.028346458174392</v>
      </c>
      <c r="T258" s="99">
        <v>13.299654008157926</v>
      </c>
      <c r="U258" s="99">
        <v>13.024308461117892</v>
      </c>
      <c r="V258" s="99">
        <v>13.539907067539831</v>
      </c>
      <c r="W258" s="99">
        <v>14.655661231400233</v>
      </c>
      <c r="X258" s="99">
        <v>14.974587113181112</v>
      </c>
      <c r="Y258" s="99">
        <v>15.604231358798897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4.2717485370912449</v>
      </c>
      <c r="M259" s="102">
        <v>4.2283602834671106</v>
      </c>
      <c r="N259" s="102">
        <v>3.8596965623613717</v>
      </c>
      <c r="O259" s="102">
        <v>3.8711128112192745</v>
      </c>
      <c r="P259" s="102">
        <v>3.9996649381768421</v>
      </c>
      <c r="Q259" s="102">
        <v>4.2027695094840185</v>
      </c>
      <c r="R259" s="102">
        <v>4.2313814782498538</v>
      </c>
      <c r="S259" s="102">
        <v>4.880345559142679</v>
      </c>
      <c r="T259" s="102">
        <v>4.7234114493708219</v>
      </c>
      <c r="U259" s="102">
        <v>4.6252351618104734</v>
      </c>
      <c r="V259" s="102">
        <v>4.9326298553047874</v>
      </c>
      <c r="W259" s="102">
        <v>5.3791037404676825</v>
      </c>
      <c r="X259" s="102">
        <v>5.4937005212435075</v>
      </c>
      <c r="Y259" s="102">
        <v>5.672912775264245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8.069070810136374</v>
      </c>
      <c r="M260" s="105">
        <v>8.4044873591389955</v>
      </c>
      <c r="N260" s="105">
        <v>8.4871794686146771</v>
      </c>
      <c r="O260" s="105">
        <v>7.717257989720343</v>
      </c>
      <c r="P260" s="105">
        <v>7.5209516372871743</v>
      </c>
      <c r="Q260" s="105">
        <v>8.6731873340264336</v>
      </c>
      <c r="R260" s="105">
        <v>7.8008103885926534</v>
      </c>
      <c r="S260" s="105">
        <v>8.148000899031711</v>
      </c>
      <c r="T260" s="105">
        <v>8.5762425587871061</v>
      </c>
      <c r="U260" s="105">
        <v>8.3990732993074193</v>
      </c>
      <c r="V260" s="105">
        <v>8.6072772122350436</v>
      </c>
      <c r="W260" s="105">
        <v>9.2765574909325519</v>
      </c>
      <c r="X260" s="105">
        <v>9.4808865919376064</v>
      </c>
      <c r="Y260" s="105">
        <v>9.9313185835346509</v>
      </c>
      <c r="DA260" s="132" t="s">
        <v>3041</v>
      </c>
    </row>
    <row r="261" spans="1:105" ht="12" customHeight="1" x14ac:dyDescent="0.25">
      <c r="A261" s="106" t="s">
        <v>122</v>
      </c>
      <c r="B261" s="102">
        <v>9.4339467173167826</v>
      </c>
      <c r="C261" s="102">
        <v>8.8496921856612722</v>
      </c>
      <c r="D261" s="102">
        <v>10.027396551878324</v>
      </c>
      <c r="E261" s="102">
        <v>9.7718041695847777</v>
      </c>
      <c r="F261" s="102">
        <v>9.5419343976401976</v>
      </c>
      <c r="G261" s="102">
        <v>10.123267116807829</v>
      </c>
      <c r="H261" s="102">
        <v>10.422562173434143</v>
      </c>
      <c r="I261" s="102">
        <v>10.257265870508713</v>
      </c>
      <c r="J261" s="102">
        <v>11.494453308978345</v>
      </c>
      <c r="K261" s="102">
        <v>11.953613820317569</v>
      </c>
      <c r="L261" s="102">
        <v>12.515101376219548</v>
      </c>
      <c r="M261" s="102">
        <v>13.155537423992836</v>
      </c>
      <c r="N261" s="102">
        <v>12.136661750725636</v>
      </c>
      <c r="O261" s="102">
        <v>11.89043292655248</v>
      </c>
      <c r="P261" s="102">
        <v>11.935407628457682</v>
      </c>
      <c r="Q261" s="102">
        <v>11.749706896294535</v>
      </c>
      <c r="R261" s="102">
        <v>12.066629509304947</v>
      </c>
      <c r="S261" s="102">
        <v>12.78776417900008</v>
      </c>
      <c r="T261" s="102">
        <v>12.99953018249446</v>
      </c>
      <c r="U261" s="102">
        <v>12.979036357778025</v>
      </c>
      <c r="V261" s="102">
        <v>13.784377069326114</v>
      </c>
      <c r="W261" s="102">
        <v>14.708161023665259</v>
      </c>
      <c r="X261" s="102">
        <v>14.924353314552585</v>
      </c>
      <c r="Y261" s="102">
        <v>15.124801903811479</v>
      </c>
      <c r="DA261" s="131" t="s">
        <v>3042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13.121536650765869</v>
      </c>
      <c r="N262" s="105">
        <v>12.045258764651932</v>
      </c>
      <c r="O262" s="105">
        <v>11.832362708974024</v>
      </c>
      <c r="P262" s="105">
        <v>11.867056520613341</v>
      </c>
      <c r="Q262" s="105">
        <v>11.697427932364409</v>
      </c>
      <c r="R262" s="105">
        <v>12.026064439182059</v>
      </c>
      <c r="S262" s="105">
        <v>12.766647052825361</v>
      </c>
      <c r="T262" s="105">
        <v>13.001265007011979</v>
      </c>
      <c r="U262" s="105">
        <v>12.981927204442661</v>
      </c>
      <c r="V262" s="105">
        <v>13.788169816697518</v>
      </c>
      <c r="W262" s="105">
        <v>14.717725196702581</v>
      </c>
      <c r="X262" s="105">
        <v>14.927084725091353</v>
      </c>
      <c r="Y262" s="105">
        <v>15.096089585939639</v>
      </c>
      <c r="DA262" s="132" t="s">
        <v>3043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4.3988706185345476</v>
      </c>
      <c r="N263" s="99">
        <v>3.7639548944952379</v>
      </c>
      <c r="O263" s="99">
        <v>3.9541210340135691</v>
      </c>
      <c r="P263" s="99">
        <v>4.1222633648085116</v>
      </c>
      <c r="Q263" s="99">
        <v>3.8114703464598065</v>
      </c>
      <c r="R263" s="99">
        <v>4.2265464525746683</v>
      </c>
      <c r="S263" s="99">
        <v>4.7819849652130166</v>
      </c>
      <c r="T263" s="99">
        <v>4.6177702096584277</v>
      </c>
      <c r="U263" s="99">
        <v>4.6097602363960801</v>
      </c>
      <c r="V263" s="99">
        <v>5.019468037586071</v>
      </c>
      <c r="W263" s="99">
        <v>5.3993649890309898</v>
      </c>
      <c r="X263" s="99">
        <v>5.476178973573866</v>
      </c>
      <c r="Y263" s="99">
        <v>5.4879374393821783</v>
      </c>
      <c r="DA263" s="63" t="s">
        <v>3044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8.7226660322313219</v>
      </c>
      <c r="N264" s="99">
        <v>8.2813038701566946</v>
      </c>
      <c r="O264" s="99">
        <v>7.8782416749604547</v>
      </c>
      <c r="P264" s="99">
        <v>7.7447931558048309</v>
      </c>
      <c r="Q264" s="99">
        <v>7.8859575859045998</v>
      </c>
      <c r="R264" s="99">
        <v>7.7995179866073912</v>
      </c>
      <c r="S264" s="99">
        <v>7.9846620876123469</v>
      </c>
      <c r="T264" s="99">
        <v>8.383494797353551</v>
      </c>
      <c r="U264" s="99">
        <v>8.3721669680465745</v>
      </c>
      <c r="V264" s="99">
        <v>8.7687017791114474</v>
      </c>
      <c r="W264" s="99">
        <v>9.3183602076715903</v>
      </c>
      <c r="X264" s="99">
        <v>9.450905751517487</v>
      </c>
      <c r="Y264" s="99">
        <v>9.6081521465574635</v>
      </c>
      <c r="DA264" s="63" t="s">
        <v>3045</v>
      </c>
    </row>
    <row r="265" spans="1:105" ht="12" customHeight="1" x14ac:dyDescent="0.25">
      <c r="A265" s="121" t="s">
        <v>54</v>
      </c>
      <c r="B265" s="123">
        <v>6.007020112616261</v>
      </c>
      <c r="C265" s="123">
        <v>6.1386460981915816</v>
      </c>
      <c r="D265" s="123">
        <v>6.0483178008818346</v>
      </c>
      <c r="E265" s="123">
        <v>6.2374230122342667</v>
      </c>
      <c r="F265" s="123">
        <v>6.5790206819764006</v>
      </c>
      <c r="G265" s="123">
        <v>6.6376924091715024</v>
      </c>
      <c r="H265" s="123">
        <v>6.7895249895192524</v>
      </c>
      <c r="I265" s="123">
        <v>6.9547764975810384</v>
      </c>
      <c r="J265" s="123">
        <v>7.0772836750242476</v>
      </c>
      <c r="K265" s="123">
        <v>7.2327750359331517</v>
      </c>
      <c r="L265" s="123">
        <v>7.1182994116611242</v>
      </c>
      <c r="M265" s="123">
        <v>7.6790471950030978</v>
      </c>
      <c r="N265" s="123">
        <v>7.1223849027568198</v>
      </c>
      <c r="O265" s="123">
        <v>6.9273965066953416</v>
      </c>
      <c r="P265" s="123">
        <v>6.8546678099813683</v>
      </c>
      <c r="Q265" s="123">
        <v>7.7102933617569374</v>
      </c>
      <c r="R265" s="123">
        <v>7.6521834304826282</v>
      </c>
      <c r="S265" s="123">
        <v>7.929707012413501</v>
      </c>
      <c r="T265" s="123">
        <v>7.8778217407542819</v>
      </c>
      <c r="U265" s="123">
        <v>7.8543364007734313</v>
      </c>
      <c r="V265" s="123">
        <v>8.3232503860800922</v>
      </c>
      <c r="W265" s="123">
        <v>8.8234546726419794</v>
      </c>
      <c r="X265" s="123">
        <v>8.6810214076494745</v>
      </c>
      <c r="Y265" s="123">
        <v>8.5578721494071068</v>
      </c>
      <c r="DA265" s="130" t="s">
        <v>3046</v>
      </c>
    </row>
    <row r="266" spans="1:105" ht="12" customHeight="1" x14ac:dyDescent="0.25">
      <c r="A266" s="97" t="s">
        <v>50</v>
      </c>
      <c r="B266" s="99">
        <v>5.6451068136664126</v>
      </c>
      <c r="C266" s="99">
        <v>6.0554938526036315</v>
      </c>
      <c r="D266" s="99">
        <v>5.8493425108089712</v>
      </c>
      <c r="E266" s="99">
        <v>6.7566747851900226</v>
      </c>
      <c r="F266" s="99">
        <v>6.9891858967841181</v>
      </c>
      <c r="G266" s="99">
        <v>6.8983098990334861</v>
      </c>
      <c r="H266" s="99">
        <v>7.3113223560047054</v>
      </c>
      <c r="I266" s="99">
        <v>6.9280352851428777</v>
      </c>
      <c r="J266" s="99">
        <v>6.4441363785552372</v>
      </c>
      <c r="K266" s="99">
        <v>7.2253747721512758</v>
      </c>
      <c r="L266" s="99">
        <v>6.3244326158334667</v>
      </c>
      <c r="M266" s="99">
        <v>7.9443889160211834</v>
      </c>
      <c r="N266" s="99">
        <v>7.1822843382347505</v>
      </c>
      <c r="O266" s="99">
        <v>6.8457632526017047</v>
      </c>
      <c r="P266" s="99">
        <v>6.3625879034056494</v>
      </c>
      <c r="Q266" s="99">
        <v>9.1826990818510055</v>
      </c>
      <c r="R266" s="99">
        <v>7.7297461686403564</v>
      </c>
      <c r="S266" s="99">
        <v>7.6200996259730305</v>
      </c>
      <c r="T266" s="99">
        <v>7.8096209430533836</v>
      </c>
      <c r="U266" s="99">
        <v>7.5916527687273474</v>
      </c>
      <c r="V266" s="99">
        <v>8.3798925272903126</v>
      </c>
      <c r="W266" s="99">
        <v>9.3789990978482898</v>
      </c>
      <c r="X266" s="99">
        <v>8.8427538299483253</v>
      </c>
      <c r="Y266" s="99">
        <v>7.789474750277809</v>
      </c>
      <c r="DA266" s="63" t="s">
        <v>3047</v>
      </c>
    </row>
    <row r="267" spans="1:105" ht="12" customHeight="1" x14ac:dyDescent="0.25">
      <c r="A267" s="109" t="s">
        <v>120</v>
      </c>
      <c r="B267" s="110">
        <v>6.0327262788977611</v>
      </c>
      <c r="C267" s="110">
        <v>6.1453598835686423</v>
      </c>
      <c r="D267" s="110">
        <v>6.0664271028142345</v>
      </c>
      <c r="E267" s="110">
        <v>6.1779022765019986</v>
      </c>
      <c r="F267" s="110">
        <v>6.5258062117173328</v>
      </c>
      <c r="G267" s="110">
        <v>6.6022595626272489</v>
      </c>
      <c r="H267" s="110">
        <v>6.715948163500733</v>
      </c>
      <c r="I267" s="110">
        <v>6.9585219921469612</v>
      </c>
      <c r="J267" s="110">
        <v>7.1648774805453348</v>
      </c>
      <c r="K267" s="110">
        <v>7.2338069455959371</v>
      </c>
      <c r="L267" s="110">
        <v>7.2280587414885069</v>
      </c>
      <c r="M267" s="110">
        <v>7.6418283701380787</v>
      </c>
      <c r="N267" s="110">
        <v>7.1141138208460228</v>
      </c>
      <c r="O267" s="110">
        <v>6.9393986443149718</v>
      </c>
      <c r="P267" s="110">
        <v>6.9280082528779916</v>
      </c>
      <c r="Q267" s="110">
        <v>7.4964719414174903</v>
      </c>
      <c r="R267" s="110">
        <v>7.6412652851246667</v>
      </c>
      <c r="S267" s="110">
        <v>7.9692193097839379</v>
      </c>
      <c r="T267" s="110">
        <v>7.8856668126120066</v>
      </c>
      <c r="U267" s="110">
        <v>7.8821208616807592</v>
      </c>
      <c r="V267" s="110">
        <v>8.3176794904254692</v>
      </c>
      <c r="W267" s="110">
        <v>8.7736735058091639</v>
      </c>
      <c r="X267" s="110">
        <v>8.6685957217921441</v>
      </c>
      <c r="Y267" s="110">
        <v>8.6074456998809445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0.15165752833780352</v>
      </c>
      <c r="C269" s="118">
        <f t="shared" si="122"/>
        <v>0.18278871484540371</v>
      </c>
      <c r="D269" s="118">
        <f t="shared" si="122"/>
        <v>0.1968538150279267</v>
      </c>
      <c r="E269" s="118">
        <f t="shared" si="122"/>
        <v>0.27946882647949012</v>
      </c>
      <c r="F269" s="118">
        <f t="shared" si="122"/>
        <v>0.32212595970574825</v>
      </c>
      <c r="G269" s="118">
        <f t="shared" si="122"/>
        <v>0.33072737054970985</v>
      </c>
      <c r="H269" s="118">
        <f t="shared" si="122"/>
        <v>0.36124910373481384</v>
      </c>
      <c r="I269" s="118">
        <f t="shared" si="122"/>
        <v>0.33997339870016768</v>
      </c>
      <c r="J269" s="118">
        <f t="shared" si="122"/>
        <v>0.31262674237743066</v>
      </c>
      <c r="K269" s="118">
        <f t="shared" si="122"/>
        <v>0.35256231328275051</v>
      </c>
      <c r="L269" s="118">
        <f t="shared" si="122"/>
        <v>0.30598443551900373</v>
      </c>
      <c r="M269" s="118">
        <f t="shared" si="122"/>
        <v>0.38871338225160562</v>
      </c>
      <c r="N269" s="118">
        <f t="shared" si="122"/>
        <v>0.34620725835599503</v>
      </c>
      <c r="O269" s="118">
        <f t="shared" si="122"/>
        <v>0.34826782301475878</v>
      </c>
      <c r="P269" s="118">
        <f t="shared" si="122"/>
        <v>0.32739868439185377</v>
      </c>
      <c r="Q269" s="118">
        <f t="shared" si="122"/>
        <v>0.46157412775917922</v>
      </c>
      <c r="R269" s="118">
        <f t="shared" ref="R269:V269" si="123">R270+R273+R275+R284</f>
        <v>0.37750020761370073</v>
      </c>
      <c r="S269" s="118">
        <f t="shared" si="123"/>
        <v>0.34053156028973164</v>
      </c>
      <c r="T269" s="118">
        <f t="shared" si="123"/>
        <v>0.31713533613605754</v>
      </c>
      <c r="U269" s="118">
        <f t="shared" si="123"/>
        <v>0.28407713691629022</v>
      </c>
      <c r="V269" s="118">
        <f t="shared" si="123"/>
        <v>0.29109283817701875</v>
      </c>
      <c r="W269" s="118">
        <f t="shared" ref="W269:Y269" si="124">W270+W273+W275+W284</f>
        <v>0.29639089515134576</v>
      </c>
      <c r="X269" s="118">
        <f t="shared" si="124"/>
        <v>0.24068789304590801</v>
      </c>
      <c r="Y269" s="118">
        <f t="shared" si="124"/>
        <v>0.17902587872627324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0.15165752833780352</v>
      </c>
      <c r="C284" s="123">
        <v>0.18278871484540371</v>
      </c>
      <c r="D284" s="123">
        <v>0.1968538150279267</v>
      </c>
      <c r="E284" s="123">
        <v>0.27946882647949012</v>
      </c>
      <c r="F284" s="123">
        <v>0.32212595970574825</v>
      </c>
      <c r="G284" s="123">
        <v>0.33072737054970985</v>
      </c>
      <c r="H284" s="123">
        <v>0.36124910373481384</v>
      </c>
      <c r="I284" s="123">
        <v>0.33997339870016768</v>
      </c>
      <c r="J284" s="123">
        <v>0.31262674237743066</v>
      </c>
      <c r="K284" s="123">
        <v>0.35256231328275051</v>
      </c>
      <c r="L284" s="123">
        <v>0.30598443551900373</v>
      </c>
      <c r="M284" s="123">
        <v>0.38871338225160562</v>
      </c>
      <c r="N284" s="123">
        <v>0.34620725835599503</v>
      </c>
      <c r="O284" s="123">
        <v>0.34826782301475878</v>
      </c>
      <c r="P284" s="123">
        <v>0.32739868439185377</v>
      </c>
      <c r="Q284" s="123">
        <v>0.46157412775917922</v>
      </c>
      <c r="R284" s="123">
        <v>0.37750020761370073</v>
      </c>
      <c r="S284" s="123">
        <v>0.34053156028973164</v>
      </c>
      <c r="T284" s="123">
        <v>0.31713533613605754</v>
      </c>
      <c r="U284" s="123">
        <v>0.28407713691629022</v>
      </c>
      <c r="V284" s="123">
        <v>0.29109283817701875</v>
      </c>
      <c r="W284" s="123">
        <v>0.29639089515134576</v>
      </c>
      <c r="X284" s="123">
        <v>0.24068789304590801</v>
      </c>
      <c r="Y284" s="123">
        <v>0.17902587872627324</v>
      </c>
      <c r="DA284" s="130" t="s">
        <v>3214</v>
      </c>
    </row>
    <row r="285" spans="1:105" ht="12" customHeight="1" x14ac:dyDescent="0.25">
      <c r="A285" s="97" t="s">
        <v>50</v>
      </c>
      <c r="B285" s="99">
        <v>2.2868213559683253</v>
      </c>
      <c r="C285" s="99">
        <v>2.4466817727708272</v>
      </c>
      <c r="D285" s="99">
        <v>2.3597778798729867</v>
      </c>
      <c r="E285" s="99">
        <v>2.7175214118522222</v>
      </c>
      <c r="F285" s="99">
        <v>2.8050006893538484</v>
      </c>
      <c r="G285" s="99">
        <v>2.7633102857741254</v>
      </c>
      <c r="H285" s="99">
        <v>2.9231811844502031</v>
      </c>
      <c r="I285" s="99">
        <v>2.767236532566554</v>
      </c>
      <c r="J285" s="99">
        <v>2.5723616124708277</v>
      </c>
      <c r="K285" s="99">
        <v>2.8809368521953047</v>
      </c>
      <c r="L285" s="99">
        <v>2.5191073088148546</v>
      </c>
      <c r="M285" s="99">
        <v>3.1599421409096387</v>
      </c>
      <c r="N285" s="99">
        <v>2.8534511180516131</v>
      </c>
      <c r="O285" s="99">
        <v>2.7170321706510809</v>
      </c>
      <c r="P285" s="99">
        <v>2.5240900004730147</v>
      </c>
      <c r="Q285" s="99">
        <v>3.6400413967592922</v>
      </c>
      <c r="R285" s="99">
        <v>3.0592697570804281</v>
      </c>
      <c r="S285" s="99">
        <v>3.0088422736193841</v>
      </c>
      <c r="T285" s="99">
        <v>3.0741378589782125</v>
      </c>
      <c r="U285" s="99">
        <v>2.9698378704184023</v>
      </c>
      <c r="V285" s="99">
        <v>3.2507823867737029</v>
      </c>
      <c r="W285" s="99">
        <v>3.60403352306</v>
      </c>
      <c r="X285" s="99">
        <v>3.373475604506571</v>
      </c>
      <c r="Y285" s="99">
        <v>2.9539536027895408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10.384298099874902</v>
      </c>
      <c r="D290" s="117">
        <f t="shared" si="129"/>
        <v>0</v>
      </c>
      <c r="E290" s="117">
        <f t="shared" si="129"/>
        <v>1.875971801122718</v>
      </c>
      <c r="F290" s="117">
        <f t="shared" si="129"/>
        <v>8.9578430639178599</v>
      </c>
      <c r="G290" s="117">
        <f t="shared" si="129"/>
        <v>12.951857695205769</v>
      </c>
      <c r="H290" s="117">
        <f t="shared" si="129"/>
        <v>8.3219413269987008</v>
      </c>
      <c r="I290" s="117">
        <f t="shared" si="129"/>
        <v>8.5501862446757535</v>
      </c>
      <c r="J290" s="117">
        <f t="shared" si="129"/>
        <v>5.7431826808844519</v>
      </c>
      <c r="K290" s="117">
        <f t="shared" si="129"/>
        <v>8.6385034658023976</v>
      </c>
      <c r="L290" s="117">
        <f t="shared" si="129"/>
        <v>6.4387132706917267</v>
      </c>
      <c r="M290" s="117">
        <f t="shared" si="129"/>
        <v>9.1402048552297508</v>
      </c>
      <c r="N290" s="117">
        <f t="shared" si="129"/>
        <v>18.904696940130069</v>
      </c>
      <c r="O290" s="117">
        <f t="shared" si="129"/>
        <v>14.437036129552578</v>
      </c>
      <c r="P290" s="117">
        <f t="shared" si="129"/>
        <v>11.371140199669513</v>
      </c>
      <c r="Q290" s="117">
        <f t="shared" si="129"/>
        <v>17.326713072107253</v>
      </c>
      <c r="R290" s="117">
        <f t="shared" ref="R290:V290" si="130">R291+R294+R296+R305</f>
        <v>6.724176950950655</v>
      </c>
      <c r="S290" s="117">
        <f t="shared" si="130"/>
        <v>7.0773284942899268</v>
      </c>
      <c r="T290" s="117">
        <f t="shared" si="130"/>
        <v>3.9986394303273491</v>
      </c>
      <c r="U290" s="117">
        <f t="shared" si="130"/>
        <v>5.5751912468396423</v>
      </c>
      <c r="V290" s="117">
        <f t="shared" si="130"/>
        <v>6.2943792348953664</v>
      </c>
      <c r="W290" s="117">
        <f t="shared" ref="W290:Y290" si="131">W291+W294+W296+W305</f>
        <v>6.6371961886467448</v>
      </c>
      <c r="X290" s="117">
        <f t="shared" si="131"/>
        <v>7.9521497057349659</v>
      </c>
      <c r="Y290" s="117">
        <f t="shared" si="131"/>
        <v>7.829108738435318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7.1067597632675845</v>
      </c>
      <c r="D291" s="122">
        <f t="shared" si="132"/>
        <v>0</v>
      </c>
      <c r="E291" s="122">
        <f t="shared" si="132"/>
        <v>1.364731195452157</v>
      </c>
      <c r="F291" s="122">
        <f t="shared" si="132"/>
        <v>6.2607617095906676</v>
      </c>
      <c r="G291" s="122">
        <f t="shared" si="132"/>
        <v>8.9957582714599287</v>
      </c>
      <c r="H291" s="122">
        <f t="shared" si="132"/>
        <v>5.7919088318689589</v>
      </c>
      <c r="I291" s="122">
        <f t="shared" si="132"/>
        <v>5.7490966386675364</v>
      </c>
      <c r="J291" s="122">
        <f t="shared" si="132"/>
        <v>3.794921802510681</v>
      </c>
      <c r="K291" s="122">
        <f t="shared" si="132"/>
        <v>5.6021747291861512</v>
      </c>
      <c r="L291" s="122">
        <f t="shared" si="132"/>
        <v>4.3150075237474006</v>
      </c>
      <c r="M291" s="122">
        <f t="shared" si="132"/>
        <v>6.1777752348390047</v>
      </c>
      <c r="N291" s="122">
        <f t="shared" si="132"/>
        <v>12.959796540368844</v>
      </c>
      <c r="O291" s="122">
        <f t="shared" si="132"/>
        <v>9.8906108185303019</v>
      </c>
      <c r="P291" s="122">
        <f t="shared" si="132"/>
        <v>7.5071913431076949</v>
      </c>
      <c r="Q291" s="122">
        <f t="shared" si="132"/>
        <v>11.112067911930241</v>
      </c>
      <c r="R291" s="122">
        <f t="shared" ref="R291:V291" si="133">SUM(R292:R293)</f>
        <v>4.3176218088004319</v>
      </c>
      <c r="S291" s="122">
        <f t="shared" si="133"/>
        <v>4.4808174470446485</v>
      </c>
      <c r="T291" s="122">
        <f t="shared" si="133"/>
        <v>2.440736400962781</v>
      </c>
      <c r="U291" s="122">
        <f t="shared" si="133"/>
        <v>3.3423086729536422</v>
      </c>
      <c r="V291" s="122">
        <f t="shared" si="133"/>
        <v>3.7784754137227718</v>
      </c>
      <c r="W291" s="122">
        <f t="shared" ref="W291:Y291" si="134">SUM(W292:W293)</f>
        <v>3.7877887903147589</v>
      </c>
      <c r="X291" s="122">
        <f t="shared" si="134"/>
        <v>3.8181990980778271</v>
      </c>
      <c r="Y291" s="122">
        <f t="shared" si="134"/>
        <v>3.2129229203763772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7.0845290485549821</v>
      </c>
      <c r="D292" s="98">
        <v>0</v>
      </c>
      <c r="E292" s="98">
        <v>1.3605304256714752</v>
      </c>
      <c r="F292" s="98">
        <v>6.241710567390732</v>
      </c>
      <c r="G292" s="98">
        <v>8.9688401027745481</v>
      </c>
      <c r="H292" s="98">
        <v>5.7747145157854112</v>
      </c>
      <c r="I292" s="98">
        <v>5.7323387023018277</v>
      </c>
      <c r="J292" s="98">
        <v>3.7838911465511504</v>
      </c>
      <c r="K292" s="98">
        <v>5.5860570031889347</v>
      </c>
      <c r="L292" s="98">
        <v>4.3025911883183348</v>
      </c>
      <c r="M292" s="98">
        <v>6.1600200167489589</v>
      </c>
      <c r="N292" s="98">
        <v>12.923495517419791</v>
      </c>
      <c r="O292" s="98">
        <v>9.8627236306872472</v>
      </c>
      <c r="P292" s="98">
        <v>7.4862051848821105</v>
      </c>
      <c r="Q292" s="98">
        <v>11.080933953816274</v>
      </c>
      <c r="R292" s="98">
        <v>4.3055652354896639</v>
      </c>
      <c r="S292" s="98">
        <v>4.4682431077557805</v>
      </c>
      <c r="T292" s="98">
        <v>2.4339021260459583</v>
      </c>
      <c r="U292" s="98">
        <v>3.3329609988663944</v>
      </c>
      <c r="V292" s="98">
        <v>3.7678311717321571</v>
      </c>
      <c r="W292" s="98">
        <v>3.7770536742154661</v>
      </c>
      <c r="X292" s="98">
        <v>3.8073626192542247</v>
      </c>
      <c r="Y292" s="98">
        <v>3.2037292026682249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2.223071471260199E-2</v>
      </c>
      <c r="D293" s="98">
        <v>0</v>
      </c>
      <c r="E293" s="98">
        <v>4.2007697806817597E-3</v>
      </c>
      <c r="F293" s="98">
        <v>1.90511421999357E-2</v>
      </c>
      <c r="G293" s="98">
        <v>2.6918168685380182E-2</v>
      </c>
      <c r="H293" s="98">
        <v>1.7194316083548027E-2</v>
      </c>
      <c r="I293" s="98">
        <v>1.6757936365708818E-2</v>
      </c>
      <c r="J293" s="98">
        <v>1.1030655959530374E-2</v>
      </c>
      <c r="K293" s="98">
        <v>1.6117725997216097E-2</v>
      </c>
      <c r="L293" s="98">
        <v>1.2416335429066226E-2</v>
      </c>
      <c r="M293" s="98">
        <v>1.77552180900457E-2</v>
      </c>
      <c r="N293" s="98">
        <v>3.6301022949052811E-2</v>
      </c>
      <c r="O293" s="98">
        <v>2.7887187843054072E-2</v>
      </c>
      <c r="P293" s="98">
        <v>2.0986158225584493E-2</v>
      </c>
      <c r="Q293" s="98">
        <v>3.113395811396821E-2</v>
      </c>
      <c r="R293" s="98">
        <v>1.2056573310767666E-2</v>
      </c>
      <c r="S293" s="98">
        <v>1.2574339288867921E-2</v>
      </c>
      <c r="T293" s="98">
        <v>6.8342749168226729E-3</v>
      </c>
      <c r="U293" s="98">
        <v>9.3476740872477579E-3</v>
      </c>
      <c r="V293" s="98">
        <v>1.0644241990614632E-2</v>
      </c>
      <c r="W293" s="98">
        <v>1.0735116099292639E-2</v>
      </c>
      <c r="X293" s="98">
        <v>1.0836478823602497E-2</v>
      </c>
      <c r="Y293" s="98">
        <v>9.1937177081524313E-3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6.9493694903560332E-2</v>
      </c>
      <c r="D294" s="122">
        <f t="shared" si="135"/>
        <v>0</v>
      </c>
      <c r="E294" s="122">
        <f t="shared" si="135"/>
        <v>1.1826339730055943E-2</v>
      </c>
      <c r="F294" s="122">
        <f t="shared" si="135"/>
        <v>3.1979885748833564E-2</v>
      </c>
      <c r="G294" s="122">
        <f t="shared" si="135"/>
        <v>4.4765668043893224E-2</v>
      </c>
      <c r="H294" s="122">
        <f t="shared" si="135"/>
        <v>2.9096226192625158E-2</v>
      </c>
      <c r="I294" s="122">
        <f t="shared" si="135"/>
        <v>4.8851901252226874E-2</v>
      </c>
      <c r="J294" s="122">
        <f t="shared" si="135"/>
        <v>2.3377788664964153E-2</v>
      </c>
      <c r="K294" s="122">
        <f t="shared" si="135"/>
        <v>8.6015019694752448E-2</v>
      </c>
      <c r="L294" s="122">
        <f t="shared" si="135"/>
        <v>2.2241144581478661E-2</v>
      </c>
      <c r="M294" s="122">
        <f t="shared" si="135"/>
        <v>3.6119776312906637E-2</v>
      </c>
      <c r="N294" s="122">
        <f t="shared" si="135"/>
        <v>0.34191034476255988</v>
      </c>
      <c r="O294" s="122">
        <f t="shared" si="135"/>
        <v>5.1562446940955742E-2</v>
      </c>
      <c r="P294" s="122">
        <f t="shared" si="135"/>
        <v>9.6353036537571449E-2</v>
      </c>
      <c r="Q294" s="122">
        <f t="shared" si="135"/>
        <v>7.6856098116070928E-2</v>
      </c>
      <c r="R294" s="122">
        <f t="shared" si="135"/>
        <v>6.3214633290994332E-2</v>
      </c>
      <c r="S294" s="122">
        <f t="shared" si="135"/>
        <v>7.7230987174206067E-2</v>
      </c>
      <c r="T294" s="122">
        <f t="shared" si="135"/>
        <v>3.6207410581614405E-2</v>
      </c>
      <c r="U294" s="122">
        <f t="shared" si="135"/>
        <v>4.3144211359170105E-2</v>
      </c>
      <c r="V294" s="122">
        <f t="shared" si="135"/>
        <v>5.0497889718058533E-2</v>
      </c>
      <c r="W294" s="122">
        <f t="shared" si="135"/>
        <v>2.8328505787541793E-2</v>
      </c>
      <c r="X294" s="122">
        <f t="shared" si="135"/>
        <v>9.8946930058806087E-2</v>
      </c>
      <c r="Y294" s="122">
        <f t="shared" si="135"/>
        <v>6.5364227648276041E-2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6.9493694903560332E-2</v>
      </c>
      <c r="D295" s="98">
        <v>0</v>
      </c>
      <c r="E295" s="98">
        <v>1.1826339730055943E-2</v>
      </c>
      <c r="F295" s="98">
        <v>3.1979885748833564E-2</v>
      </c>
      <c r="G295" s="98">
        <v>4.4765668043893224E-2</v>
      </c>
      <c r="H295" s="98">
        <v>2.9096226192625158E-2</v>
      </c>
      <c r="I295" s="98">
        <v>4.8851901252226874E-2</v>
      </c>
      <c r="J295" s="98">
        <v>2.3377788664964153E-2</v>
      </c>
      <c r="K295" s="98">
        <v>8.6015019694752448E-2</v>
      </c>
      <c r="L295" s="98">
        <v>2.2241144581478661E-2</v>
      </c>
      <c r="M295" s="98">
        <v>3.6119776312906637E-2</v>
      </c>
      <c r="N295" s="98">
        <v>0.34191034476255988</v>
      </c>
      <c r="O295" s="98">
        <v>5.1562446940955742E-2</v>
      </c>
      <c r="P295" s="98">
        <v>9.6353036537571449E-2</v>
      </c>
      <c r="Q295" s="98">
        <v>7.6856098116070928E-2</v>
      </c>
      <c r="R295" s="98">
        <v>6.3214633290994332E-2</v>
      </c>
      <c r="S295" s="98">
        <v>7.7230987174206067E-2</v>
      </c>
      <c r="T295" s="98">
        <v>3.6207410581614405E-2</v>
      </c>
      <c r="U295" s="98">
        <v>4.3144211359170105E-2</v>
      </c>
      <c r="V295" s="98">
        <v>5.0497889718058533E-2</v>
      </c>
      <c r="W295" s="98">
        <v>2.8328505787541793E-2</v>
      </c>
      <c r="X295" s="98">
        <v>9.8946930058806087E-2</v>
      </c>
      <c r="Y295" s="98">
        <v>6.5364227648276041E-2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1.982767745575817</v>
      </c>
      <c r="D296" s="122">
        <v>0</v>
      </c>
      <c r="E296" s="122">
        <v>0.28841735710675487</v>
      </c>
      <c r="F296" s="122">
        <v>1.5443880693948993</v>
      </c>
      <c r="G296" s="122">
        <v>2.3583497489667122</v>
      </c>
      <c r="H296" s="122">
        <v>1.4882436876518494</v>
      </c>
      <c r="I296" s="122">
        <v>1.6453340290522567</v>
      </c>
      <c r="J296" s="122">
        <v>1.1427970321389695</v>
      </c>
      <c r="K296" s="122">
        <v>1.8175336493558798</v>
      </c>
      <c r="L296" s="122">
        <v>1.2903232057393197</v>
      </c>
      <c r="M296" s="122">
        <v>1.7523245360136959</v>
      </c>
      <c r="N296" s="122">
        <v>3.4537025169577475</v>
      </c>
      <c r="O296" s="122">
        <v>2.7346499981362284</v>
      </c>
      <c r="P296" s="122">
        <v>2.3278487357915099</v>
      </c>
      <c r="Q296" s="122">
        <v>3.6979220760679783</v>
      </c>
      <c r="R296" s="122">
        <v>1.3873465504821796</v>
      </c>
      <c r="S296" s="122">
        <v>1.5280820113784463</v>
      </c>
      <c r="T296" s="122">
        <v>0.9454764440594029</v>
      </c>
      <c r="U296" s="122">
        <v>1.3485688247791472</v>
      </c>
      <c r="V296" s="122">
        <v>1.5049836871285072</v>
      </c>
      <c r="W296" s="122">
        <v>1.7203182831102366</v>
      </c>
      <c r="X296" s="122">
        <v>2.5175388950298356</v>
      </c>
      <c r="Y296" s="122">
        <v>2.8819989991053938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1.5831114925564838</v>
      </c>
      <c r="D297" s="98">
        <v>0</v>
      </c>
      <c r="E297" s="98">
        <v>0.28841735710675487</v>
      </c>
      <c r="F297" s="98">
        <v>1.5443880693948993</v>
      </c>
      <c r="G297" s="98">
        <v>2.3583497489667122</v>
      </c>
      <c r="H297" s="98">
        <v>1.3264454879327774</v>
      </c>
      <c r="I297" s="98">
        <v>1.2982508576554417</v>
      </c>
      <c r="J297" s="98">
        <v>1.0729053065635445</v>
      </c>
      <c r="K297" s="98">
        <v>1.6761640113100644</v>
      </c>
      <c r="L297" s="98">
        <v>1.2795910246541005</v>
      </c>
      <c r="M297" s="98">
        <v>1.735454931011118</v>
      </c>
      <c r="N297" s="98">
        <v>3.2860477780874837</v>
      </c>
      <c r="O297" s="98">
        <v>2.4045623161005416</v>
      </c>
      <c r="P297" s="98">
        <v>1.649592218372361</v>
      </c>
      <c r="Q297" s="98">
        <v>3.5555952957186854</v>
      </c>
      <c r="R297" s="98">
        <v>1.248248082213562</v>
      </c>
      <c r="S297" s="98">
        <v>1.4161990503598727</v>
      </c>
      <c r="T297" s="98">
        <v>0.67454183047241933</v>
      </c>
      <c r="U297" s="98">
        <v>1.0792973109233492</v>
      </c>
      <c r="V297" s="98">
        <v>1.3040465394233389</v>
      </c>
      <c r="W297" s="98">
        <v>1.7186795951920153</v>
      </c>
      <c r="X297" s="98">
        <v>2.1748144220347529</v>
      </c>
      <c r="Y297" s="98">
        <v>2.8779100602990204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1.0732181085219339E-2</v>
      </c>
      <c r="M298" s="98">
        <v>8.4786114376052008E-4</v>
      </c>
      <c r="N298" s="98">
        <v>1.0639748251033802E-3</v>
      </c>
      <c r="O298" s="98">
        <v>1.2267497291727368E-3</v>
      </c>
      <c r="P298" s="98">
        <v>1.6699321612308963E-3</v>
      </c>
      <c r="Q298" s="98">
        <v>5.2911764027161389E-3</v>
      </c>
      <c r="R298" s="98">
        <v>0</v>
      </c>
      <c r="S298" s="98">
        <v>0</v>
      </c>
      <c r="T298" s="98">
        <v>0</v>
      </c>
      <c r="U298" s="98">
        <v>9.0634389713954158E-4</v>
      </c>
      <c r="V298" s="98">
        <v>3.3993009234279542E-4</v>
      </c>
      <c r="W298" s="98">
        <v>1.6386879182212839E-3</v>
      </c>
      <c r="X298" s="98">
        <v>4.054318064640303E-3</v>
      </c>
      <c r="Y298" s="98">
        <v>4.0889388063734666E-3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4.3800057936590397E-3</v>
      </c>
      <c r="M299" s="101">
        <v>3.3487764135819856E-4</v>
      </c>
      <c r="N299" s="101">
        <v>3.9357408035974257E-4</v>
      </c>
      <c r="O299" s="101">
        <v>4.802146713687281E-4</v>
      </c>
      <c r="P299" s="101">
        <v>6.7398952339124902E-4</v>
      </c>
      <c r="Q299" s="101">
        <v>2.0092149413971946E-3</v>
      </c>
      <c r="R299" s="101">
        <v>0</v>
      </c>
      <c r="S299" s="101">
        <v>0</v>
      </c>
      <c r="T299" s="101">
        <v>0</v>
      </c>
      <c r="U299" s="101">
        <v>3.6731153884474752E-4</v>
      </c>
      <c r="V299" s="101">
        <v>1.4066187033306976E-4</v>
      </c>
      <c r="W299" s="101">
        <v>6.8109064001229314E-4</v>
      </c>
      <c r="X299" s="101">
        <v>1.6791823855837839E-3</v>
      </c>
      <c r="Y299" s="101">
        <v>1.6743170943012485E-3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6.3521752915602992E-3</v>
      </c>
      <c r="M300" s="104">
        <v>5.1298350240232152E-4</v>
      </c>
      <c r="N300" s="104">
        <v>6.7040074474363756E-4</v>
      </c>
      <c r="O300" s="104">
        <v>7.4653505780400864E-4</v>
      </c>
      <c r="P300" s="104">
        <v>9.959426378396473E-4</v>
      </c>
      <c r="Q300" s="104">
        <v>3.2819614613189443E-3</v>
      </c>
      <c r="R300" s="104">
        <v>0</v>
      </c>
      <c r="S300" s="104">
        <v>0</v>
      </c>
      <c r="T300" s="104">
        <v>0</v>
      </c>
      <c r="U300" s="104">
        <v>5.3903235829479406E-4</v>
      </c>
      <c r="V300" s="104">
        <v>1.9926822200972568E-4</v>
      </c>
      <c r="W300" s="104">
        <v>9.5759727820899081E-4</v>
      </c>
      <c r="X300" s="104">
        <v>2.3751356790565189E-3</v>
      </c>
      <c r="Y300" s="104">
        <v>2.4146217120722185E-3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0.39965625301933339</v>
      </c>
      <c r="D301" s="101">
        <v>0</v>
      </c>
      <c r="E301" s="101">
        <v>0</v>
      </c>
      <c r="F301" s="101">
        <v>0</v>
      </c>
      <c r="G301" s="101">
        <v>0</v>
      </c>
      <c r="H301" s="101">
        <v>0.16179819971907206</v>
      </c>
      <c r="I301" s="101">
        <v>0.34708317139681505</v>
      </c>
      <c r="J301" s="101">
        <v>6.9891725575424946E-2</v>
      </c>
      <c r="K301" s="101">
        <v>0.14136963804581543</v>
      </c>
      <c r="L301" s="101">
        <v>0</v>
      </c>
      <c r="M301" s="101">
        <v>1.5136883464691676E-2</v>
      </c>
      <c r="N301" s="101">
        <v>0.16189309346934941</v>
      </c>
      <c r="O301" s="101">
        <v>0.30492004165353159</v>
      </c>
      <c r="P301" s="101">
        <v>0.63205429305136374</v>
      </c>
      <c r="Q301" s="101">
        <v>0.13211933614281005</v>
      </c>
      <c r="R301" s="101">
        <v>0.12729728640120438</v>
      </c>
      <c r="S301" s="101">
        <v>9.8952318957179694E-2</v>
      </c>
      <c r="T301" s="101">
        <v>0.23412268410065848</v>
      </c>
      <c r="U301" s="101">
        <v>0.24647694639488196</v>
      </c>
      <c r="V301" s="101">
        <v>0.18909259703944092</v>
      </c>
      <c r="W301" s="101">
        <v>0</v>
      </c>
      <c r="X301" s="101">
        <v>0.2991349464522543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8.8486039412570333E-4</v>
      </c>
      <c r="N302" s="104">
        <v>4.6976705758110422E-3</v>
      </c>
      <c r="O302" s="104">
        <v>2.3940890652982452E-2</v>
      </c>
      <c r="P302" s="104">
        <v>4.4532292206554441E-2</v>
      </c>
      <c r="Q302" s="104">
        <v>4.9162678037668016E-3</v>
      </c>
      <c r="R302" s="104">
        <v>1.1801181867413277E-2</v>
      </c>
      <c r="S302" s="104">
        <v>1.2930642061394E-2</v>
      </c>
      <c r="T302" s="104">
        <v>3.6811929486325022E-2</v>
      </c>
      <c r="U302" s="104">
        <v>2.1888223563776607E-2</v>
      </c>
      <c r="V302" s="104">
        <v>1.150462057338475E-2</v>
      </c>
      <c r="W302" s="104">
        <v>0</v>
      </c>
      <c r="X302" s="104">
        <v>3.9535208478187728E-2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4.046486121290339E-4</v>
      </c>
      <c r="N303" s="98">
        <v>2.0112255500673699E-3</v>
      </c>
      <c r="O303" s="98">
        <v>1.0707909205488648E-2</v>
      </c>
      <c r="P303" s="98">
        <v>2.0266082225243339E-2</v>
      </c>
      <c r="Q303" s="98">
        <v>2.0896484258273555E-3</v>
      </c>
      <c r="R303" s="98">
        <v>5.2990915415007831E-3</v>
      </c>
      <c r="S303" s="98">
        <v>6.075681101777094E-3</v>
      </c>
      <c r="T303" s="98">
        <v>1.638863740080225E-2</v>
      </c>
      <c r="U303" s="98">
        <v>9.6587444202095082E-3</v>
      </c>
      <c r="V303" s="98">
        <v>5.1444878265668025E-3</v>
      </c>
      <c r="W303" s="98">
        <v>0</v>
      </c>
      <c r="X303" s="98">
        <v>1.751784627827092E-2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4.8021178199666943E-4</v>
      </c>
      <c r="N304" s="98">
        <v>2.6864450257436728E-3</v>
      </c>
      <c r="O304" s="98">
        <v>1.3232981447493802E-2</v>
      </c>
      <c r="P304" s="98">
        <v>2.4266209981311102E-2</v>
      </c>
      <c r="Q304" s="98">
        <v>2.8266193779394461E-3</v>
      </c>
      <c r="R304" s="98">
        <v>6.5020903259124935E-3</v>
      </c>
      <c r="S304" s="98">
        <v>6.8549609596169061E-3</v>
      </c>
      <c r="T304" s="98">
        <v>2.0423292085522772E-2</v>
      </c>
      <c r="U304" s="98">
        <v>1.2229479143567101E-2</v>
      </c>
      <c r="V304" s="98">
        <v>6.3601327468179479E-3</v>
      </c>
      <c r="W304" s="98">
        <v>0</v>
      </c>
      <c r="X304" s="98">
        <v>2.2017362199916807E-2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1.2252768961279414</v>
      </c>
      <c r="D305" s="122">
        <v>0</v>
      </c>
      <c r="E305" s="122">
        <v>0.21099690883375</v>
      </c>
      <c r="F305" s="122">
        <v>1.1207133991834608</v>
      </c>
      <c r="G305" s="122">
        <v>1.5529840067352347</v>
      </c>
      <c r="H305" s="122">
        <v>1.0126925812852658</v>
      </c>
      <c r="I305" s="122">
        <v>1.1069036757037345</v>
      </c>
      <c r="J305" s="122">
        <v>0.78208605756983718</v>
      </c>
      <c r="K305" s="122">
        <v>1.1327800675656139</v>
      </c>
      <c r="L305" s="122">
        <v>0.81114139662352813</v>
      </c>
      <c r="M305" s="122">
        <v>1.173985308064144</v>
      </c>
      <c r="N305" s="122">
        <v>2.1492875380409195</v>
      </c>
      <c r="O305" s="122">
        <v>1.7602128659450915</v>
      </c>
      <c r="P305" s="122">
        <v>1.4397470842327369</v>
      </c>
      <c r="Q305" s="122">
        <v>2.4398669859929631</v>
      </c>
      <c r="R305" s="122">
        <v>0.9559939583770487</v>
      </c>
      <c r="S305" s="122">
        <v>0.99119804869262662</v>
      </c>
      <c r="T305" s="122">
        <v>0.57621917472355089</v>
      </c>
      <c r="U305" s="122">
        <v>0.84116953774768233</v>
      </c>
      <c r="V305" s="122">
        <v>0.96042224432602874</v>
      </c>
      <c r="W305" s="122">
        <v>1.1007606094342075</v>
      </c>
      <c r="X305" s="122">
        <v>1.517464782568497</v>
      </c>
      <c r="Y305" s="122">
        <v>1.6688225913052706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0.19195575135690893</v>
      </c>
      <c r="D306" s="98">
        <v>0</v>
      </c>
      <c r="E306" s="98">
        <v>5.2316158199413314E-2</v>
      </c>
      <c r="F306" s="98">
        <v>0.19816325357993836</v>
      </c>
      <c r="G306" s="98">
        <v>0.19259071460797786</v>
      </c>
      <c r="H306" s="98">
        <v>0.12270441119928516</v>
      </c>
      <c r="I306" s="98">
        <v>0.11883268076952964</v>
      </c>
      <c r="J306" s="98">
        <v>0.12854414282923352</v>
      </c>
      <c r="K306" s="98">
        <v>0.22035561745686141</v>
      </c>
      <c r="L306" s="98">
        <v>0.13953723291516085</v>
      </c>
      <c r="M306" s="98">
        <v>0.22625038354054761</v>
      </c>
      <c r="N306" s="98">
        <v>0.27109170970175478</v>
      </c>
      <c r="O306" s="98">
        <v>0.28612313834359243</v>
      </c>
      <c r="P306" s="98">
        <v>0.22441544964164681</v>
      </c>
      <c r="Q306" s="98">
        <v>0.41119612063019484</v>
      </c>
      <c r="R306" s="98">
        <v>0.14612519538629085</v>
      </c>
      <c r="S306" s="98">
        <v>8.9673553895398342E-2</v>
      </c>
      <c r="T306" s="98">
        <v>4.6151316194636222E-2</v>
      </c>
      <c r="U306" s="98">
        <v>8.6464390757812995E-2</v>
      </c>
      <c r="V306" s="98">
        <v>0.10229286642973918</v>
      </c>
      <c r="W306" s="98">
        <v>0.12013697365321227</v>
      </c>
      <c r="X306" s="98">
        <v>9.1677104836261902E-2</v>
      </c>
      <c r="Y306" s="98">
        <v>5.2273070111743203E-2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1.0333211447710324</v>
      </c>
      <c r="D307" s="33">
        <v>0</v>
      </c>
      <c r="E307" s="33">
        <v>0.15868075063433668</v>
      </c>
      <c r="F307" s="33">
        <v>0.92255014560352244</v>
      </c>
      <c r="G307" s="33">
        <v>1.3603932921272568</v>
      </c>
      <c r="H307" s="33">
        <v>0.88998817008598075</v>
      </c>
      <c r="I307" s="33">
        <v>0.9880709949342048</v>
      </c>
      <c r="J307" s="33">
        <v>0.65354191474060364</v>
      </c>
      <c r="K307" s="33">
        <v>0.9124244501087525</v>
      </c>
      <c r="L307" s="33">
        <v>0.67160416370836729</v>
      </c>
      <c r="M307" s="33">
        <v>0.94773492452359631</v>
      </c>
      <c r="N307" s="33">
        <v>1.8781958283391649</v>
      </c>
      <c r="O307" s="33">
        <v>1.474089727601499</v>
      </c>
      <c r="P307" s="33">
        <v>1.2153316345910901</v>
      </c>
      <c r="Q307" s="33">
        <v>2.0286708653627685</v>
      </c>
      <c r="R307" s="33">
        <v>0.80986876299075783</v>
      </c>
      <c r="S307" s="33">
        <v>0.90152449479722829</v>
      </c>
      <c r="T307" s="33">
        <v>0.53006785852891469</v>
      </c>
      <c r="U307" s="33">
        <v>0.75470514698986935</v>
      </c>
      <c r="V307" s="33">
        <v>0.85812937789628951</v>
      </c>
      <c r="W307" s="33">
        <v>0.98062363578099532</v>
      </c>
      <c r="X307" s="33">
        <v>1.4257876777322351</v>
      </c>
      <c r="Y307" s="33">
        <v>1.6165495211935275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7.3699268250621692</v>
      </c>
      <c r="D309" s="117">
        <f t="shared" si="136"/>
        <v>0</v>
      </c>
      <c r="E309" s="117">
        <f t="shared" si="136"/>
        <v>1.3416868957970338</v>
      </c>
      <c r="F309" s="117">
        <f t="shared" si="136"/>
        <v>6.4056031324093663</v>
      </c>
      <c r="G309" s="117">
        <f t="shared" si="136"/>
        <v>9.2993642746955913</v>
      </c>
      <c r="H309" s="117">
        <f t="shared" si="136"/>
        <v>5.9592763939281346</v>
      </c>
      <c r="I309" s="117">
        <f t="shared" si="136"/>
        <v>6.1516602240783627</v>
      </c>
      <c r="J309" s="117">
        <f t="shared" si="136"/>
        <v>4.1483188960944215</v>
      </c>
      <c r="K309" s="117">
        <f t="shared" si="136"/>
        <v>6.3528998753653907</v>
      </c>
      <c r="L309" s="117">
        <f t="shared" si="136"/>
        <v>4.6794142047762586</v>
      </c>
      <c r="M309" s="117">
        <f t="shared" si="136"/>
        <v>6.6619122336522478</v>
      </c>
      <c r="N309" s="117">
        <f t="shared" si="136"/>
        <v>14.465132321332725</v>
      </c>
      <c r="O309" s="117">
        <f t="shared" si="136"/>
        <v>10.581328891187672</v>
      </c>
      <c r="P309" s="117">
        <f t="shared" si="136"/>
        <v>8.4996077916291366</v>
      </c>
      <c r="Q309" s="117">
        <f t="shared" si="136"/>
        <v>12.987965208631355</v>
      </c>
      <c r="R309" s="117">
        <f t="shared" ref="R309:V309" si="137">R310+R313+R315+R324</f>
        <v>5.1532514617842944</v>
      </c>
      <c r="S309" s="117">
        <f t="shared" si="137"/>
        <v>5.5103270573293202</v>
      </c>
      <c r="T309" s="117">
        <f t="shared" si="137"/>
        <v>3.1023011614111788</v>
      </c>
      <c r="U309" s="117">
        <f t="shared" si="137"/>
        <v>4.3424720242637225</v>
      </c>
      <c r="V309" s="117">
        <f t="shared" si="137"/>
        <v>4.9439061421366723</v>
      </c>
      <c r="W309" s="117">
        <f t="shared" ref="W309:Y309" si="138">W310+W313+W315+W324</f>
        <v>5.2083773218099685</v>
      </c>
      <c r="X309" s="117">
        <f t="shared" si="138"/>
        <v>6.5173144317216209</v>
      </c>
      <c r="Y309" s="117">
        <f t="shared" si="138"/>
        <v>6.4560381906431212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4.9328031058324422</v>
      </c>
      <c r="D310" s="122">
        <f t="shared" si="139"/>
        <v>0</v>
      </c>
      <c r="E310" s="122">
        <f t="shared" si="139"/>
        <v>0.95002831380296926</v>
      </c>
      <c r="F310" s="122">
        <f t="shared" si="139"/>
        <v>4.3647340025306454</v>
      </c>
      <c r="G310" s="122">
        <f t="shared" si="139"/>
        <v>6.2808922401508385</v>
      </c>
      <c r="H310" s="122">
        <f t="shared" si="139"/>
        <v>4.0501987034779745</v>
      </c>
      <c r="I310" s="122">
        <f t="shared" si="139"/>
        <v>4.0265753998458518</v>
      </c>
      <c r="J310" s="122">
        <f t="shared" si="139"/>
        <v>2.6623101035305008</v>
      </c>
      <c r="K310" s="122">
        <f t="shared" si="139"/>
        <v>3.9370297636585785</v>
      </c>
      <c r="L310" s="122">
        <f t="shared" si="139"/>
        <v>3.0380772822732367</v>
      </c>
      <c r="M310" s="122">
        <f t="shared" si="139"/>
        <v>4.3607489960139221</v>
      </c>
      <c r="N310" s="122">
        <f t="shared" si="139"/>
        <v>9.1794037697585029</v>
      </c>
      <c r="O310" s="122">
        <f t="shared" si="139"/>
        <v>7.0371999005909682</v>
      </c>
      <c r="P310" s="122">
        <f t="shared" si="139"/>
        <v>5.3693332856377447</v>
      </c>
      <c r="Q310" s="122">
        <f t="shared" si="139"/>
        <v>7.9867491968402655</v>
      </c>
      <c r="R310" s="122">
        <f t="shared" ref="R310:V310" si="140">SUM(R311:R312)</f>
        <v>3.1149005372693259</v>
      </c>
      <c r="S310" s="122">
        <f t="shared" si="140"/>
        <v>3.2444057820778673</v>
      </c>
      <c r="T310" s="122">
        <f t="shared" si="140"/>
        <v>1.7734291269072877</v>
      </c>
      <c r="U310" s="122">
        <f t="shared" si="140"/>
        <v>2.4366057430682777</v>
      </c>
      <c r="V310" s="122">
        <f t="shared" si="140"/>
        <v>2.7632828238908416</v>
      </c>
      <c r="W310" s="122">
        <f t="shared" ref="W310:Y310" si="141">SUM(W311:W312)</f>
        <v>2.7781291487718134</v>
      </c>
      <c r="X310" s="122">
        <f t="shared" si="141"/>
        <v>2.8152858088207782</v>
      </c>
      <c r="Y310" s="122">
        <f t="shared" si="141"/>
        <v>2.3810215196706945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4.9105723911198398</v>
      </c>
      <c r="D311" s="98">
        <v>0</v>
      </c>
      <c r="E311" s="98">
        <v>0.94582754402228753</v>
      </c>
      <c r="F311" s="98">
        <v>4.3456828603307098</v>
      </c>
      <c r="G311" s="98">
        <v>6.2539740714654579</v>
      </c>
      <c r="H311" s="98">
        <v>4.0330043873944268</v>
      </c>
      <c r="I311" s="98">
        <v>4.0098174634801431</v>
      </c>
      <c r="J311" s="98">
        <v>2.6512794475709702</v>
      </c>
      <c r="K311" s="98">
        <v>3.9209120376613624</v>
      </c>
      <c r="L311" s="98">
        <v>3.0256609468441704</v>
      </c>
      <c r="M311" s="98">
        <v>4.3429937779238763</v>
      </c>
      <c r="N311" s="98">
        <v>9.1431027468094506</v>
      </c>
      <c r="O311" s="98">
        <v>7.0093127127479145</v>
      </c>
      <c r="P311" s="98">
        <v>5.3483471274121603</v>
      </c>
      <c r="Q311" s="98">
        <v>7.9556152387262973</v>
      </c>
      <c r="R311" s="98">
        <v>3.1028439639585583</v>
      </c>
      <c r="S311" s="98">
        <v>3.2318314427889994</v>
      </c>
      <c r="T311" s="98">
        <v>1.7665948519904651</v>
      </c>
      <c r="U311" s="98">
        <v>2.4272580689810299</v>
      </c>
      <c r="V311" s="98">
        <v>2.7526385819002268</v>
      </c>
      <c r="W311" s="98">
        <v>2.7673940326725206</v>
      </c>
      <c r="X311" s="98">
        <v>2.8044493299971758</v>
      </c>
      <c r="Y311" s="98">
        <v>2.3718278019625423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2.223071471260199E-2</v>
      </c>
      <c r="D312" s="98">
        <v>0</v>
      </c>
      <c r="E312" s="98">
        <v>4.2007697806817597E-3</v>
      </c>
      <c r="F312" s="98">
        <v>1.90511421999357E-2</v>
      </c>
      <c r="G312" s="98">
        <v>2.6918168685380182E-2</v>
      </c>
      <c r="H312" s="98">
        <v>1.7194316083548027E-2</v>
      </c>
      <c r="I312" s="98">
        <v>1.6757936365708818E-2</v>
      </c>
      <c r="J312" s="98">
        <v>1.1030655959530374E-2</v>
      </c>
      <c r="K312" s="98">
        <v>1.6117725997216097E-2</v>
      </c>
      <c r="L312" s="98">
        <v>1.2416335429066226E-2</v>
      </c>
      <c r="M312" s="98">
        <v>1.77552180900457E-2</v>
      </c>
      <c r="N312" s="98">
        <v>3.6301022949052811E-2</v>
      </c>
      <c r="O312" s="98">
        <v>2.7887187843054072E-2</v>
      </c>
      <c r="P312" s="98">
        <v>2.0986158225584493E-2</v>
      </c>
      <c r="Q312" s="98">
        <v>3.113395811396821E-2</v>
      </c>
      <c r="R312" s="98">
        <v>1.2056573310767666E-2</v>
      </c>
      <c r="S312" s="98">
        <v>1.2574339288867921E-2</v>
      </c>
      <c r="T312" s="98">
        <v>6.8342749168226729E-3</v>
      </c>
      <c r="U312" s="98">
        <v>9.3476740872477579E-3</v>
      </c>
      <c r="V312" s="98">
        <v>1.0644241990614632E-2</v>
      </c>
      <c r="W312" s="98">
        <v>1.0735116099292639E-2</v>
      </c>
      <c r="X312" s="98">
        <v>1.0836478823602497E-2</v>
      </c>
      <c r="Y312" s="98">
        <v>9.1937177081524313E-3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0.14490347348254179</v>
      </c>
      <c r="D313" s="122">
        <f t="shared" si="142"/>
        <v>0</v>
      </c>
      <c r="E313" s="122">
        <f t="shared" si="142"/>
        <v>2.6588292708522986E-2</v>
      </c>
      <c r="F313" s="122">
        <f t="shared" si="142"/>
        <v>7.4546424531687527E-2</v>
      </c>
      <c r="G313" s="122">
        <f t="shared" si="142"/>
        <v>0.10810885918232928</v>
      </c>
      <c r="H313" s="122">
        <f t="shared" si="142"/>
        <v>7.2740942851630172E-2</v>
      </c>
      <c r="I313" s="122">
        <f t="shared" si="142"/>
        <v>0.1263405830217314</v>
      </c>
      <c r="J313" s="122">
        <f t="shared" si="142"/>
        <v>6.251207099507973E-2</v>
      </c>
      <c r="K313" s="122">
        <f t="shared" si="142"/>
        <v>0.23772530810954651</v>
      </c>
      <c r="L313" s="122">
        <f t="shared" si="142"/>
        <v>6.35108307387907E-2</v>
      </c>
      <c r="M313" s="122">
        <f t="shared" si="142"/>
        <v>0.10694131431900021</v>
      </c>
      <c r="N313" s="122">
        <f t="shared" si="142"/>
        <v>1.0540063813020866</v>
      </c>
      <c r="O313" s="122">
        <f t="shared" si="142"/>
        <v>0.16609340415562604</v>
      </c>
      <c r="P313" s="122">
        <f t="shared" si="142"/>
        <v>0.32401534183821762</v>
      </c>
      <c r="Q313" s="122">
        <f t="shared" si="142"/>
        <v>0.2668026564621776</v>
      </c>
      <c r="R313" s="122">
        <f t="shared" si="142"/>
        <v>0.22093528992224057</v>
      </c>
      <c r="S313" s="122">
        <f t="shared" si="142"/>
        <v>0.27012452495966516</v>
      </c>
      <c r="T313" s="122">
        <f t="shared" si="142"/>
        <v>0.1267449547507585</v>
      </c>
      <c r="U313" s="122">
        <f t="shared" si="142"/>
        <v>0.15116674732728411</v>
      </c>
      <c r="V313" s="122">
        <f t="shared" si="142"/>
        <v>0.17739829077624783</v>
      </c>
      <c r="W313" s="122">
        <f t="shared" si="142"/>
        <v>0.10037572370005206</v>
      </c>
      <c r="X313" s="122">
        <f t="shared" si="142"/>
        <v>0.35440673547178841</v>
      </c>
      <c r="Y313" s="122">
        <f t="shared" si="142"/>
        <v>0.23695796660397994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0.14490347348254179</v>
      </c>
      <c r="D314" s="98">
        <v>0</v>
      </c>
      <c r="E314" s="98">
        <v>2.6588292708522986E-2</v>
      </c>
      <c r="F314" s="98">
        <v>7.4546424531687527E-2</v>
      </c>
      <c r="G314" s="98">
        <v>0.10810885918232928</v>
      </c>
      <c r="H314" s="98">
        <v>7.2740942851630172E-2</v>
      </c>
      <c r="I314" s="98">
        <v>0.1263405830217314</v>
      </c>
      <c r="J314" s="98">
        <v>6.251207099507973E-2</v>
      </c>
      <c r="K314" s="98">
        <v>0.23772530810954651</v>
      </c>
      <c r="L314" s="98">
        <v>6.35108307387907E-2</v>
      </c>
      <c r="M314" s="98">
        <v>0.10694131431900021</v>
      </c>
      <c r="N314" s="98">
        <v>1.0540063813020866</v>
      </c>
      <c r="O314" s="98">
        <v>0.16609340415562604</v>
      </c>
      <c r="P314" s="98">
        <v>0.32401534183821762</v>
      </c>
      <c r="Q314" s="98">
        <v>0.2668026564621776</v>
      </c>
      <c r="R314" s="98">
        <v>0.22093528992224057</v>
      </c>
      <c r="S314" s="98">
        <v>0.27012452495966516</v>
      </c>
      <c r="T314" s="98">
        <v>0.1267449547507585</v>
      </c>
      <c r="U314" s="98">
        <v>0.15116674732728411</v>
      </c>
      <c r="V314" s="98">
        <v>0.17739829077624783</v>
      </c>
      <c r="W314" s="98">
        <v>0.10037572370005206</v>
      </c>
      <c r="X314" s="98">
        <v>0.35440673547178841</v>
      </c>
      <c r="Y314" s="98">
        <v>0.23695796660397994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1.4202009808464204</v>
      </c>
      <c r="D315" s="122">
        <v>0</v>
      </c>
      <c r="E315" s="122">
        <v>0.21770515321040071</v>
      </c>
      <c r="F315" s="122">
        <v>1.1683405709138672</v>
      </c>
      <c r="G315" s="122">
        <v>1.7881667331497981</v>
      </c>
      <c r="H315" s="122">
        <v>1.1026012532662346</v>
      </c>
      <c r="I315" s="122">
        <v>1.1923921535323596</v>
      </c>
      <c r="J315" s="122">
        <v>0.86044738615192284</v>
      </c>
      <c r="K315" s="122">
        <v>1.3668487545322339</v>
      </c>
      <c r="L315" s="122">
        <v>0.99214389751314158</v>
      </c>
      <c r="M315" s="122">
        <v>1.348044974639798</v>
      </c>
      <c r="N315" s="122">
        <v>2.6486601301444148</v>
      </c>
      <c r="O315" s="122">
        <v>2.0852218646504119</v>
      </c>
      <c r="P315" s="122">
        <v>1.7378382845038949</v>
      </c>
      <c r="Q315" s="122">
        <v>2.9097801389992854</v>
      </c>
      <c r="R315" s="122">
        <v>1.0881261345340527</v>
      </c>
      <c r="S315" s="122">
        <v>1.2109552220781681</v>
      </c>
      <c r="T315" s="122">
        <v>0.73485583992638248</v>
      </c>
      <c r="U315" s="122">
        <v>1.0638464805561869</v>
      </c>
      <c r="V315" s="122">
        <v>1.2028210760780462</v>
      </c>
      <c r="W315" s="122">
        <v>1.40269952185086</v>
      </c>
      <c r="X315" s="122">
        <v>2.038872482228415</v>
      </c>
      <c r="Y315" s="122">
        <v>2.374555028144004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1.1897434361793049</v>
      </c>
      <c r="D316" s="98">
        <v>0</v>
      </c>
      <c r="E316" s="98">
        <v>0.21770515321040071</v>
      </c>
      <c r="F316" s="98">
        <v>1.1683405709138672</v>
      </c>
      <c r="G316" s="98">
        <v>1.7881667331497981</v>
      </c>
      <c r="H316" s="98">
        <v>1.0080788325452912</v>
      </c>
      <c r="I316" s="98">
        <v>0.98899074214197191</v>
      </c>
      <c r="J316" s="98">
        <v>0.8193442362242801</v>
      </c>
      <c r="K316" s="98">
        <v>1.2833712147572016</v>
      </c>
      <c r="L316" s="98">
        <v>0.98242889443786885</v>
      </c>
      <c r="M316" s="98">
        <v>1.3374924604189757</v>
      </c>
      <c r="N316" s="98">
        <v>2.5454914913696878</v>
      </c>
      <c r="O316" s="98">
        <v>1.8750965215223574</v>
      </c>
      <c r="P316" s="98">
        <v>1.2963091721155313</v>
      </c>
      <c r="Q316" s="98">
        <v>2.8143379487135287</v>
      </c>
      <c r="R316" s="98">
        <v>0.99345804785204106</v>
      </c>
      <c r="S316" s="98">
        <v>1.1331315732505103</v>
      </c>
      <c r="T316" s="98">
        <v>0.54247649070153869</v>
      </c>
      <c r="U316" s="98">
        <v>0.87221551442892231</v>
      </c>
      <c r="V316" s="98">
        <v>1.0586867697443718</v>
      </c>
      <c r="W316" s="98">
        <v>1.4011866523063916</v>
      </c>
      <c r="X316" s="98">
        <v>1.7824969169126355</v>
      </c>
      <c r="Y316" s="98">
        <v>2.370761139596151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9.7150030752727635E-3</v>
      </c>
      <c r="M317" s="98">
        <v>7.7106932904981917E-4</v>
      </c>
      <c r="N317" s="98">
        <v>9.752774660926059E-4</v>
      </c>
      <c r="O317" s="98">
        <v>1.1210102185591495E-3</v>
      </c>
      <c r="P317" s="98">
        <v>1.5255879594840006E-3</v>
      </c>
      <c r="Q317" s="98">
        <v>4.8723027083965031E-3</v>
      </c>
      <c r="R317" s="98">
        <v>0</v>
      </c>
      <c r="S317" s="98">
        <v>0</v>
      </c>
      <c r="T317" s="98">
        <v>0</v>
      </c>
      <c r="U317" s="98">
        <v>8.3586884585637867E-4</v>
      </c>
      <c r="V317" s="98">
        <v>3.1346419326315326E-4</v>
      </c>
      <c r="W317" s="98">
        <v>1.5128695444683816E-3</v>
      </c>
      <c r="X317" s="98">
        <v>3.7514082450792897E-3</v>
      </c>
      <c r="Y317" s="98">
        <v>3.7938885478532212E-3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3.3628277837124648E-3</v>
      </c>
      <c r="M318" s="101">
        <v>2.580858266474976E-4</v>
      </c>
      <c r="N318" s="101">
        <v>3.0487672134896834E-4</v>
      </c>
      <c r="O318" s="101">
        <v>3.7447516075514084E-4</v>
      </c>
      <c r="P318" s="101">
        <v>5.2964532164435332E-4</v>
      </c>
      <c r="Q318" s="101">
        <v>1.5903412470775584E-3</v>
      </c>
      <c r="R318" s="101">
        <v>0</v>
      </c>
      <c r="S318" s="101">
        <v>0</v>
      </c>
      <c r="T318" s="101">
        <v>0</v>
      </c>
      <c r="U318" s="101">
        <v>2.9683648756158467E-4</v>
      </c>
      <c r="V318" s="101">
        <v>1.1419597125342756E-4</v>
      </c>
      <c r="W318" s="101">
        <v>5.5527226625939083E-4</v>
      </c>
      <c r="X318" s="101">
        <v>1.376272566022771E-3</v>
      </c>
      <c r="Y318" s="101">
        <v>1.3792668357810027E-3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6.3521752915602992E-3</v>
      </c>
      <c r="M319" s="104">
        <v>5.1298350240232152E-4</v>
      </c>
      <c r="N319" s="104">
        <v>6.7040074474363756E-4</v>
      </c>
      <c r="O319" s="104">
        <v>7.4653505780400864E-4</v>
      </c>
      <c r="P319" s="104">
        <v>9.959426378396473E-4</v>
      </c>
      <c r="Q319" s="104">
        <v>3.2819614613189443E-3</v>
      </c>
      <c r="R319" s="104">
        <v>0</v>
      </c>
      <c r="S319" s="104">
        <v>0</v>
      </c>
      <c r="T319" s="104">
        <v>0</v>
      </c>
      <c r="U319" s="104">
        <v>5.3903235829479406E-4</v>
      </c>
      <c r="V319" s="104">
        <v>1.9926822200972568E-4</v>
      </c>
      <c r="W319" s="104">
        <v>9.5759727820899081E-4</v>
      </c>
      <c r="X319" s="104">
        <v>2.3751356790565189E-3</v>
      </c>
      <c r="Y319" s="104">
        <v>2.4146217120722185E-3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0.23045754466711565</v>
      </c>
      <c r="D320" s="101">
        <v>0</v>
      </c>
      <c r="E320" s="101">
        <v>0</v>
      </c>
      <c r="F320" s="101">
        <v>0</v>
      </c>
      <c r="G320" s="101">
        <v>0</v>
      </c>
      <c r="H320" s="101">
        <v>9.4522420720943481E-2</v>
      </c>
      <c r="I320" s="101">
        <v>0.20340141139038762</v>
      </c>
      <c r="J320" s="101">
        <v>4.1103149927642725E-2</v>
      </c>
      <c r="K320" s="101">
        <v>8.347753977503225E-2</v>
      </c>
      <c r="L320" s="101">
        <v>0</v>
      </c>
      <c r="M320" s="101">
        <v>9.0590606488912123E-3</v>
      </c>
      <c r="N320" s="101">
        <v>9.8285893837394139E-2</v>
      </c>
      <c r="O320" s="101">
        <v>0.18912966510062079</v>
      </c>
      <c r="P320" s="101">
        <v>0.40282131961125262</v>
      </c>
      <c r="Q320" s="101">
        <v>8.6377096010136031E-2</v>
      </c>
      <c r="R320" s="101">
        <v>8.4642523899404479E-2</v>
      </c>
      <c r="S320" s="101">
        <v>6.6863276782847286E-2</v>
      </c>
      <c r="T320" s="101">
        <v>0.16070656369352662</v>
      </c>
      <c r="U320" s="101">
        <v>0.17183200103691459</v>
      </c>
      <c r="V320" s="101">
        <v>0.13381997854863439</v>
      </c>
      <c r="W320" s="101">
        <v>0</v>
      </c>
      <c r="X320" s="101">
        <v>0.21784917998150319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7.2238424288118886E-4</v>
      </c>
      <c r="N321" s="104">
        <v>3.9074674712404056E-3</v>
      </c>
      <c r="O321" s="104">
        <v>1.9874667808874591E-2</v>
      </c>
      <c r="P321" s="104">
        <v>3.7182204817626942E-2</v>
      </c>
      <c r="Q321" s="104">
        <v>4.1927915672245637E-3</v>
      </c>
      <c r="R321" s="104">
        <v>1.0025562782607128E-2</v>
      </c>
      <c r="S321" s="104">
        <v>1.0960372044810689E-2</v>
      </c>
      <c r="T321" s="104">
        <v>3.1672785531317124E-2</v>
      </c>
      <c r="U321" s="104">
        <v>1.896309624449365E-2</v>
      </c>
      <c r="V321" s="104">
        <v>1.0000863591776868E-2</v>
      </c>
      <c r="W321" s="104">
        <v>0</v>
      </c>
      <c r="X321" s="104">
        <v>3.477497708919712E-2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2.4217246088451946E-4</v>
      </c>
      <c r="N322" s="98">
        <v>1.2210224454967326E-3</v>
      </c>
      <c r="O322" s="98">
        <v>6.6416863613807881E-3</v>
      </c>
      <c r="P322" s="98">
        <v>1.291599483631584E-2</v>
      </c>
      <c r="Q322" s="98">
        <v>1.3661721892851172E-3</v>
      </c>
      <c r="R322" s="98">
        <v>3.5234724566946349E-3</v>
      </c>
      <c r="S322" s="98">
        <v>4.1054110851937824E-3</v>
      </c>
      <c r="T322" s="98">
        <v>1.1249493445794352E-2</v>
      </c>
      <c r="U322" s="98">
        <v>6.7336171009265483E-3</v>
      </c>
      <c r="V322" s="98">
        <v>3.6407308449589197E-3</v>
      </c>
      <c r="W322" s="98">
        <v>0</v>
      </c>
      <c r="X322" s="98">
        <v>1.275761488928031E-2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4.8021178199666943E-4</v>
      </c>
      <c r="N323" s="98">
        <v>2.6864450257436728E-3</v>
      </c>
      <c r="O323" s="98">
        <v>1.3232981447493802E-2</v>
      </c>
      <c r="P323" s="98">
        <v>2.4266209981311102E-2</v>
      </c>
      <c r="Q323" s="98">
        <v>2.8266193779394461E-3</v>
      </c>
      <c r="R323" s="98">
        <v>6.5020903259124935E-3</v>
      </c>
      <c r="S323" s="98">
        <v>6.8549609596169061E-3</v>
      </c>
      <c r="T323" s="98">
        <v>2.0423292085522772E-2</v>
      </c>
      <c r="U323" s="98">
        <v>1.2229479143567101E-2</v>
      </c>
      <c r="V323" s="98">
        <v>6.3601327468179479E-3</v>
      </c>
      <c r="W323" s="98">
        <v>0</v>
      </c>
      <c r="X323" s="98">
        <v>2.2017362199916807E-2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0.87201926490076564</v>
      </c>
      <c r="D324" s="122">
        <v>0</v>
      </c>
      <c r="E324" s="122">
        <v>0.14736513607514096</v>
      </c>
      <c r="F324" s="122">
        <v>0.79798213443316623</v>
      </c>
      <c r="G324" s="122">
        <v>1.1221964422126254</v>
      </c>
      <c r="H324" s="122">
        <v>0.73373549433229512</v>
      </c>
      <c r="I324" s="122">
        <v>0.80635208767841948</v>
      </c>
      <c r="J324" s="122">
        <v>0.56304933541691804</v>
      </c>
      <c r="K324" s="122">
        <v>0.81129604906503161</v>
      </c>
      <c r="L324" s="122">
        <v>0.58568219425108925</v>
      </c>
      <c r="M324" s="122">
        <v>0.84617694867952753</v>
      </c>
      <c r="N324" s="122">
        <v>1.5830620401277209</v>
      </c>
      <c r="O324" s="122">
        <v>1.2928137217906648</v>
      </c>
      <c r="P324" s="122">
        <v>1.06842087964928</v>
      </c>
      <c r="Q324" s="122">
        <v>1.8246332163296264</v>
      </c>
      <c r="R324" s="122">
        <v>0.72928950005867477</v>
      </c>
      <c r="S324" s="122">
        <v>0.78484152821361985</v>
      </c>
      <c r="T324" s="122">
        <v>0.4672712398267504</v>
      </c>
      <c r="U324" s="122">
        <v>0.69085305331197433</v>
      </c>
      <c r="V324" s="122">
        <v>0.80040395139153686</v>
      </c>
      <c r="W324" s="122">
        <v>0.92717292748724345</v>
      </c>
      <c r="X324" s="122">
        <v>1.3087494052006394</v>
      </c>
      <c r="Y324" s="122">
        <v>1.4635036762244429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0.10883929433437528</v>
      </c>
      <c r="D325" s="98">
        <v>0</v>
      </c>
      <c r="E325" s="98">
        <v>2.9724536135566446E-2</v>
      </c>
      <c r="F325" s="98">
        <v>0.11270651672332062</v>
      </c>
      <c r="G325" s="98">
        <v>0.10964971023648093</v>
      </c>
      <c r="H325" s="98">
        <v>6.9932351965037831E-2</v>
      </c>
      <c r="I325" s="98">
        <v>6.779524776318395E-2</v>
      </c>
      <c r="J325" s="98">
        <v>7.3410919742612574E-2</v>
      </c>
      <c r="K325" s="98">
        <v>0.12597290883429571</v>
      </c>
      <c r="L325" s="98">
        <v>7.9852303424129245E-2</v>
      </c>
      <c r="M325" s="98">
        <v>0.12957576780561877</v>
      </c>
      <c r="N325" s="98">
        <v>0.15532416459695372</v>
      </c>
      <c r="O325" s="98">
        <v>0.16397902002040254</v>
      </c>
      <c r="P325" s="98">
        <v>0.12870691009370899</v>
      </c>
      <c r="Q325" s="98">
        <v>0.23652281948353113</v>
      </c>
      <c r="R325" s="98">
        <v>8.4699401022469797E-2</v>
      </c>
      <c r="S325" s="98">
        <v>5.2538252662878399E-2</v>
      </c>
      <c r="T325" s="98">
        <v>2.7355654278718312E-2</v>
      </c>
      <c r="U325" s="98">
        <v>5.1791225509558038E-2</v>
      </c>
      <c r="V325" s="98">
        <v>6.1726003611611908E-2</v>
      </c>
      <c r="W325" s="98">
        <v>7.2749657479412574E-2</v>
      </c>
      <c r="X325" s="98">
        <v>5.5552319909450643E-2</v>
      </c>
      <c r="Y325" s="98">
        <v>3.1677289401316547E-2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0.76317997056639031</v>
      </c>
      <c r="D326" s="33">
        <v>0</v>
      </c>
      <c r="E326" s="33">
        <v>0.1176405999395745</v>
      </c>
      <c r="F326" s="33">
        <v>0.68527561770984557</v>
      </c>
      <c r="G326" s="33">
        <v>1.0125467319761445</v>
      </c>
      <c r="H326" s="33">
        <v>0.66380314236725735</v>
      </c>
      <c r="I326" s="33">
        <v>0.73855683991523557</v>
      </c>
      <c r="J326" s="33">
        <v>0.48963841567430549</v>
      </c>
      <c r="K326" s="33">
        <v>0.68532314023073593</v>
      </c>
      <c r="L326" s="33">
        <v>0.50582989082696006</v>
      </c>
      <c r="M326" s="33">
        <v>0.71660118087390878</v>
      </c>
      <c r="N326" s="33">
        <v>1.4277378755307673</v>
      </c>
      <c r="O326" s="33">
        <v>1.1288347017702622</v>
      </c>
      <c r="P326" s="33">
        <v>0.93971396955557096</v>
      </c>
      <c r="Q326" s="33">
        <v>1.5881103968460952</v>
      </c>
      <c r="R326" s="33">
        <v>0.64459009903620501</v>
      </c>
      <c r="S326" s="33">
        <v>0.73230327555074148</v>
      </c>
      <c r="T326" s="33">
        <v>0.43991558554803206</v>
      </c>
      <c r="U326" s="33">
        <v>0.63906182780241627</v>
      </c>
      <c r="V326" s="33">
        <v>0.7386779477799249</v>
      </c>
      <c r="W326" s="33">
        <v>0.85442327000783092</v>
      </c>
      <c r="X326" s="33">
        <v>1.2531970852911889</v>
      </c>
      <c r="Y326" s="33">
        <v>1.4318263868231262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0.70971834149781898</v>
      </c>
      <c r="D328" s="119" t="str">
        <f t="shared" si="143"/>
        <v/>
      </c>
      <c r="E328" s="119">
        <f t="shared" si="143"/>
        <v>0.71519566285275227</v>
      </c>
      <c r="F328" s="119">
        <f t="shared" si="143"/>
        <v>0.71508320548850635</v>
      </c>
      <c r="G328" s="119">
        <f t="shared" si="143"/>
        <v>0.7179946300782647</v>
      </c>
      <c r="H328" s="119">
        <f t="shared" si="143"/>
        <v>0.7160920943523813</v>
      </c>
      <c r="I328" s="119">
        <f t="shared" si="143"/>
        <v>0.71947675150456913</v>
      </c>
      <c r="J328" s="119">
        <f t="shared" si="143"/>
        <v>0.72230314210649127</v>
      </c>
      <c r="K328" s="119">
        <f t="shared" si="143"/>
        <v>0.73541671893920968</v>
      </c>
      <c r="L328" s="119">
        <f t="shared" si="143"/>
        <v>0.72676232160801557</v>
      </c>
      <c r="M328" s="119">
        <f t="shared" si="143"/>
        <v>0.7288580878841574</v>
      </c>
      <c r="N328" s="119">
        <f t="shared" si="143"/>
        <v>0.76516076227737717</v>
      </c>
      <c r="O328" s="119">
        <f t="shared" si="143"/>
        <v>0.73292944592191733</v>
      </c>
      <c r="P328" s="119">
        <f t="shared" si="143"/>
        <v>0.74747190188334556</v>
      </c>
      <c r="Q328" s="119">
        <f t="shared" si="143"/>
        <v>0.74959198288679085</v>
      </c>
      <c r="R328" s="119">
        <f t="shared" ref="R328:V328" si="144">IF(R309=0,"",R309/R290)</f>
        <v>0.76637653937047789</v>
      </c>
      <c r="S328" s="119">
        <f t="shared" si="144"/>
        <v>0.77858856795683817</v>
      </c>
      <c r="T328" s="119">
        <f t="shared" si="144"/>
        <v>0.77583918616968384</v>
      </c>
      <c r="U328" s="119">
        <f t="shared" si="144"/>
        <v>0.77889202934971957</v>
      </c>
      <c r="V328" s="119">
        <f t="shared" si="144"/>
        <v>0.7854477713589586</v>
      </c>
      <c r="W328" s="119">
        <f t="shared" ref="W328:Y328" si="145">IF(W309=0,"",W309/W290)</f>
        <v>0.78472553376065002</v>
      </c>
      <c r="X328" s="119">
        <f t="shared" si="145"/>
        <v>0.81956636543467432</v>
      </c>
      <c r="Y328" s="119">
        <f t="shared" si="145"/>
        <v>0.82461981386828831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0.69410016240149519</v>
      </c>
      <c r="D329" s="124" t="str">
        <f t="shared" si="146"/>
        <v/>
      </c>
      <c r="E329" s="124">
        <f t="shared" si="146"/>
        <v>0.69612852477385467</v>
      </c>
      <c r="F329" s="124">
        <f t="shared" si="146"/>
        <v>0.69715702417557979</v>
      </c>
      <c r="G329" s="124">
        <f t="shared" si="146"/>
        <v>0.69820598226585151</v>
      </c>
      <c r="H329" s="124">
        <f t="shared" si="146"/>
        <v>0.69928564503509949</v>
      </c>
      <c r="I329" s="124">
        <f t="shared" si="146"/>
        <v>0.70038401733651989</v>
      </c>
      <c r="J329" s="124">
        <f t="shared" si="146"/>
        <v>0.70154544469642144</v>
      </c>
      <c r="K329" s="124">
        <f t="shared" si="146"/>
        <v>0.70276811309498832</v>
      </c>
      <c r="L329" s="124">
        <f t="shared" si="146"/>
        <v>0.7040723024359401</v>
      </c>
      <c r="M329" s="124">
        <f t="shared" si="146"/>
        <v>0.70587692660326529</v>
      </c>
      <c r="N329" s="124">
        <f t="shared" si="146"/>
        <v>0.70829844752310067</v>
      </c>
      <c r="O329" s="124">
        <f t="shared" si="146"/>
        <v>0.71150306383571393</v>
      </c>
      <c r="P329" s="124">
        <f t="shared" si="146"/>
        <v>0.71522531400072753</v>
      </c>
      <c r="Q329" s="124">
        <f t="shared" si="146"/>
        <v>0.7187455350471228</v>
      </c>
      <c r="R329" s="124">
        <f t="shared" ref="R329:V329" si="147">IF(R310=0,"",R310/R291)</f>
        <v>0.72143894838597289</v>
      </c>
      <c r="S329" s="124">
        <f t="shared" si="147"/>
        <v>0.72406560196236869</v>
      </c>
      <c r="T329" s="124">
        <f t="shared" si="147"/>
        <v>0.72659592662597028</v>
      </c>
      <c r="U329" s="124">
        <f t="shared" si="147"/>
        <v>0.72901876561718548</v>
      </c>
      <c r="V329" s="124">
        <f t="shared" si="147"/>
        <v>0.7313221660395286</v>
      </c>
      <c r="W329" s="124">
        <f t="shared" ref="W329:Y329" si="148">IF(W310=0,"",W310/W291)</f>
        <v>0.73344352142215286</v>
      </c>
      <c r="X329" s="124">
        <f t="shared" si="148"/>
        <v>0.73733342251273915</v>
      </c>
      <c r="Y329" s="124">
        <f t="shared" si="148"/>
        <v>0.74107645240109599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0.69314027191707828</v>
      </c>
      <c r="D330" s="111" t="str">
        <f t="shared" si="149"/>
        <v/>
      </c>
      <c r="E330" s="111">
        <f t="shared" si="149"/>
        <v>0.69519029209176597</v>
      </c>
      <c r="F330" s="111">
        <f t="shared" si="149"/>
        <v>0.69623267747055551</v>
      </c>
      <c r="G330" s="111">
        <f t="shared" si="149"/>
        <v>0.69730020825443917</v>
      </c>
      <c r="H330" s="111">
        <f t="shared" si="149"/>
        <v>0.69839026264762516</v>
      </c>
      <c r="I330" s="111">
        <f t="shared" si="149"/>
        <v>0.69950811906316634</v>
      </c>
      <c r="J330" s="111">
        <f t="shared" si="149"/>
        <v>0.70067540129622763</v>
      </c>
      <c r="K330" s="111">
        <f t="shared" si="149"/>
        <v>0.70191049526043425</v>
      </c>
      <c r="L330" s="111">
        <f t="shared" si="149"/>
        <v>0.70321831994146489</v>
      </c>
      <c r="M330" s="111">
        <f t="shared" si="149"/>
        <v>0.70502916648247438</v>
      </c>
      <c r="N330" s="111">
        <f t="shared" si="149"/>
        <v>0.70747908214811639</v>
      </c>
      <c r="O330" s="111">
        <f t="shared" si="149"/>
        <v>0.71068732889755493</v>
      </c>
      <c r="P330" s="111">
        <f t="shared" si="149"/>
        <v>0.71442700210953192</v>
      </c>
      <c r="Q330" s="111">
        <f t="shared" si="149"/>
        <v>0.71795529798157343</v>
      </c>
      <c r="R330" s="111">
        <f t="shared" ref="R330:V330" si="150">IF(R311=0,"",R311/R292)</f>
        <v>0.72065891334838361</v>
      </c>
      <c r="S330" s="111">
        <f t="shared" si="150"/>
        <v>0.72328907914149254</v>
      </c>
      <c r="T330" s="111">
        <f t="shared" si="150"/>
        <v>0.72582822172082162</v>
      </c>
      <c r="U330" s="111">
        <f t="shared" si="150"/>
        <v>0.72825876744630014</v>
      </c>
      <c r="V330" s="111">
        <f t="shared" si="150"/>
        <v>0.73056314267785427</v>
      </c>
      <c r="W330" s="111">
        <f t="shared" ref="W330:Y330" si="151">IF(W311=0,"",W311/W292)</f>
        <v>0.73268591642329195</v>
      </c>
      <c r="X330" s="111">
        <f t="shared" si="151"/>
        <v>0.73658582342926482</v>
      </c>
      <c r="Y330" s="111">
        <f t="shared" si="151"/>
        <v>0.7403334214349846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2.0851312292954223</v>
      </c>
      <c r="D332" s="124" t="str">
        <f t="shared" si="155"/>
        <v/>
      </c>
      <c r="E332" s="124">
        <f t="shared" si="155"/>
        <v>2.2482266969678211</v>
      </c>
      <c r="F332" s="124">
        <f t="shared" si="155"/>
        <v>2.331040989863653</v>
      </c>
      <c r="G332" s="124">
        <f t="shared" si="155"/>
        <v>2.4149948812631896</v>
      </c>
      <c r="H332" s="124">
        <f t="shared" si="155"/>
        <v>2.5000129697255162</v>
      </c>
      <c r="I332" s="124">
        <f t="shared" si="155"/>
        <v>2.5861958241793559</v>
      </c>
      <c r="J332" s="124">
        <f t="shared" si="155"/>
        <v>2.6739941870021857</v>
      </c>
      <c r="K332" s="124">
        <f t="shared" si="155"/>
        <v>2.763765083739782</v>
      </c>
      <c r="L332" s="124">
        <f t="shared" si="155"/>
        <v>2.8555558598220441</v>
      </c>
      <c r="M332" s="124">
        <f t="shared" si="155"/>
        <v>2.9607413233283784</v>
      </c>
      <c r="N332" s="124">
        <f t="shared" si="155"/>
        <v>3.0826981325588227</v>
      </c>
      <c r="O332" s="124">
        <f t="shared" si="155"/>
        <v>3.2212087286280249</v>
      </c>
      <c r="P332" s="124">
        <f t="shared" si="155"/>
        <v>3.3627932598872752</v>
      </c>
      <c r="Q332" s="124">
        <f t="shared" si="155"/>
        <v>3.471457216826729</v>
      </c>
      <c r="R332" s="124">
        <f t="shared" ref="R332:V332" si="156">IF(R313=0,"",R313/R294)</f>
        <v>3.4950023186121273</v>
      </c>
      <c r="S332" s="124">
        <f t="shared" si="156"/>
        <v>3.4976184410327269</v>
      </c>
      <c r="T332" s="124">
        <f t="shared" si="156"/>
        <v>3.500525243722282</v>
      </c>
      <c r="U332" s="124">
        <f t="shared" si="156"/>
        <v>3.5037550244884543</v>
      </c>
      <c r="V332" s="124">
        <f t="shared" si="156"/>
        <v>3.512984240860435</v>
      </c>
      <c r="W332" s="124">
        <f t="shared" ref="W332:Y332" si="157">IF(W313=0,"",W313/W294)</f>
        <v>3.5432763186611465</v>
      </c>
      <c r="X332" s="124">
        <f t="shared" si="157"/>
        <v>3.5817860671489008</v>
      </c>
      <c r="Y332" s="124">
        <f t="shared" si="157"/>
        <v>3.625193399041557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2.0851312292954223</v>
      </c>
      <c r="D333" s="111" t="str">
        <f t="shared" si="158"/>
        <v/>
      </c>
      <c r="E333" s="111">
        <f t="shared" si="158"/>
        <v>2.2482266969678211</v>
      </c>
      <c r="F333" s="111">
        <f t="shared" si="158"/>
        <v>2.331040989863653</v>
      </c>
      <c r="G333" s="111">
        <f t="shared" si="158"/>
        <v>2.4149948812631896</v>
      </c>
      <c r="H333" s="111">
        <f t="shared" si="158"/>
        <v>2.5000129697255162</v>
      </c>
      <c r="I333" s="111">
        <f t="shared" si="158"/>
        <v>2.5861958241793559</v>
      </c>
      <c r="J333" s="111">
        <f t="shared" si="158"/>
        <v>2.6739941870021857</v>
      </c>
      <c r="K333" s="111">
        <f t="shared" si="158"/>
        <v>2.763765083739782</v>
      </c>
      <c r="L333" s="111">
        <f t="shared" si="158"/>
        <v>2.8555558598220441</v>
      </c>
      <c r="M333" s="111">
        <f t="shared" si="158"/>
        <v>2.9607413233283784</v>
      </c>
      <c r="N333" s="111">
        <f t="shared" si="158"/>
        <v>3.0826981325588227</v>
      </c>
      <c r="O333" s="111">
        <f t="shared" si="158"/>
        <v>3.2212087286280249</v>
      </c>
      <c r="P333" s="111">
        <f t="shared" si="158"/>
        <v>3.3627932598872752</v>
      </c>
      <c r="Q333" s="111">
        <f t="shared" si="158"/>
        <v>3.471457216826729</v>
      </c>
      <c r="R333" s="111">
        <f t="shared" ref="R333:V333" si="159">IF(R314=0,"",R314/R295)</f>
        <v>3.4950023186121273</v>
      </c>
      <c r="S333" s="111">
        <f t="shared" si="159"/>
        <v>3.4976184410327269</v>
      </c>
      <c r="T333" s="111">
        <f t="shared" si="159"/>
        <v>3.500525243722282</v>
      </c>
      <c r="U333" s="111">
        <f t="shared" si="159"/>
        <v>3.5037550244884543</v>
      </c>
      <c r="V333" s="111">
        <f t="shared" si="159"/>
        <v>3.512984240860435</v>
      </c>
      <c r="W333" s="111">
        <f t="shared" ref="W333:Y333" si="160">IF(W314=0,"",W314/W295)</f>
        <v>3.5432763186611465</v>
      </c>
      <c r="X333" s="111">
        <f t="shared" si="160"/>
        <v>3.5817860671489008</v>
      </c>
      <c r="Y333" s="111">
        <f t="shared" si="160"/>
        <v>3.625193399041557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0.71627198092935429</v>
      </c>
      <c r="D334" s="124" t="str">
        <f t="shared" si="161"/>
        <v/>
      </c>
      <c r="E334" s="124">
        <f t="shared" si="161"/>
        <v>0.75482680860229667</v>
      </c>
      <c r="F334" s="124">
        <f t="shared" si="161"/>
        <v>0.75650712024188993</v>
      </c>
      <c r="G334" s="124">
        <f t="shared" si="161"/>
        <v>0.75822796594663955</v>
      </c>
      <c r="H334" s="124">
        <f t="shared" si="161"/>
        <v>0.74087413399744939</v>
      </c>
      <c r="I334" s="124">
        <f t="shared" si="161"/>
        <v>0.72471129416754354</v>
      </c>
      <c r="J334" s="124">
        <f t="shared" si="161"/>
        <v>0.75293106470658766</v>
      </c>
      <c r="K334" s="124">
        <f t="shared" si="161"/>
        <v>0.75203491006432521</v>
      </c>
      <c r="L334" s="124">
        <f t="shared" si="161"/>
        <v>0.76891114807523786</v>
      </c>
      <c r="M334" s="124">
        <f t="shared" si="161"/>
        <v>0.76928956191324016</v>
      </c>
      <c r="N334" s="124">
        <f t="shared" si="161"/>
        <v>0.76690453712774664</v>
      </c>
      <c r="O334" s="124">
        <f t="shared" si="161"/>
        <v>0.76251873770741141</v>
      </c>
      <c r="P334" s="124">
        <f t="shared" si="161"/>
        <v>0.74654261584269088</v>
      </c>
      <c r="Q334" s="124">
        <f t="shared" si="161"/>
        <v>0.78686897104475262</v>
      </c>
      <c r="R334" s="124">
        <f t="shared" ref="R334:V334" si="162">IF(R315=0,"",R315/R296)</f>
        <v>0.78432179339464159</v>
      </c>
      <c r="S334" s="124">
        <f t="shared" si="162"/>
        <v>0.79246742848951823</v>
      </c>
      <c r="T334" s="124">
        <f t="shared" si="162"/>
        <v>0.77723336688461442</v>
      </c>
      <c r="U334" s="124">
        <f t="shared" si="162"/>
        <v>0.7888707354112322</v>
      </c>
      <c r="V334" s="124">
        <f t="shared" si="162"/>
        <v>0.79922532474289876</v>
      </c>
      <c r="W334" s="124">
        <f t="shared" ref="W334:Y334" si="163">IF(W315=0,"",W315/W296)</f>
        <v>0.81537209458406723</v>
      </c>
      <c r="X334" s="124">
        <f t="shared" si="163"/>
        <v>0.80986732171391218</v>
      </c>
      <c r="Y334" s="124">
        <f t="shared" si="163"/>
        <v>0.82392638889919589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0.75152220280963955</v>
      </c>
      <c r="D335" s="111" t="str">
        <f t="shared" si="164"/>
        <v/>
      </c>
      <c r="E335" s="111">
        <f t="shared" si="164"/>
        <v>0.75482680860229667</v>
      </c>
      <c r="F335" s="111">
        <f t="shared" si="164"/>
        <v>0.75650712024188993</v>
      </c>
      <c r="G335" s="111">
        <f t="shared" si="164"/>
        <v>0.75822796594663955</v>
      </c>
      <c r="H335" s="111">
        <f t="shared" si="164"/>
        <v>0.75998511941591329</v>
      </c>
      <c r="I335" s="111">
        <f t="shared" si="164"/>
        <v>0.7617870893827301</v>
      </c>
      <c r="J335" s="111">
        <f t="shared" si="164"/>
        <v>0.76366873312295724</v>
      </c>
      <c r="K335" s="111">
        <f t="shared" si="164"/>
        <v>0.76565968848963539</v>
      </c>
      <c r="L335" s="111">
        <f t="shared" si="164"/>
        <v>0.76776788482354308</v>
      </c>
      <c r="M335" s="111">
        <f t="shared" si="164"/>
        <v>0.77068694583714725</v>
      </c>
      <c r="N335" s="111">
        <f t="shared" si="164"/>
        <v>0.77463617794723361</v>
      </c>
      <c r="O335" s="111">
        <f t="shared" si="164"/>
        <v>0.77980782987699215</v>
      </c>
      <c r="P335" s="111">
        <f t="shared" si="164"/>
        <v>0.7858361343354231</v>
      </c>
      <c r="Q335" s="111">
        <f t="shared" si="164"/>
        <v>0.79152370127789595</v>
      </c>
      <c r="R335" s="111">
        <f t="shared" ref="R335:V335" si="165">IF(R316=0,"",R316/R297)</f>
        <v>0.79588189399843268</v>
      </c>
      <c r="S335" s="111">
        <f t="shared" si="165"/>
        <v>0.80012168696382635</v>
      </c>
      <c r="T335" s="111">
        <f t="shared" si="165"/>
        <v>0.80421475169540202</v>
      </c>
      <c r="U335" s="111">
        <f t="shared" si="165"/>
        <v>0.8081327597144975</v>
      </c>
      <c r="V335" s="111">
        <f t="shared" si="165"/>
        <v>0.81184738254244559</v>
      </c>
      <c r="W335" s="111">
        <f t="shared" ref="W335:Y335" si="166">IF(W316=0,"",W316/W297)</f>
        <v>0.81526926614256301</v>
      </c>
      <c r="X335" s="111">
        <f t="shared" si="166"/>
        <v>0.81960874401639017</v>
      </c>
      <c r="Y335" s="111">
        <f t="shared" si="166"/>
        <v>0.82377874566025333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0.90522168775669831</v>
      </c>
      <c r="M336" s="111">
        <f t="shared" si="167"/>
        <v>0.90942878409298722</v>
      </c>
      <c r="N336" s="111">
        <f t="shared" si="167"/>
        <v>0.91663584803131393</v>
      </c>
      <c r="O336" s="111">
        <f t="shared" si="167"/>
        <v>0.91380514859791884</v>
      </c>
      <c r="P336" s="111">
        <f t="shared" si="167"/>
        <v>0.91356283500732116</v>
      </c>
      <c r="Q336" s="111">
        <f t="shared" si="167"/>
        <v>0.92083543196469242</v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>
        <f t="shared" si="168"/>
        <v>0.92224248267618392</v>
      </c>
      <c r="V336" s="111">
        <f t="shared" si="168"/>
        <v>0.92214311214038336</v>
      </c>
      <c r="W336" s="111">
        <f t="shared" ref="W336:Y336" si="169">IF(W317=0,"",W317/W298)</f>
        <v>0.92322005163162979</v>
      </c>
      <c r="X336" s="111">
        <f t="shared" si="169"/>
        <v>0.92528711000677566</v>
      </c>
      <c r="Y336" s="111">
        <f t="shared" si="169"/>
        <v>0.92784185029613364</v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0.76776788482354308</v>
      </c>
      <c r="M337" s="112">
        <f t="shared" si="170"/>
        <v>0.77068694583714725</v>
      </c>
      <c r="N337" s="112">
        <f t="shared" si="170"/>
        <v>0.7746361779472335</v>
      </c>
      <c r="O337" s="112">
        <f t="shared" si="170"/>
        <v>0.77980782987699215</v>
      </c>
      <c r="P337" s="112">
        <f t="shared" si="170"/>
        <v>0.7858361343354231</v>
      </c>
      <c r="Q337" s="112">
        <f t="shared" si="170"/>
        <v>0.79152370127789595</v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>
        <f t="shared" si="171"/>
        <v>0.8081327597144975</v>
      </c>
      <c r="V337" s="112">
        <f t="shared" si="171"/>
        <v>0.81184738254244559</v>
      </c>
      <c r="W337" s="112">
        <f t="shared" ref="W337:Y337" si="172">IF(W318=0,"",W318/W299)</f>
        <v>0.81526926614256312</v>
      </c>
      <c r="X337" s="112">
        <f t="shared" si="172"/>
        <v>0.81960874401639028</v>
      </c>
      <c r="Y337" s="112">
        <f t="shared" si="172"/>
        <v>0.82377874566025333</v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0.57663940680534598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0.58419945886333369</v>
      </c>
      <c r="I339" s="112">
        <f t="shared" si="176"/>
        <v>0.58603075041584718</v>
      </c>
      <c r="J339" s="112">
        <f t="shared" si="176"/>
        <v>0.58809751210514183</v>
      </c>
      <c r="K339" s="112">
        <f t="shared" si="176"/>
        <v>0.59049128885778601</v>
      </c>
      <c r="L339" s="112" t="str">
        <f t="shared" si="176"/>
        <v/>
      </c>
      <c r="M339" s="112">
        <f t="shared" si="176"/>
        <v>0.59847594585915886</v>
      </c>
      <c r="N339" s="112">
        <f t="shared" si="176"/>
        <v>0.60710368633484801</v>
      </c>
      <c r="O339" s="112">
        <f t="shared" si="176"/>
        <v>0.62025986902993158</v>
      </c>
      <c r="P339" s="112">
        <f t="shared" si="176"/>
        <v>0.63732075557394785</v>
      </c>
      <c r="Q339" s="112">
        <f t="shared" si="176"/>
        <v>0.65378088122369582</v>
      </c>
      <c r="R339" s="112">
        <f t="shared" ref="R339:V339" si="177">IF(R320=0,"",R320/R301)</f>
        <v>0.66492009603909086</v>
      </c>
      <c r="S339" s="112">
        <f t="shared" si="177"/>
        <v>0.67571207514380216</v>
      </c>
      <c r="T339" s="112">
        <f t="shared" si="177"/>
        <v>0.68642030271800825</v>
      </c>
      <c r="U339" s="112">
        <f t="shared" si="177"/>
        <v>0.69715242561315116</v>
      </c>
      <c r="V339" s="112">
        <f t="shared" si="177"/>
        <v>0.70769549228160544</v>
      </c>
      <c r="W339" s="112" t="str">
        <f t="shared" ref="W339:Y339" si="178">IF(W320=0,"",W320/W301)</f>
        <v/>
      </c>
      <c r="X339" s="112">
        <f t="shared" si="178"/>
        <v>0.72826389081315401</v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>
        <f t="shared" si="179"/>
        <v>0.81638216342019587</v>
      </c>
      <c r="N340" s="113">
        <f t="shared" si="179"/>
        <v>0.83178831043634649</v>
      </c>
      <c r="O340" s="113">
        <f t="shared" si="179"/>
        <v>0.83015574052583085</v>
      </c>
      <c r="P340" s="113">
        <f t="shared" si="179"/>
        <v>0.83494926883988951</v>
      </c>
      <c r="Q340" s="113">
        <f t="shared" si="179"/>
        <v>0.85284035259675706</v>
      </c>
      <c r="R340" s="113">
        <f t="shared" ref="R340:V340" si="180">IF(R321=0,"",R321/R302)</f>
        <v>0.84953887629601033</v>
      </c>
      <c r="S340" s="113">
        <f t="shared" si="180"/>
        <v>0.84762782797415837</v>
      </c>
      <c r="T340" s="113">
        <f t="shared" si="180"/>
        <v>0.86039460504462284</v>
      </c>
      <c r="U340" s="113">
        <f t="shared" si="180"/>
        <v>0.86636067971620012</v>
      </c>
      <c r="V340" s="113">
        <f t="shared" si="180"/>
        <v>0.86929104075915953</v>
      </c>
      <c r="W340" s="113" t="str">
        <f t="shared" ref="W340:Y340" si="181">IF(W321=0,"",W321/W302)</f>
        <v/>
      </c>
      <c r="X340" s="113">
        <f t="shared" si="181"/>
        <v>0.87959513627917474</v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>
        <f t="shared" si="182"/>
        <v>0.59847594585915886</v>
      </c>
      <c r="N341" s="111">
        <f t="shared" si="182"/>
        <v>0.60710368633484801</v>
      </c>
      <c r="O341" s="111">
        <f t="shared" si="182"/>
        <v>0.62025986902993158</v>
      </c>
      <c r="P341" s="111">
        <f t="shared" si="182"/>
        <v>0.63732075557394785</v>
      </c>
      <c r="Q341" s="111">
        <f t="shared" si="182"/>
        <v>0.65378088122369582</v>
      </c>
      <c r="R341" s="111">
        <f t="shared" ref="R341:V341" si="183">IF(R322=0,"",R322/R303)</f>
        <v>0.66492009603909086</v>
      </c>
      <c r="S341" s="111">
        <f t="shared" si="183"/>
        <v>0.67571207514380216</v>
      </c>
      <c r="T341" s="111">
        <f t="shared" si="183"/>
        <v>0.68642030271800825</v>
      </c>
      <c r="U341" s="111">
        <f t="shared" si="183"/>
        <v>0.69715242561315116</v>
      </c>
      <c r="V341" s="111">
        <f t="shared" si="183"/>
        <v>0.70769549228160544</v>
      </c>
      <c r="W341" s="111" t="str">
        <f t="shared" ref="W341:Y341" si="184">IF(W322=0,"",W322/W303)</f>
        <v/>
      </c>
      <c r="X341" s="111">
        <f t="shared" si="184"/>
        <v>0.72826389081315401</v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:Y342" si="187">IF(W323=0,"",W323/W304)</f>
        <v/>
      </c>
      <c r="X342" s="111">
        <f t="shared" si="187"/>
        <v>1</v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0.71169159204460408</v>
      </c>
      <c r="D343" s="124" t="str">
        <f t="shared" si="188"/>
        <v/>
      </c>
      <c r="E343" s="124">
        <f t="shared" si="188"/>
        <v>0.69842319913441864</v>
      </c>
      <c r="F343" s="124">
        <f t="shared" si="188"/>
        <v>0.71203051111423055</v>
      </c>
      <c r="G343" s="124">
        <f t="shared" si="188"/>
        <v>0.72260656732181439</v>
      </c>
      <c r="H343" s="124">
        <f t="shared" si="188"/>
        <v>0.72453922137068449</v>
      </c>
      <c r="I343" s="124">
        <f t="shared" si="188"/>
        <v>0.72847539074776879</v>
      </c>
      <c r="J343" s="124">
        <f t="shared" si="188"/>
        <v>0.71993271068719955</v>
      </c>
      <c r="K343" s="124">
        <f t="shared" si="188"/>
        <v>0.71619908603135707</v>
      </c>
      <c r="L343" s="124">
        <f t="shared" si="188"/>
        <v>0.72204697810894691</v>
      </c>
      <c r="M343" s="124">
        <f t="shared" si="188"/>
        <v>0.72077303086087197</v>
      </c>
      <c r="N343" s="124">
        <f t="shared" si="188"/>
        <v>0.73655200251646435</v>
      </c>
      <c r="O343" s="124">
        <f t="shared" si="188"/>
        <v>0.73446442007258517</v>
      </c>
      <c r="P343" s="124">
        <f t="shared" si="188"/>
        <v>0.74208928175649524</v>
      </c>
      <c r="Q343" s="124">
        <f t="shared" si="188"/>
        <v>0.74784126626765579</v>
      </c>
      <c r="R343" s="124">
        <f t="shared" ref="R343:V343" si="189">IF(R324=0,"",R324/R305)</f>
        <v>0.76285994662221435</v>
      </c>
      <c r="S343" s="124">
        <f t="shared" si="189"/>
        <v>0.7918110101697764</v>
      </c>
      <c r="T343" s="124">
        <f t="shared" si="189"/>
        <v>0.81092622447166951</v>
      </c>
      <c r="U343" s="124">
        <f t="shared" si="189"/>
        <v>0.82130060862855803</v>
      </c>
      <c r="V343" s="124">
        <f t="shared" si="189"/>
        <v>0.83338756064861463</v>
      </c>
      <c r="W343" s="124">
        <f t="shared" ref="W343:Y343" si="190">IF(W324=0,"",W324/W305)</f>
        <v>0.84230205872266051</v>
      </c>
      <c r="X343" s="124">
        <f t="shared" si="190"/>
        <v>0.86245784431676831</v>
      </c>
      <c r="Y343" s="124">
        <f t="shared" si="190"/>
        <v>0.87696779984250017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0.56700199689254016</v>
      </c>
      <c r="D344" s="111" t="str">
        <f t="shared" si="191"/>
        <v/>
      </c>
      <c r="E344" s="111">
        <f t="shared" si="191"/>
        <v>0.56817123348900234</v>
      </c>
      <c r="F344" s="111">
        <f t="shared" si="191"/>
        <v>0.56875588529765031</v>
      </c>
      <c r="G344" s="111">
        <f t="shared" si="191"/>
        <v>0.56934058560234868</v>
      </c>
      <c r="H344" s="111">
        <f t="shared" si="191"/>
        <v>0.56992532934663753</v>
      </c>
      <c r="I344" s="111">
        <f t="shared" si="191"/>
        <v>0.5705101267105942</v>
      </c>
      <c r="J344" s="111">
        <f t="shared" si="191"/>
        <v>0.5710950193984059</v>
      </c>
      <c r="K344" s="111">
        <f t="shared" si="191"/>
        <v>0.57168004286959995</v>
      </c>
      <c r="L344" s="111">
        <f t="shared" si="191"/>
        <v>0.57226520661105373</v>
      </c>
      <c r="M344" s="111">
        <f t="shared" si="191"/>
        <v>0.57270960507519653</v>
      </c>
      <c r="N344" s="111">
        <f t="shared" si="191"/>
        <v>0.57295800291287291</v>
      </c>
      <c r="O344" s="111">
        <f t="shared" si="191"/>
        <v>0.57310646377535357</v>
      </c>
      <c r="P344" s="111">
        <f t="shared" si="191"/>
        <v>0.57352071926969361</v>
      </c>
      <c r="Q344" s="111">
        <f t="shared" si="191"/>
        <v>0.57520683590360422</v>
      </c>
      <c r="R344" s="111">
        <f t="shared" ref="R344:V344" si="192">IF(R325=0,"",R325/R306)</f>
        <v>0.57963584444531813</v>
      </c>
      <c r="S344" s="111">
        <f t="shared" si="192"/>
        <v>0.58588346709401951</v>
      </c>
      <c r="T344" s="111">
        <f t="shared" si="192"/>
        <v>0.59273833412139243</v>
      </c>
      <c r="U344" s="111">
        <f t="shared" si="192"/>
        <v>0.59898907579913918</v>
      </c>
      <c r="V344" s="111">
        <f t="shared" si="192"/>
        <v>0.60342432239895238</v>
      </c>
      <c r="W344" s="111">
        <f t="shared" ref="W344:Y344" si="193">IF(W325=0,"",W325/W306)</f>
        <v>0.60555593558908805</v>
      </c>
      <c r="X344" s="111">
        <f t="shared" si="193"/>
        <v>0.60595630728815852</v>
      </c>
      <c r="Y344" s="111">
        <f t="shared" si="193"/>
        <v>0.60599634445806561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0.73856997355405796</v>
      </c>
      <c r="D345" s="45" t="str">
        <f t="shared" si="194"/>
        <v/>
      </c>
      <c r="E345" s="45">
        <f t="shared" si="194"/>
        <v>0.74136654552803982</v>
      </c>
      <c r="F345" s="45">
        <f t="shared" si="194"/>
        <v>0.7428058203400375</v>
      </c>
      <c r="G345" s="45">
        <f t="shared" si="194"/>
        <v>0.74430441390431878</v>
      </c>
      <c r="H345" s="45">
        <f t="shared" si="194"/>
        <v>0.74585614132728084</v>
      </c>
      <c r="I345" s="45">
        <f t="shared" si="194"/>
        <v>0.74747345454100267</v>
      </c>
      <c r="J345" s="45">
        <f t="shared" si="194"/>
        <v>0.74920736471607507</v>
      </c>
      <c r="K345" s="45">
        <f t="shared" si="194"/>
        <v>0.75110124476503426</v>
      </c>
      <c r="L345" s="45">
        <f t="shared" si="194"/>
        <v>0.7531666987201826</v>
      </c>
      <c r="M345" s="45">
        <f t="shared" si="194"/>
        <v>0.75611984145685784</v>
      </c>
      <c r="N345" s="45">
        <f t="shared" si="194"/>
        <v>0.76016454407380685</v>
      </c>
      <c r="O345" s="45">
        <f t="shared" si="194"/>
        <v>0.76578425358610736</v>
      </c>
      <c r="P345" s="45">
        <f t="shared" si="194"/>
        <v>0.77321608588897361</v>
      </c>
      <c r="Q345" s="45">
        <f t="shared" si="194"/>
        <v>0.78283294937649139</v>
      </c>
      <c r="R345" s="45">
        <f t="shared" ref="R345:V345" si="195">IF(R326=0,"",R326/R307)</f>
        <v>0.79591920134788685</v>
      </c>
      <c r="S345" s="45">
        <f t="shared" si="195"/>
        <v>0.81229437444786434</v>
      </c>
      <c r="T345" s="45">
        <f t="shared" si="195"/>
        <v>0.82992314751722507</v>
      </c>
      <c r="U345" s="45">
        <f t="shared" si="195"/>
        <v>0.84677019939681764</v>
      </c>
      <c r="V345" s="45">
        <f t="shared" si="195"/>
        <v>0.86080020892746889</v>
      </c>
      <c r="W345" s="45">
        <f t="shared" ref="W345:Y345" si="196">IF(W326=0,"",W326/W307)</f>
        <v>0.87130601265524765</v>
      </c>
      <c r="X345" s="45">
        <f t="shared" si="196"/>
        <v>0.87895070553873944</v>
      </c>
      <c r="Y345" s="45">
        <f t="shared" si="196"/>
        <v>0.88572998726694319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0.50712229440187817</v>
      </c>
      <c r="D347" s="117">
        <f t="shared" si="197"/>
        <v>0</v>
      </c>
      <c r="E347" s="117">
        <f t="shared" si="197"/>
        <v>0.13821253071521064</v>
      </c>
      <c r="F347" s="117">
        <f t="shared" si="197"/>
        <v>0.52352171326583474</v>
      </c>
      <c r="G347" s="117">
        <f t="shared" si="197"/>
        <v>0.5087997852739502</v>
      </c>
      <c r="H347" s="117">
        <f t="shared" si="197"/>
        <v>0.32416920097858448</v>
      </c>
      <c r="I347" s="117">
        <f t="shared" si="197"/>
        <v>0.31394058941074193</v>
      </c>
      <c r="J347" s="117">
        <f t="shared" si="197"/>
        <v>0.33959701745158144</v>
      </c>
      <c r="K347" s="117">
        <f t="shared" si="197"/>
        <v>0.58215107137525257</v>
      </c>
      <c r="L347" s="117">
        <f t="shared" si="197"/>
        <v>0.36863934115136238</v>
      </c>
      <c r="M347" s="117">
        <f t="shared" si="197"/>
        <v>0.59772428176457337</v>
      </c>
      <c r="N347" s="117">
        <f t="shared" si="197"/>
        <v>0.71618927198314275</v>
      </c>
      <c r="O347" s="117">
        <f t="shared" si="197"/>
        <v>0.75590036439429731</v>
      </c>
      <c r="P347" s="117">
        <f t="shared" si="197"/>
        <v>0.59287662347713721</v>
      </c>
      <c r="Q347" s="117">
        <f t="shared" si="197"/>
        <v>1.0863270241661895</v>
      </c>
      <c r="R347" s="117">
        <f t="shared" ref="R347:V347" si="198">R348+R351+R353+R362</f>
        <v>0.38604388683533658</v>
      </c>
      <c r="S347" s="117">
        <f t="shared" si="198"/>
        <v>0.23690594356847916</v>
      </c>
      <c r="T347" s="117">
        <f t="shared" si="198"/>
        <v>0.12192581463617656</v>
      </c>
      <c r="U347" s="117">
        <f t="shared" si="198"/>
        <v>0.22842774918285605</v>
      </c>
      <c r="V347" s="117">
        <f t="shared" si="198"/>
        <v>0.27024453686902827</v>
      </c>
      <c r="W347" s="117">
        <f t="shared" ref="W347:Y347" si="199">W348+W351+W353+W362</f>
        <v>0.31738636269479087</v>
      </c>
      <c r="X347" s="117">
        <f t="shared" si="199"/>
        <v>0.24219906629545915</v>
      </c>
      <c r="Y347" s="117">
        <f t="shared" si="199"/>
        <v>0.13809869755456713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0.50712229440187817</v>
      </c>
      <c r="D362" s="122">
        <v>0</v>
      </c>
      <c r="E362" s="122">
        <v>0.13821253071521064</v>
      </c>
      <c r="F362" s="122">
        <v>0.52352171326583474</v>
      </c>
      <c r="G362" s="122">
        <v>0.5087997852739502</v>
      </c>
      <c r="H362" s="122">
        <v>0.32416920097858448</v>
      </c>
      <c r="I362" s="122">
        <v>0.31394058941074193</v>
      </c>
      <c r="J362" s="122">
        <v>0.33959701745158144</v>
      </c>
      <c r="K362" s="122">
        <v>0.58215107137525257</v>
      </c>
      <c r="L362" s="122">
        <v>0.36863934115136238</v>
      </c>
      <c r="M362" s="122">
        <v>0.59772428176457337</v>
      </c>
      <c r="N362" s="122">
        <v>0.71618927198314275</v>
      </c>
      <c r="O362" s="122">
        <v>0.75590036439429731</v>
      </c>
      <c r="P362" s="122">
        <v>0.59287662347713721</v>
      </c>
      <c r="Q362" s="122">
        <v>1.0863270241661895</v>
      </c>
      <c r="R362" s="122">
        <v>0.38604388683533658</v>
      </c>
      <c r="S362" s="122">
        <v>0.23690594356847916</v>
      </c>
      <c r="T362" s="122">
        <v>0.12192581463617656</v>
      </c>
      <c r="U362" s="122">
        <v>0.22842774918285605</v>
      </c>
      <c r="V362" s="122">
        <v>0.27024453686902827</v>
      </c>
      <c r="W362" s="122">
        <v>0.31738636269479087</v>
      </c>
      <c r="X362" s="122">
        <v>0.24219906629545915</v>
      </c>
      <c r="Y362" s="122">
        <v>0.13809869755456713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0.50712229440187817</v>
      </c>
      <c r="D363" s="98">
        <v>0</v>
      </c>
      <c r="E363" s="98">
        <v>0.13821253071521064</v>
      </c>
      <c r="F363" s="98">
        <v>0.52352171326583474</v>
      </c>
      <c r="G363" s="98">
        <v>0.5087997852739502</v>
      </c>
      <c r="H363" s="98">
        <v>0.32416920097858448</v>
      </c>
      <c r="I363" s="98">
        <v>0.31394058941074193</v>
      </c>
      <c r="J363" s="98">
        <v>0.33959701745158144</v>
      </c>
      <c r="K363" s="98">
        <v>0.58215107137525257</v>
      </c>
      <c r="L363" s="98">
        <v>0.36863934115136238</v>
      </c>
      <c r="M363" s="98">
        <v>0.59772428176457337</v>
      </c>
      <c r="N363" s="98">
        <v>0.71618927198314275</v>
      </c>
      <c r="O363" s="98">
        <v>0.75590036439429731</v>
      </c>
      <c r="P363" s="98">
        <v>0.59287662347713721</v>
      </c>
      <c r="Q363" s="98">
        <v>1.0863270241661895</v>
      </c>
      <c r="R363" s="98">
        <v>0.38604388683533658</v>
      </c>
      <c r="S363" s="98">
        <v>0.23690594356847916</v>
      </c>
      <c r="T363" s="98">
        <v>0.12192581463617656</v>
      </c>
      <c r="U363" s="98">
        <v>0.22842774918285605</v>
      </c>
      <c r="V363" s="98">
        <v>0.27024453686902827</v>
      </c>
      <c r="W363" s="98">
        <v>0.31738636269479087</v>
      </c>
      <c r="X363" s="98">
        <v>0.24219906629545915</v>
      </c>
      <c r="Y363" s="98">
        <v>0.13809869755456713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5486.5249364685224</v>
      </c>
      <c r="D366" s="117">
        <f t="shared" si="204"/>
        <v>0</v>
      </c>
      <c r="E366" s="117">
        <f t="shared" si="204"/>
        <v>5977.4115197417013</v>
      </c>
      <c r="F366" s="117">
        <f t="shared" si="204"/>
        <v>5507.7829676640085</v>
      </c>
      <c r="G366" s="117">
        <f t="shared" si="204"/>
        <v>5683.2970493224821</v>
      </c>
      <c r="H366" s="117">
        <f t="shared" si="204"/>
        <v>5685.4947795920161</v>
      </c>
      <c r="I366" s="117">
        <f t="shared" si="204"/>
        <v>5447.2016447865808</v>
      </c>
      <c r="J366" s="117">
        <f t="shared" si="204"/>
        <v>5304.8379460476681</v>
      </c>
      <c r="K366" s="117">
        <f t="shared" si="204"/>
        <v>5655.5840636839603</v>
      </c>
      <c r="L366" s="117">
        <f t="shared" si="204"/>
        <v>5708.3576260211003</v>
      </c>
      <c r="M366" s="117">
        <f t="shared" si="204"/>
        <v>6064.615613094591</v>
      </c>
      <c r="N366" s="117">
        <f t="shared" si="204"/>
        <v>6213.5887806271976</v>
      </c>
      <c r="O366" s="117">
        <f t="shared" si="204"/>
        <v>5654.8137608344496</v>
      </c>
      <c r="P366" s="117">
        <f t="shared" si="204"/>
        <v>5335.0960352653074</v>
      </c>
      <c r="Q366" s="117">
        <f t="shared" si="204"/>
        <v>5335.7430765399404</v>
      </c>
      <c r="R366" s="117">
        <f t="shared" ref="R366:V366" si="205">R367+R370+R372+R381</f>
        <v>5163.905040910995</v>
      </c>
      <c r="S366" s="117">
        <f t="shared" si="205"/>
        <v>5246.3082662114766</v>
      </c>
      <c r="T366" s="117">
        <f t="shared" si="205"/>
        <v>4941.4702555208869</v>
      </c>
      <c r="U366" s="117">
        <f t="shared" si="205"/>
        <v>4650.9916218883172</v>
      </c>
      <c r="V366" s="117">
        <f t="shared" si="205"/>
        <v>4804.3335631576492</v>
      </c>
      <c r="W366" s="117">
        <f t="shared" ref="W366:Y366" si="206">W367+W370+W372+W381</f>
        <v>4641.0889654859093</v>
      </c>
      <c r="X366" s="117">
        <f t="shared" si="206"/>
        <v>3878.6907011280682</v>
      </c>
      <c r="Y366" s="117">
        <f t="shared" si="206"/>
        <v>3384.4751376427444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3754.8435420135384</v>
      </c>
      <c r="D367" s="122">
        <f t="shared" si="207"/>
        <v>0</v>
      </c>
      <c r="E367" s="122">
        <f t="shared" si="207"/>
        <v>4348.4448775639967</v>
      </c>
      <c r="F367" s="122">
        <f t="shared" si="207"/>
        <v>3849.4664912788508</v>
      </c>
      <c r="G367" s="122">
        <f t="shared" si="207"/>
        <v>3947.3539351448444</v>
      </c>
      <c r="H367" s="122">
        <f t="shared" si="207"/>
        <v>3956.9934626467721</v>
      </c>
      <c r="I367" s="122">
        <f t="shared" si="207"/>
        <v>3662.667428523881</v>
      </c>
      <c r="J367" s="122">
        <f t="shared" si="207"/>
        <v>3505.2768297354637</v>
      </c>
      <c r="K367" s="122">
        <f t="shared" si="207"/>
        <v>3667.715159898386</v>
      </c>
      <c r="L367" s="122">
        <f t="shared" si="207"/>
        <v>3825.5479113570877</v>
      </c>
      <c r="M367" s="122">
        <f t="shared" si="207"/>
        <v>4099.0144900261075</v>
      </c>
      <c r="N367" s="122">
        <f t="shared" si="207"/>
        <v>4259.6211215376916</v>
      </c>
      <c r="O367" s="122">
        <f t="shared" si="207"/>
        <v>3874.0335383102315</v>
      </c>
      <c r="P367" s="122">
        <f t="shared" si="207"/>
        <v>3522.2137857165762</v>
      </c>
      <c r="Q367" s="122">
        <f t="shared" si="207"/>
        <v>3421.9496323610847</v>
      </c>
      <c r="R367" s="122">
        <f t="shared" ref="R367:V367" si="208">SUM(R368:R369)</f>
        <v>3315.7647673236279</v>
      </c>
      <c r="S367" s="122">
        <f t="shared" si="208"/>
        <v>3321.5569449378077</v>
      </c>
      <c r="T367" s="122">
        <f t="shared" si="208"/>
        <v>3016.2325303577882</v>
      </c>
      <c r="U367" s="122">
        <f t="shared" si="208"/>
        <v>2788.2540611470381</v>
      </c>
      <c r="V367" s="122">
        <f t="shared" si="208"/>
        <v>2884.0105704269758</v>
      </c>
      <c r="W367" s="122">
        <f t="shared" ref="W367:Y367" si="209">SUM(W368:W369)</f>
        <v>2648.6281644637234</v>
      </c>
      <c r="X367" s="122">
        <f t="shared" si="209"/>
        <v>1862.3408618790945</v>
      </c>
      <c r="Y367" s="122">
        <f t="shared" si="209"/>
        <v>1388.9266462467854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3743.0979844945687</v>
      </c>
      <c r="D368" s="98">
        <v>0</v>
      </c>
      <c r="E368" s="98">
        <v>4335.0599590573311</v>
      </c>
      <c r="F368" s="98">
        <v>3837.7527834392922</v>
      </c>
      <c r="G368" s="98">
        <v>3935.5421972256258</v>
      </c>
      <c r="H368" s="98">
        <v>3945.2464206417399</v>
      </c>
      <c r="I368" s="98">
        <v>3651.9911864020955</v>
      </c>
      <c r="J368" s="98">
        <v>3495.0880815177416</v>
      </c>
      <c r="K368" s="98">
        <v>3657.1629670731427</v>
      </c>
      <c r="L368" s="98">
        <v>3814.5399847646163</v>
      </c>
      <c r="M368" s="98">
        <v>4087.2337285937006</v>
      </c>
      <c r="N368" s="98">
        <v>4247.6897147748186</v>
      </c>
      <c r="O368" s="98">
        <v>3863.1104615685263</v>
      </c>
      <c r="P368" s="98">
        <v>3512.3675286501107</v>
      </c>
      <c r="Q368" s="98">
        <v>3412.3619626882187</v>
      </c>
      <c r="R368" s="98">
        <v>3306.5057903291595</v>
      </c>
      <c r="S368" s="98">
        <v>3312.2357921600951</v>
      </c>
      <c r="T368" s="98">
        <v>3007.7868160572198</v>
      </c>
      <c r="U368" s="98">
        <v>2780.4559512815558</v>
      </c>
      <c r="V368" s="98">
        <v>2875.8861014139911</v>
      </c>
      <c r="W368" s="98">
        <v>2641.1215867680298</v>
      </c>
      <c r="X368" s="98">
        <v>1857.0553288846936</v>
      </c>
      <c r="Y368" s="98">
        <v>1384.9522591172529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11.745557518969704</v>
      </c>
      <c r="D369" s="98">
        <v>0</v>
      </c>
      <c r="E369" s="98">
        <v>13.384918506665443</v>
      </c>
      <c r="F369" s="98">
        <v>11.713707839558667</v>
      </c>
      <c r="G369" s="98">
        <v>11.811737919218666</v>
      </c>
      <c r="H369" s="98">
        <v>11.747042005032224</v>
      </c>
      <c r="I369" s="98">
        <v>10.67624212178546</v>
      </c>
      <c r="J369" s="98">
        <v>10.188748217722043</v>
      </c>
      <c r="K369" s="98">
        <v>10.552192825243369</v>
      </c>
      <c r="L369" s="98">
        <v>11.00792659247143</v>
      </c>
      <c r="M369" s="98">
        <v>11.780761432407092</v>
      </c>
      <c r="N369" s="98">
        <v>11.931406762872603</v>
      </c>
      <c r="O369" s="98">
        <v>10.92307674170547</v>
      </c>
      <c r="P369" s="98">
        <v>9.8462570664655331</v>
      </c>
      <c r="Q369" s="98">
        <v>9.5876696728658128</v>
      </c>
      <c r="R369" s="98">
        <v>9.258976994468302</v>
      </c>
      <c r="S369" s="98">
        <v>9.3211527777126602</v>
      </c>
      <c r="T369" s="98">
        <v>8.4457143005682376</v>
      </c>
      <c r="U369" s="98">
        <v>7.7981098654824921</v>
      </c>
      <c r="V369" s="98">
        <v>8.1244690129847204</v>
      </c>
      <c r="W369" s="98">
        <v>7.506577695693446</v>
      </c>
      <c r="X369" s="98">
        <v>5.2855329944009828</v>
      </c>
      <c r="Y369" s="98">
        <v>3.9743871295324973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36.716866787588899</v>
      </c>
      <c r="D370" s="122">
        <f t="shared" si="210"/>
        <v>0</v>
      </c>
      <c r="E370" s="122">
        <f t="shared" si="210"/>
        <v>37.682282482342636</v>
      </c>
      <c r="F370" s="122">
        <f t="shared" si="210"/>
        <v>19.663022535497454</v>
      </c>
      <c r="G370" s="122">
        <f t="shared" si="210"/>
        <v>19.643250805556828</v>
      </c>
      <c r="H370" s="122">
        <f t="shared" si="210"/>
        <v>19.878347566247466</v>
      </c>
      <c r="I370" s="122">
        <f t="shared" si="210"/>
        <v>31.122849168085374</v>
      </c>
      <c r="J370" s="122">
        <f t="shared" si="210"/>
        <v>21.593493938013911</v>
      </c>
      <c r="K370" s="122">
        <f t="shared" si="210"/>
        <v>56.313593731702944</v>
      </c>
      <c r="L370" s="122">
        <f t="shared" si="210"/>
        <v>19.718288724088797</v>
      </c>
      <c r="M370" s="122">
        <f t="shared" si="210"/>
        <v>23.965826022313109</v>
      </c>
      <c r="N370" s="122">
        <f t="shared" si="210"/>
        <v>112.3789653399438</v>
      </c>
      <c r="O370" s="122">
        <f t="shared" si="210"/>
        <v>20.196391550697673</v>
      </c>
      <c r="P370" s="122">
        <f t="shared" si="210"/>
        <v>45.206786143777478</v>
      </c>
      <c r="Q370" s="122">
        <f t="shared" si="210"/>
        <v>23.667754622938752</v>
      </c>
      <c r="R370" s="122">
        <f t="shared" si="210"/>
        <v>48.546367219642377</v>
      </c>
      <c r="S370" s="122">
        <f t="shared" si="210"/>
        <v>57.250072078272453</v>
      </c>
      <c r="T370" s="122">
        <f t="shared" si="210"/>
        <v>44.744680168332323</v>
      </c>
      <c r="U370" s="122">
        <f t="shared" si="210"/>
        <v>35.992194111408672</v>
      </c>
      <c r="V370" s="122">
        <f t="shared" si="210"/>
        <v>38.543706597166157</v>
      </c>
      <c r="W370" s="122">
        <f t="shared" si="210"/>
        <v>19.808833712669017</v>
      </c>
      <c r="X370" s="122">
        <f t="shared" si="210"/>
        <v>48.261734465019074</v>
      </c>
      <c r="Y370" s="122">
        <f t="shared" si="210"/>
        <v>28.256550107774238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36.716866787588899</v>
      </c>
      <c r="D371" s="98">
        <f>RES_hhdet_in_fech!D129</f>
        <v>0</v>
      </c>
      <c r="E371" s="98">
        <f>RES_hhdet_in_fech!E129</f>
        <v>37.682282482342636</v>
      </c>
      <c r="F371" s="98">
        <f>RES_hhdet_in_fech!F129</f>
        <v>19.663022535497454</v>
      </c>
      <c r="G371" s="98">
        <f>RES_hhdet_in_fech!G129</f>
        <v>19.643250805556828</v>
      </c>
      <c r="H371" s="98">
        <f>RES_hhdet_in_fech!H129</f>
        <v>19.878347566247466</v>
      </c>
      <c r="I371" s="98">
        <f>RES_hhdet_in_fech!I129</f>
        <v>31.122849168085374</v>
      </c>
      <c r="J371" s="98">
        <f>RES_hhdet_in_fech!J129</f>
        <v>21.593493938013911</v>
      </c>
      <c r="K371" s="98">
        <f>RES_hhdet_in_fech!K129</f>
        <v>56.313593731702944</v>
      </c>
      <c r="L371" s="98">
        <f>RES_hhdet_in_fech!L129</f>
        <v>19.718288724088797</v>
      </c>
      <c r="M371" s="98">
        <f>RES_hhdet_in_fech!M129</f>
        <v>23.965826022313109</v>
      </c>
      <c r="N371" s="98">
        <f>RES_hhdet_in_fech!N129</f>
        <v>112.3789653399438</v>
      </c>
      <c r="O371" s="98">
        <f>RES_hhdet_in_fech!O129</f>
        <v>20.196391550697673</v>
      </c>
      <c r="P371" s="98">
        <f>RES_hhdet_in_fech!P129</f>
        <v>45.206786143777478</v>
      </c>
      <c r="Q371" s="98">
        <f>RES_hhdet_in_fech!Q129</f>
        <v>23.667754622938752</v>
      </c>
      <c r="R371" s="98">
        <f>RES_hhdet_in_fech!R129</f>
        <v>48.546367219642377</v>
      </c>
      <c r="S371" s="98">
        <f>RES_hhdet_in_fech!S129</f>
        <v>57.250072078272453</v>
      </c>
      <c r="T371" s="98">
        <f>RES_hhdet_in_fech!T129</f>
        <v>44.744680168332323</v>
      </c>
      <c r="U371" s="98">
        <f>RES_hhdet_in_fech!U129</f>
        <v>35.992194111408672</v>
      </c>
      <c r="V371" s="98">
        <f>RES_hhdet_in_fech!V129</f>
        <v>38.543706597166157</v>
      </c>
      <c r="W371" s="98">
        <f>RES_hhdet_in_fech!W129</f>
        <v>19.808833712669017</v>
      </c>
      <c r="X371" s="98">
        <f>RES_hhdet_in_fech!X129</f>
        <v>48.261734465019074</v>
      </c>
      <c r="Y371" s="98">
        <f>RES_hhdet_in_fech!Y129</f>
        <v>28.256550107774238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1047.5917172926927</v>
      </c>
      <c r="D372" s="122">
        <v>0</v>
      </c>
      <c r="E372" s="122">
        <v>918.98462004152304</v>
      </c>
      <c r="F372" s="122">
        <v>949.57616955129151</v>
      </c>
      <c r="G372" s="122">
        <v>1034.8478561908717</v>
      </c>
      <c r="H372" s="122">
        <v>1016.7581558709397</v>
      </c>
      <c r="I372" s="122">
        <v>1048.2188308889479</v>
      </c>
      <c r="J372" s="122">
        <v>1055.5737815722514</v>
      </c>
      <c r="K372" s="122">
        <v>1189.9299899802343</v>
      </c>
      <c r="L372" s="122">
        <v>1143.9593598679896</v>
      </c>
      <c r="M372" s="122">
        <v>1162.6845249794208</v>
      </c>
      <c r="N372" s="122">
        <v>1135.1616626785722</v>
      </c>
      <c r="O372" s="122">
        <v>1071.1295796283289</v>
      </c>
      <c r="P372" s="122">
        <v>1092.176891933809</v>
      </c>
      <c r="Q372" s="122">
        <v>1138.7712160321607</v>
      </c>
      <c r="R372" s="122">
        <v>1065.4279174661747</v>
      </c>
      <c r="S372" s="122">
        <v>1132.7422902881847</v>
      </c>
      <c r="T372" s="122">
        <v>1168.4083566476309</v>
      </c>
      <c r="U372" s="122">
        <v>1125.0165290998841</v>
      </c>
      <c r="V372" s="122">
        <v>1148.7143323032446</v>
      </c>
      <c r="W372" s="122">
        <v>1202.9402135986081</v>
      </c>
      <c r="X372" s="122">
        <v>1227.9389930044031</v>
      </c>
      <c r="Y372" s="122">
        <v>1245.8702880569354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1024.4595291804978</v>
      </c>
      <c r="D373" s="98">
        <v>0</v>
      </c>
      <c r="E373" s="98">
        <v>918.98462004152304</v>
      </c>
      <c r="F373" s="98">
        <v>949.57616955129151</v>
      </c>
      <c r="G373" s="98">
        <v>1034.8478561908717</v>
      </c>
      <c r="H373" s="98">
        <v>990.27866379883176</v>
      </c>
      <c r="I373" s="98">
        <v>1000.9053678841755</v>
      </c>
      <c r="J373" s="98">
        <v>1038.4394736463069</v>
      </c>
      <c r="K373" s="98">
        <v>1171.853769253745</v>
      </c>
      <c r="L373" s="98">
        <v>1145.6230651830015</v>
      </c>
      <c r="M373" s="98">
        <v>1160.2288369544324</v>
      </c>
      <c r="N373" s="98">
        <v>1124.5177478051326</v>
      </c>
      <c r="O373" s="98">
        <v>1044.4466754901698</v>
      </c>
      <c r="P373" s="98">
        <v>1025.868001693522</v>
      </c>
      <c r="Q373" s="98">
        <v>1135.0344007797626</v>
      </c>
      <c r="R373" s="98">
        <v>1048.6221609465274</v>
      </c>
      <c r="S373" s="98">
        <v>1122.3437789223385</v>
      </c>
      <c r="T373" s="98">
        <v>1131.8599752408363</v>
      </c>
      <c r="U373" s="98">
        <v>1095.8815894917541</v>
      </c>
      <c r="V373" s="98">
        <v>1126.3320648714023</v>
      </c>
      <c r="W373" s="98">
        <v>1203.0964061684808</v>
      </c>
      <c r="X373" s="98">
        <v>1211.7612096135763</v>
      </c>
      <c r="Y373" s="98">
        <v>1246.0943410751156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975.11926578985083</v>
      </c>
      <c r="M374" s="98">
        <v>986.06251019348497</v>
      </c>
      <c r="N374" s="98">
        <v>951.8482473809471</v>
      </c>
      <c r="O374" s="98">
        <v>891.69370939243311</v>
      </c>
      <c r="P374" s="98">
        <v>882.78686523251463</v>
      </c>
      <c r="Q374" s="98">
        <v>976.76796132680477</v>
      </c>
      <c r="R374" s="98">
        <v>0</v>
      </c>
      <c r="S374" s="98">
        <v>0</v>
      </c>
      <c r="T374" s="98">
        <v>0</v>
      </c>
      <c r="U374" s="98">
        <v>958.25268397571551</v>
      </c>
      <c r="V374" s="98">
        <v>988.34674348667772</v>
      </c>
      <c r="W374" s="98">
        <v>1058.7744716063073</v>
      </c>
      <c r="X374" s="98">
        <v>1071.6299793583346</v>
      </c>
      <c r="Y374" s="98">
        <v>1105.9153097238004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397.96458890823931</v>
      </c>
      <c r="M375" s="101">
        <v>389.46269689958496</v>
      </c>
      <c r="N375" s="101">
        <v>352.09742727567743</v>
      </c>
      <c r="O375" s="101">
        <v>349.05603925114428</v>
      </c>
      <c r="P375" s="101">
        <v>356.29537077455575</v>
      </c>
      <c r="Q375" s="101">
        <v>370.90745664205355</v>
      </c>
      <c r="R375" s="101">
        <v>0</v>
      </c>
      <c r="S375" s="101">
        <v>0</v>
      </c>
      <c r="T375" s="101">
        <v>0</v>
      </c>
      <c r="U375" s="101">
        <v>388.34847243312851</v>
      </c>
      <c r="V375" s="101">
        <v>408.97438799340034</v>
      </c>
      <c r="W375" s="101">
        <v>440.06023018572046</v>
      </c>
      <c r="X375" s="101">
        <v>443.83843509862288</v>
      </c>
      <c r="Y375" s="101">
        <v>452.84436759822142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577.15467688161164</v>
      </c>
      <c r="M376" s="104">
        <v>596.59981329389996</v>
      </c>
      <c r="N376" s="104">
        <v>599.75082010526955</v>
      </c>
      <c r="O376" s="104">
        <v>542.63767014128882</v>
      </c>
      <c r="P376" s="104">
        <v>526.49149445795899</v>
      </c>
      <c r="Q376" s="104">
        <v>605.86050468475116</v>
      </c>
      <c r="R376" s="104">
        <v>0</v>
      </c>
      <c r="S376" s="104">
        <v>0</v>
      </c>
      <c r="T376" s="104">
        <v>0</v>
      </c>
      <c r="U376" s="104">
        <v>569.90421154258684</v>
      </c>
      <c r="V376" s="104">
        <v>579.3723554932775</v>
      </c>
      <c r="W376" s="104">
        <v>618.71424142058686</v>
      </c>
      <c r="X376" s="104">
        <v>627.79154425971171</v>
      </c>
      <c r="Y376" s="104">
        <v>653.07094212557911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1150.4955996571407</v>
      </c>
      <c r="D377" s="101">
        <v>0</v>
      </c>
      <c r="E377" s="101">
        <v>0</v>
      </c>
      <c r="F377" s="101">
        <v>0</v>
      </c>
      <c r="G377" s="101">
        <v>0</v>
      </c>
      <c r="H377" s="101">
        <v>1302.2235728254727</v>
      </c>
      <c r="I377" s="101">
        <v>1273.3682281845297</v>
      </c>
      <c r="J377" s="101">
        <v>1413.6361190298994</v>
      </c>
      <c r="K377" s="101">
        <v>1456.270053563183</v>
      </c>
      <c r="L377" s="101">
        <v>0</v>
      </c>
      <c r="M377" s="101">
        <v>1557.8934043749043</v>
      </c>
      <c r="N377" s="101">
        <v>1412.4656241924483</v>
      </c>
      <c r="O377" s="101">
        <v>1350.94098454498</v>
      </c>
      <c r="P377" s="101">
        <v>1323.9898105524785</v>
      </c>
      <c r="Q377" s="101">
        <v>1267.77877833406</v>
      </c>
      <c r="R377" s="101">
        <v>1274.068365616185</v>
      </c>
      <c r="S377" s="101">
        <v>1321.2577146636049</v>
      </c>
      <c r="T377" s="101">
        <v>1314.1152587310128</v>
      </c>
      <c r="U377" s="101">
        <v>1285.4380657275683</v>
      </c>
      <c r="V377" s="101">
        <v>1336.8674185827949</v>
      </c>
      <c r="W377" s="101">
        <v>0</v>
      </c>
      <c r="X377" s="101">
        <v>1378.3436716480655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1143.4362648535478</v>
      </c>
      <c r="N378" s="104">
        <v>1030.8284678619325</v>
      </c>
      <c r="O378" s="104">
        <v>1008.8136170079199</v>
      </c>
      <c r="P378" s="104">
        <v>1009.5722385228619</v>
      </c>
      <c r="Q378" s="104">
        <v>969.08804335267632</v>
      </c>
      <c r="R378" s="104">
        <v>994.54887766678553</v>
      </c>
      <c r="S378" s="104">
        <v>1051.6319382798056</v>
      </c>
      <c r="T378" s="104">
        <v>1049.3204409949999</v>
      </c>
      <c r="U378" s="104">
        <v>1034.7969107590322</v>
      </c>
      <c r="V378" s="104">
        <v>1087.7946119387368</v>
      </c>
      <c r="W378" s="104">
        <v>0</v>
      </c>
      <c r="X378" s="104">
        <v>1140.9292173730105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522.89592878451822</v>
      </c>
      <c r="N379" s="98">
        <v>441.33119145817949</v>
      </c>
      <c r="O379" s="98">
        <v>451.20646398490214</v>
      </c>
      <c r="P379" s="98">
        <v>459.44354050600396</v>
      </c>
      <c r="Q379" s="98">
        <v>411.90866427749398</v>
      </c>
      <c r="R379" s="98">
        <v>446.58285962068197</v>
      </c>
      <c r="S379" s="98">
        <v>494.12707142424898</v>
      </c>
      <c r="T379" s="98">
        <v>467.15650238071117</v>
      </c>
      <c r="U379" s="98">
        <v>456.63088458144955</v>
      </c>
      <c r="V379" s="98">
        <v>486.42596278838954</v>
      </c>
      <c r="W379" s="98">
        <v>0</v>
      </c>
      <c r="X379" s="98">
        <v>505.53983180221041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620.54033606902942</v>
      </c>
      <c r="N380" s="98">
        <v>589.49727640375306</v>
      </c>
      <c r="O380" s="98">
        <v>557.60715302301776</v>
      </c>
      <c r="P380" s="98">
        <v>550.12869801685792</v>
      </c>
      <c r="Q380" s="98">
        <v>557.17937907518228</v>
      </c>
      <c r="R380" s="98">
        <v>547.9660180461035</v>
      </c>
      <c r="S380" s="98">
        <v>557.50486685555677</v>
      </c>
      <c r="T380" s="98">
        <v>582.16393861428878</v>
      </c>
      <c r="U380" s="98">
        <v>578.16602617758292</v>
      </c>
      <c r="V380" s="98">
        <v>601.36864915034744</v>
      </c>
      <c r="W380" s="98">
        <v>0</v>
      </c>
      <c r="X380" s="98">
        <v>635.38938557080019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647.37281037470279</v>
      </c>
      <c r="D381" s="122">
        <v>0</v>
      </c>
      <c r="E381" s="122">
        <v>672.29973965383897</v>
      </c>
      <c r="F381" s="122">
        <v>689.07728429836902</v>
      </c>
      <c r="G381" s="122">
        <v>681.45200718120964</v>
      </c>
      <c r="H381" s="122">
        <v>691.86481350805627</v>
      </c>
      <c r="I381" s="122">
        <v>705.19253620566599</v>
      </c>
      <c r="J381" s="122">
        <v>722.39384080193827</v>
      </c>
      <c r="K381" s="122">
        <v>741.62532007363711</v>
      </c>
      <c r="L381" s="122">
        <v>719.1320660719341</v>
      </c>
      <c r="M381" s="122">
        <v>778.95077206675001</v>
      </c>
      <c r="N381" s="122">
        <v>706.42703107098953</v>
      </c>
      <c r="O381" s="122">
        <v>689.4542513451911</v>
      </c>
      <c r="P381" s="122">
        <v>675.49857147114449</v>
      </c>
      <c r="Q381" s="122">
        <v>751.3544735237557</v>
      </c>
      <c r="R381" s="122">
        <v>734.16598890155024</v>
      </c>
      <c r="S381" s="122">
        <v>734.75895890721188</v>
      </c>
      <c r="T381" s="122">
        <v>712.08468834713597</v>
      </c>
      <c r="U381" s="122">
        <v>701.72883752998666</v>
      </c>
      <c r="V381" s="122">
        <v>733.06495383026277</v>
      </c>
      <c r="W381" s="122">
        <v>769.71175371090874</v>
      </c>
      <c r="X381" s="122">
        <v>740.14911177955139</v>
      </c>
      <c r="Y381" s="122">
        <v>721.42165323124925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802.17225593993919</v>
      </c>
      <c r="D382" s="98">
        <v>0</v>
      </c>
      <c r="E382" s="98">
        <v>888.22908008638944</v>
      </c>
      <c r="F382" s="98">
        <v>915.26554373895283</v>
      </c>
      <c r="G382" s="98">
        <v>899.89152707544486</v>
      </c>
      <c r="H382" s="98">
        <v>950.10139963228119</v>
      </c>
      <c r="I382" s="98">
        <v>896.83587108996085</v>
      </c>
      <c r="J382" s="98">
        <v>830.99965597775758</v>
      </c>
      <c r="K382" s="98">
        <v>928.19117385849268</v>
      </c>
      <c r="L382" s="98">
        <v>809.3855455378158</v>
      </c>
      <c r="M382" s="98">
        <v>1013.2044515119633</v>
      </c>
      <c r="N382" s="98">
        <v>915.97808943387804</v>
      </c>
      <c r="O382" s="98">
        <v>873.15982653791139</v>
      </c>
      <c r="P382" s="98">
        <v>811.29986923604361</v>
      </c>
      <c r="Q382" s="98">
        <v>1168.102316299259</v>
      </c>
      <c r="R382" s="98">
        <v>976.1263769917075</v>
      </c>
      <c r="S382" s="98">
        <v>952.42322539130851</v>
      </c>
      <c r="T382" s="98">
        <v>965.35936572593403</v>
      </c>
      <c r="U382" s="98">
        <v>929.37233319164977</v>
      </c>
      <c r="V382" s="98">
        <v>1019.4224820718651</v>
      </c>
      <c r="W382" s="98">
        <v>1138.7066043902678</v>
      </c>
      <c r="X382" s="98">
        <v>1073.7207746684048</v>
      </c>
      <c r="Y382" s="98">
        <v>946.94050685291825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624.96879264065251</v>
      </c>
      <c r="D383" s="33">
        <v>0</v>
      </c>
      <c r="E383" s="33">
        <v>622.41387179674052</v>
      </c>
      <c r="F383" s="33">
        <v>654.34275741714737</v>
      </c>
      <c r="G383" s="33">
        <v>658.81215854424295</v>
      </c>
      <c r="H383" s="33">
        <v>666.87471284710762</v>
      </c>
      <c r="I383" s="33">
        <v>687.52337388325975</v>
      </c>
      <c r="J383" s="33">
        <v>704.28951708980924</v>
      </c>
      <c r="K383" s="33">
        <v>707.29163199125446</v>
      </c>
      <c r="L383" s="33">
        <v>702.84859389258634</v>
      </c>
      <c r="M383" s="33">
        <v>738.20622679053145</v>
      </c>
      <c r="N383" s="33">
        <v>683.84626772226181</v>
      </c>
      <c r="O383" s="33">
        <v>662.40344391659642</v>
      </c>
      <c r="P383" s="33">
        <v>655.24578880415277</v>
      </c>
      <c r="Q383" s="33">
        <v>700.68431231198019</v>
      </c>
      <c r="R383" s="33">
        <v>702.7362317080142</v>
      </c>
      <c r="S383" s="33">
        <v>718.42742733258626</v>
      </c>
      <c r="T383" s="33">
        <v>696.18172723786313</v>
      </c>
      <c r="U383" s="33">
        <v>682.57413947369014</v>
      </c>
      <c r="V383" s="33">
        <v>709.31376438762243</v>
      </c>
      <c r="W383" s="33">
        <v>740.32151146595106</v>
      </c>
      <c r="X383" s="33">
        <v>725.65361218440751</v>
      </c>
      <c r="Y383" s="33">
        <v>715.90841671987835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3893.8873784968673</v>
      </c>
      <c r="D385" s="117">
        <f t="shared" si="211"/>
        <v>0</v>
      </c>
      <c r="E385" s="117">
        <f t="shared" si="211"/>
        <v>4275.0187940053438</v>
      </c>
      <c r="F385" s="117">
        <f t="shared" si="211"/>
        <v>3938.5230996521773</v>
      </c>
      <c r="G385" s="117">
        <f t="shared" si="211"/>
        <v>4080.5767625531889</v>
      </c>
      <c r="H385" s="117">
        <f t="shared" si="211"/>
        <v>4071.3378641475774</v>
      </c>
      <c r="I385" s="117">
        <f t="shared" si="211"/>
        <v>3919.1349441813941</v>
      </c>
      <c r="J385" s="117">
        <f t="shared" si="211"/>
        <v>3831.7011167959745</v>
      </c>
      <c r="K385" s="117">
        <f t="shared" si="211"/>
        <v>4159.2110757993405</v>
      </c>
      <c r="L385" s="117">
        <f t="shared" si="211"/>
        <v>4148.6192408559145</v>
      </c>
      <c r="M385" s="117">
        <f t="shared" si="211"/>
        <v>4420.2441395125315</v>
      </c>
      <c r="N385" s="117">
        <f t="shared" si="211"/>
        <v>4754.394327862864</v>
      </c>
      <c r="O385" s="117">
        <f t="shared" si="211"/>
        <v>4144.5795165200261</v>
      </c>
      <c r="P385" s="117">
        <f t="shared" si="211"/>
        <v>3987.8343802100553</v>
      </c>
      <c r="Q385" s="117">
        <f t="shared" si="211"/>
        <v>3999.6302329180385</v>
      </c>
      <c r="R385" s="117">
        <f t="shared" ref="R385:V385" si="212">R386+R389+R391+R400</f>
        <v>3957.4956748911345</v>
      </c>
      <c r="S385" s="117">
        <f t="shared" si="212"/>
        <v>4084.7156400497156</v>
      </c>
      <c r="T385" s="117">
        <f t="shared" si="212"/>
        <v>3833.7862615250251</v>
      </c>
      <c r="U385" s="117">
        <f t="shared" si="212"/>
        <v>3622.6203028611362</v>
      </c>
      <c r="V385" s="117">
        <f t="shared" si="212"/>
        <v>3773.5530900472204</v>
      </c>
      <c r="W385" s="117">
        <f t="shared" ref="W385:Y385" si="213">W386+W389+W391+W400</f>
        <v>3641.981015671593</v>
      </c>
      <c r="X385" s="117">
        <f t="shared" si="213"/>
        <v>3178.8444405687997</v>
      </c>
      <c r="Y385" s="117">
        <f t="shared" si="213"/>
        <v>2790.9052580448097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2606.2375123038023</v>
      </c>
      <c r="D386" s="122">
        <f t="shared" si="214"/>
        <v>0</v>
      </c>
      <c r="E386" s="122">
        <f t="shared" si="214"/>
        <v>3027.0765176790505</v>
      </c>
      <c r="F386" s="122">
        <f t="shared" si="214"/>
        <v>2683.6826037235742</v>
      </c>
      <c r="G386" s="122">
        <f t="shared" si="214"/>
        <v>2756.0661316387809</v>
      </c>
      <c r="H386" s="122">
        <f t="shared" si="214"/>
        <v>2767.0687259266197</v>
      </c>
      <c r="I386" s="122">
        <f t="shared" si="214"/>
        <v>2565.2737277571764</v>
      </c>
      <c r="J386" s="122">
        <f t="shared" si="214"/>
        <v>2459.1109923008275</v>
      </c>
      <c r="K386" s="122">
        <f t="shared" si="214"/>
        <v>2577.5532622916721</v>
      </c>
      <c r="L386" s="122">
        <f t="shared" si="214"/>
        <v>2693.462326028186</v>
      </c>
      <c r="M386" s="122">
        <f t="shared" si="214"/>
        <v>2893.3997503218802</v>
      </c>
      <c r="N386" s="122">
        <f t="shared" si="214"/>
        <v>3017.0830274217551</v>
      </c>
      <c r="O386" s="122">
        <f t="shared" si="214"/>
        <v>2756.3867319100418</v>
      </c>
      <c r="P386" s="122">
        <f t="shared" si="214"/>
        <v>2519.1764608668295</v>
      </c>
      <c r="Q386" s="122">
        <f t="shared" si="214"/>
        <v>2459.5110194156723</v>
      </c>
      <c r="R386" s="122">
        <f t="shared" ref="R386:V386" si="215">SUM(R387:R388)</f>
        <v>2392.1218468332186</v>
      </c>
      <c r="S386" s="122">
        <f t="shared" si="215"/>
        <v>2405.0251287886795</v>
      </c>
      <c r="T386" s="122">
        <f t="shared" si="215"/>
        <v>2191.5822703147123</v>
      </c>
      <c r="U386" s="122">
        <f t="shared" si="215"/>
        <v>2032.6895338845184</v>
      </c>
      <c r="V386" s="122">
        <f t="shared" si="215"/>
        <v>2109.1408572455525</v>
      </c>
      <c r="W386" s="122">
        <f t="shared" ref="W386:Y386" si="216">SUM(W387:W388)</f>
        <v>1942.6191678821663</v>
      </c>
      <c r="X386" s="122">
        <f t="shared" si="216"/>
        <v>1373.166161574637</v>
      </c>
      <c r="Y386" s="122">
        <f t="shared" si="216"/>
        <v>1029.3008316459197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2594.4919547848326</v>
      </c>
      <c r="D387" s="98">
        <v>0</v>
      </c>
      <c r="E387" s="98">
        <v>3013.6915991723849</v>
      </c>
      <c r="F387" s="98">
        <v>2671.9688958840156</v>
      </c>
      <c r="G387" s="98">
        <v>2744.2543937195624</v>
      </c>
      <c r="H387" s="98">
        <v>2755.3216839215875</v>
      </c>
      <c r="I387" s="98">
        <v>2554.597485635391</v>
      </c>
      <c r="J387" s="98">
        <v>2448.9222440831054</v>
      </c>
      <c r="K387" s="98">
        <v>2567.0010694664288</v>
      </c>
      <c r="L387" s="98">
        <v>2682.4543994357145</v>
      </c>
      <c r="M387" s="98">
        <v>2881.6189888894733</v>
      </c>
      <c r="N387" s="98">
        <v>3005.1516206588826</v>
      </c>
      <c r="O387" s="98">
        <v>2745.4636551683366</v>
      </c>
      <c r="P387" s="98">
        <v>2509.330203800364</v>
      </c>
      <c r="Q387" s="98">
        <v>2449.9233497428063</v>
      </c>
      <c r="R387" s="98">
        <v>2382.8628698387502</v>
      </c>
      <c r="S387" s="98">
        <v>2395.7039760109669</v>
      </c>
      <c r="T387" s="98">
        <v>2183.1365560141439</v>
      </c>
      <c r="U387" s="98">
        <v>2024.8914240190359</v>
      </c>
      <c r="V387" s="98">
        <v>2101.0163882325678</v>
      </c>
      <c r="W387" s="98">
        <v>1935.1125901864727</v>
      </c>
      <c r="X387" s="98">
        <v>1367.8806285802361</v>
      </c>
      <c r="Y387" s="98">
        <v>1025.3264445163873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11.745557518969704</v>
      </c>
      <c r="D388" s="98">
        <v>0</v>
      </c>
      <c r="E388" s="98">
        <v>13.384918506665443</v>
      </c>
      <c r="F388" s="98">
        <v>11.713707839558667</v>
      </c>
      <c r="G388" s="98">
        <v>11.811737919218666</v>
      </c>
      <c r="H388" s="98">
        <v>11.747042005032224</v>
      </c>
      <c r="I388" s="98">
        <v>10.67624212178546</v>
      </c>
      <c r="J388" s="98">
        <v>10.188748217722043</v>
      </c>
      <c r="K388" s="98">
        <v>10.552192825243369</v>
      </c>
      <c r="L388" s="98">
        <v>11.00792659247143</v>
      </c>
      <c r="M388" s="98">
        <v>11.780761432407092</v>
      </c>
      <c r="N388" s="98">
        <v>11.931406762872603</v>
      </c>
      <c r="O388" s="98">
        <v>10.92307674170547</v>
      </c>
      <c r="P388" s="98">
        <v>9.8462570664655331</v>
      </c>
      <c r="Q388" s="98">
        <v>9.5876696728658128</v>
      </c>
      <c r="R388" s="98">
        <v>9.258976994468302</v>
      </c>
      <c r="S388" s="98">
        <v>9.3211527777126602</v>
      </c>
      <c r="T388" s="98">
        <v>8.4457143005682376</v>
      </c>
      <c r="U388" s="98">
        <v>7.7981098654824921</v>
      </c>
      <c r="V388" s="98">
        <v>8.1244690129847204</v>
      </c>
      <c r="W388" s="98">
        <v>7.506577695693446</v>
      </c>
      <c r="X388" s="98">
        <v>5.2855329944009828</v>
      </c>
      <c r="Y388" s="98">
        <v>3.9743871295324973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76.559485580681496</v>
      </c>
      <c r="D389" s="122">
        <f t="shared" si="217"/>
        <v>0</v>
      </c>
      <c r="E389" s="122">
        <f t="shared" si="217"/>
        <v>84.718313479485573</v>
      </c>
      <c r="F389" s="122">
        <f t="shared" si="217"/>
        <v>45.835311514857302</v>
      </c>
      <c r="G389" s="122">
        <f t="shared" si="217"/>
        <v>47.438350146788771</v>
      </c>
      <c r="H389" s="122">
        <f t="shared" si="217"/>
        <v>49.696126732330306</v>
      </c>
      <c r="I389" s="122">
        <f t="shared" si="217"/>
        <v>80.489782555066341</v>
      </c>
      <c r="J389" s="122">
        <f t="shared" si="217"/>
        <v>57.740877267316122</v>
      </c>
      <c r="K389" s="122">
        <f t="shared" si="217"/>
        <v>155.63754409558803</v>
      </c>
      <c r="L389" s="122">
        <f t="shared" si="217"/>
        <v>56.30667491173471</v>
      </c>
      <c r="M389" s="122">
        <f t="shared" si="217"/>
        <v>70.95661145196101</v>
      </c>
      <c r="N389" s="122">
        <f t="shared" si="217"/>
        <v>346.43042659233737</v>
      </c>
      <c r="O389" s="122">
        <f t="shared" si="217"/>
        <v>65.05679274989663</v>
      </c>
      <c r="P389" s="122">
        <f t="shared" si="217"/>
        <v>152.02107574546037</v>
      </c>
      <c r="Q389" s="122">
        <f t="shared" si="217"/>
        <v>82.161597591884899</v>
      </c>
      <c r="R389" s="122">
        <f t="shared" si="217"/>
        <v>169.66966599284586</v>
      </c>
      <c r="S389" s="122">
        <f t="shared" si="217"/>
        <v>200.23890785141859</v>
      </c>
      <c r="T389" s="122">
        <f t="shared" si="217"/>
        <v>156.6298824515271</v>
      </c>
      <c r="U389" s="122">
        <f t="shared" si="217"/>
        <v>126.1078309602119</v>
      </c>
      <c r="V389" s="122">
        <f t="shared" si="217"/>
        <v>135.40343386019308</v>
      </c>
      <c r="W389" s="122">
        <f t="shared" si="217"/>
        <v>70.188171394396676</v>
      </c>
      <c r="X389" s="122">
        <f t="shared" si="217"/>
        <v>172.86320808324524</v>
      </c>
      <c r="Y389" s="122">
        <f t="shared" si="217"/>
        <v>102.43545893039017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76.559485580681496</v>
      </c>
      <c r="D390" s="98">
        <f>RES_hhdet_in_tesh!D129</f>
        <v>0</v>
      </c>
      <c r="E390" s="98">
        <f>RES_hhdet_in_tesh!E129</f>
        <v>84.718313479485573</v>
      </c>
      <c r="F390" s="98">
        <f>RES_hhdet_in_tesh!F129</f>
        <v>45.835311514857302</v>
      </c>
      <c r="G390" s="98">
        <f>RES_hhdet_in_tesh!G129</f>
        <v>47.438350146788771</v>
      </c>
      <c r="H390" s="98">
        <f>RES_hhdet_in_tesh!H129</f>
        <v>49.696126732330306</v>
      </c>
      <c r="I390" s="98">
        <f>RES_hhdet_in_tesh!I129</f>
        <v>80.489782555066341</v>
      </c>
      <c r="J390" s="98">
        <f>RES_hhdet_in_tesh!J129</f>
        <v>57.740877267316122</v>
      </c>
      <c r="K390" s="98">
        <f>RES_hhdet_in_tesh!K129</f>
        <v>155.63754409558803</v>
      </c>
      <c r="L390" s="98">
        <f>RES_hhdet_in_tesh!L129</f>
        <v>56.30667491173471</v>
      </c>
      <c r="M390" s="98">
        <f>RES_hhdet_in_tesh!M129</f>
        <v>70.95661145196101</v>
      </c>
      <c r="N390" s="98">
        <f>RES_hhdet_in_tesh!N129</f>
        <v>346.43042659233737</v>
      </c>
      <c r="O390" s="98">
        <f>RES_hhdet_in_tesh!O129</f>
        <v>65.05679274989663</v>
      </c>
      <c r="P390" s="98">
        <f>RES_hhdet_in_tesh!P129</f>
        <v>152.02107574546037</v>
      </c>
      <c r="Q390" s="98">
        <f>RES_hhdet_in_tesh!Q129</f>
        <v>82.161597591884899</v>
      </c>
      <c r="R390" s="98">
        <f>RES_hhdet_in_tesh!R129</f>
        <v>169.66966599284586</v>
      </c>
      <c r="S390" s="98">
        <f>RES_hhdet_in_tesh!S129</f>
        <v>200.23890785141859</v>
      </c>
      <c r="T390" s="98">
        <f>RES_hhdet_in_tesh!T129</f>
        <v>156.6298824515271</v>
      </c>
      <c r="U390" s="98">
        <f>RES_hhdet_in_tesh!U129</f>
        <v>126.1078309602119</v>
      </c>
      <c r="V390" s="98">
        <f>RES_hhdet_in_tesh!V129</f>
        <v>135.40343386019308</v>
      </c>
      <c r="W390" s="98">
        <f>RES_hhdet_in_tesh!W129</f>
        <v>70.188171394396676</v>
      </c>
      <c r="X390" s="98">
        <f>RES_hhdet_in_tesh!X129</f>
        <v>172.86320808324524</v>
      </c>
      <c r="Y390" s="98">
        <f>RES_hhdet_in_tesh!Y129</f>
        <v>102.43545893039017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750.36059455042118</v>
      </c>
      <c r="D391" s="122">
        <v>0</v>
      </c>
      <c r="E391" s="122">
        <v>693.67422790053695</v>
      </c>
      <c r="F391" s="122">
        <v>718.36113347757203</v>
      </c>
      <c r="G391" s="122">
        <v>784.65058506384514</v>
      </c>
      <c r="H391" s="122">
        <v>753.28981821572631</v>
      </c>
      <c r="I391" s="122">
        <v>759.6560255043189</v>
      </c>
      <c r="J391" s="122">
        <v>794.77429123555419</v>
      </c>
      <c r="K391" s="122">
        <v>894.8688929976289</v>
      </c>
      <c r="L391" s="122">
        <v>879.60310474751009</v>
      </c>
      <c r="M391" s="122">
        <v>894.44106886472218</v>
      </c>
      <c r="N391" s="122">
        <v>870.5606294816738</v>
      </c>
      <c r="O391" s="122">
        <v>816.75637497926346</v>
      </c>
      <c r="P391" s="122">
        <v>815.35659386720567</v>
      </c>
      <c r="Q391" s="122">
        <v>896.06373501460803</v>
      </c>
      <c r="R391" s="122">
        <v>835.63833495978815</v>
      </c>
      <c r="S391" s="122">
        <v>897.66136992600514</v>
      </c>
      <c r="T391" s="122">
        <v>908.12596093335765</v>
      </c>
      <c r="U391" s="122">
        <v>887.49261666081736</v>
      </c>
      <c r="V391" s="122">
        <v>918.08158527188289</v>
      </c>
      <c r="W391" s="122">
        <v>980.84388162130233</v>
      </c>
      <c r="X391" s="122">
        <v>994.46766349255438</v>
      </c>
      <c r="Y391" s="122">
        <v>1026.5054074755517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769.90408205905385</v>
      </c>
      <c r="D392" s="98">
        <v>0</v>
      </c>
      <c r="E392" s="98">
        <v>693.67422790053695</v>
      </c>
      <c r="F392" s="98">
        <v>718.36113347757203</v>
      </c>
      <c r="G392" s="98">
        <v>784.65058506384514</v>
      </c>
      <c r="H392" s="98">
        <v>752.59704856218616</v>
      </c>
      <c r="I392" s="98">
        <v>762.47678694803665</v>
      </c>
      <c r="J392" s="98">
        <v>793.02375726434559</v>
      </c>
      <c r="K392" s="98">
        <v>897.24119192222747</v>
      </c>
      <c r="L392" s="98">
        <v>879.57259756061694</v>
      </c>
      <c r="M392" s="98">
        <v>894.1732188245968</v>
      </c>
      <c r="N392" s="98">
        <v>871.09213019359925</v>
      </c>
      <c r="O392" s="98">
        <v>814.4676954362285</v>
      </c>
      <c r="P392" s="98">
        <v>806.16414478924275</v>
      </c>
      <c r="Q392" s="98">
        <v>898.40662998293647</v>
      </c>
      <c r="R392" s="98">
        <v>834.57939154285157</v>
      </c>
      <c r="S392" s="98">
        <v>898.01159774469738</v>
      </c>
      <c r="T392" s="98">
        <v>910.25848894227317</v>
      </c>
      <c r="U392" s="98">
        <v>885.61781323628145</v>
      </c>
      <c r="V392" s="98">
        <v>914.40973873947598</v>
      </c>
      <c r="W392" s="98">
        <v>980.84752415573223</v>
      </c>
      <c r="X392" s="98">
        <v>993.17008305916499</v>
      </c>
      <c r="Y392" s="98">
        <v>1026.5060332651985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882.69910754236128</v>
      </c>
      <c r="M393" s="98">
        <v>896.75362968493971</v>
      </c>
      <c r="N393" s="98">
        <v>872.49822543515438</v>
      </c>
      <c r="O393" s="98">
        <v>814.83430261518174</v>
      </c>
      <c r="P393" s="98">
        <v>806.48127130904209</v>
      </c>
      <c r="Q393" s="98">
        <v>899.4425475976401</v>
      </c>
      <c r="R393" s="98">
        <v>0</v>
      </c>
      <c r="S393" s="98">
        <v>0</v>
      </c>
      <c r="T393" s="98">
        <v>0</v>
      </c>
      <c r="U393" s="98">
        <v>883.74133430088034</v>
      </c>
      <c r="V393" s="98">
        <v>911.39714191261817</v>
      </c>
      <c r="W393" s="98">
        <v>977.48182234262663</v>
      </c>
      <c r="X393" s="98">
        <v>991.56540659709401</v>
      </c>
      <c r="Y393" s="98">
        <v>1026.1145072449526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305.5444306607497</v>
      </c>
      <c r="M394" s="101">
        <v>300.15381639103964</v>
      </c>
      <c r="N394" s="101">
        <v>272.74740532988477</v>
      </c>
      <c r="O394" s="101">
        <v>272.19663247389298</v>
      </c>
      <c r="P394" s="101">
        <v>279.98977685108315</v>
      </c>
      <c r="Q394" s="101">
        <v>293.58204291288888</v>
      </c>
      <c r="R394" s="101">
        <v>0</v>
      </c>
      <c r="S394" s="101">
        <v>0</v>
      </c>
      <c r="T394" s="101">
        <v>0</v>
      </c>
      <c r="U394" s="101">
        <v>313.83712275829362</v>
      </c>
      <c r="V394" s="101">
        <v>332.02478641934061</v>
      </c>
      <c r="W394" s="101">
        <v>358.76758092203977</v>
      </c>
      <c r="X394" s="101">
        <v>363.77386233738241</v>
      </c>
      <c r="Y394" s="101">
        <v>373.04356511937351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577.15467688161164</v>
      </c>
      <c r="M395" s="104">
        <v>596.59981329389996</v>
      </c>
      <c r="N395" s="104">
        <v>599.75082010526955</v>
      </c>
      <c r="O395" s="104">
        <v>542.63767014128882</v>
      </c>
      <c r="P395" s="104">
        <v>526.49149445795899</v>
      </c>
      <c r="Q395" s="104">
        <v>605.86050468475116</v>
      </c>
      <c r="R395" s="104">
        <v>0</v>
      </c>
      <c r="S395" s="104">
        <v>0</v>
      </c>
      <c r="T395" s="104">
        <v>0</v>
      </c>
      <c r="U395" s="104">
        <v>569.90421154258684</v>
      </c>
      <c r="V395" s="104">
        <v>579.3723554932775</v>
      </c>
      <c r="W395" s="104">
        <v>618.71424142058686</v>
      </c>
      <c r="X395" s="104">
        <v>627.79154425971171</v>
      </c>
      <c r="Y395" s="104">
        <v>653.07094212557911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663.42110011845421</v>
      </c>
      <c r="D396" s="101">
        <v>0</v>
      </c>
      <c r="E396" s="101">
        <v>0</v>
      </c>
      <c r="F396" s="101">
        <v>0</v>
      </c>
      <c r="G396" s="101">
        <v>0</v>
      </c>
      <c r="H396" s="101">
        <v>760.75830656371829</v>
      </c>
      <c r="I396" s="101">
        <v>746.23293831867761</v>
      </c>
      <c r="J396" s="101">
        <v>831.35588462345197</v>
      </c>
      <c r="K396" s="101">
        <v>859.91478085352082</v>
      </c>
      <c r="L396" s="101">
        <v>0</v>
      </c>
      <c r="M396" s="101">
        <v>932.36172873101589</v>
      </c>
      <c r="N396" s="101">
        <v>857.51308726848754</v>
      </c>
      <c r="O396" s="101">
        <v>837.93447814103604</v>
      </c>
      <c r="P396" s="101">
        <v>843.80618643351363</v>
      </c>
      <c r="Q396" s="101">
        <v>828.8495268959424</v>
      </c>
      <c r="R396" s="101">
        <v>847.15366002588132</v>
      </c>
      <c r="S396" s="101">
        <v>892.78979217510209</v>
      </c>
      <c r="T396" s="101">
        <v>902.0353937044955</v>
      </c>
      <c r="U396" s="101">
        <v>896.1462654974514</v>
      </c>
      <c r="V396" s="101">
        <v>946.09504590919028</v>
      </c>
      <c r="W396" s="101">
        <v>0</v>
      </c>
      <c r="X396" s="101">
        <v>1003.7979251921086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933.48097163424745</v>
      </c>
      <c r="N397" s="104">
        <v>857.43106963256446</v>
      </c>
      <c r="O397" s="104">
        <v>837.47241527975177</v>
      </c>
      <c r="P397" s="104">
        <v>842.94160239571409</v>
      </c>
      <c r="Q397" s="104">
        <v>826.47738859019785</v>
      </c>
      <c r="R397" s="104">
        <v>844.90793595449929</v>
      </c>
      <c r="S397" s="104">
        <v>891.39249567236584</v>
      </c>
      <c r="T397" s="104">
        <v>902.82964639514262</v>
      </c>
      <c r="U397" s="104">
        <v>896.5073549734193</v>
      </c>
      <c r="V397" s="104">
        <v>945.61011034443061</v>
      </c>
      <c r="W397" s="104">
        <v>0</v>
      </c>
      <c r="X397" s="104">
        <v>1003.5557904401056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312.94063556521792</v>
      </c>
      <c r="N398" s="98">
        <v>267.93379322881128</v>
      </c>
      <c r="O398" s="98">
        <v>279.86526225673396</v>
      </c>
      <c r="P398" s="98">
        <v>292.81290437885616</v>
      </c>
      <c r="Q398" s="98">
        <v>269.29800951501545</v>
      </c>
      <c r="R398" s="98">
        <v>296.94191790839574</v>
      </c>
      <c r="S398" s="98">
        <v>333.88762881680901</v>
      </c>
      <c r="T398" s="98">
        <v>320.66570778085372</v>
      </c>
      <c r="U398" s="98">
        <v>318.34132879583638</v>
      </c>
      <c r="V398" s="98">
        <v>344.24146119408317</v>
      </c>
      <c r="W398" s="98">
        <v>0</v>
      </c>
      <c r="X398" s="98">
        <v>368.16640486930521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620.54033606902942</v>
      </c>
      <c r="N399" s="98">
        <v>589.49727640375306</v>
      </c>
      <c r="O399" s="98">
        <v>557.60715302301776</v>
      </c>
      <c r="P399" s="98">
        <v>550.12869801685792</v>
      </c>
      <c r="Q399" s="98">
        <v>557.17937907518228</v>
      </c>
      <c r="R399" s="98">
        <v>547.9660180461035</v>
      </c>
      <c r="S399" s="98">
        <v>557.50486685555677</v>
      </c>
      <c r="T399" s="98">
        <v>582.16393861428878</v>
      </c>
      <c r="U399" s="98">
        <v>578.16602617758292</v>
      </c>
      <c r="V399" s="98">
        <v>601.36864915034744</v>
      </c>
      <c r="W399" s="98">
        <v>0</v>
      </c>
      <c r="X399" s="98">
        <v>635.38938557080019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460.72978606196182</v>
      </c>
      <c r="D400" s="122">
        <v>0</v>
      </c>
      <c r="E400" s="122">
        <v>469.54973494627103</v>
      </c>
      <c r="F400" s="122">
        <v>490.64405093617358</v>
      </c>
      <c r="G400" s="122">
        <v>492.42169570377433</v>
      </c>
      <c r="H400" s="122">
        <v>501.28319327290092</v>
      </c>
      <c r="I400" s="122">
        <v>513.71540836483257</v>
      </c>
      <c r="J400" s="122">
        <v>520.07495599227673</v>
      </c>
      <c r="K400" s="122">
        <v>531.15137641445165</v>
      </c>
      <c r="L400" s="122">
        <v>519.24713516848362</v>
      </c>
      <c r="M400" s="122">
        <v>561.44670887396762</v>
      </c>
      <c r="N400" s="122">
        <v>520.32024436709798</v>
      </c>
      <c r="O400" s="122">
        <v>506.37961688082413</v>
      </c>
      <c r="P400" s="122">
        <v>501.28024973056017</v>
      </c>
      <c r="Q400" s="122">
        <v>561.89388089587339</v>
      </c>
      <c r="R400" s="122">
        <v>560.06582710528187</v>
      </c>
      <c r="S400" s="122">
        <v>581.79023348361272</v>
      </c>
      <c r="T400" s="122">
        <v>577.44814782542846</v>
      </c>
      <c r="U400" s="122">
        <v>576.33032135558858</v>
      </c>
      <c r="V400" s="122">
        <v>610.92721366959199</v>
      </c>
      <c r="W400" s="122">
        <v>648.32979477372783</v>
      </c>
      <c r="X400" s="122">
        <v>638.34740741836254</v>
      </c>
      <c r="Y400" s="122">
        <v>632.66355999294763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454.83327096973932</v>
      </c>
      <c r="D401" s="98">
        <v>0</v>
      </c>
      <c r="E401" s="98">
        <v>504.66621205348582</v>
      </c>
      <c r="F401" s="98">
        <v>520.56266461168343</v>
      </c>
      <c r="G401" s="98">
        <v>512.34476900372567</v>
      </c>
      <c r="H401" s="98">
        <v>541.48685309812913</v>
      </c>
      <c r="I401" s="98">
        <v>511.65394645413971</v>
      </c>
      <c r="J401" s="98">
        <v>474.57976465068606</v>
      </c>
      <c r="K401" s="98">
        <v>530.62837006260736</v>
      </c>
      <c r="L401" s="98">
        <v>463.1831864451986</v>
      </c>
      <c r="M401" s="98">
        <v>580.27192128584761</v>
      </c>
      <c r="N401" s="98">
        <v>524.81697683398363</v>
      </c>
      <c r="O401" s="98">
        <v>500.41354049784348</v>
      </c>
      <c r="P401" s="98">
        <v>465.29728454766416</v>
      </c>
      <c r="Q401" s="98">
        <v>671.90043737016777</v>
      </c>
      <c r="R401" s="98">
        <v>565.79783681293725</v>
      </c>
      <c r="S401" s="98">
        <v>558.00902143312851</v>
      </c>
      <c r="T401" s="98">
        <v>572.20550226887406</v>
      </c>
      <c r="U401" s="98">
        <v>556.68387493175601</v>
      </c>
      <c r="V401" s="98">
        <v>615.1443204824734</v>
      </c>
      <c r="W401" s="98">
        <v>689.55054318302223</v>
      </c>
      <c r="X401" s="98">
        <v>650.62787567664759</v>
      </c>
      <c r="Y401" s="98">
        <v>573.84248557213618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461.58318465271833</v>
      </c>
      <c r="D402" s="33">
        <v>0</v>
      </c>
      <c r="E402" s="33">
        <v>461.43682202268178</v>
      </c>
      <c r="F402" s="33">
        <v>486.0496087068064</v>
      </c>
      <c r="G402" s="33">
        <v>490.35679753831192</v>
      </c>
      <c r="H402" s="33">
        <v>497.39260007288215</v>
      </c>
      <c r="I402" s="33">
        <v>513.90547135420547</v>
      </c>
      <c r="J402" s="33">
        <v>527.658893096013</v>
      </c>
      <c r="K402" s="33">
        <v>531.24762520052388</v>
      </c>
      <c r="L402" s="33">
        <v>529.36215516220147</v>
      </c>
      <c r="M402" s="33">
        <v>558.17237516332193</v>
      </c>
      <c r="N402" s="33">
        <v>519.83568631966762</v>
      </c>
      <c r="O402" s="33">
        <v>507.25812687253779</v>
      </c>
      <c r="P402" s="33">
        <v>506.64658411438</v>
      </c>
      <c r="Q402" s="33">
        <v>548.51876678902613</v>
      </c>
      <c r="R402" s="33">
        <v>559.3212602992661</v>
      </c>
      <c r="S402" s="33">
        <v>583.57455767131171</v>
      </c>
      <c r="T402" s="33">
        <v>577.77733031322555</v>
      </c>
      <c r="U402" s="33">
        <v>577.98344018524779</v>
      </c>
      <c r="V402" s="33">
        <v>610.57743657999481</v>
      </c>
      <c r="W402" s="33">
        <v>645.04658423830404</v>
      </c>
      <c r="X402" s="33">
        <v>637.81375440621969</v>
      </c>
      <c r="Y402" s="33">
        <v>634.10155282559526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23.038446956291029</v>
      </c>
      <c r="D404" s="117">
        <f t="shared" si="218"/>
        <v>0</v>
      </c>
      <c r="E404" s="117">
        <f t="shared" si="218"/>
        <v>37.86644677129059</v>
      </c>
      <c r="F404" s="117">
        <f t="shared" si="218"/>
        <v>27.67759520305761</v>
      </c>
      <c r="G404" s="117">
        <f t="shared" si="218"/>
        <v>19.19709422253057</v>
      </c>
      <c r="H404" s="117">
        <f t="shared" si="218"/>
        <v>19.043012452481022</v>
      </c>
      <c r="I404" s="117">
        <f t="shared" si="218"/>
        <v>17.197512430059817</v>
      </c>
      <c r="J404" s="117">
        <f t="shared" si="218"/>
        <v>26.971409534713796</v>
      </c>
      <c r="K404" s="117">
        <f t="shared" si="218"/>
        <v>32.771395596445203</v>
      </c>
      <c r="L404" s="117">
        <f t="shared" si="218"/>
        <v>28.101794568635647</v>
      </c>
      <c r="M404" s="117">
        <f t="shared" si="218"/>
        <v>34.101111465345355</v>
      </c>
      <c r="N404" s="117">
        <f t="shared" si="218"/>
        <v>20.24048360793417</v>
      </c>
      <c r="O404" s="117">
        <f t="shared" si="218"/>
        <v>25.458048107042213</v>
      </c>
      <c r="P404" s="117">
        <f t="shared" si="218"/>
        <v>23.917888634707811</v>
      </c>
      <c r="Q404" s="117">
        <f t="shared" si="218"/>
        <v>28.764683158560334</v>
      </c>
      <c r="R404" s="117">
        <f t="shared" ref="R404:V404" si="219">R405+R408+R410+R419</f>
        <v>25.491540335138442</v>
      </c>
      <c r="S404" s="117">
        <f t="shared" si="219"/>
        <v>15.100130254858763</v>
      </c>
      <c r="T404" s="117">
        <f t="shared" si="219"/>
        <v>12.955670453318092</v>
      </c>
      <c r="U404" s="117">
        <f t="shared" si="219"/>
        <v>16.385320219701317</v>
      </c>
      <c r="V404" s="117">
        <f t="shared" si="219"/>
        <v>17.736072512241797</v>
      </c>
      <c r="W404" s="117">
        <f t="shared" ref="W404:Y404" si="220">W405+W408+W410+W419</f>
        <v>19.08287413989844</v>
      </c>
      <c r="X404" s="117">
        <f t="shared" si="220"/>
        <v>10.157652503584094</v>
      </c>
      <c r="Y404" s="117">
        <f t="shared" si="220"/>
        <v>5.1332081014967521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23.038446956291029</v>
      </c>
      <c r="D419" s="122">
        <v>0</v>
      </c>
      <c r="E419" s="122">
        <v>37.86644677129059</v>
      </c>
      <c r="F419" s="122">
        <v>27.67759520305761</v>
      </c>
      <c r="G419" s="122">
        <v>19.19709422253057</v>
      </c>
      <c r="H419" s="122">
        <v>19.043012452481022</v>
      </c>
      <c r="I419" s="122">
        <v>17.197512430059817</v>
      </c>
      <c r="J419" s="122">
        <v>26.971409534713796</v>
      </c>
      <c r="K419" s="122">
        <v>32.771395596445203</v>
      </c>
      <c r="L419" s="122">
        <v>28.101794568635647</v>
      </c>
      <c r="M419" s="122">
        <v>34.101111465345355</v>
      </c>
      <c r="N419" s="122">
        <v>20.24048360793417</v>
      </c>
      <c r="O419" s="122">
        <v>25.458048107042213</v>
      </c>
      <c r="P419" s="122">
        <v>23.917888634707811</v>
      </c>
      <c r="Q419" s="122">
        <v>28.764683158560334</v>
      </c>
      <c r="R419" s="122">
        <v>25.491540335138442</v>
      </c>
      <c r="S419" s="122">
        <v>15.100130254858763</v>
      </c>
      <c r="T419" s="122">
        <v>12.955670453318092</v>
      </c>
      <c r="U419" s="122">
        <v>16.385320219701317</v>
      </c>
      <c r="V419" s="122">
        <v>17.736072512241797</v>
      </c>
      <c r="W419" s="122">
        <v>19.08287413989844</v>
      </c>
      <c r="X419" s="122">
        <v>10.157652503584094</v>
      </c>
      <c r="Y419" s="122">
        <v>5.1332081014967521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182.22144965931662</v>
      </c>
      <c r="D420" s="98">
        <v>0</v>
      </c>
      <c r="E420" s="98">
        <v>201.77011783242432</v>
      </c>
      <c r="F420" s="98">
        <v>207.91172091574055</v>
      </c>
      <c r="G420" s="98">
        <v>204.41935929045809</v>
      </c>
      <c r="H420" s="98">
        <v>215.82503394046901</v>
      </c>
      <c r="I420" s="98">
        <v>203.72523647679554</v>
      </c>
      <c r="J420" s="98">
        <v>188.7698818519074</v>
      </c>
      <c r="K420" s="98">
        <v>210.84790705369525</v>
      </c>
      <c r="L420" s="98">
        <v>183.86002052437027</v>
      </c>
      <c r="M420" s="98">
        <v>230.15952320545762</v>
      </c>
      <c r="N420" s="98">
        <v>208.07358279579975</v>
      </c>
      <c r="O420" s="98">
        <v>198.34698619635196</v>
      </c>
      <c r="P420" s="98">
        <v>184.29487829565969</v>
      </c>
      <c r="Q420" s="98">
        <v>265.34612217053973</v>
      </c>
      <c r="R420" s="98">
        <v>221.73686779743628</v>
      </c>
      <c r="S420" s="98">
        <v>216.35245987988964</v>
      </c>
      <c r="T420" s="98">
        <v>219.29103351830318</v>
      </c>
      <c r="U420" s="98">
        <v>211.11621920781522</v>
      </c>
      <c r="V420" s="98">
        <v>231.57201102744497</v>
      </c>
      <c r="W420" s="98">
        <v>258.6685922532933</v>
      </c>
      <c r="X420" s="98">
        <v>243.90641117367485</v>
      </c>
      <c r="Y420" s="98">
        <v>215.10700553670893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81.570381878505202</v>
      </c>
      <c r="D423" s="118">
        <f t="shared" si="225"/>
        <v>0</v>
      </c>
      <c r="E423" s="118">
        <f t="shared" si="225"/>
        <v>88.908325710557051</v>
      </c>
      <c r="F423" s="118">
        <f t="shared" si="225"/>
        <v>81.895775703869631</v>
      </c>
      <c r="G423" s="118">
        <f t="shared" si="225"/>
        <v>84.472228545347747</v>
      </c>
      <c r="H423" s="118">
        <f t="shared" si="225"/>
        <v>84.205982244174777</v>
      </c>
      <c r="I423" s="118">
        <f t="shared" si="225"/>
        <v>79.175497032136406</v>
      </c>
      <c r="J423" s="118">
        <f t="shared" si="225"/>
        <v>78.307071077519936</v>
      </c>
      <c r="K423" s="118">
        <f t="shared" si="225"/>
        <v>83.362969821896357</v>
      </c>
      <c r="L423" s="118">
        <f t="shared" si="225"/>
        <v>84.54613060903651</v>
      </c>
      <c r="M423" s="118">
        <f t="shared" si="225"/>
        <v>88.628074287505825</v>
      </c>
      <c r="N423" s="118">
        <f t="shared" si="225"/>
        <v>83.392915782795086</v>
      </c>
      <c r="O423" s="118">
        <f t="shared" si="225"/>
        <v>74.831020955935372</v>
      </c>
      <c r="P423" s="118">
        <f t="shared" si="225"/>
        <v>70.743935828553106</v>
      </c>
      <c r="Q423" s="118">
        <f t="shared" si="225"/>
        <v>71.575554307202438</v>
      </c>
      <c r="R423" s="118">
        <f t="shared" ref="R423:V423" si="226">R424+R427+R429+R438</f>
        <v>67.404258334841415</v>
      </c>
      <c r="S423" s="118">
        <f t="shared" si="226"/>
        <v>68.181181710172538</v>
      </c>
      <c r="T423" s="118">
        <f t="shared" si="226"/>
        <v>64.239144177436742</v>
      </c>
      <c r="U423" s="118">
        <f t="shared" si="226"/>
        <v>59.443808138333736</v>
      </c>
      <c r="V423" s="118">
        <f t="shared" si="226"/>
        <v>61.243871123286723</v>
      </c>
      <c r="W423" s="118">
        <f t="shared" ref="W423:Y423" si="227">W424+W427+W429+W438</f>
        <v>58.330668162214735</v>
      </c>
      <c r="X423" s="118">
        <f t="shared" si="227"/>
        <v>50.37769080977678</v>
      </c>
      <c r="Y423" s="118">
        <f t="shared" si="227"/>
        <v>44.392166953190703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55.824775274461317</v>
      </c>
      <c r="D424" s="123">
        <f t="shared" si="228"/>
        <v>0</v>
      </c>
      <c r="E424" s="123">
        <f t="shared" si="228"/>
        <v>64.678992274831643</v>
      </c>
      <c r="F424" s="123">
        <f t="shared" si="228"/>
        <v>57.238102191060463</v>
      </c>
      <c r="G424" s="123">
        <f t="shared" si="228"/>
        <v>58.670483148278052</v>
      </c>
      <c r="H424" s="123">
        <f t="shared" si="228"/>
        <v>58.605721080243427</v>
      </c>
      <c r="I424" s="123">
        <f t="shared" si="228"/>
        <v>53.237154235761196</v>
      </c>
      <c r="J424" s="123">
        <f t="shared" si="228"/>
        <v>51.742949481988241</v>
      </c>
      <c r="K424" s="123">
        <f t="shared" si="228"/>
        <v>54.061901431761058</v>
      </c>
      <c r="L424" s="123">
        <f t="shared" si="228"/>
        <v>56.659952748995416</v>
      </c>
      <c r="M424" s="123">
        <f t="shared" si="228"/>
        <v>59.902850222393873</v>
      </c>
      <c r="N424" s="123">
        <f t="shared" si="228"/>
        <v>57.168608673062501</v>
      </c>
      <c r="O424" s="123">
        <f t="shared" si="228"/>
        <v>51.265682151574659</v>
      </c>
      <c r="P424" s="123">
        <f t="shared" si="228"/>
        <v>46.70492609394752</v>
      </c>
      <c r="Q424" s="123">
        <f t="shared" si="228"/>
        <v>45.903248757322146</v>
      </c>
      <c r="R424" s="123">
        <f t="shared" ref="R424:V424" si="229">SUM(R425:R426)</f>
        <v>43.280552834259474</v>
      </c>
      <c r="S424" s="123">
        <f t="shared" si="229"/>
        <v>43.167055028398018</v>
      </c>
      <c r="T424" s="123">
        <f t="shared" si="229"/>
        <v>39.211041728693814</v>
      </c>
      <c r="U424" s="123">
        <f t="shared" si="229"/>
        <v>35.636365946507901</v>
      </c>
      <c r="V424" s="123">
        <f t="shared" si="229"/>
        <v>36.76430234734525</v>
      </c>
      <c r="W424" s="123">
        <f t="shared" ref="W424:Y424" si="230">SUM(W425:W426)</f>
        <v>33.288793146470965</v>
      </c>
      <c r="X424" s="123">
        <f t="shared" si="230"/>
        <v>24.188686170534751</v>
      </c>
      <c r="Y424" s="123">
        <f t="shared" si="230"/>
        <v>18.217732752755982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55.650149327565501</v>
      </c>
      <c r="D425" s="99">
        <v>0</v>
      </c>
      <c r="E425" s="99">
        <v>64.479904310037924</v>
      </c>
      <c r="F425" s="99">
        <v>57.063929897867141</v>
      </c>
      <c r="G425" s="99">
        <v>58.494922410141207</v>
      </c>
      <c r="H425" s="99">
        <v>58.431739527389325</v>
      </c>
      <c r="I425" s="99">
        <v>53.08197423113684</v>
      </c>
      <c r="J425" s="99">
        <v>51.592548840349309</v>
      </c>
      <c r="K425" s="99">
        <v>53.906362742539876</v>
      </c>
      <c r="L425" s="99">
        <v>56.496915031249884</v>
      </c>
      <c r="M425" s="99">
        <v>59.730686598842802</v>
      </c>
      <c r="N425" s="99">
        <v>57.008476608570447</v>
      </c>
      <c r="O425" s="99">
        <v>51.121135395636713</v>
      </c>
      <c r="P425" s="99">
        <v>46.574363687299702</v>
      </c>
      <c r="Q425" s="99">
        <v>45.774636348233898</v>
      </c>
      <c r="R425" s="99">
        <v>43.15969575569062</v>
      </c>
      <c r="S425" s="99">
        <v>43.045917043545209</v>
      </c>
      <c r="T425" s="99">
        <v>39.101247390049465</v>
      </c>
      <c r="U425" s="99">
        <v>35.53669916910416</v>
      </c>
      <c r="V425" s="99">
        <v>36.660734614873043</v>
      </c>
      <c r="W425" s="99">
        <v>33.194448113256215</v>
      </c>
      <c r="X425" s="99">
        <v>24.120035956461386</v>
      </c>
      <c r="Y425" s="99">
        <v>18.165603057658355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0.17462594689581315</v>
      </c>
      <c r="D426" s="99">
        <v>0</v>
      </c>
      <c r="E426" s="99">
        <v>0.1990879647937136</v>
      </c>
      <c r="F426" s="99">
        <v>0.17417229319332109</v>
      </c>
      <c r="G426" s="99">
        <v>0.17556073813684167</v>
      </c>
      <c r="H426" s="99">
        <v>0.17398155285410366</v>
      </c>
      <c r="I426" s="99">
        <v>0.15518000462435846</v>
      </c>
      <c r="J426" s="99">
        <v>0.15040064163893035</v>
      </c>
      <c r="K426" s="99">
        <v>0.15553868922117936</v>
      </c>
      <c r="L426" s="99">
        <v>0.16303771774553066</v>
      </c>
      <c r="M426" s="99">
        <v>0.17216362355107007</v>
      </c>
      <c r="N426" s="99">
        <v>0.1601320644920555</v>
      </c>
      <c r="O426" s="99">
        <v>0.14454675593794186</v>
      </c>
      <c r="P426" s="99">
        <v>0.13056240664781887</v>
      </c>
      <c r="Q426" s="99">
        <v>0.12861240908824484</v>
      </c>
      <c r="R426" s="99">
        <v>0.12085707856885665</v>
      </c>
      <c r="S426" s="99">
        <v>0.12113798485281164</v>
      </c>
      <c r="T426" s="99">
        <v>0.10979433864434987</v>
      </c>
      <c r="U426" s="99">
        <v>9.9666777403737E-2</v>
      </c>
      <c r="V426" s="99">
        <v>0.10356773247221039</v>
      </c>
      <c r="W426" s="99">
        <v>9.4345033214749796E-2</v>
      </c>
      <c r="X426" s="99">
        <v>6.8650214073363525E-2</v>
      </c>
      <c r="Y426" s="99">
        <v>5.2129695097628048E-2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0.54588448606844564</v>
      </c>
      <c r="D427" s="123">
        <f t="shared" si="231"/>
        <v>0</v>
      </c>
      <c r="E427" s="123">
        <f t="shared" si="231"/>
        <v>0.56048820352962925</v>
      </c>
      <c r="F427" s="123">
        <f t="shared" si="231"/>
        <v>0.29237144830893919</v>
      </c>
      <c r="G427" s="123">
        <f t="shared" si="231"/>
        <v>0.29196242199207095</v>
      </c>
      <c r="H427" s="123">
        <f t="shared" si="231"/>
        <v>0.29441162943554483</v>
      </c>
      <c r="I427" s="123">
        <f t="shared" si="231"/>
        <v>0.45237301877704184</v>
      </c>
      <c r="J427" s="123">
        <f t="shared" si="231"/>
        <v>0.31875116295981515</v>
      </c>
      <c r="K427" s="123">
        <f t="shared" si="231"/>
        <v>0.8300589933695689</v>
      </c>
      <c r="L427" s="123">
        <f t="shared" si="231"/>
        <v>0.29204635081974123</v>
      </c>
      <c r="M427" s="123">
        <f t="shared" si="231"/>
        <v>0.35023571889384264</v>
      </c>
      <c r="N427" s="123">
        <f t="shared" si="231"/>
        <v>1.5082442567764545</v>
      </c>
      <c r="O427" s="123">
        <f t="shared" si="231"/>
        <v>0.26726195826854549</v>
      </c>
      <c r="P427" s="123">
        <f t="shared" si="231"/>
        <v>0.59944674975498924</v>
      </c>
      <c r="Q427" s="123">
        <f t="shared" si="231"/>
        <v>0.317487673608569</v>
      </c>
      <c r="R427" s="123">
        <f t="shared" si="231"/>
        <v>0.63367390596198458</v>
      </c>
      <c r="S427" s="123">
        <f t="shared" si="231"/>
        <v>0.74402367707376837</v>
      </c>
      <c r="T427" s="123">
        <f t="shared" si="231"/>
        <v>0.58168112158428942</v>
      </c>
      <c r="U427" s="123">
        <f t="shared" si="231"/>
        <v>0.46001224151154091</v>
      </c>
      <c r="V427" s="123">
        <f t="shared" si="231"/>
        <v>0.49134094633910846</v>
      </c>
      <c r="W427" s="123">
        <f t="shared" si="231"/>
        <v>0.24896366231437123</v>
      </c>
      <c r="X427" s="123">
        <f t="shared" si="231"/>
        <v>0.62683903517111117</v>
      </c>
      <c r="Y427" s="123">
        <f t="shared" si="231"/>
        <v>0.37062452489432957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0.54588448606844564</v>
      </c>
      <c r="D428" s="99">
        <f>RES_hhdet_in_fecs!D129</f>
        <v>0</v>
      </c>
      <c r="E428" s="99">
        <f>RES_hhdet_in_fecs!E129</f>
        <v>0.56048820352962925</v>
      </c>
      <c r="F428" s="99">
        <f>RES_hhdet_in_fecs!F129</f>
        <v>0.29237144830893919</v>
      </c>
      <c r="G428" s="99">
        <f>RES_hhdet_in_fecs!G129</f>
        <v>0.29196242199207095</v>
      </c>
      <c r="H428" s="99">
        <f>RES_hhdet_in_fecs!H129</f>
        <v>0.29441162943554483</v>
      </c>
      <c r="I428" s="99">
        <f>RES_hhdet_in_fecs!I129</f>
        <v>0.45237301877704184</v>
      </c>
      <c r="J428" s="99">
        <f>RES_hhdet_in_fecs!J129</f>
        <v>0.31875116295981515</v>
      </c>
      <c r="K428" s="99">
        <f>RES_hhdet_in_fecs!K129</f>
        <v>0.8300589933695689</v>
      </c>
      <c r="L428" s="99">
        <f>RES_hhdet_in_fecs!L129</f>
        <v>0.29204635081974123</v>
      </c>
      <c r="M428" s="99">
        <f>RES_hhdet_in_fecs!M129</f>
        <v>0.35023571889384264</v>
      </c>
      <c r="N428" s="99">
        <f>RES_hhdet_in_fecs!N129</f>
        <v>1.5082442567764545</v>
      </c>
      <c r="O428" s="99">
        <f>RES_hhdet_in_fecs!O129</f>
        <v>0.26726195826854549</v>
      </c>
      <c r="P428" s="99">
        <f>RES_hhdet_in_fecs!P129</f>
        <v>0.59944674975498924</v>
      </c>
      <c r="Q428" s="99">
        <f>RES_hhdet_in_fecs!Q129</f>
        <v>0.317487673608569</v>
      </c>
      <c r="R428" s="99">
        <f>RES_hhdet_in_fecs!R129</f>
        <v>0.63367390596198458</v>
      </c>
      <c r="S428" s="99">
        <f>RES_hhdet_in_fecs!S129</f>
        <v>0.74402367707376837</v>
      </c>
      <c r="T428" s="99">
        <f>RES_hhdet_in_fecs!T129</f>
        <v>0.58168112158428942</v>
      </c>
      <c r="U428" s="99">
        <f>RES_hhdet_in_fecs!U129</f>
        <v>0.46001224151154091</v>
      </c>
      <c r="V428" s="99">
        <f>RES_hhdet_in_fecs!V129</f>
        <v>0.49134094633910846</v>
      </c>
      <c r="W428" s="99">
        <f>RES_hhdet_in_fecs!W129</f>
        <v>0.24896366231437123</v>
      </c>
      <c r="X428" s="99">
        <f>RES_hhdet_in_fecs!X129</f>
        <v>0.62683903517111117</v>
      </c>
      <c r="Y428" s="99">
        <f>RES_hhdet_in_fecs!Y129</f>
        <v>0.37062452489432957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15.574969114662705</v>
      </c>
      <c r="D429" s="123">
        <v>0</v>
      </c>
      <c r="E429" s="123">
        <v>13.669024401581595</v>
      </c>
      <c r="F429" s="123">
        <v>14.119343019119526</v>
      </c>
      <c r="G429" s="123">
        <v>15.381195784626371</v>
      </c>
      <c r="H429" s="123">
        <v>15.058868671766158</v>
      </c>
      <c r="I429" s="123">
        <v>15.235941745154369</v>
      </c>
      <c r="J429" s="123">
        <v>15.581793823264523</v>
      </c>
      <c r="K429" s="123">
        <v>17.539496668762602</v>
      </c>
      <c r="L429" s="123">
        <v>16.943111099057713</v>
      </c>
      <c r="M429" s="123">
        <v>16.991429799823372</v>
      </c>
      <c r="N429" s="123">
        <v>15.235066927949555</v>
      </c>
      <c r="O429" s="123">
        <v>14.174422608722994</v>
      </c>
      <c r="P429" s="123">
        <v>14.482380719235111</v>
      </c>
      <c r="Q429" s="123">
        <v>15.275881886997519</v>
      </c>
      <c r="R429" s="123">
        <v>13.906990546319758</v>
      </c>
      <c r="S429" s="123">
        <v>14.721153238810185</v>
      </c>
      <c r="T429" s="123">
        <v>15.18931593222697</v>
      </c>
      <c r="U429" s="123">
        <v>14.378711497466872</v>
      </c>
      <c r="V429" s="123">
        <v>14.643386351137034</v>
      </c>
      <c r="W429" s="123">
        <v>15.118931556843727</v>
      </c>
      <c r="X429" s="123">
        <v>15.948869267882861</v>
      </c>
      <c r="Y429" s="123">
        <v>16.341346761366374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15.231053532423198</v>
      </c>
      <c r="D430" s="99">
        <v>0</v>
      </c>
      <c r="E430" s="99">
        <v>13.669024401581595</v>
      </c>
      <c r="F430" s="99">
        <v>14.119343019119526</v>
      </c>
      <c r="G430" s="99">
        <v>15.381195784626371</v>
      </c>
      <c r="H430" s="99">
        <v>14.666689674915739</v>
      </c>
      <c r="I430" s="99">
        <v>14.548236902558768</v>
      </c>
      <c r="J430" s="99">
        <v>15.328866687267709</v>
      </c>
      <c r="K430" s="99">
        <v>17.273054259641256</v>
      </c>
      <c r="L430" s="99">
        <v>16.967752135249413</v>
      </c>
      <c r="M430" s="99">
        <v>16.955542463413185</v>
      </c>
      <c r="N430" s="99">
        <v>15.092214362712628</v>
      </c>
      <c r="O430" s="99">
        <v>13.821323630900396</v>
      </c>
      <c r="P430" s="99">
        <v>13.603117844675037</v>
      </c>
      <c r="Q430" s="99">
        <v>15.225754918888805</v>
      </c>
      <c r="R430" s="99">
        <v>13.687625638369608</v>
      </c>
      <c r="S430" s="99">
        <v>14.586013868995375</v>
      </c>
      <c r="T430" s="99">
        <v>14.714186745722227</v>
      </c>
      <c r="U430" s="99">
        <v>14.00634106531278</v>
      </c>
      <c r="V430" s="99">
        <v>14.358065466560122</v>
      </c>
      <c r="W430" s="99">
        <v>15.120894634265943</v>
      </c>
      <c r="X430" s="99">
        <v>15.738746978571784</v>
      </c>
      <c r="Y430" s="99">
        <v>16.344285532840509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14.442430941791132</v>
      </c>
      <c r="M431" s="99">
        <v>14.410282032855619</v>
      </c>
      <c r="N431" s="99">
        <v>12.774807528191158</v>
      </c>
      <c r="O431" s="99">
        <v>11.79992011690487</v>
      </c>
      <c r="P431" s="99">
        <v>11.705846892256165</v>
      </c>
      <c r="Q431" s="99">
        <v>13.102712641632344</v>
      </c>
      <c r="R431" s="99">
        <v>0</v>
      </c>
      <c r="S431" s="99">
        <v>0</v>
      </c>
      <c r="T431" s="99">
        <v>0</v>
      </c>
      <c r="U431" s="99">
        <v>12.247321286545112</v>
      </c>
      <c r="V431" s="99">
        <v>12.599079515918278</v>
      </c>
      <c r="W431" s="99">
        <v>13.307011096139535</v>
      </c>
      <c r="X431" s="99">
        <v>13.918677183231043</v>
      </c>
      <c r="Y431" s="99">
        <v>14.505639742870754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5.8942288335673299</v>
      </c>
      <c r="M432" s="102">
        <v>5.6915938346528812</v>
      </c>
      <c r="N432" s="102">
        <v>4.7255188807611361</v>
      </c>
      <c r="O432" s="102">
        <v>4.6191122984293935</v>
      </c>
      <c r="P432" s="102">
        <v>4.7245141754664335</v>
      </c>
      <c r="Q432" s="102">
        <v>4.9754844686122164</v>
      </c>
      <c r="R432" s="102">
        <v>0</v>
      </c>
      <c r="S432" s="102">
        <v>0</v>
      </c>
      <c r="T432" s="102">
        <v>0</v>
      </c>
      <c r="U432" s="102">
        <v>4.96343875948702</v>
      </c>
      <c r="V432" s="102">
        <v>5.2134545575829279</v>
      </c>
      <c r="W432" s="102">
        <v>5.5308156015198504</v>
      </c>
      <c r="X432" s="102">
        <v>5.7647173172098025</v>
      </c>
      <c r="Y432" s="102">
        <v>5.9396928482782956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8.5482021082238049</v>
      </c>
      <c r="M433" s="105">
        <v>8.718688198202738</v>
      </c>
      <c r="N433" s="105">
        <v>8.0492886474300196</v>
      </c>
      <c r="O433" s="105">
        <v>7.1808078184754764</v>
      </c>
      <c r="P433" s="105">
        <v>6.9813327167897326</v>
      </c>
      <c r="Q433" s="105">
        <v>8.1272281730201268</v>
      </c>
      <c r="R433" s="105">
        <v>0</v>
      </c>
      <c r="S433" s="105">
        <v>0</v>
      </c>
      <c r="T433" s="105">
        <v>0</v>
      </c>
      <c r="U433" s="105">
        <v>7.2838825270580907</v>
      </c>
      <c r="V433" s="105">
        <v>7.3856249583353524</v>
      </c>
      <c r="W433" s="105">
        <v>7.7761954946196852</v>
      </c>
      <c r="X433" s="105">
        <v>8.1539598660212409</v>
      </c>
      <c r="Y433" s="105">
        <v>8.5659468945924591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17.104882689912333</v>
      </c>
      <c r="D434" s="102">
        <v>0</v>
      </c>
      <c r="E434" s="102">
        <v>0</v>
      </c>
      <c r="F434" s="102">
        <v>0</v>
      </c>
      <c r="G434" s="102">
        <v>0</v>
      </c>
      <c r="H434" s="102">
        <v>19.286802521548761</v>
      </c>
      <c r="I434" s="102">
        <v>18.5085056412284</v>
      </c>
      <c r="J434" s="102">
        <v>20.867311155677871</v>
      </c>
      <c r="K434" s="102">
        <v>21.465333228314101</v>
      </c>
      <c r="L434" s="102">
        <v>0</v>
      </c>
      <c r="M434" s="102">
        <v>22.766998138650344</v>
      </c>
      <c r="N434" s="102">
        <v>18.956778602990251</v>
      </c>
      <c r="O434" s="102">
        <v>17.877210002014234</v>
      </c>
      <c r="P434" s="102">
        <v>17.556244456755113</v>
      </c>
      <c r="Q434" s="102">
        <v>17.006435185595848</v>
      </c>
      <c r="R434" s="102">
        <v>16.630366471086841</v>
      </c>
      <c r="S434" s="102">
        <v>17.171105424672209</v>
      </c>
      <c r="T434" s="102">
        <v>17.083506569138002</v>
      </c>
      <c r="U434" s="102">
        <v>16.429041366838053</v>
      </c>
      <c r="V434" s="102">
        <v>17.041892453194567</v>
      </c>
      <c r="W434" s="102">
        <v>0</v>
      </c>
      <c r="X434" s="102">
        <v>17.90237393760313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16.710136419141886</v>
      </c>
      <c r="N435" s="105">
        <v>13.834805398602622</v>
      </c>
      <c r="O435" s="105">
        <v>13.349785882924088</v>
      </c>
      <c r="P435" s="105">
        <v>13.387034307208753</v>
      </c>
      <c r="Q435" s="105">
        <v>12.999691491972989</v>
      </c>
      <c r="R435" s="105">
        <v>12.981809104888622</v>
      </c>
      <c r="S435" s="105">
        <v>13.667040638436269</v>
      </c>
      <c r="T435" s="105">
        <v>13.641172285130713</v>
      </c>
      <c r="U435" s="105">
        <v>13.225624560537518</v>
      </c>
      <c r="V435" s="105">
        <v>13.866804239628022</v>
      </c>
      <c r="W435" s="105">
        <v>0</v>
      </c>
      <c r="X435" s="105">
        <v>14.818758126793034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7.6415822827889111</v>
      </c>
      <c r="N436" s="99">
        <v>5.9231301235028964</v>
      </c>
      <c r="O436" s="99">
        <v>5.9708845931869039</v>
      </c>
      <c r="P436" s="99">
        <v>6.0922697795042904</v>
      </c>
      <c r="Q436" s="99">
        <v>5.525489242394241</v>
      </c>
      <c r="R436" s="99">
        <v>5.8292292749973322</v>
      </c>
      <c r="S436" s="99">
        <v>6.4216904411949178</v>
      </c>
      <c r="T436" s="99">
        <v>6.0730374479807949</v>
      </c>
      <c r="U436" s="99">
        <v>5.8361486968400076</v>
      </c>
      <c r="V436" s="99">
        <v>6.2007786479448583</v>
      </c>
      <c r="W436" s="99">
        <v>0</v>
      </c>
      <c r="X436" s="99">
        <v>6.5661150375180188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9.0685541363529723</v>
      </c>
      <c r="N437" s="99">
        <v>7.9116752750997277</v>
      </c>
      <c r="O437" s="99">
        <v>7.3789012897371844</v>
      </c>
      <c r="P437" s="99">
        <v>7.2947645277044613</v>
      </c>
      <c r="Q437" s="99">
        <v>7.474202249578747</v>
      </c>
      <c r="R437" s="99">
        <v>7.1525798298912893</v>
      </c>
      <c r="S437" s="99">
        <v>7.2453501972413523</v>
      </c>
      <c r="T437" s="99">
        <v>7.568134837149918</v>
      </c>
      <c r="U437" s="99">
        <v>7.3894758636975135</v>
      </c>
      <c r="V437" s="99">
        <v>7.6660255916831659</v>
      </c>
      <c r="W437" s="99">
        <v>0</v>
      </c>
      <c r="X437" s="99">
        <v>8.2526430892750167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9.6247530033127386</v>
      </c>
      <c r="D438" s="123">
        <v>0</v>
      </c>
      <c r="E438" s="123">
        <v>9.999820830614178</v>
      </c>
      <c r="F438" s="123">
        <v>10.245959045380705</v>
      </c>
      <c r="G438" s="123">
        <v>10.128587190451251</v>
      </c>
      <c r="H438" s="123">
        <v>10.246980862729645</v>
      </c>
      <c r="I438" s="123">
        <v>10.250028032443806</v>
      </c>
      <c r="J438" s="123">
        <v>10.663576609307359</v>
      </c>
      <c r="K438" s="123">
        <v>10.931512728003122</v>
      </c>
      <c r="L438" s="123">
        <v>10.651020410163643</v>
      </c>
      <c r="M438" s="123">
        <v>11.383558546394745</v>
      </c>
      <c r="N438" s="123">
        <v>9.480995925006571</v>
      </c>
      <c r="O438" s="123">
        <v>9.1236542373691716</v>
      </c>
      <c r="P438" s="123">
        <v>8.9571822656154936</v>
      </c>
      <c r="Q438" s="123">
        <v>10.078935989274205</v>
      </c>
      <c r="R438" s="123">
        <v>9.5830410483002044</v>
      </c>
      <c r="S438" s="123">
        <v>9.5489497658905638</v>
      </c>
      <c r="T438" s="123">
        <v>9.2571053949316688</v>
      </c>
      <c r="U438" s="123">
        <v>8.9687184528474155</v>
      </c>
      <c r="V438" s="123">
        <v>9.344841478465332</v>
      </c>
      <c r="W438" s="123">
        <v>9.6739797965856695</v>
      </c>
      <c r="X438" s="123">
        <v>9.6132963361880606</v>
      </c>
      <c r="Y438" s="123">
        <v>9.4624629141740169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11.926218873887052</v>
      </c>
      <c r="D439" s="99">
        <v>0</v>
      </c>
      <c r="E439" s="99">
        <v>13.211564921888078</v>
      </c>
      <c r="F439" s="99">
        <v>13.609174892981752</v>
      </c>
      <c r="G439" s="99">
        <v>13.375306988432175</v>
      </c>
      <c r="H439" s="99">
        <v>14.07163750721841</v>
      </c>
      <c r="I439" s="99">
        <v>13.035578721003768</v>
      </c>
      <c r="J439" s="99">
        <v>12.26675532558486</v>
      </c>
      <c r="K439" s="99">
        <v>13.681482220761835</v>
      </c>
      <c r="L439" s="99">
        <v>11.987759094519895</v>
      </c>
      <c r="M439" s="99">
        <v>14.806933386370462</v>
      </c>
      <c r="N439" s="99">
        <v>12.293392171236437</v>
      </c>
      <c r="O439" s="99">
        <v>11.554658392126703</v>
      </c>
      <c r="P439" s="99">
        <v>10.757921789517336</v>
      </c>
      <c r="Q439" s="99">
        <v>15.669339692207112</v>
      </c>
      <c r="R439" s="99">
        <v>12.741340896267637</v>
      </c>
      <c r="S439" s="99">
        <v>12.377721189892393</v>
      </c>
      <c r="T439" s="99">
        <v>12.549677782360789</v>
      </c>
      <c r="U439" s="99">
        <v>11.878204725918248</v>
      </c>
      <c r="V439" s="99">
        <v>12.995221562250567</v>
      </c>
      <c r="W439" s="99">
        <v>14.311623321329046</v>
      </c>
      <c r="X439" s="99">
        <v>13.945833109751973</v>
      </c>
      <c r="Y439" s="99">
        <v>12.420460888429506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9.2916634241454226</v>
      </c>
      <c r="D440" s="110">
        <v>0</v>
      </c>
      <c r="E440" s="110">
        <v>9.2578158719218955</v>
      </c>
      <c r="F440" s="110">
        <v>9.7294878918611918</v>
      </c>
      <c r="G440" s="110">
        <v>9.7920856048932841</v>
      </c>
      <c r="H440" s="110">
        <v>9.8768607493334653</v>
      </c>
      <c r="I440" s="110">
        <v>9.9932053920781918</v>
      </c>
      <c r="J440" s="110">
        <v>10.396330639090237</v>
      </c>
      <c r="K440" s="110">
        <v>10.425436225336535</v>
      </c>
      <c r="L440" s="110">
        <v>10.409846914065895</v>
      </c>
      <c r="M440" s="110">
        <v>10.788119228236754</v>
      </c>
      <c r="N440" s="110">
        <v>9.1779382617568306</v>
      </c>
      <c r="O440" s="110">
        <v>8.7656867386720201</v>
      </c>
      <c r="P440" s="110">
        <v>8.688628232497317</v>
      </c>
      <c r="Q440" s="110">
        <v>9.3992284352290874</v>
      </c>
      <c r="R440" s="110">
        <v>9.1727896094200077</v>
      </c>
      <c r="S440" s="110">
        <v>9.3367046850846158</v>
      </c>
      <c r="T440" s="110">
        <v>9.0503668012094121</v>
      </c>
      <c r="U440" s="110">
        <v>8.7239043811884525</v>
      </c>
      <c r="V440" s="110">
        <v>9.0420700813240842</v>
      </c>
      <c r="W440" s="110">
        <v>9.3045939734853693</v>
      </c>
      <c r="X440" s="110">
        <v>9.4250240935663374</v>
      </c>
      <c r="Y440" s="110">
        <v>9.3901490381041022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57.891996142156465</v>
      </c>
      <c r="D442" s="118">
        <f t="shared" si="232"/>
        <v>0</v>
      </c>
      <c r="E442" s="118">
        <f t="shared" si="232"/>
        <v>63.586848939690242</v>
      </c>
      <c r="F442" s="118">
        <f t="shared" si="232"/>
        <v>58.562293806290825</v>
      </c>
      <c r="G442" s="118">
        <f t="shared" si="232"/>
        <v>60.65060648630358</v>
      </c>
      <c r="H442" s="118">
        <f t="shared" si="232"/>
        <v>60.299238182230553</v>
      </c>
      <c r="I442" s="118">
        <f t="shared" si="232"/>
        <v>56.964929403441154</v>
      </c>
      <c r="J442" s="118">
        <f t="shared" si="232"/>
        <v>56.56144348844898</v>
      </c>
      <c r="K442" s="118">
        <f t="shared" si="232"/>
        <v>61.306521747447377</v>
      </c>
      <c r="L442" s="118">
        <f t="shared" si="232"/>
        <v>61.444942164397865</v>
      </c>
      <c r="M442" s="118">
        <f t="shared" si="232"/>
        <v>64.59728875804656</v>
      </c>
      <c r="N442" s="118">
        <f t="shared" si="232"/>
        <v>63.808987008896601</v>
      </c>
      <c r="O442" s="118">
        <f t="shared" si="232"/>
        <v>54.845858727005087</v>
      </c>
      <c r="P442" s="118">
        <f t="shared" si="232"/>
        <v>52.879104260481952</v>
      </c>
      <c r="Q442" s="118">
        <f t="shared" si="232"/>
        <v>53.652461679357053</v>
      </c>
      <c r="R442" s="118">
        <f t="shared" ref="R442:V442" si="233">R443+R446+R448+R457</f>
        <v>51.657042241489464</v>
      </c>
      <c r="S442" s="118">
        <f t="shared" si="233"/>
        <v>53.085088629328204</v>
      </c>
      <c r="T442" s="118">
        <f t="shared" si="233"/>
        <v>49.839245338859513</v>
      </c>
      <c r="U442" s="118">
        <f t="shared" si="233"/>
        <v>46.300308353142142</v>
      </c>
      <c r="V442" s="118">
        <f t="shared" si="233"/>
        <v>48.103862083180836</v>
      </c>
      <c r="W442" s="118">
        <f t="shared" ref="W442:Y442" si="234">W443+W446+W448+W457</f>
        <v>45.773564708209307</v>
      </c>
      <c r="X442" s="118">
        <f t="shared" si="234"/>
        <v>41.287860955960554</v>
      </c>
      <c r="Y442" s="118">
        <f t="shared" si="234"/>
        <v>36.606660450150102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38.747985584030573</v>
      </c>
      <c r="D443" s="123">
        <f t="shared" si="235"/>
        <v>0</v>
      </c>
      <c r="E443" s="123">
        <f t="shared" si="235"/>
        <v>45.024891476138095</v>
      </c>
      <c r="F443" s="123">
        <f t="shared" si="235"/>
        <v>39.903944992977443</v>
      </c>
      <c r="G443" s="123">
        <f t="shared" si="235"/>
        <v>40.964082316555569</v>
      </c>
      <c r="H443" s="123">
        <f t="shared" si="235"/>
        <v>40.982139468345153</v>
      </c>
      <c r="I443" s="123">
        <f t="shared" si="235"/>
        <v>37.286451955206353</v>
      </c>
      <c r="J443" s="123">
        <f t="shared" si="235"/>
        <v>36.300030504245896</v>
      </c>
      <c r="K443" s="123">
        <f t="shared" si="235"/>
        <v>37.992980459525967</v>
      </c>
      <c r="L443" s="123">
        <f t="shared" si="235"/>
        <v>39.892703387896766</v>
      </c>
      <c r="M443" s="123">
        <f t="shared" si="235"/>
        <v>42.284039809759122</v>
      </c>
      <c r="N443" s="123">
        <f t="shared" si="235"/>
        <v>40.492436770185833</v>
      </c>
      <c r="O443" s="123">
        <f t="shared" si="235"/>
        <v>36.475689920473251</v>
      </c>
      <c r="P443" s="123">
        <f t="shared" si="235"/>
        <v>33.404545430924387</v>
      </c>
      <c r="Q443" s="123">
        <f t="shared" si="235"/>
        <v>32.992755088482674</v>
      </c>
      <c r="R443" s="123">
        <f t="shared" ref="R443:V443" si="236">SUM(R444:R445)</f>
        <v>31.224276522311701</v>
      </c>
      <c r="S443" s="123">
        <f t="shared" si="236"/>
        <v>31.255779684079702</v>
      </c>
      <c r="T443" s="123">
        <f t="shared" si="236"/>
        <v>28.490583198829871</v>
      </c>
      <c r="U443" s="123">
        <f t="shared" si="236"/>
        <v>25.979579513405493</v>
      </c>
      <c r="V443" s="123">
        <f t="shared" si="236"/>
        <v>26.886549225592656</v>
      </c>
      <c r="W443" s="123">
        <f t="shared" ref="W443:Y443" si="237">SUM(W444:W445)</f>
        <v>24.415449669241291</v>
      </c>
      <c r="X443" s="123">
        <f t="shared" si="237"/>
        <v>17.835126760206951</v>
      </c>
      <c r="Y443" s="123">
        <f t="shared" si="237"/>
        <v>13.500732759203659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38.573359637134757</v>
      </c>
      <c r="D444" s="99">
        <v>0</v>
      </c>
      <c r="E444" s="99">
        <v>44.825803511344382</v>
      </c>
      <c r="F444" s="99">
        <v>39.729772699784121</v>
      </c>
      <c r="G444" s="99">
        <v>40.788521578418724</v>
      </c>
      <c r="H444" s="99">
        <v>40.808157915491051</v>
      </c>
      <c r="I444" s="99">
        <v>37.131271950581997</v>
      </c>
      <c r="J444" s="99">
        <v>36.149629862606965</v>
      </c>
      <c r="K444" s="99">
        <v>37.837441770304785</v>
      </c>
      <c r="L444" s="99">
        <v>39.729665670151235</v>
      </c>
      <c r="M444" s="99">
        <v>42.11187618620805</v>
      </c>
      <c r="N444" s="99">
        <v>40.33230470569378</v>
      </c>
      <c r="O444" s="99">
        <v>36.331143164535305</v>
      </c>
      <c r="P444" s="99">
        <v>33.273983024276568</v>
      </c>
      <c r="Q444" s="99">
        <v>32.864142679394426</v>
      </c>
      <c r="R444" s="99">
        <v>31.103419443742844</v>
      </c>
      <c r="S444" s="99">
        <v>31.13464169922689</v>
      </c>
      <c r="T444" s="99">
        <v>28.380788860185522</v>
      </c>
      <c r="U444" s="99">
        <v>25.879912736001756</v>
      </c>
      <c r="V444" s="99">
        <v>26.782981493120445</v>
      </c>
      <c r="W444" s="99">
        <v>24.32110463602654</v>
      </c>
      <c r="X444" s="99">
        <v>17.766476546133585</v>
      </c>
      <c r="Y444" s="99">
        <v>13.448603064106031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0.17462594689581315</v>
      </c>
      <c r="D445" s="99">
        <v>0</v>
      </c>
      <c r="E445" s="99">
        <v>0.1990879647937136</v>
      </c>
      <c r="F445" s="99">
        <v>0.17417229319332109</v>
      </c>
      <c r="G445" s="99">
        <v>0.17556073813684167</v>
      </c>
      <c r="H445" s="99">
        <v>0.17398155285410366</v>
      </c>
      <c r="I445" s="99">
        <v>0.15518000462435846</v>
      </c>
      <c r="J445" s="99">
        <v>0.15040064163893035</v>
      </c>
      <c r="K445" s="99">
        <v>0.15553868922117936</v>
      </c>
      <c r="L445" s="99">
        <v>0.16303771774553066</v>
      </c>
      <c r="M445" s="99">
        <v>0.17216362355107007</v>
      </c>
      <c r="N445" s="99">
        <v>0.1601320644920555</v>
      </c>
      <c r="O445" s="99">
        <v>0.14454675593794186</v>
      </c>
      <c r="P445" s="99">
        <v>0.13056240664781887</v>
      </c>
      <c r="Q445" s="99">
        <v>0.12861240908824484</v>
      </c>
      <c r="R445" s="99">
        <v>0.12085707856885665</v>
      </c>
      <c r="S445" s="99">
        <v>0.12113798485281164</v>
      </c>
      <c r="T445" s="99">
        <v>0.10979433864434987</v>
      </c>
      <c r="U445" s="99">
        <v>9.9666777403737E-2</v>
      </c>
      <c r="V445" s="99">
        <v>0.10356773247221039</v>
      </c>
      <c r="W445" s="99">
        <v>9.4345033214749796E-2</v>
      </c>
      <c r="X445" s="99">
        <v>6.8650214073363525E-2</v>
      </c>
      <c r="Y445" s="99">
        <v>5.2129695097628048E-2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1.1382407894891979</v>
      </c>
      <c r="D446" s="123">
        <f t="shared" si="238"/>
        <v>0</v>
      </c>
      <c r="E446" s="123">
        <f t="shared" si="238"/>
        <v>1.2601045425108461</v>
      </c>
      <c r="F446" s="123">
        <f t="shared" si="238"/>
        <v>0.68152983027393943</v>
      </c>
      <c r="G446" s="123">
        <f t="shared" si="238"/>
        <v>0.70508775463205475</v>
      </c>
      <c r="H446" s="123">
        <f t="shared" si="238"/>
        <v>0.73603289202688449</v>
      </c>
      <c r="I446" s="123">
        <f t="shared" si="238"/>
        <v>1.1699252121325951</v>
      </c>
      <c r="J446" s="123">
        <f t="shared" si="238"/>
        <v>0.85233875685473204</v>
      </c>
      <c r="K446" s="123">
        <f t="shared" si="238"/>
        <v>2.2940880633190055</v>
      </c>
      <c r="L446" s="123">
        <f t="shared" si="238"/>
        <v>0.83395466842295651</v>
      </c>
      <c r="M446" s="123">
        <f t="shared" si="238"/>
        <v>1.0369573658346218</v>
      </c>
      <c r="N446" s="123">
        <f t="shared" si="238"/>
        <v>4.6494617538073442</v>
      </c>
      <c r="O446" s="123">
        <f t="shared" si="238"/>
        <v>0.86090655280485762</v>
      </c>
      <c r="P446" s="123">
        <f t="shared" si="238"/>
        <v>2.0158154897374119</v>
      </c>
      <c r="Q446" s="123">
        <f t="shared" si="238"/>
        <v>1.1021448758019958</v>
      </c>
      <c r="R446" s="123">
        <f t="shared" si="238"/>
        <v>2.2146917705811391</v>
      </c>
      <c r="S446" s="123">
        <f t="shared" si="238"/>
        <v>2.6023109334981913</v>
      </c>
      <c r="T446" s="123">
        <f t="shared" si="238"/>
        <v>2.0361894499024955</v>
      </c>
      <c r="U446" s="123">
        <f t="shared" si="238"/>
        <v>1.6117702025222578</v>
      </c>
      <c r="V446" s="123">
        <f t="shared" si="238"/>
        <v>1.7260730013787406</v>
      </c>
      <c r="W446" s="123">
        <f t="shared" si="238"/>
        <v>0.88214704888566198</v>
      </c>
      <c r="X446" s="123">
        <f t="shared" si="238"/>
        <v>2.245203322520946</v>
      </c>
      <c r="Y446" s="123">
        <f t="shared" si="238"/>
        <v>1.3435855811698367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1.1382407894891979</v>
      </c>
      <c r="D447" s="99">
        <f>RES_hhdet_in_tess!D129</f>
        <v>0</v>
      </c>
      <c r="E447" s="99">
        <f>RES_hhdet_in_tess!E129</f>
        <v>1.2601045425108461</v>
      </c>
      <c r="F447" s="99">
        <f>RES_hhdet_in_tess!F129</f>
        <v>0.68152983027393943</v>
      </c>
      <c r="G447" s="99">
        <f>RES_hhdet_in_tess!G129</f>
        <v>0.70508775463205475</v>
      </c>
      <c r="H447" s="99">
        <f>RES_hhdet_in_tess!H129</f>
        <v>0.73603289202688449</v>
      </c>
      <c r="I447" s="99">
        <f>RES_hhdet_in_tess!I129</f>
        <v>1.1699252121325951</v>
      </c>
      <c r="J447" s="99">
        <f>RES_hhdet_in_tess!J129</f>
        <v>0.85233875685473204</v>
      </c>
      <c r="K447" s="99">
        <f>RES_hhdet_in_tess!K129</f>
        <v>2.2940880633190055</v>
      </c>
      <c r="L447" s="99">
        <f>RES_hhdet_in_tess!L129</f>
        <v>0.83395466842295651</v>
      </c>
      <c r="M447" s="99">
        <f>RES_hhdet_in_tess!M129</f>
        <v>1.0369573658346218</v>
      </c>
      <c r="N447" s="99">
        <f>RES_hhdet_in_tess!N129</f>
        <v>4.6494617538073442</v>
      </c>
      <c r="O447" s="99">
        <f>RES_hhdet_in_tess!O129</f>
        <v>0.86090655280485762</v>
      </c>
      <c r="P447" s="99">
        <f>RES_hhdet_in_tess!P129</f>
        <v>2.0158154897374119</v>
      </c>
      <c r="Q447" s="99">
        <f>RES_hhdet_in_tess!Q129</f>
        <v>1.1021448758019958</v>
      </c>
      <c r="R447" s="99">
        <f>RES_hhdet_in_tess!R129</f>
        <v>2.2146917705811391</v>
      </c>
      <c r="S447" s="99">
        <f>RES_hhdet_in_tess!S129</f>
        <v>2.6023109334981913</v>
      </c>
      <c r="T447" s="99">
        <f>RES_hhdet_in_tess!T129</f>
        <v>2.0361894499024955</v>
      </c>
      <c r="U447" s="99">
        <f>RES_hhdet_in_tess!U129</f>
        <v>1.6117702025222578</v>
      </c>
      <c r="V447" s="99">
        <f>RES_hhdet_in_tess!V129</f>
        <v>1.7260730013787406</v>
      </c>
      <c r="W447" s="99">
        <f>RES_hhdet_in_tess!W129</f>
        <v>0.88214704888566198</v>
      </c>
      <c r="X447" s="99">
        <f>RES_hhdet_in_tess!X129</f>
        <v>2.245203322520946</v>
      </c>
      <c r="Y447" s="99">
        <f>RES_hhdet_in_tess!Y129</f>
        <v>1.3435855811698367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11.155913980672969</v>
      </c>
      <c r="D448" s="123">
        <v>0</v>
      </c>
      <c r="E448" s="123">
        <v>10.317746065752752</v>
      </c>
      <c r="F448" s="123">
        <v>10.681383527101543</v>
      </c>
      <c r="G448" s="123">
        <v>11.662452793604279</v>
      </c>
      <c r="H448" s="123">
        <v>11.156726286176076</v>
      </c>
      <c r="I448" s="123">
        <v>11.041659059992124</v>
      </c>
      <c r="J448" s="123">
        <v>11.732016613389087</v>
      </c>
      <c r="K448" s="123">
        <v>13.190313799866416</v>
      </c>
      <c r="L448" s="123">
        <v>13.027747007142771</v>
      </c>
      <c r="M448" s="123">
        <v>13.071329586985694</v>
      </c>
      <c r="N448" s="123">
        <v>11.683841950489397</v>
      </c>
      <c r="O448" s="123">
        <v>10.808262835334849</v>
      </c>
      <c r="P448" s="123">
        <v>10.811714385767532</v>
      </c>
      <c r="Q448" s="123">
        <v>12.020117462222911</v>
      </c>
      <c r="R448" s="123">
        <v>10.907555766011836</v>
      </c>
      <c r="S448" s="123">
        <v>11.666034451560051</v>
      </c>
      <c r="T448" s="123">
        <v>11.805643162678885</v>
      </c>
      <c r="U448" s="123">
        <v>11.34294471327263</v>
      </c>
      <c r="V448" s="123">
        <v>11.703365211823229</v>
      </c>
      <c r="W448" s="123">
        <v>12.32755489137682</v>
      </c>
      <c r="X448" s="123">
        <v>12.916468038345618</v>
      </c>
      <c r="Y448" s="123">
        <v>13.464066826842165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11.446474901798222</v>
      </c>
      <c r="D449" s="99">
        <v>0</v>
      </c>
      <c r="E449" s="99">
        <v>10.317746065752752</v>
      </c>
      <c r="F449" s="99">
        <v>10.681383527101543</v>
      </c>
      <c r="G449" s="99">
        <v>11.662452793604279</v>
      </c>
      <c r="H449" s="99">
        <v>11.14646590402698</v>
      </c>
      <c r="I449" s="99">
        <v>11.082659045650667</v>
      </c>
      <c r="J449" s="99">
        <v>11.706176203276431</v>
      </c>
      <c r="K449" s="99">
        <v>13.225281343701493</v>
      </c>
      <c r="L449" s="99">
        <v>13.027295167090596</v>
      </c>
      <c r="M449" s="99">
        <v>13.067415236139963</v>
      </c>
      <c r="N449" s="99">
        <v>11.690975250692057</v>
      </c>
      <c r="O449" s="99">
        <v>10.777976386640029</v>
      </c>
      <c r="P449" s="99">
        <v>10.689821541968644</v>
      </c>
      <c r="Q449" s="99">
        <v>12.051545888148997</v>
      </c>
      <c r="R449" s="99">
        <v>10.893733417407111</v>
      </c>
      <c r="S449" s="99">
        <v>11.670586022938348</v>
      </c>
      <c r="T449" s="99">
        <v>11.833366040110779</v>
      </c>
      <c r="U449" s="99">
        <v>11.318983058613712</v>
      </c>
      <c r="V449" s="99">
        <v>11.656557867399913</v>
      </c>
      <c r="W449" s="99">
        <v>12.327600671897013</v>
      </c>
      <c r="X449" s="99">
        <v>12.899614643498976</v>
      </c>
      <c r="Y449" s="99">
        <v>13.464075034956378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13.073601712437732</v>
      </c>
      <c r="M450" s="99">
        <v>13.105125267576904</v>
      </c>
      <c r="N450" s="99">
        <v>11.709846532040315</v>
      </c>
      <c r="O450" s="99">
        <v>10.782827755871825</v>
      </c>
      <c r="P450" s="99">
        <v>10.694026673051182</v>
      </c>
      <c r="Q450" s="99">
        <v>12.065442055266754</v>
      </c>
      <c r="R450" s="99">
        <v>0</v>
      </c>
      <c r="S450" s="99">
        <v>0</v>
      </c>
      <c r="T450" s="99">
        <v>0</v>
      </c>
      <c r="U450" s="99">
        <v>11.294999989436237</v>
      </c>
      <c r="V450" s="99">
        <v>11.618154394913036</v>
      </c>
      <c r="W450" s="99">
        <v>12.285299471240613</v>
      </c>
      <c r="X450" s="99">
        <v>12.878772585989099</v>
      </c>
      <c r="Y450" s="99">
        <v>13.45893961875433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4.525399604213928</v>
      </c>
      <c r="M451" s="102">
        <v>4.386437069374165</v>
      </c>
      <c r="N451" s="102">
        <v>3.6605578846102955</v>
      </c>
      <c r="O451" s="102">
        <v>3.6020199373963497</v>
      </c>
      <c r="P451" s="102">
        <v>3.7126939562614507</v>
      </c>
      <c r="Q451" s="102">
        <v>3.9382138822466262</v>
      </c>
      <c r="R451" s="102">
        <v>0</v>
      </c>
      <c r="S451" s="102">
        <v>0</v>
      </c>
      <c r="T451" s="102">
        <v>0</v>
      </c>
      <c r="U451" s="102">
        <v>4.0111174623781478</v>
      </c>
      <c r="V451" s="102">
        <v>4.2325294365776829</v>
      </c>
      <c r="W451" s="102">
        <v>4.5091039766209278</v>
      </c>
      <c r="X451" s="102">
        <v>4.7248127199678605</v>
      </c>
      <c r="Y451" s="102">
        <v>4.8929927241618723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8.5482021082238049</v>
      </c>
      <c r="M452" s="105">
        <v>8.718688198202738</v>
      </c>
      <c r="N452" s="105">
        <v>8.0492886474300196</v>
      </c>
      <c r="O452" s="105">
        <v>7.1808078184754764</v>
      </c>
      <c r="P452" s="105">
        <v>6.9813327167897326</v>
      </c>
      <c r="Q452" s="105">
        <v>8.1272281730201268</v>
      </c>
      <c r="R452" s="105">
        <v>0</v>
      </c>
      <c r="S452" s="105">
        <v>0</v>
      </c>
      <c r="T452" s="105">
        <v>0</v>
      </c>
      <c r="U452" s="105">
        <v>7.2838825270580907</v>
      </c>
      <c r="V452" s="105">
        <v>7.3856249583353524</v>
      </c>
      <c r="W452" s="105">
        <v>7.7761954946196852</v>
      </c>
      <c r="X452" s="105">
        <v>8.1539598660212409</v>
      </c>
      <c r="Y452" s="105">
        <v>8.5659468945924591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9.8633494077860764</v>
      </c>
      <c r="D453" s="102">
        <v>0</v>
      </c>
      <c r="E453" s="102">
        <v>0</v>
      </c>
      <c r="F453" s="102">
        <v>0</v>
      </c>
      <c r="G453" s="102">
        <v>0</v>
      </c>
      <c r="H453" s="102">
        <v>11.267339596292768</v>
      </c>
      <c r="I453" s="102">
        <v>10.84655345000502</v>
      </c>
      <c r="J453" s="102">
        <v>12.272013774978028</v>
      </c>
      <c r="K453" s="102">
        <v>12.675092283749052</v>
      </c>
      <c r="L453" s="102">
        <v>0</v>
      </c>
      <c r="M453" s="102">
        <v>13.625500745402473</v>
      </c>
      <c r="N453" s="102">
        <v>11.508730170908954</v>
      </c>
      <c r="O453" s="102">
        <v>11.088515934469932</v>
      </c>
      <c r="P453" s="102">
        <v>11.188958982220102</v>
      </c>
      <c r="Q453" s="102">
        <v>11.118482182112523</v>
      </c>
      <c r="R453" s="102">
        <v>11.057864871120339</v>
      </c>
      <c r="S453" s="102">
        <v>11.602723279018257</v>
      </c>
      <c r="T453" s="102">
        <v>11.726465750672791</v>
      </c>
      <c r="U453" s="102">
        <v>11.453546039389948</v>
      </c>
      <c r="V453" s="102">
        <v>12.060470469073707</v>
      </c>
      <c r="W453" s="102">
        <v>0</v>
      </c>
      <c r="X453" s="102">
        <v>13.037652498590859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13.641857320905658</v>
      </c>
      <c r="N454" s="105">
        <v>11.507629407719319</v>
      </c>
      <c r="O454" s="105">
        <v>11.08240138550013</v>
      </c>
      <c r="P454" s="105">
        <v>11.177494506738464</v>
      </c>
      <c r="Q454" s="105">
        <v>11.086661475663306</v>
      </c>
      <c r="R454" s="105">
        <v>11.028551519256398</v>
      </c>
      <c r="S454" s="105">
        <v>11.58456397119229</v>
      </c>
      <c r="T454" s="105">
        <v>11.736791040610697</v>
      </c>
      <c r="U454" s="105">
        <v>11.458161083938554</v>
      </c>
      <c r="V454" s="105">
        <v>12.05428868946977</v>
      </c>
      <c r="W454" s="105">
        <v>0</v>
      </c>
      <c r="X454" s="105">
        <v>13.03450757402465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4.5733031845526835</v>
      </c>
      <c r="N455" s="99">
        <v>3.5959541326195907</v>
      </c>
      <c r="O455" s="99">
        <v>3.7035000957629456</v>
      </c>
      <c r="P455" s="99">
        <v>3.8827299790340031</v>
      </c>
      <c r="Q455" s="99">
        <v>3.6124592260845576</v>
      </c>
      <c r="R455" s="99">
        <v>3.8759716893651071</v>
      </c>
      <c r="S455" s="99">
        <v>4.3392137739509362</v>
      </c>
      <c r="T455" s="99">
        <v>4.1686562034607784</v>
      </c>
      <c r="U455" s="99">
        <v>4.0686852202410417</v>
      </c>
      <c r="V455" s="99">
        <v>4.388263097786604</v>
      </c>
      <c r="W455" s="99">
        <v>0</v>
      </c>
      <c r="X455" s="99">
        <v>4.7818644847496312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9.0685541363529723</v>
      </c>
      <c r="N456" s="99">
        <v>7.9116752750997277</v>
      </c>
      <c r="O456" s="99">
        <v>7.3789012897371844</v>
      </c>
      <c r="P456" s="99">
        <v>7.2947645277044613</v>
      </c>
      <c r="Q456" s="99">
        <v>7.474202249578747</v>
      </c>
      <c r="R456" s="99">
        <v>7.1525798298912893</v>
      </c>
      <c r="S456" s="99">
        <v>7.2453501972413523</v>
      </c>
      <c r="T456" s="99">
        <v>7.568134837149918</v>
      </c>
      <c r="U456" s="99">
        <v>7.3894758636975135</v>
      </c>
      <c r="V456" s="99">
        <v>7.6660255916831659</v>
      </c>
      <c r="W456" s="99">
        <v>0</v>
      </c>
      <c r="X456" s="99">
        <v>8.2526430892750167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6.849855787963727</v>
      </c>
      <c r="D457" s="123">
        <v>0</v>
      </c>
      <c r="E457" s="123">
        <v>6.9841068552885543</v>
      </c>
      <c r="F457" s="123">
        <v>7.2954354559378958</v>
      </c>
      <c r="G457" s="123">
        <v>7.3189836215116788</v>
      </c>
      <c r="H457" s="123">
        <v>7.4243395356824413</v>
      </c>
      <c r="I457" s="123">
        <v>7.4668931761100854</v>
      </c>
      <c r="J457" s="123">
        <v>7.6770576139592643</v>
      </c>
      <c r="K457" s="123">
        <v>7.8291394247359838</v>
      </c>
      <c r="L457" s="123">
        <v>7.6905371009353747</v>
      </c>
      <c r="M457" s="123">
        <v>8.2049619954671211</v>
      </c>
      <c r="N457" s="123">
        <v>6.9832465344140289</v>
      </c>
      <c r="O457" s="123">
        <v>6.700999418392132</v>
      </c>
      <c r="P457" s="123">
        <v>6.6470289540526188</v>
      </c>
      <c r="Q457" s="123">
        <v>7.5374442528494709</v>
      </c>
      <c r="R457" s="123">
        <v>7.3105181825847838</v>
      </c>
      <c r="S457" s="123">
        <v>7.5609635601902578</v>
      </c>
      <c r="T457" s="123">
        <v>7.5068295274482626</v>
      </c>
      <c r="U457" s="123">
        <v>7.3660139239417619</v>
      </c>
      <c r="V457" s="123">
        <v>7.7878746443862168</v>
      </c>
      <c r="W457" s="123">
        <v>8.1484130987055323</v>
      </c>
      <c r="X457" s="123">
        <v>8.2910628348870397</v>
      </c>
      <c r="Y457" s="123">
        <v>8.2982752829344371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6.7621899168714599</v>
      </c>
      <c r="D458" s="99">
        <v>0</v>
      </c>
      <c r="E458" s="99">
        <v>7.5064311379891855</v>
      </c>
      <c r="F458" s="99">
        <v>7.7402983144283928</v>
      </c>
      <c r="G458" s="99">
        <v>7.6151051134051624</v>
      </c>
      <c r="H458" s="99">
        <v>8.01978264074795</v>
      </c>
      <c r="I458" s="99">
        <v>7.4369296678657859</v>
      </c>
      <c r="J458" s="99">
        <v>7.0054828706203844</v>
      </c>
      <c r="K458" s="99">
        <v>7.8214303424847946</v>
      </c>
      <c r="L458" s="99">
        <v>6.8601774350289659</v>
      </c>
      <c r="M458" s="99">
        <v>8.4800729720829704</v>
      </c>
      <c r="N458" s="99">
        <v>7.0435974274563753</v>
      </c>
      <c r="O458" s="99">
        <v>6.622049411243947</v>
      </c>
      <c r="P458" s="99">
        <v>6.1698910425710931</v>
      </c>
      <c r="Q458" s="99">
        <v>9.0131113050532079</v>
      </c>
      <c r="R458" s="99">
        <v>7.3853378897737567</v>
      </c>
      <c r="S458" s="99">
        <v>7.2519022054572666</v>
      </c>
      <c r="T458" s="99">
        <v>7.4386751024767825</v>
      </c>
      <c r="U458" s="99">
        <v>7.1149148709307397</v>
      </c>
      <c r="V458" s="99">
        <v>7.8416327656253042</v>
      </c>
      <c r="W458" s="99">
        <v>8.6664884501460229</v>
      </c>
      <c r="X458" s="99">
        <v>8.4505655332422425</v>
      </c>
      <c r="Y458" s="99">
        <v>7.5267538948726571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6.8625436094442929</v>
      </c>
      <c r="D459" s="110">
        <v>0</v>
      </c>
      <c r="E459" s="110">
        <v>6.8634349721013939</v>
      </c>
      <c r="F459" s="110">
        <v>7.227120235002416</v>
      </c>
      <c r="G459" s="110">
        <v>7.2882925370510128</v>
      </c>
      <c r="H459" s="110">
        <v>7.3667172469247344</v>
      </c>
      <c r="I459" s="110">
        <v>7.4696557563544603</v>
      </c>
      <c r="J459" s="110">
        <v>7.7890074808297838</v>
      </c>
      <c r="K459" s="110">
        <v>7.8305581260687527</v>
      </c>
      <c r="L459" s="110">
        <v>7.8403500344494885</v>
      </c>
      <c r="M459" s="110">
        <v>8.1571110004720548</v>
      </c>
      <c r="N459" s="110">
        <v>6.9767432542859291</v>
      </c>
      <c r="O459" s="110">
        <v>6.7126248763435932</v>
      </c>
      <c r="P459" s="110">
        <v>6.7181871136760059</v>
      </c>
      <c r="Q459" s="110">
        <v>7.3580257178137707</v>
      </c>
      <c r="R459" s="110">
        <v>7.3007993800617657</v>
      </c>
      <c r="S459" s="110">
        <v>7.5841526915752517</v>
      </c>
      <c r="T459" s="110">
        <v>7.5111089018451151</v>
      </c>
      <c r="U459" s="110">
        <v>7.3871422523777168</v>
      </c>
      <c r="V459" s="110">
        <v>7.7834158151405868</v>
      </c>
      <c r="W459" s="110">
        <v>8.107148674413585</v>
      </c>
      <c r="X459" s="110">
        <v>8.2841315767597496</v>
      </c>
      <c r="Y459" s="110">
        <v>8.3171365879546446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0.34252189461877364</v>
      </c>
      <c r="D461" s="118">
        <f t="shared" si="239"/>
        <v>0</v>
      </c>
      <c r="E461" s="118">
        <f t="shared" si="239"/>
        <v>0.56322747261491135</v>
      </c>
      <c r="F461" s="118">
        <f t="shared" si="239"/>
        <v>0.41154093073014819</v>
      </c>
      <c r="G461" s="118">
        <f t="shared" si="239"/>
        <v>0.28533108801087453</v>
      </c>
      <c r="H461" s="118">
        <f t="shared" si="239"/>
        <v>0.2820397574200717</v>
      </c>
      <c r="I461" s="118">
        <f t="shared" si="239"/>
        <v>0.24996717271693328</v>
      </c>
      <c r="J461" s="118">
        <f t="shared" si="239"/>
        <v>0.39813696572376955</v>
      </c>
      <c r="K461" s="118">
        <f t="shared" si="239"/>
        <v>0.48304840514533121</v>
      </c>
      <c r="L461" s="118">
        <f t="shared" si="239"/>
        <v>0.41621393570680254</v>
      </c>
      <c r="M461" s="118">
        <f t="shared" si="239"/>
        <v>0.49835241556141224</v>
      </c>
      <c r="N461" s="118">
        <f t="shared" si="239"/>
        <v>0.27164864050580467</v>
      </c>
      <c r="O461" s="118">
        <f t="shared" si="239"/>
        <v>0.33689026941785055</v>
      </c>
      <c r="P461" s="118">
        <f t="shared" si="239"/>
        <v>0.31715372460846547</v>
      </c>
      <c r="Q461" s="118">
        <f t="shared" si="239"/>
        <v>0.38585968477329763</v>
      </c>
      <c r="R461" s="118">
        <f t="shared" ref="R461:V461" si="240">R462+R465+R467+R476</f>
        <v>0.33274011750602933</v>
      </c>
      <c r="S461" s="118">
        <f t="shared" si="240"/>
        <v>0.1962417518208982</v>
      </c>
      <c r="T461" s="118">
        <f t="shared" si="240"/>
        <v>0.16842379679129088</v>
      </c>
      <c r="U461" s="118">
        <f t="shared" si="240"/>
        <v>0.20941896064513565</v>
      </c>
      <c r="V461" s="118">
        <f t="shared" si="240"/>
        <v>0.22609290651731576</v>
      </c>
      <c r="W461" s="118">
        <f t="shared" ref="W461:Y461" si="241">W462+W465+W467+W476</f>
        <v>0.23983957371073245</v>
      </c>
      <c r="X461" s="118">
        <f t="shared" si="241"/>
        <v>0.13193087993066513</v>
      </c>
      <c r="Y461" s="118">
        <f t="shared" si="241"/>
        <v>6.7329267251118652E-2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0.34252189461877364</v>
      </c>
      <c r="D476" s="123">
        <v>0</v>
      </c>
      <c r="E476" s="123">
        <v>0.56322747261491135</v>
      </c>
      <c r="F476" s="123">
        <v>0.41154093073014819</v>
      </c>
      <c r="G476" s="123">
        <v>0.28533108801087453</v>
      </c>
      <c r="H476" s="123">
        <v>0.2820397574200717</v>
      </c>
      <c r="I476" s="123">
        <v>0.24996717271693328</v>
      </c>
      <c r="J476" s="123">
        <v>0.39813696572376955</v>
      </c>
      <c r="K476" s="123">
        <v>0.48304840514533121</v>
      </c>
      <c r="L476" s="123">
        <v>0.41621393570680254</v>
      </c>
      <c r="M476" s="123">
        <v>0.49835241556141224</v>
      </c>
      <c r="N476" s="123">
        <v>0.27164864050580467</v>
      </c>
      <c r="O476" s="123">
        <v>0.33689026941785055</v>
      </c>
      <c r="P476" s="123">
        <v>0.31715372460846547</v>
      </c>
      <c r="Q476" s="123">
        <v>0.38585968477329763</v>
      </c>
      <c r="R476" s="123">
        <v>0.33274011750602933</v>
      </c>
      <c r="S476" s="123">
        <v>0.1962417518208982</v>
      </c>
      <c r="T476" s="123">
        <v>0.16842379679129088</v>
      </c>
      <c r="U476" s="123">
        <v>0.20941896064513565</v>
      </c>
      <c r="V476" s="123">
        <v>0.22609290651731576</v>
      </c>
      <c r="W476" s="123">
        <v>0.23983957371073245</v>
      </c>
      <c r="X476" s="123">
        <v>0.13193087993066513</v>
      </c>
      <c r="Y476" s="123">
        <v>6.7329267251118652E-2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2.7091598793921832</v>
      </c>
      <c r="D477" s="99">
        <v>0</v>
      </c>
      <c r="E477" s="99">
        <v>3.0011390876560973</v>
      </c>
      <c r="F477" s="99">
        <v>3.0914601686897352</v>
      </c>
      <c r="G477" s="99">
        <v>3.0383347354922532</v>
      </c>
      <c r="H477" s="99">
        <v>3.1965131761397343</v>
      </c>
      <c r="I477" s="99">
        <v>2.9611620622632167</v>
      </c>
      <c r="J477" s="99">
        <v>2.7865161397598568</v>
      </c>
      <c r="K477" s="99">
        <v>3.1078855012682594</v>
      </c>
      <c r="L477" s="99">
        <v>2.7231393559111399</v>
      </c>
      <c r="M477" s="99">
        <v>3.3635429880479149</v>
      </c>
      <c r="N477" s="99">
        <v>2.7925669656180694</v>
      </c>
      <c r="O477" s="99">
        <v>2.6247562003555021</v>
      </c>
      <c r="P477" s="99">
        <v>2.4437695137067585</v>
      </c>
      <c r="Q477" s="99">
        <v>3.5594472044817684</v>
      </c>
      <c r="R477" s="99">
        <v>2.8943229979961562</v>
      </c>
      <c r="S477" s="99">
        <v>2.8117231454959559</v>
      </c>
      <c r="T477" s="99">
        <v>2.8507848050410765</v>
      </c>
      <c r="U477" s="99">
        <v>2.69825298553959</v>
      </c>
      <c r="V477" s="99">
        <v>2.9519945300808401</v>
      </c>
      <c r="W477" s="99">
        <v>3.2510283536731071</v>
      </c>
      <c r="X477" s="99">
        <v>3.1679354492112584</v>
      </c>
      <c r="Y477" s="99">
        <v>2.8214318954156465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1123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1124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1126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0</v>
      </c>
      <c r="K79" s="138">
        <f>RES_hhdet_numvin!K145</f>
        <v>0</v>
      </c>
      <c r="L79" s="138">
        <f>RES_hhdet_numvin!L145</f>
        <v>0</v>
      </c>
      <c r="M79" s="138">
        <f>RES_hhdet_numvin!M145</f>
        <v>0</v>
      </c>
      <c r="N79" s="138">
        <f>RES_hhdet_numvin!N145</f>
        <v>0</v>
      </c>
      <c r="O79" s="138">
        <f>RES_hhdet_numvin!O145</f>
        <v>0</v>
      </c>
      <c r="P79" s="138">
        <f>RES_hhdet_numvin!P145</f>
        <v>0</v>
      </c>
      <c r="Q79" s="138">
        <f>RES_hhdet_numvin!Q145</f>
        <v>0</v>
      </c>
      <c r="R79" s="138">
        <f>RES_hhdet_numvin!R145</f>
        <v>0</v>
      </c>
      <c r="S79" s="138">
        <f>RES_hhdet_numvin!S145</f>
        <v>0</v>
      </c>
      <c r="T79" s="138">
        <f>RES_hhdet_numvin!T145</f>
        <v>0</v>
      </c>
      <c r="U79" s="138">
        <f>RES_hhdet_numvin!U145</f>
        <v>0</v>
      </c>
      <c r="V79" s="138">
        <f>RES_hhdet_numvin!V145</f>
        <v>0</v>
      </c>
      <c r="W79" s="138">
        <f>RES_hhdet_numvin!W145</f>
        <v>0</v>
      </c>
      <c r="X79" s="138">
        <f>RES_hhdet_numvin!X145</f>
        <v>0</v>
      </c>
      <c r="Y79" s="138">
        <f>RES_hhdet_numvin!Y145</f>
        <v>0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0</v>
      </c>
      <c r="S81" s="138">
        <f>RES_hhdet_numvin!S147</f>
        <v>0</v>
      </c>
      <c r="T81" s="138">
        <f>RES_hhdet_numvin!T147</f>
        <v>0</v>
      </c>
      <c r="U81" s="138">
        <f>RES_hhdet_numvin!U147</f>
        <v>0</v>
      </c>
      <c r="V81" s="138">
        <f>RES_hhdet_numvin!V147</f>
        <v>0</v>
      </c>
      <c r="W81" s="138">
        <f>RES_hhdet_numvin!W147</f>
        <v>0</v>
      </c>
      <c r="X81" s="138">
        <f>RES_hhdet_numvin!X147</f>
        <v>0</v>
      </c>
      <c r="Y81" s="138">
        <f>RES_hhdet_numvin!Y147</f>
        <v>0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X83" s="138">
        <f>RES_hhdet_numvin!X149</f>
        <v>0</v>
      </c>
      <c r="Y83" s="138">
        <f>RES_hhdet_numvin!Y149</f>
        <v>0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X84" s="138">
        <f>RES_hhdet_numvin!X150</f>
        <v>0</v>
      </c>
      <c r="Y84" s="138">
        <f>RES_hhdet_numvin!Y150</f>
        <v>0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0</v>
      </c>
      <c r="S87" s="138">
        <f>RES_hhdet_numvin!S153</f>
        <v>0</v>
      </c>
      <c r="T87" s="138">
        <f>RES_hhdet_numvin!T153</f>
        <v>0</v>
      </c>
      <c r="U87" s="138">
        <f>RES_hhdet_numvin!U153</f>
        <v>0</v>
      </c>
      <c r="V87" s="138">
        <f>RES_hhdet_numvin!V153</f>
        <v>0</v>
      </c>
      <c r="W87" s="138">
        <f>RES_hhdet_numvin!W153</f>
        <v>0</v>
      </c>
      <c r="X87" s="138">
        <f>RES_hhdet_numvin!X153</f>
        <v>0</v>
      </c>
      <c r="Y87" s="138">
        <f>RES_hhdet_numvin!Y153</f>
        <v>0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0</v>
      </c>
      <c r="S88" s="138">
        <f>RES_hhdet_numvin!S154</f>
        <v>0</v>
      </c>
      <c r="T88" s="138">
        <f>RES_hhdet_numvin!T154</f>
        <v>0</v>
      </c>
      <c r="U88" s="138">
        <f>RES_hhdet_numvin!U154</f>
        <v>0</v>
      </c>
      <c r="V88" s="138">
        <f>RES_hhdet_numvin!V154</f>
        <v>0</v>
      </c>
      <c r="W88" s="138">
        <f>RES_hhdet_numvin!W154</f>
        <v>0</v>
      </c>
      <c r="X88" s="138">
        <f>RES_hhdet_numvin!X154</f>
        <v>0</v>
      </c>
      <c r="Y88" s="138">
        <f>RES_hhdet_numvin!Y154</f>
        <v>0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X92" s="138">
        <f>RES_hhdet_numvin!X158</f>
        <v>0</v>
      </c>
      <c r="Y92" s="138">
        <f>RES_hhdet_numvin!Y158</f>
        <v>0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0</v>
      </c>
      <c r="S93" s="39">
        <f>RES_hhdet_numvin!S159</f>
        <v>0</v>
      </c>
      <c r="T93" s="39">
        <f>RES_hhdet_numvin!T159</f>
        <v>0</v>
      </c>
      <c r="U93" s="39">
        <f>RES_hhdet_numvin!U159</f>
        <v>0</v>
      </c>
      <c r="V93" s="39">
        <f>RES_hhdet_numvin!V159</f>
        <v>0</v>
      </c>
      <c r="W93" s="39">
        <f>RES_hhdet_numvin!W159</f>
        <v>0</v>
      </c>
      <c r="X93" s="39">
        <f>RES_hhdet_numvin!X159</f>
        <v>0</v>
      </c>
      <c r="Y93" s="39">
        <f>RES_hhdet_numvin!Y159</f>
        <v>0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</v>
      </c>
      <c r="C97" s="117">
        <f t="shared" si="12"/>
        <v>0</v>
      </c>
      <c r="D97" s="117">
        <f t="shared" si="12"/>
        <v>0</v>
      </c>
      <c r="E97" s="117">
        <f t="shared" si="12"/>
        <v>0</v>
      </c>
      <c r="F97" s="117">
        <f t="shared" si="12"/>
        <v>0</v>
      </c>
      <c r="G97" s="117">
        <f t="shared" si="12"/>
        <v>0</v>
      </c>
      <c r="H97" s="117">
        <f t="shared" si="12"/>
        <v>0</v>
      </c>
      <c r="I97" s="117">
        <f t="shared" si="12"/>
        <v>0</v>
      </c>
      <c r="J97" s="117">
        <f t="shared" si="12"/>
        <v>0</v>
      </c>
      <c r="K97" s="117">
        <f t="shared" si="12"/>
        <v>0</v>
      </c>
      <c r="L97" s="117">
        <f t="shared" si="12"/>
        <v>0</v>
      </c>
      <c r="M97" s="117">
        <f t="shared" si="12"/>
        <v>0</v>
      </c>
      <c r="N97" s="117">
        <f t="shared" si="12"/>
        <v>0</v>
      </c>
      <c r="O97" s="117">
        <f t="shared" si="12"/>
        <v>0</v>
      </c>
      <c r="P97" s="117">
        <f t="shared" si="12"/>
        <v>0</v>
      </c>
      <c r="Q97" s="117">
        <f t="shared" si="12"/>
        <v>0</v>
      </c>
      <c r="R97" s="117">
        <f t="shared" ref="R97:V97" si="13">R98+R100+R102+R111</f>
        <v>0</v>
      </c>
      <c r="S97" s="117">
        <f t="shared" si="13"/>
        <v>0</v>
      </c>
      <c r="T97" s="117">
        <f t="shared" si="13"/>
        <v>0</v>
      </c>
      <c r="U97" s="117">
        <f t="shared" si="13"/>
        <v>0</v>
      </c>
      <c r="V97" s="117">
        <f t="shared" si="13"/>
        <v>0</v>
      </c>
      <c r="W97" s="117">
        <f t="shared" ref="W97:Y97" si="14">W98+W100+W102+W111</f>
        <v>0</v>
      </c>
      <c r="X97" s="117">
        <f t="shared" si="14"/>
        <v>0</v>
      </c>
      <c r="Y97" s="117">
        <f t="shared" si="14"/>
        <v>0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0</v>
      </c>
      <c r="C98" s="122">
        <f t="shared" si="15"/>
        <v>0</v>
      </c>
      <c r="D98" s="122">
        <f t="shared" si="15"/>
        <v>0</v>
      </c>
      <c r="E98" s="122">
        <f t="shared" si="15"/>
        <v>0</v>
      </c>
      <c r="F98" s="122">
        <f t="shared" si="15"/>
        <v>0</v>
      </c>
      <c r="G98" s="122">
        <f t="shared" si="15"/>
        <v>0</v>
      </c>
      <c r="H98" s="122">
        <f t="shared" si="15"/>
        <v>0</v>
      </c>
      <c r="I98" s="122">
        <f t="shared" si="15"/>
        <v>0</v>
      </c>
      <c r="J98" s="122">
        <f t="shared" si="15"/>
        <v>0</v>
      </c>
      <c r="K98" s="122">
        <f t="shared" si="15"/>
        <v>0</v>
      </c>
      <c r="L98" s="122">
        <f t="shared" si="15"/>
        <v>0</v>
      </c>
      <c r="M98" s="122">
        <f t="shared" si="15"/>
        <v>0</v>
      </c>
      <c r="N98" s="122">
        <f t="shared" si="15"/>
        <v>0</v>
      </c>
      <c r="O98" s="122">
        <f t="shared" si="15"/>
        <v>0</v>
      </c>
      <c r="P98" s="122">
        <f t="shared" si="15"/>
        <v>0</v>
      </c>
      <c r="Q98" s="122">
        <f t="shared" si="15"/>
        <v>0</v>
      </c>
      <c r="R98" s="122">
        <f t="shared" si="15"/>
        <v>0</v>
      </c>
      <c r="S98" s="122">
        <f t="shared" si="15"/>
        <v>0</v>
      </c>
      <c r="T98" s="122">
        <f t="shared" si="15"/>
        <v>0</v>
      </c>
      <c r="U98" s="122">
        <f t="shared" si="15"/>
        <v>0</v>
      </c>
      <c r="V98" s="122">
        <f t="shared" si="15"/>
        <v>0</v>
      </c>
      <c r="W98" s="122">
        <f t="shared" si="15"/>
        <v>0</v>
      </c>
      <c r="X98" s="122">
        <f t="shared" si="15"/>
        <v>0</v>
      </c>
      <c r="Y98" s="122">
        <f t="shared" si="15"/>
        <v>0</v>
      </c>
      <c r="DA98" s="130" t="s">
        <v>1706</v>
      </c>
    </row>
    <row r="99" spans="1:105" ht="12" customHeight="1" x14ac:dyDescent="0.25">
      <c r="A99" s="97" t="s">
        <v>53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0</v>
      </c>
      <c r="L100" s="122">
        <f t="shared" si="16"/>
        <v>0</v>
      </c>
      <c r="M100" s="122">
        <f t="shared" si="16"/>
        <v>0</v>
      </c>
      <c r="N100" s="122">
        <f t="shared" si="16"/>
        <v>0</v>
      </c>
      <c r="O100" s="122">
        <f t="shared" si="16"/>
        <v>0</v>
      </c>
      <c r="P100" s="122">
        <f t="shared" si="16"/>
        <v>0</v>
      </c>
      <c r="Q100" s="122">
        <f t="shared" si="16"/>
        <v>0</v>
      </c>
      <c r="R100" s="122">
        <f t="shared" si="16"/>
        <v>0</v>
      </c>
      <c r="S100" s="122">
        <f t="shared" si="16"/>
        <v>0</v>
      </c>
      <c r="T100" s="122">
        <f t="shared" si="16"/>
        <v>0</v>
      </c>
      <c r="U100" s="122">
        <f t="shared" si="16"/>
        <v>0</v>
      </c>
      <c r="V100" s="122">
        <f t="shared" si="16"/>
        <v>0</v>
      </c>
      <c r="W100" s="122">
        <f t="shared" si="16"/>
        <v>0</v>
      </c>
      <c r="X100" s="122">
        <f t="shared" si="16"/>
        <v>0</v>
      </c>
      <c r="Y100" s="122">
        <f t="shared" si="16"/>
        <v>0</v>
      </c>
      <c r="DA100" s="130" t="s">
        <v>1708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1709</v>
      </c>
    </row>
    <row r="102" spans="1:105" ht="12" customHeight="1" x14ac:dyDescent="0.25">
      <c r="A102" s="121" t="s">
        <v>55</v>
      </c>
      <c r="B102" s="122">
        <v>0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</v>
      </c>
      <c r="P102" s="122">
        <v>0</v>
      </c>
      <c r="Q102" s="122">
        <v>0</v>
      </c>
      <c r="R102" s="122">
        <v>0</v>
      </c>
      <c r="S102" s="122">
        <v>0</v>
      </c>
      <c r="T102" s="122">
        <v>0</v>
      </c>
      <c r="U102" s="122">
        <v>0</v>
      </c>
      <c r="V102" s="122">
        <v>0</v>
      </c>
      <c r="W102" s="122">
        <v>0</v>
      </c>
      <c r="X102" s="122">
        <v>0</v>
      </c>
      <c r="Y102" s="122">
        <v>0</v>
      </c>
      <c r="DA102" s="130" t="s">
        <v>1710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1714</v>
      </c>
    </row>
    <row r="107" spans="1:105" ht="12" customHeight="1" x14ac:dyDescent="0.25">
      <c r="A107" s="106" t="s">
        <v>122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1715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1716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X109" s="98">
        <v>0</v>
      </c>
      <c r="Y109" s="98">
        <v>0</v>
      </c>
      <c r="DA109" s="63" t="s">
        <v>1717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1718</v>
      </c>
    </row>
    <row r="111" spans="1:105" ht="12" customHeight="1" x14ac:dyDescent="0.25">
      <c r="A111" s="121" t="s">
        <v>54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1719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1720</v>
      </c>
    </row>
    <row r="113" spans="1:105" ht="12" customHeight="1" x14ac:dyDescent="0.25">
      <c r="A113" s="109" t="s">
        <v>120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33">
        <v>0</v>
      </c>
      <c r="Y113" s="33">
        <v>0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</v>
      </c>
      <c r="C115" s="117">
        <f t="shared" si="17"/>
        <v>0</v>
      </c>
      <c r="D115" s="117">
        <f t="shared" si="17"/>
        <v>0</v>
      </c>
      <c r="E115" s="117">
        <f t="shared" si="17"/>
        <v>0</v>
      </c>
      <c r="F115" s="117">
        <f t="shared" si="17"/>
        <v>0</v>
      </c>
      <c r="G115" s="117">
        <f t="shared" si="17"/>
        <v>0</v>
      </c>
      <c r="H115" s="117">
        <f t="shared" si="17"/>
        <v>0</v>
      </c>
      <c r="I115" s="117">
        <f t="shared" si="17"/>
        <v>0</v>
      </c>
      <c r="J115" s="117">
        <f t="shared" si="17"/>
        <v>0</v>
      </c>
      <c r="K115" s="117">
        <f t="shared" si="17"/>
        <v>0</v>
      </c>
      <c r="L115" s="117">
        <f t="shared" si="17"/>
        <v>0</v>
      </c>
      <c r="M115" s="117">
        <f t="shared" si="17"/>
        <v>0</v>
      </c>
      <c r="N115" s="117">
        <f t="shared" si="17"/>
        <v>0</v>
      </c>
      <c r="O115" s="117">
        <f t="shared" si="17"/>
        <v>0</v>
      </c>
      <c r="P115" s="117">
        <f t="shared" si="17"/>
        <v>0</v>
      </c>
      <c r="Q115" s="117">
        <f t="shared" si="17"/>
        <v>0</v>
      </c>
      <c r="R115" s="117">
        <f t="shared" ref="R115:V115" si="18">R116+R118+R120+R129</f>
        <v>0</v>
      </c>
      <c r="S115" s="117">
        <f t="shared" si="18"/>
        <v>0</v>
      </c>
      <c r="T115" s="117">
        <f t="shared" si="18"/>
        <v>0</v>
      </c>
      <c r="U115" s="117">
        <f t="shared" si="18"/>
        <v>0</v>
      </c>
      <c r="V115" s="117">
        <f t="shared" si="18"/>
        <v>0</v>
      </c>
      <c r="W115" s="117">
        <f t="shared" ref="W115:Y115" si="19">W116+W118+W120+W129</f>
        <v>0</v>
      </c>
      <c r="X115" s="117">
        <f t="shared" si="19"/>
        <v>0</v>
      </c>
      <c r="Y115" s="117">
        <f t="shared" si="19"/>
        <v>0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0</v>
      </c>
      <c r="C116" s="122">
        <f t="shared" si="20"/>
        <v>0</v>
      </c>
      <c r="D116" s="122">
        <f t="shared" si="20"/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0</v>
      </c>
      <c r="P116" s="122">
        <f t="shared" si="20"/>
        <v>0</v>
      </c>
      <c r="Q116" s="122">
        <f t="shared" si="20"/>
        <v>0</v>
      </c>
      <c r="R116" s="122">
        <f t="shared" si="20"/>
        <v>0</v>
      </c>
      <c r="S116" s="122">
        <f t="shared" si="20"/>
        <v>0</v>
      </c>
      <c r="T116" s="122">
        <f t="shared" si="20"/>
        <v>0</v>
      </c>
      <c r="U116" s="122">
        <f t="shared" si="20"/>
        <v>0</v>
      </c>
      <c r="V116" s="122">
        <f t="shared" si="20"/>
        <v>0</v>
      </c>
      <c r="W116" s="122">
        <f t="shared" si="20"/>
        <v>0</v>
      </c>
      <c r="X116" s="122">
        <f t="shared" si="20"/>
        <v>0</v>
      </c>
      <c r="Y116" s="122">
        <f t="shared" si="20"/>
        <v>0</v>
      </c>
      <c r="DA116" s="130" t="s">
        <v>1874</v>
      </c>
    </row>
    <row r="117" spans="1:105" ht="12" customHeight="1" x14ac:dyDescent="0.25">
      <c r="A117" s="97" t="s">
        <v>53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98">
        <v>0</v>
      </c>
      <c r="Y117" s="98">
        <v>0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0</v>
      </c>
      <c r="L118" s="122">
        <f t="shared" si="21"/>
        <v>0</v>
      </c>
      <c r="M118" s="122">
        <f t="shared" si="21"/>
        <v>0</v>
      </c>
      <c r="N118" s="122">
        <f t="shared" si="21"/>
        <v>0</v>
      </c>
      <c r="O118" s="122">
        <f t="shared" si="21"/>
        <v>0</v>
      </c>
      <c r="P118" s="122">
        <f t="shared" si="21"/>
        <v>0</v>
      </c>
      <c r="Q118" s="122">
        <f t="shared" si="21"/>
        <v>0</v>
      </c>
      <c r="R118" s="122">
        <f t="shared" si="21"/>
        <v>0</v>
      </c>
      <c r="S118" s="122">
        <f t="shared" si="21"/>
        <v>0</v>
      </c>
      <c r="T118" s="122">
        <f t="shared" si="21"/>
        <v>0</v>
      </c>
      <c r="U118" s="122">
        <f t="shared" si="21"/>
        <v>0</v>
      </c>
      <c r="V118" s="122">
        <f t="shared" si="21"/>
        <v>0</v>
      </c>
      <c r="W118" s="122">
        <f t="shared" si="21"/>
        <v>0</v>
      </c>
      <c r="X118" s="122">
        <f t="shared" si="21"/>
        <v>0</v>
      </c>
      <c r="Y118" s="122">
        <f t="shared" si="21"/>
        <v>0</v>
      </c>
      <c r="DA118" s="130" t="s">
        <v>1876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1877</v>
      </c>
    </row>
    <row r="120" spans="1:105" ht="12" customHeight="1" x14ac:dyDescent="0.25">
      <c r="A120" s="121" t="s">
        <v>55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1878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1882</v>
      </c>
    </row>
    <row r="125" spans="1:105" ht="12" customHeight="1" x14ac:dyDescent="0.25">
      <c r="A125" s="106" t="s">
        <v>122</v>
      </c>
      <c r="B125" s="101">
        <v>0</v>
      </c>
      <c r="C125" s="101">
        <v>0</v>
      </c>
      <c r="D125" s="101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</v>
      </c>
      <c r="P125" s="101">
        <v>0</v>
      </c>
      <c r="Q125" s="101">
        <v>0</v>
      </c>
      <c r="R125" s="101">
        <v>0</v>
      </c>
      <c r="S125" s="101">
        <v>0</v>
      </c>
      <c r="T125" s="101">
        <v>0</v>
      </c>
      <c r="U125" s="101">
        <v>0</v>
      </c>
      <c r="V125" s="101">
        <v>0</v>
      </c>
      <c r="W125" s="101">
        <v>0</v>
      </c>
      <c r="X125" s="101">
        <v>0</v>
      </c>
      <c r="Y125" s="101">
        <v>0</v>
      </c>
      <c r="DA125" s="131" t="s">
        <v>1883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X126" s="104">
        <v>0</v>
      </c>
      <c r="Y126" s="104">
        <v>0</v>
      </c>
      <c r="DA126" s="132" t="s">
        <v>1884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1885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1886</v>
      </c>
    </row>
    <row r="129" spans="1:105" ht="12" customHeight="1" x14ac:dyDescent="0.25">
      <c r="A129" s="121" t="s">
        <v>54</v>
      </c>
      <c r="B129" s="122">
        <v>0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</v>
      </c>
      <c r="P129" s="122">
        <v>0</v>
      </c>
      <c r="Q129" s="122">
        <v>0</v>
      </c>
      <c r="R129" s="122">
        <v>0</v>
      </c>
      <c r="S129" s="122">
        <v>0</v>
      </c>
      <c r="T129" s="122">
        <v>0</v>
      </c>
      <c r="U129" s="122">
        <v>0</v>
      </c>
      <c r="V129" s="122">
        <v>0</v>
      </c>
      <c r="W129" s="122">
        <v>0</v>
      </c>
      <c r="X129" s="122">
        <v>0</v>
      </c>
      <c r="Y129" s="122">
        <v>0</v>
      </c>
      <c r="DA129" s="130" t="s">
        <v>1887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1888</v>
      </c>
    </row>
    <row r="131" spans="1:105" ht="12" customHeight="1" x14ac:dyDescent="0.25">
      <c r="A131" s="109" t="s">
        <v>120</v>
      </c>
      <c r="B131" s="33">
        <v>0</v>
      </c>
      <c r="C131" s="33">
        <v>0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X131" s="33">
        <v>0</v>
      </c>
      <c r="Y131" s="33">
        <v>0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 t="str">
        <f t="shared" ref="B133:Q133" si="22">IF(B115=0,"",B115/B97)</f>
        <v/>
      </c>
      <c r="C133" s="154" t="str">
        <f t="shared" si="22"/>
        <v/>
      </c>
      <c r="D133" s="154" t="str">
        <f t="shared" si="22"/>
        <v/>
      </c>
      <c r="E133" s="154" t="str">
        <f t="shared" si="22"/>
        <v/>
      </c>
      <c r="F133" s="154" t="str">
        <f t="shared" si="22"/>
        <v/>
      </c>
      <c r="G133" s="154" t="str">
        <f t="shared" si="22"/>
        <v/>
      </c>
      <c r="H133" s="154" t="str">
        <f t="shared" si="22"/>
        <v/>
      </c>
      <c r="I133" s="154" t="str">
        <f t="shared" si="22"/>
        <v/>
      </c>
      <c r="J133" s="154" t="str">
        <f t="shared" si="22"/>
        <v/>
      </c>
      <c r="K133" s="154" t="str">
        <f t="shared" si="22"/>
        <v/>
      </c>
      <c r="L133" s="154" t="str">
        <f t="shared" si="22"/>
        <v/>
      </c>
      <c r="M133" s="154" t="str">
        <f t="shared" si="22"/>
        <v/>
      </c>
      <c r="N133" s="154" t="str">
        <f t="shared" si="22"/>
        <v/>
      </c>
      <c r="O133" s="154" t="str">
        <f t="shared" si="22"/>
        <v/>
      </c>
      <c r="P133" s="154" t="str">
        <f t="shared" si="22"/>
        <v/>
      </c>
      <c r="Q133" s="154" t="str">
        <f t="shared" si="22"/>
        <v/>
      </c>
      <c r="R133" s="154" t="str">
        <f t="shared" ref="R133:V133" si="23">IF(R115=0,"",R115/R97)</f>
        <v/>
      </c>
      <c r="S133" s="154" t="str">
        <f t="shared" si="23"/>
        <v/>
      </c>
      <c r="T133" s="154" t="str">
        <f t="shared" si="23"/>
        <v/>
      </c>
      <c r="U133" s="154" t="str">
        <f t="shared" si="23"/>
        <v/>
      </c>
      <c r="V133" s="154" t="str">
        <f t="shared" si="23"/>
        <v/>
      </c>
      <c r="W133" s="154" t="str">
        <f t="shared" ref="W133:Y133" si="24">IF(W115=0,"",W115/W97)</f>
        <v/>
      </c>
      <c r="X133" s="154" t="str">
        <f t="shared" si="24"/>
        <v/>
      </c>
      <c r="Y133" s="154" t="str">
        <f t="shared" si="24"/>
        <v/>
      </c>
      <c r="DA133" s="129" t="s">
        <v>2041</v>
      </c>
    </row>
    <row r="134" spans="1:105" ht="12" customHeight="1" x14ac:dyDescent="0.25">
      <c r="A134" s="121" t="s">
        <v>57</v>
      </c>
      <c r="B134" s="155" t="str">
        <f t="shared" ref="B134:Q134" si="25">IF(B116=0,"",B116/B98)</f>
        <v/>
      </c>
      <c r="C134" s="155" t="str">
        <f t="shared" si="25"/>
        <v/>
      </c>
      <c r="D134" s="155" t="str">
        <f t="shared" si="25"/>
        <v/>
      </c>
      <c r="E134" s="155" t="str">
        <f t="shared" si="25"/>
        <v/>
      </c>
      <c r="F134" s="155" t="str">
        <f t="shared" si="25"/>
        <v/>
      </c>
      <c r="G134" s="155" t="str">
        <f t="shared" si="25"/>
        <v/>
      </c>
      <c r="H134" s="155" t="str">
        <f t="shared" si="25"/>
        <v/>
      </c>
      <c r="I134" s="155" t="str">
        <f t="shared" si="25"/>
        <v/>
      </c>
      <c r="J134" s="155" t="str">
        <f t="shared" si="25"/>
        <v/>
      </c>
      <c r="K134" s="155" t="str">
        <f t="shared" si="25"/>
        <v/>
      </c>
      <c r="L134" s="155" t="str">
        <f t="shared" si="25"/>
        <v/>
      </c>
      <c r="M134" s="155" t="str">
        <f t="shared" si="25"/>
        <v/>
      </c>
      <c r="N134" s="155" t="str">
        <f t="shared" si="25"/>
        <v/>
      </c>
      <c r="O134" s="155" t="str">
        <f t="shared" si="25"/>
        <v/>
      </c>
      <c r="P134" s="155" t="str">
        <f t="shared" si="25"/>
        <v/>
      </c>
      <c r="Q134" s="155" t="str">
        <f t="shared" si="25"/>
        <v/>
      </c>
      <c r="R134" s="155" t="str">
        <f t="shared" ref="R134:V134" si="26">IF(R116=0,"",R116/R98)</f>
        <v/>
      </c>
      <c r="S134" s="155" t="str">
        <f t="shared" si="26"/>
        <v/>
      </c>
      <c r="T134" s="155" t="str">
        <f t="shared" si="26"/>
        <v/>
      </c>
      <c r="U134" s="155" t="str">
        <f t="shared" si="26"/>
        <v/>
      </c>
      <c r="V134" s="155" t="str">
        <f t="shared" si="26"/>
        <v/>
      </c>
      <c r="W134" s="155" t="str">
        <f t="shared" ref="W134:Y134" si="27">IF(W116=0,"",W116/W98)</f>
        <v/>
      </c>
      <c r="X134" s="155" t="str">
        <f t="shared" si="27"/>
        <v/>
      </c>
      <c r="Y134" s="155" t="str">
        <f t="shared" si="27"/>
        <v/>
      </c>
      <c r="DA134" s="130" t="s">
        <v>2042</v>
      </c>
    </row>
    <row r="135" spans="1:105" ht="12" customHeight="1" x14ac:dyDescent="0.25">
      <c r="A135" s="97" t="s">
        <v>53</v>
      </c>
      <c r="B135" s="156" t="str">
        <f t="shared" ref="B135:Q135" si="28">IF(B117=0,"",B117/B99)</f>
        <v/>
      </c>
      <c r="C135" s="156" t="str">
        <f t="shared" si="28"/>
        <v/>
      </c>
      <c r="D135" s="156" t="str">
        <f t="shared" si="28"/>
        <v/>
      </c>
      <c r="E135" s="156" t="str">
        <f t="shared" si="28"/>
        <v/>
      </c>
      <c r="F135" s="156" t="str">
        <f t="shared" si="28"/>
        <v/>
      </c>
      <c r="G135" s="156" t="str">
        <f t="shared" si="28"/>
        <v/>
      </c>
      <c r="H135" s="156" t="str">
        <f t="shared" si="28"/>
        <v/>
      </c>
      <c r="I135" s="156" t="str">
        <f t="shared" si="28"/>
        <v/>
      </c>
      <c r="J135" s="156" t="str">
        <f t="shared" si="28"/>
        <v/>
      </c>
      <c r="K135" s="156" t="str">
        <f t="shared" si="28"/>
        <v/>
      </c>
      <c r="L135" s="156" t="str">
        <f t="shared" si="28"/>
        <v/>
      </c>
      <c r="M135" s="156" t="str">
        <f t="shared" si="28"/>
        <v/>
      </c>
      <c r="N135" s="156" t="str">
        <f t="shared" si="28"/>
        <v/>
      </c>
      <c r="O135" s="156" t="str">
        <f t="shared" si="28"/>
        <v/>
      </c>
      <c r="P135" s="156" t="str">
        <f t="shared" si="28"/>
        <v/>
      </c>
      <c r="Q135" s="156" t="str">
        <f t="shared" si="28"/>
        <v/>
      </c>
      <c r="R135" s="156" t="str">
        <f t="shared" ref="R135:V135" si="29">IF(R117=0,"",R117/R99)</f>
        <v/>
      </c>
      <c r="S135" s="156" t="str">
        <f t="shared" si="29"/>
        <v/>
      </c>
      <c r="T135" s="156" t="str">
        <f t="shared" si="29"/>
        <v/>
      </c>
      <c r="U135" s="156" t="str">
        <f t="shared" si="29"/>
        <v/>
      </c>
      <c r="V135" s="156" t="str">
        <f t="shared" si="29"/>
        <v/>
      </c>
      <c r="W135" s="156" t="str">
        <f t="shared" ref="W135:Y135" si="30">IF(W117=0,"",W117/W99)</f>
        <v/>
      </c>
      <c r="X135" s="156" t="str">
        <f t="shared" si="30"/>
        <v/>
      </c>
      <c r="Y135" s="156" t="str">
        <f t="shared" si="30"/>
        <v/>
      </c>
      <c r="DA135" s="63" t="s">
        <v>2043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 t="str">
        <f t="shared" si="31"/>
        <v/>
      </c>
      <c r="L136" s="155" t="str">
        <f t="shared" si="31"/>
        <v/>
      </c>
      <c r="M136" s="155" t="str">
        <f t="shared" si="31"/>
        <v/>
      </c>
      <c r="N136" s="155" t="str">
        <f t="shared" si="31"/>
        <v/>
      </c>
      <c r="O136" s="155" t="str">
        <f t="shared" si="31"/>
        <v/>
      </c>
      <c r="P136" s="155" t="str">
        <f t="shared" si="31"/>
        <v/>
      </c>
      <c r="Q136" s="155" t="str">
        <f t="shared" si="31"/>
        <v/>
      </c>
      <c r="R136" s="155" t="str">
        <f t="shared" ref="R136:V136" si="32">IF(R118=0,"",R118/R100)</f>
        <v/>
      </c>
      <c r="S136" s="155" t="str">
        <f t="shared" si="32"/>
        <v/>
      </c>
      <c r="T136" s="155" t="str">
        <f t="shared" si="32"/>
        <v/>
      </c>
      <c r="U136" s="155" t="str">
        <f t="shared" si="32"/>
        <v/>
      </c>
      <c r="V136" s="155" t="str">
        <f t="shared" si="32"/>
        <v/>
      </c>
      <c r="W136" s="155" t="str">
        <f t="shared" ref="W136:Y136" si="33">IF(W118=0,"",W118/W100)</f>
        <v/>
      </c>
      <c r="X136" s="155" t="str">
        <f t="shared" si="33"/>
        <v/>
      </c>
      <c r="Y136" s="155" t="str">
        <f t="shared" si="33"/>
        <v/>
      </c>
      <c r="DA136" s="130" t="s">
        <v>2044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 t="str">
        <f t="shared" si="34"/>
        <v/>
      </c>
      <c r="L137" s="156" t="str">
        <f t="shared" si="34"/>
        <v/>
      </c>
      <c r="M137" s="156" t="str">
        <f t="shared" si="34"/>
        <v/>
      </c>
      <c r="N137" s="156" t="str">
        <f t="shared" si="34"/>
        <v/>
      </c>
      <c r="O137" s="156" t="str">
        <f t="shared" si="34"/>
        <v/>
      </c>
      <c r="P137" s="156" t="str">
        <f t="shared" si="34"/>
        <v/>
      </c>
      <c r="Q137" s="156" t="str">
        <f t="shared" si="34"/>
        <v/>
      </c>
      <c r="R137" s="156" t="str">
        <f t="shared" ref="R137:V137" si="35">IF(R119=0,"",R119/R101)</f>
        <v/>
      </c>
      <c r="S137" s="156" t="str">
        <f t="shared" si="35"/>
        <v/>
      </c>
      <c r="T137" s="156" t="str">
        <f t="shared" si="35"/>
        <v/>
      </c>
      <c r="U137" s="156" t="str">
        <f t="shared" si="35"/>
        <v/>
      </c>
      <c r="V137" s="156" t="str">
        <f t="shared" si="35"/>
        <v/>
      </c>
      <c r="W137" s="156" t="str">
        <f t="shared" ref="W137:Y137" si="36">IF(W119=0,"",W119/W101)</f>
        <v/>
      </c>
      <c r="X137" s="156" t="str">
        <f t="shared" si="36"/>
        <v/>
      </c>
      <c r="Y137" s="156" t="str">
        <f t="shared" si="36"/>
        <v/>
      </c>
      <c r="DA137" s="63" t="s">
        <v>2045</v>
      </c>
    </row>
    <row r="138" spans="1:105" ht="12" customHeight="1" x14ac:dyDescent="0.25">
      <c r="A138" s="121" t="s">
        <v>55</v>
      </c>
      <c r="B138" s="155" t="str">
        <f t="shared" ref="B138:Q138" si="37">IF(B120=0,"",B120/B102)</f>
        <v/>
      </c>
      <c r="C138" s="155" t="str">
        <f t="shared" si="37"/>
        <v/>
      </c>
      <c r="D138" s="155" t="str">
        <f t="shared" si="37"/>
        <v/>
      </c>
      <c r="E138" s="155" t="str">
        <f t="shared" si="37"/>
        <v/>
      </c>
      <c r="F138" s="155" t="str">
        <f t="shared" si="37"/>
        <v/>
      </c>
      <c r="G138" s="155" t="str">
        <f t="shared" si="37"/>
        <v/>
      </c>
      <c r="H138" s="155" t="str">
        <f t="shared" si="37"/>
        <v/>
      </c>
      <c r="I138" s="155" t="str">
        <f t="shared" si="37"/>
        <v/>
      </c>
      <c r="J138" s="155" t="str">
        <f t="shared" si="37"/>
        <v/>
      </c>
      <c r="K138" s="155" t="str">
        <f t="shared" si="37"/>
        <v/>
      </c>
      <c r="L138" s="155" t="str">
        <f t="shared" si="37"/>
        <v/>
      </c>
      <c r="M138" s="155" t="str">
        <f t="shared" si="37"/>
        <v/>
      </c>
      <c r="N138" s="155" t="str">
        <f t="shared" si="37"/>
        <v/>
      </c>
      <c r="O138" s="155" t="str">
        <f t="shared" si="37"/>
        <v/>
      </c>
      <c r="P138" s="155" t="str">
        <f t="shared" si="37"/>
        <v/>
      </c>
      <c r="Q138" s="155" t="str">
        <f t="shared" si="37"/>
        <v/>
      </c>
      <c r="R138" s="155" t="str">
        <f t="shared" ref="R138:V138" si="38">IF(R120=0,"",R120/R102)</f>
        <v/>
      </c>
      <c r="S138" s="155" t="str">
        <f t="shared" si="38"/>
        <v/>
      </c>
      <c r="T138" s="155" t="str">
        <f t="shared" si="38"/>
        <v/>
      </c>
      <c r="U138" s="155" t="str">
        <f t="shared" si="38"/>
        <v/>
      </c>
      <c r="V138" s="155" t="str">
        <f t="shared" si="38"/>
        <v/>
      </c>
      <c r="W138" s="155" t="str">
        <f t="shared" ref="W138:Y138" si="39">IF(W120=0,"",W120/W102)</f>
        <v/>
      </c>
      <c r="X138" s="155" t="str">
        <f t="shared" si="39"/>
        <v/>
      </c>
      <c r="Y138" s="155" t="str">
        <f t="shared" si="39"/>
        <v/>
      </c>
      <c r="DA138" s="130" t="s">
        <v>2046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:Y139" si="42">IF(W121=0,"",W121/W103)</f>
        <v/>
      </c>
      <c r="X139" s="156" t="str">
        <f t="shared" si="42"/>
        <v/>
      </c>
      <c r="Y139" s="156" t="str">
        <f t="shared" si="42"/>
        <v/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2050</v>
      </c>
    </row>
    <row r="143" spans="1:105" ht="12" customHeight="1" x14ac:dyDescent="0.25">
      <c r="A143" s="106" t="s">
        <v>122</v>
      </c>
      <c r="B143" s="157" t="str">
        <f t="shared" ref="B143:Q143" si="52">IF(B125=0,"",B125/B107)</f>
        <v/>
      </c>
      <c r="C143" s="157" t="str">
        <f t="shared" si="52"/>
        <v/>
      </c>
      <c r="D143" s="157" t="str">
        <f t="shared" si="52"/>
        <v/>
      </c>
      <c r="E143" s="157" t="str">
        <f t="shared" si="52"/>
        <v/>
      </c>
      <c r="F143" s="157" t="str">
        <f t="shared" si="52"/>
        <v/>
      </c>
      <c r="G143" s="157" t="str">
        <f t="shared" si="52"/>
        <v/>
      </c>
      <c r="H143" s="157" t="str">
        <f t="shared" si="52"/>
        <v/>
      </c>
      <c r="I143" s="157" t="str">
        <f t="shared" si="52"/>
        <v/>
      </c>
      <c r="J143" s="157" t="str">
        <f t="shared" si="52"/>
        <v/>
      </c>
      <c r="K143" s="157" t="str">
        <f t="shared" si="52"/>
        <v/>
      </c>
      <c r="L143" s="157" t="str">
        <f t="shared" si="52"/>
        <v/>
      </c>
      <c r="M143" s="157" t="str">
        <f t="shared" si="52"/>
        <v/>
      </c>
      <c r="N143" s="157" t="str">
        <f t="shared" si="52"/>
        <v/>
      </c>
      <c r="O143" s="157" t="str">
        <f t="shared" si="52"/>
        <v/>
      </c>
      <c r="P143" s="157" t="str">
        <f t="shared" si="52"/>
        <v/>
      </c>
      <c r="Q143" s="157" t="str">
        <f t="shared" si="52"/>
        <v/>
      </c>
      <c r="R143" s="157" t="str">
        <f t="shared" ref="R143:V143" si="53">IF(R125=0,"",R125/R107)</f>
        <v/>
      </c>
      <c r="S143" s="157" t="str">
        <f t="shared" si="53"/>
        <v/>
      </c>
      <c r="T143" s="157" t="str">
        <f t="shared" si="53"/>
        <v/>
      </c>
      <c r="U143" s="157" t="str">
        <f t="shared" si="53"/>
        <v/>
      </c>
      <c r="V143" s="157" t="str">
        <f t="shared" si="53"/>
        <v/>
      </c>
      <c r="W143" s="157" t="str">
        <f t="shared" ref="W143:Y143" si="54">IF(W125=0,"",W125/W107)</f>
        <v/>
      </c>
      <c r="X143" s="157" t="str">
        <f t="shared" si="54"/>
        <v/>
      </c>
      <c r="Y143" s="157" t="str">
        <f t="shared" si="54"/>
        <v/>
      </c>
      <c r="DA143" s="131" t="s">
        <v>2051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:Y144" si="57">IF(W126=0,"",W126/W108)</f>
        <v/>
      </c>
      <c r="X144" s="158" t="str">
        <f t="shared" si="57"/>
        <v/>
      </c>
      <c r="Y144" s="158" t="str">
        <f t="shared" si="57"/>
        <v/>
      </c>
      <c r="DA144" s="132" t="s">
        <v>2052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:Y145" si="60">IF(W127=0,"",W127/W109)</f>
        <v/>
      </c>
      <c r="X145" s="156" t="str">
        <f t="shared" si="60"/>
        <v/>
      </c>
      <c r="Y145" s="156" t="str">
        <f t="shared" si="60"/>
        <v/>
      </c>
      <c r="DA145" s="63" t="s">
        <v>2053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:Y146" si="63">IF(W128=0,"",W128/W110)</f>
        <v/>
      </c>
      <c r="X146" s="156" t="str">
        <f t="shared" si="63"/>
        <v/>
      </c>
      <c r="Y146" s="156" t="str">
        <f t="shared" si="63"/>
        <v/>
      </c>
      <c r="DA146" s="63" t="s">
        <v>2054</v>
      </c>
    </row>
    <row r="147" spans="1:105" ht="12" customHeight="1" x14ac:dyDescent="0.25">
      <c r="A147" s="121" t="s">
        <v>54</v>
      </c>
      <c r="B147" s="155" t="str">
        <f t="shared" ref="B147:Q147" si="64">IF(B129=0,"",B129/B111)</f>
        <v/>
      </c>
      <c r="C147" s="155" t="str">
        <f t="shared" si="64"/>
        <v/>
      </c>
      <c r="D147" s="155" t="str">
        <f t="shared" si="64"/>
        <v/>
      </c>
      <c r="E147" s="155" t="str">
        <f t="shared" si="64"/>
        <v/>
      </c>
      <c r="F147" s="155" t="str">
        <f t="shared" si="64"/>
        <v/>
      </c>
      <c r="G147" s="155" t="str">
        <f t="shared" si="64"/>
        <v/>
      </c>
      <c r="H147" s="155" t="str">
        <f t="shared" si="64"/>
        <v/>
      </c>
      <c r="I147" s="155" t="str">
        <f t="shared" si="64"/>
        <v/>
      </c>
      <c r="J147" s="155" t="str">
        <f t="shared" si="64"/>
        <v/>
      </c>
      <c r="K147" s="155" t="str">
        <f t="shared" si="64"/>
        <v/>
      </c>
      <c r="L147" s="155" t="str">
        <f t="shared" si="64"/>
        <v/>
      </c>
      <c r="M147" s="155" t="str">
        <f t="shared" si="64"/>
        <v/>
      </c>
      <c r="N147" s="155" t="str">
        <f t="shared" si="64"/>
        <v/>
      </c>
      <c r="O147" s="155" t="str">
        <f t="shared" si="64"/>
        <v/>
      </c>
      <c r="P147" s="155" t="str">
        <f t="shared" si="64"/>
        <v/>
      </c>
      <c r="Q147" s="155" t="str">
        <f t="shared" si="64"/>
        <v/>
      </c>
      <c r="R147" s="155" t="str">
        <f t="shared" ref="R147:V147" si="65">IF(R129=0,"",R129/R111)</f>
        <v/>
      </c>
      <c r="S147" s="155" t="str">
        <f t="shared" si="65"/>
        <v/>
      </c>
      <c r="T147" s="155" t="str">
        <f t="shared" si="65"/>
        <v/>
      </c>
      <c r="U147" s="155" t="str">
        <f t="shared" si="65"/>
        <v/>
      </c>
      <c r="V147" s="155" t="str">
        <f t="shared" si="65"/>
        <v/>
      </c>
      <c r="W147" s="155" t="str">
        <f t="shared" ref="W147:Y147" si="66">IF(W129=0,"",W129/W111)</f>
        <v/>
      </c>
      <c r="X147" s="155" t="str">
        <f t="shared" si="66"/>
        <v/>
      </c>
      <c r="Y147" s="155" t="str">
        <f t="shared" si="66"/>
        <v/>
      </c>
      <c r="DA147" s="130" t="s">
        <v>2055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:Y148" si="69">IF(W130=0,"",W130/W112)</f>
        <v/>
      </c>
      <c r="X148" s="156" t="str">
        <f t="shared" si="69"/>
        <v/>
      </c>
      <c r="Y148" s="156" t="str">
        <f t="shared" si="69"/>
        <v/>
      </c>
      <c r="DA148" s="63" t="s">
        <v>2056</v>
      </c>
    </row>
    <row r="149" spans="1:105" ht="12" customHeight="1" x14ac:dyDescent="0.25">
      <c r="A149" s="109" t="s">
        <v>120</v>
      </c>
      <c r="B149" s="159" t="str">
        <f t="shared" ref="B149:Q149" si="70">IF(B131=0,"",B131/B113)</f>
        <v/>
      </c>
      <c r="C149" s="159" t="str">
        <f t="shared" si="70"/>
        <v/>
      </c>
      <c r="D149" s="159" t="str">
        <f t="shared" si="70"/>
        <v/>
      </c>
      <c r="E149" s="159" t="str">
        <f t="shared" si="70"/>
        <v/>
      </c>
      <c r="F149" s="159" t="str">
        <f t="shared" si="70"/>
        <v/>
      </c>
      <c r="G149" s="159" t="str">
        <f t="shared" si="70"/>
        <v/>
      </c>
      <c r="H149" s="159" t="str">
        <f t="shared" si="70"/>
        <v/>
      </c>
      <c r="I149" s="159" t="str">
        <f t="shared" si="70"/>
        <v/>
      </c>
      <c r="J149" s="159" t="str">
        <f t="shared" si="70"/>
        <v/>
      </c>
      <c r="K149" s="159" t="str">
        <f t="shared" si="70"/>
        <v/>
      </c>
      <c r="L149" s="159" t="str">
        <f t="shared" si="70"/>
        <v/>
      </c>
      <c r="M149" s="159" t="str">
        <f t="shared" si="70"/>
        <v/>
      </c>
      <c r="N149" s="159" t="str">
        <f t="shared" si="70"/>
        <v/>
      </c>
      <c r="O149" s="159" t="str">
        <f t="shared" si="70"/>
        <v/>
      </c>
      <c r="P149" s="159" t="str">
        <f t="shared" si="70"/>
        <v/>
      </c>
      <c r="Q149" s="159" t="str">
        <f t="shared" si="70"/>
        <v/>
      </c>
      <c r="R149" s="159" t="str">
        <f t="shared" ref="R149:V149" si="71">IF(R131=0,"",R131/R113)</f>
        <v/>
      </c>
      <c r="S149" s="159" t="str">
        <f t="shared" si="71"/>
        <v/>
      </c>
      <c r="T149" s="159" t="str">
        <f t="shared" si="71"/>
        <v/>
      </c>
      <c r="U149" s="159" t="str">
        <f t="shared" si="71"/>
        <v/>
      </c>
      <c r="V149" s="159" t="str">
        <f t="shared" si="71"/>
        <v/>
      </c>
      <c r="W149" s="159" t="str">
        <f t="shared" ref="W149:Y149" si="72">IF(W131=0,"",W131/W113)</f>
        <v/>
      </c>
      <c r="X149" s="159" t="str">
        <f t="shared" si="72"/>
        <v/>
      </c>
      <c r="Y149" s="159" t="str">
        <f t="shared" si="72"/>
        <v/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0</v>
      </c>
      <c r="S151" s="117">
        <f t="shared" si="74"/>
        <v>0</v>
      </c>
      <c r="T151" s="117">
        <f t="shared" si="74"/>
        <v>0</v>
      </c>
      <c r="U151" s="117">
        <f t="shared" si="74"/>
        <v>0</v>
      </c>
      <c r="V151" s="117">
        <f t="shared" si="74"/>
        <v>0</v>
      </c>
      <c r="W151" s="117">
        <f t="shared" ref="W151:Y151" si="75">W152+W154+W156+W165</f>
        <v>0</v>
      </c>
      <c r="X151" s="117">
        <f t="shared" si="75"/>
        <v>0</v>
      </c>
      <c r="Y151" s="117">
        <f t="shared" si="75"/>
        <v>0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X156" s="122">
        <v>0</v>
      </c>
      <c r="Y156" s="122">
        <v>0</v>
      </c>
      <c r="DA156" s="130" t="s">
        <v>2214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X165" s="122">
        <v>0</v>
      </c>
      <c r="Y165" s="122">
        <v>0</v>
      </c>
      <c r="DA165" s="130" t="s">
        <v>2223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X166" s="98">
        <v>0</v>
      </c>
      <c r="Y166" s="98">
        <v>0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0</v>
      </c>
      <c r="C169" s="117">
        <f t="shared" si="78"/>
        <v>0</v>
      </c>
      <c r="D169" s="117">
        <f t="shared" si="78"/>
        <v>0</v>
      </c>
      <c r="E169" s="117">
        <f t="shared" si="78"/>
        <v>0</v>
      </c>
      <c r="F169" s="117">
        <f t="shared" si="78"/>
        <v>0</v>
      </c>
      <c r="G169" s="117">
        <f t="shared" si="78"/>
        <v>0</v>
      </c>
      <c r="H169" s="117">
        <f t="shared" si="78"/>
        <v>0</v>
      </c>
      <c r="I169" s="117">
        <f t="shared" si="78"/>
        <v>0</v>
      </c>
      <c r="J169" s="117">
        <f t="shared" si="78"/>
        <v>0</v>
      </c>
      <c r="K169" s="117">
        <f t="shared" si="78"/>
        <v>0</v>
      </c>
      <c r="L169" s="117">
        <f t="shared" si="78"/>
        <v>0</v>
      </c>
      <c r="M169" s="117">
        <f t="shared" si="78"/>
        <v>0</v>
      </c>
      <c r="N169" s="117">
        <f t="shared" si="78"/>
        <v>0</v>
      </c>
      <c r="O169" s="117">
        <f t="shared" si="78"/>
        <v>0</v>
      </c>
      <c r="P169" s="117">
        <f t="shared" si="78"/>
        <v>0</v>
      </c>
      <c r="Q169" s="117">
        <f t="shared" si="78"/>
        <v>0</v>
      </c>
      <c r="R169" s="117">
        <f t="shared" ref="R169:V169" si="79">R170+R172+R174+R183</f>
        <v>0</v>
      </c>
      <c r="S169" s="117">
        <f t="shared" si="79"/>
        <v>0</v>
      </c>
      <c r="T169" s="117">
        <f t="shared" si="79"/>
        <v>0</v>
      </c>
      <c r="U169" s="117">
        <f t="shared" si="79"/>
        <v>0</v>
      </c>
      <c r="V169" s="117">
        <f t="shared" si="79"/>
        <v>0</v>
      </c>
      <c r="W169" s="117">
        <f t="shared" ref="W169:Y169" si="80">W170+W172+W174+W183</f>
        <v>0</v>
      </c>
      <c r="X169" s="117">
        <f t="shared" si="80"/>
        <v>0</v>
      </c>
      <c r="Y169" s="117">
        <f t="shared" si="80"/>
        <v>0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0</v>
      </c>
      <c r="C170" s="122">
        <f t="shared" si="81"/>
        <v>0</v>
      </c>
      <c r="D170" s="122">
        <f t="shared" si="81"/>
        <v>0</v>
      </c>
      <c r="E170" s="122">
        <f t="shared" si="81"/>
        <v>0</v>
      </c>
      <c r="F170" s="122">
        <f t="shared" si="81"/>
        <v>0</v>
      </c>
      <c r="G170" s="122">
        <f t="shared" si="81"/>
        <v>0</v>
      </c>
      <c r="H170" s="122">
        <f t="shared" si="81"/>
        <v>0</v>
      </c>
      <c r="I170" s="122">
        <f t="shared" si="81"/>
        <v>0</v>
      </c>
      <c r="J170" s="122">
        <f t="shared" si="81"/>
        <v>0</v>
      </c>
      <c r="K170" s="122">
        <f t="shared" si="81"/>
        <v>0</v>
      </c>
      <c r="L170" s="122">
        <f t="shared" si="81"/>
        <v>0</v>
      </c>
      <c r="M170" s="122">
        <f t="shared" si="81"/>
        <v>0</v>
      </c>
      <c r="N170" s="122">
        <f t="shared" si="81"/>
        <v>0</v>
      </c>
      <c r="O170" s="122">
        <f t="shared" si="81"/>
        <v>0</v>
      </c>
      <c r="P170" s="122">
        <f t="shared" si="81"/>
        <v>0</v>
      </c>
      <c r="Q170" s="122">
        <f t="shared" si="81"/>
        <v>0</v>
      </c>
      <c r="R170" s="122">
        <f t="shared" si="81"/>
        <v>0</v>
      </c>
      <c r="S170" s="122">
        <f t="shared" si="81"/>
        <v>0</v>
      </c>
      <c r="T170" s="122">
        <f t="shared" si="81"/>
        <v>0</v>
      </c>
      <c r="U170" s="122">
        <f t="shared" si="81"/>
        <v>0</v>
      </c>
      <c r="V170" s="122">
        <f t="shared" si="81"/>
        <v>0</v>
      </c>
      <c r="W170" s="122">
        <f t="shared" si="81"/>
        <v>0</v>
      </c>
      <c r="X170" s="122">
        <f t="shared" si="81"/>
        <v>0</v>
      </c>
      <c r="Y170" s="122">
        <f t="shared" si="81"/>
        <v>0</v>
      </c>
      <c r="DA170" s="130" t="s">
        <v>2378</v>
      </c>
    </row>
    <row r="171" spans="1:105" ht="12" customHeight="1" x14ac:dyDescent="0.25">
      <c r="A171" s="97" t="s">
        <v>53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</v>
      </c>
      <c r="L172" s="122">
        <f t="shared" si="82"/>
        <v>0</v>
      </c>
      <c r="M172" s="122">
        <f t="shared" si="82"/>
        <v>0</v>
      </c>
      <c r="N172" s="122">
        <f t="shared" si="82"/>
        <v>0</v>
      </c>
      <c r="O172" s="122">
        <f t="shared" si="82"/>
        <v>0</v>
      </c>
      <c r="P172" s="122">
        <f t="shared" si="82"/>
        <v>0</v>
      </c>
      <c r="Q172" s="122">
        <f t="shared" si="82"/>
        <v>0</v>
      </c>
      <c r="R172" s="122">
        <f t="shared" si="82"/>
        <v>0</v>
      </c>
      <c r="S172" s="122">
        <f t="shared" si="82"/>
        <v>0</v>
      </c>
      <c r="T172" s="122">
        <f t="shared" si="82"/>
        <v>0</v>
      </c>
      <c r="U172" s="122">
        <f t="shared" si="82"/>
        <v>0</v>
      </c>
      <c r="V172" s="122">
        <f t="shared" si="82"/>
        <v>0</v>
      </c>
      <c r="W172" s="122">
        <f t="shared" si="82"/>
        <v>0</v>
      </c>
      <c r="X172" s="122">
        <f t="shared" si="82"/>
        <v>0</v>
      </c>
      <c r="Y172" s="122">
        <f t="shared" si="82"/>
        <v>0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0</v>
      </c>
      <c r="C173" s="98">
        <f>RES_hhdet_fech!C147</f>
        <v>0</v>
      </c>
      <c r="D173" s="98">
        <f>RES_hhdet_fech!D147</f>
        <v>0</v>
      </c>
      <c r="E173" s="98">
        <f>RES_hhdet_fech!E147</f>
        <v>0</v>
      </c>
      <c r="F173" s="98">
        <f>RES_hhdet_fech!F147</f>
        <v>0</v>
      </c>
      <c r="G173" s="98">
        <f>RES_hhdet_fech!G147</f>
        <v>0</v>
      </c>
      <c r="H173" s="98">
        <f>RES_hhdet_fech!H147</f>
        <v>0</v>
      </c>
      <c r="I173" s="98">
        <f>RES_hhdet_fech!I147</f>
        <v>0</v>
      </c>
      <c r="J173" s="98">
        <f>RES_hhdet_fech!J147</f>
        <v>0</v>
      </c>
      <c r="K173" s="98">
        <f>RES_hhdet_fech!K147</f>
        <v>0</v>
      </c>
      <c r="L173" s="98">
        <f>RES_hhdet_fech!L147</f>
        <v>0</v>
      </c>
      <c r="M173" s="98">
        <f>RES_hhdet_fech!M147</f>
        <v>0</v>
      </c>
      <c r="N173" s="98">
        <f>RES_hhdet_fech!N147</f>
        <v>0</v>
      </c>
      <c r="O173" s="98">
        <f>RES_hhdet_fech!O147</f>
        <v>0</v>
      </c>
      <c r="P173" s="98">
        <f>RES_hhdet_fech!P147</f>
        <v>0</v>
      </c>
      <c r="Q173" s="98">
        <f>RES_hhdet_fech!Q147</f>
        <v>0</v>
      </c>
      <c r="R173" s="98">
        <f>RES_hhdet_fech!R147</f>
        <v>0</v>
      </c>
      <c r="S173" s="98">
        <f>RES_hhdet_fech!S147</f>
        <v>0</v>
      </c>
      <c r="T173" s="98">
        <f>RES_hhdet_fech!T147</f>
        <v>0</v>
      </c>
      <c r="U173" s="98">
        <f>RES_hhdet_fech!U147</f>
        <v>0</v>
      </c>
      <c r="V173" s="98">
        <f>RES_hhdet_fech!V147</f>
        <v>0</v>
      </c>
      <c r="W173" s="98">
        <f>RES_hhdet_fech!W147</f>
        <v>0</v>
      </c>
      <c r="X173" s="98">
        <f>RES_hhdet_fech!X147</f>
        <v>0</v>
      </c>
      <c r="Y173" s="98">
        <f>RES_hhdet_fech!Y147</f>
        <v>0</v>
      </c>
      <c r="DA173" s="63" t="s">
        <v>2381</v>
      </c>
    </row>
    <row r="174" spans="1:105" ht="12" customHeight="1" x14ac:dyDescent="0.25">
      <c r="A174" s="121" t="s">
        <v>55</v>
      </c>
      <c r="B174" s="122">
        <v>0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0</v>
      </c>
      <c r="P174" s="122">
        <v>0</v>
      </c>
      <c r="Q174" s="122">
        <v>0</v>
      </c>
      <c r="R174" s="122">
        <v>0</v>
      </c>
      <c r="S174" s="122">
        <v>0</v>
      </c>
      <c r="T174" s="122">
        <v>0</v>
      </c>
      <c r="U174" s="122">
        <v>0</v>
      </c>
      <c r="V174" s="122">
        <v>0</v>
      </c>
      <c r="W174" s="122">
        <v>0</v>
      </c>
      <c r="X174" s="122">
        <v>0</v>
      </c>
      <c r="Y174" s="122">
        <v>0</v>
      </c>
      <c r="DA174" s="130" t="s">
        <v>2382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2386</v>
      </c>
    </row>
    <row r="179" spans="1:105" ht="12" customHeight="1" x14ac:dyDescent="0.25">
      <c r="A179" s="106" t="s">
        <v>122</v>
      </c>
      <c r="B179" s="101">
        <v>0</v>
      </c>
      <c r="C179" s="101">
        <v>0</v>
      </c>
      <c r="D179" s="101">
        <v>0</v>
      </c>
      <c r="E179" s="101">
        <v>0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0</v>
      </c>
      <c r="P179" s="101">
        <v>0</v>
      </c>
      <c r="Q179" s="101">
        <v>0</v>
      </c>
      <c r="R179" s="101">
        <v>0</v>
      </c>
      <c r="S179" s="101">
        <v>0</v>
      </c>
      <c r="T179" s="101">
        <v>0</v>
      </c>
      <c r="U179" s="101">
        <v>0</v>
      </c>
      <c r="V179" s="101">
        <v>0</v>
      </c>
      <c r="W179" s="101">
        <v>0</v>
      </c>
      <c r="X179" s="101">
        <v>0</v>
      </c>
      <c r="Y179" s="101">
        <v>0</v>
      </c>
      <c r="DA179" s="131" t="s">
        <v>2387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X180" s="104">
        <v>0</v>
      </c>
      <c r="Y180" s="104">
        <v>0</v>
      </c>
      <c r="DA180" s="132" t="s">
        <v>2388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2389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2390</v>
      </c>
    </row>
    <row r="183" spans="1:105" ht="12" customHeight="1" x14ac:dyDescent="0.25">
      <c r="A183" s="121" t="s">
        <v>54</v>
      </c>
      <c r="B183" s="122">
        <v>0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0</v>
      </c>
      <c r="P183" s="122">
        <v>0</v>
      </c>
      <c r="Q183" s="122">
        <v>0</v>
      </c>
      <c r="R183" s="122">
        <v>0</v>
      </c>
      <c r="S183" s="122">
        <v>0</v>
      </c>
      <c r="T183" s="122">
        <v>0</v>
      </c>
      <c r="U183" s="122">
        <v>0</v>
      </c>
      <c r="V183" s="122">
        <v>0</v>
      </c>
      <c r="W183" s="122">
        <v>0</v>
      </c>
      <c r="X183" s="122">
        <v>0</v>
      </c>
      <c r="Y183" s="122">
        <v>0</v>
      </c>
      <c r="DA183" s="130" t="s">
        <v>2391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X184" s="98">
        <v>0</v>
      </c>
      <c r="Y184" s="98">
        <v>0</v>
      </c>
      <c r="DA184" s="63" t="s">
        <v>2392</v>
      </c>
    </row>
    <row r="185" spans="1:105" ht="12" customHeight="1" x14ac:dyDescent="0.25">
      <c r="A185" s="109" t="s">
        <v>120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0</v>
      </c>
      <c r="C187" s="117">
        <f t="shared" si="83"/>
        <v>0</v>
      </c>
      <c r="D187" s="117">
        <f t="shared" si="83"/>
        <v>0</v>
      </c>
      <c r="E187" s="117">
        <f t="shared" si="83"/>
        <v>0</v>
      </c>
      <c r="F187" s="117">
        <f t="shared" si="83"/>
        <v>0</v>
      </c>
      <c r="G187" s="117">
        <f t="shared" si="83"/>
        <v>0</v>
      </c>
      <c r="H187" s="117">
        <f t="shared" si="83"/>
        <v>0</v>
      </c>
      <c r="I187" s="117">
        <f t="shared" si="83"/>
        <v>0</v>
      </c>
      <c r="J187" s="117">
        <f t="shared" si="83"/>
        <v>0</v>
      </c>
      <c r="K187" s="117">
        <f t="shared" si="83"/>
        <v>0</v>
      </c>
      <c r="L187" s="117">
        <f t="shared" si="83"/>
        <v>0</v>
      </c>
      <c r="M187" s="117">
        <f t="shared" si="83"/>
        <v>0</v>
      </c>
      <c r="N187" s="117">
        <f t="shared" si="83"/>
        <v>0</v>
      </c>
      <c r="O187" s="117">
        <f t="shared" si="83"/>
        <v>0</v>
      </c>
      <c r="P187" s="117">
        <f t="shared" si="83"/>
        <v>0</v>
      </c>
      <c r="Q187" s="117">
        <f t="shared" si="83"/>
        <v>0</v>
      </c>
      <c r="R187" s="117">
        <f t="shared" ref="R187:V187" si="84">R188+R190+R192+R201</f>
        <v>0</v>
      </c>
      <c r="S187" s="117">
        <f t="shared" si="84"/>
        <v>0</v>
      </c>
      <c r="T187" s="117">
        <f t="shared" si="84"/>
        <v>0</v>
      </c>
      <c r="U187" s="117">
        <f t="shared" si="84"/>
        <v>0</v>
      </c>
      <c r="V187" s="117">
        <f t="shared" si="84"/>
        <v>0</v>
      </c>
      <c r="W187" s="117">
        <f t="shared" ref="W187:Y187" si="85">W188+W190+W192+W201</f>
        <v>0</v>
      </c>
      <c r="X187" s="117">
        <f t="shared" si="85"/>
        <v>0</v>
      </c>
      <c r="Y187" s="117">
        <f t="shared" si="85"/>
        <v>0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0</v>
      </c>
      <c r="C188" s="122">
        <f t="shared" si="86"/>
        <v>0</v>
      </c>
      <c r="D188" s="122">
        <f t="shared" si="86"/>
        <v>0</v>
      </c>
      <c r="E188" s="122">
        <f t="shared" si="86"/>
        <v>0</v>
      </c>
      <c r="F188" s="122">
        <f t="shared" si="86"/>
        <v>0</v>
      </c>
      <c r="G188" s="122">
        <f t="shared" si="86"/>
        <v>0</v>
      </c>
      <c r="H188" s="122">
        <f t="shared" si="86"/>
        <v>0</v>
      </c>
      <c r="I188" s="122">
        <f t="shared" si="86"/>
        <v>0</v>
      </c>
      <c r="J188" s="122">
        <f t="shared" si="86"/>
        <v>0</v>
      </c>
      <c r="K188" s="122">
        <f t="shared" si="86"/>
        <v>0</v>
      </c>
      <c r="L188" s="122">
        <f t="shared" si="86"/>
        <v>0</v>
      </c>
      <c r="M188" s="122">
        <f t="shared" si="86"/>
        <v>0</v>
      </c>
      <c r="N188" s="122">
        <f t="shared" si="86"/>
        <v>0</v>
      </c>
      <c r="O188" s="122">
        <f t="shared" si="86"/>
        <v>0</v>
      </c>
      <c r="P188" s="122">
        <f t="shared" si="86"/>
        <v>0</v>
      </c>
      <c r="Q188" s="122">
        <f t="shared" si="86"/>
        <v>0</v>
      </c>
      <c r="R188" s="122">
        <f t="shared" si="86"/>
        <v>0</v>
      </c>
      <c r="S188" s="122">
        <f t="shared" si="86"/>
        <v>0</v>
      </c>
      <c r="T188" s="122">
        <f t="shared" si="86"/>
        <v>0</v>
      </c>
      <c r="U188" s="122">
        <f t="shared" si="86"/>
        <v>0</v>
      </c>
      <c r="V188" s="122">
        <f t="shared" si="86"/>
        <v>0</v>
      </c>
      <c r="W188" s="122">
        <f t="shared" si="86"/>
        <v>0</v>
      </c>
      <c r="X188" s="122">
        <f t="shared" si="86"/>
        <v>0</v>
      </c>
      <c r="Y188" s="122">
        <f t="shared" si="86"/>
        <v>0</v>
      </c>
      <c r="DA188" s="130" t="s">
        <v>2546</v>
      </c>
    </row>
    <row r="189" spans="1:105" ht="12" customHeight="1" x14ac:dyDescent="0.25">
      <c r="A189" s="97" t="s">
        <v>53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0</v>
      </c>
      <c r="P189" s="98">
        <v>0</v>
      </c>
      <c r="Q189" s="98">
        <v>0</v>
      </c>
      <c r="R189" s="98">
        <v>0</v>
      </c>
      <c r="S189" s="98">
        <v>0</v>
      </c>
      <c r="T189" s="98">
        <v>0</v>
      </c>
      <c r="U189" s="98">
        <v>0</v>
      </c>
      <c r="V189" s="98">
        <v>0</v>
      </c>
      <c r="W189" s="98">
        <v>0</v>
      </c>
      <c r="X189" s="98">
        <v>0</v>
      </c>
      <c r="Y189" s="98">
        <v>0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</v>
      </c>
      <c r="L190" s="122">
        <f t="shared" si="87"/>
        <v>0</v>
      </c>
      <c r="M190" s="122">
        <f t="shared" si="87"/>
        <v>0</v>
      </c>
      <c r="N190" s="122">
        <f t="shared" si="87"/>
        <v>0</v>
      </c>
      <c r="O190" s="122">
        <f t="shared" si="87"/>
        <v>0</v>
      </c>
      <c r="P190" s="122">
        <f t="shared" si="87"/>
        <v>0</v>
      </c>
      <c r="Q190" s="122">
        <f t="shared" si="87"/>
        <v>0</v>
      </c>
      <c r="R190" s="122">
        <f t="shared" si="87"/>
        <v>0</v>
      </c>
      <c r="S190" s="122">
        <f t="shared" si="87"/>
        <v>0</v>
      </c>
      <c r="T190" s="122">
        <f t="shared" si="87"/>
        <v>0</v>
      </c>
      <c r="U190" s="122">
        <f t="shared" si="87"/>
        <v>0</v>
      </c>
      <c r="V190" s="122">
        <f t="shared" si="87"/>
        <v>0</v>
      </c>
      <c r="W190" s="122">
        <f t="shared" si="87"/>
        <v>0</v>
      </c>
      <c r="X190" s="122">
        <f t="shared" si="87"/>
        <v>0</v>
      </c>
      <c r="Y190" s="122">
        <f t="shared" si="87"/>
        <v>0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0</v>
      </c>
      <c r="C191" s="98">
        <f>RES_hhdet_tesh!C147</f>
        <v>0</v>
      </c>
      <c r="D191" s="98">
        <f>RES_hhdet_tesh!D147</f>
        <v>0</v>
      </c>
      <c r="E191" s="98">
        <f>RES_hhdet_tesh!E147</f>
        <v>0</v>
      </c>
      <c r="F191" s="98">
        <f>RES_hhdet_tesh!F147</f>
        <v>0</v>
      </c>
      <c r="G191" s="98">
        <f>RES_hhdet_tesh!G147</f>
        <v>0</v>
      </c>
      <c r="H191" s="98">
        <f>RES_hhdet_tesh!H147</f>
        <v>0</v>
      </c>
      <c r="I191" s="98">
        <f>RES_hhdet_tesh!I147</f>
        <v>0</v>
      </c>
      <c r="J191" s="98">
        <f>RES_hhdet_tesh!J147</f>
        <v>0</v>
      </c>
      <c r="K191" s="98">
        <f>RES_hhdet_tesh!K147</f>
        <v>0</v>
      </c>
      <c r="L191" s="98">
        <f>RES_hhdet_tesh!L147</f>
        <v>0</v>
      </c>
      <c r="M191" s="98">
        <f>RES_hhdet_tesh!M147</f>
        <v>0</v>
      </c>
      <c r="N191" s="98">
        <f>RES_hhdet_tesh!N147</f>
        <v>0</v>
      </c>
      <c r="O191" s="98">
        <f>RES_hhdet_tesh!O147</f>
        <v>0</v>
      </c>
      <c r="P191" s="98">
        <f>RES_hhdet_tesh!P147</f>
        <v>0</v>
      </c>
      <c r="Q191" s="98">
        <f>RES_hhdet_tesh!Q147</f>
        <v>0</v>
      </c>
      <c r="R191" s="98">
        <f>RES_hhdet_tesh!R147</f>
        <v>0</v>
      </c>
      <c r="S191" s="98">
        <f>RES_hhdet_tesh!S147</f>
        <v>0</v>
      </c>
      <c r="T191" s="98">
        <f>RES_hhdet_tesh!T147</f>
        <v>0</v>
      </c>
      <c r="U191" s="98">
        <f>RES_hhdet_tesh!U147</f>
        <v>0</v>
      </c>
      <c r="V191" s="98">
        <f>RES_hhdet_tesh!V147</f>
        <v>0</v>
      </c>
      <c r="W191" s="98">
        <f>RES_hhdet_tesh!W147</f>
        <v>0</v>
      </c>
      <c r="X191" s="98">
        <f>RES_hhdet_tesh!X147</f>
        <v>0</v>
      </c>
      <c r="Y191" s="98">
        <f>RES_hhdet_tesh!Y147</f>
        <v>0</v>
      </c>
      <c r="DA191" s="63" t="s">
        <v>2549</v>
      </c>
    </row>
    <row r="192" spans="1:105" ht="12" customHeight="1" x14ac:dyDescent="0.25">
      <c r="A192" s="121" t="s">
        <v>55</v>
      </c>
      <c r="B192" s="122">
        <v>0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0</v>
      </c>
      <c r="P192" s="122">
        <v>0</v>
      </c>
      <c r="Q192" s="122">
        <v>0</v>
      </c>
      <c r="R192" s="122">
        <v>0</v>
      </c>
      <c r="S192" s="122">
        <v>0</v>
      </c>
      <c r="T192" s="122">
        <v>0</v>
      </c>
      <c r="U192" s="122">
        <v>0</v>
      </c>
      <c r="V192" s="122">
        <v>0</v>
      </c>
      <c r="W192" s="122">
        <v>0</v>
      </c>
      <c r="X192" s="122">
        <v>0</v>
      </c>
      <c r="Y192" s="122">
        <v>0</v>
      </c>
      <c r="DA192" s="130" t="s">
        <v>2550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2554</v>
      </c>
    </row>
    <row r="197" spans="1:105" ht="12" customHeight="1" x14ac:dyDescent="0.25">
      <c r="A197" s="106" t="s">
        <v>122</v>
      </c>
      <c r="B197" s="101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0</v>
      </c>
      <c r="P197" s="101">
        <v>0</v>
      </c>
      <c r="Q197" s="101">
        <v>0</v>
      </c>
      <c r="R197" s="101">
        <v>0</v>
      </c>
      <c r="S197" s="101">
        <v>0</v>
      </c>
      <c r="T197" s="101">
        <v>0</v>
      </c>
      <c r="U197" s="101">
        <v>0</v>
      </c>
      <c r="V197" s="101">
        <v>0</v>
      </c>
      <c r="W197" s="101">
        <v>0</v>
      </c>
      <c r="X197" s="101">
        <v>0</v>
      </c>
      <c r="Y197" s="101">
        <v>0</v>
      </c>
      <c r="DA197" s="131" t="s">
        <v>2555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X198" s="104">
        <v>0</v>
      </c>
      <c r="Y198" s="104">
        <v>0</v>
      </c>
      <c r="DA198" s="132" t="s">
        <v>2556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X199" s="98">
        <v>0</v>
      </c>
      <c r="Y199" s="98">
        <v>0</v>
      </c>
      <c r="DA199" s="63" t="s">
        <v>2557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2558</v>
      </c>
    </row>
    <row r="201" spans="1:105" ht="12" customHeight="1" x14ac:dyDescent="0.25">
      <c r="A201" s="121" t="s">
        <v>54</v>
      </c>
      <c r="B201" s="122">
        <v>0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0</v>
      </c>
      <c r="P201" s="122">
        <v>0</v>
      </c>
      <c r="Q201" s="122">
        <v>0</v>
      </c>
      <c r="R201" s="122">
        <v>0</v>
      </c>
      <c r="S201" s="122">
        <v>0</v>
      </c>
      <c r="T201" s="122">
        <v>0</v>
      </c>
      <c r="U201" s="122">
        <v>0</v>
      </c>
      <c r="V201" s="122">
        <v>0</v>
      </c>
      <c r="W201" s="122">
        <v>0</v>
      </c>
      <c r="X201" s="122">
        <v>0</v>
      </c>
      <c r="Y201" s="122">
        <v>0</v>
      </c>
      <c r="DA201" s="130" t="s">
        <v>2559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2560</v>
      </c>
    </row>
    <row r="203" spans="1:105" ht="12" customHeight="1" x14ac:dyDescent="0.25">
      <c r="A203" s="109" t="s">
        <v>120</v>
      </c>
      <c r="B203" s="33">
        <v>0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3">
        <v>0</v>
      </c>
      <c r="S203" s="33">
        <v>0</v>
      </c>
      <c r="T203" s="33">
        <v>0</v>
      </c>
      <c r="U203" s="33">
        <v>0</v>
      </c>
      <c r="V203" s="33">
        <v>0</v>
      </c>
      <c r="W203" s="33">
        <v>0</v>
      </c>
      <c r="X203" s="33">
        <v>0</v>
      </c>
      <c r="Y203" s="33">
        <v>0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0</v>
      </c>
      <c r="S205" s="117">
        <f t="shared" si="89"/>
        <v>0</v>
      </c>
      <c r="T205" s="117">
        <f t="shared" si="89"/>
        <v>0</v>
      </c>
      <c r="U205" s="117">
        <f t="shared" si="89"/>
        <v>0</v>
      </c>
      <c r="V205" s="117">
        <f t="shared" si="89"/>
        <v>0</v>
      </c>
      <c r="W205" s="117">
        <f t="shared" ref="W205:Y205" si="90">W206+W208+W210+W219</f>
        <v>0</v>
      </c>
      <c r="X205" s="117">
        <f t="shared" si="90"/>
        <v>0</v>
      </c>
      <c r="Y205" s="117">
        <f t="shared" si="90"/>
        <v>0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2718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X219" s="122">
        <v>0</v>
      </c>
      <c r="Y219" s="122">
        <v>0</v>
      </c>
      <c r="DA219" s="130" t="s">
        <v>2727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0</v>
      </c>
      <c r="C223" s="118">
        <f t="shared" si="93"/>
        <v>0</v>
      </c>
      <c r="D223" s="118">
        <f t="shared" si="93"/>
        <v>0</v>
      </c>
      <c r="E223" s="118">
        <f t="shared" si="93"/>
        <v>0</v>
      </c>
      <c r="F223" s="118">
        <f t="shared" si="93"/>
        <v>0</v>
      </c>
      <c r="G223" s="118">
        <f t="shared" si="93"/>
        <v>0</v>
      </c>
      <c r="H223" s="118">
        <f t="shared" si="93"/>
        <v>0</v>
      </c>
      <c r="I223" s="118">
        <f t="shared" si="93"/>
        <v>0</v>
      </c>
      <c r="J223" s="118">
        <f t="shared" si="93"/>
        <v>0</v>
      </c>
      <c r="K223" s="118">
        <f t="shared" si="93"/>
        <v>0</v>
      </c>
      <c r="L223" s="118">
        <f t="shared" si="93"/>
        <v>0</v>
      </c>
      <c r="M223" s="118">
        <f t="shared" si="93"/>
        <v>0</v>
      </c>
      <c r="N223" s="118">
        <f t="shared" si="93"/>
        <v>0</v>
      </c>
      <c r="O223" s="118">
        <f t="shared" si="93"/>
        <v>0</v>
      </c>
      <c r="P223" s="118">
        <f t="shared" si="93"/>
        <v>0</v>
      </c>
      <c r="Q223" s="118">
        <f t="shared" si="93"/>
        <v>0</v>
      </c>
      <c r="R223" s="118">
        <f t="shared" ref="R223:V223" si="94">R224+R226+R228+R237</f>
        <v>0</v>
      </c>
      <c r="S223" s="118">
        <f t="shared" si="94"/>
        <v>0</v>
      </c>
      <c r="T223" s="118">
        <f t="shared" si="94"/>
        <v>0</v>
      </c>
      <c r="U223" s="118">
        <f t="shared" si="94"/>
        <v>0</v>
      </c>
      <c r="V223" s="118">
        <f t="shared" si="94"/>
        <v>0</v>
      </c>
      <c r="W223" s="118">
        <f t="shared" ref="W223:Y223" si="95">W224+W226+W228+W237</f>
        <v>0</v>
      </c>
      <c r="X223" s="118">
        <f t="shared" si="95"/>
        <v>0</v>
      </c>
      <c r="Y223" s="118">
        <f t="shared" si="95"/>
        <v>0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0</v>
      </c>
      <c r="C224" s="123">
        <f t="shared" si="96"/>
        <v>0</v>
      </c>
      <c r="D224" s="123">
        <f t="shared" si="96"/>
        <v>0</v>
      </c>
      <c r="E224" s="123">
        <f t="shared" si="96"/>
        <v>0</v>
      </c>
      <c r="F224" s="123">
        <f t="shared" si="96"/>
        <v>0</v>
      </c>
      <c r="G224" s="123">
        <f t="shared" si="96"/>
        <v>0</v>
      </c>
      <c r="H224" s="123">
        <f t="shared" si="96"/>
        <v>0</v>
      </c>
      <c r="I224" s="123">
        <f t="shared" si="96"/>
        <v>0</v>
      </c>
      <c r="J224" s="123">
        <f t="shared" si="96"/>
        <v>0</v>
      </c>
      <c r="K224" s="123">
        <f t="shared" si="96"/>
        <v>0</v>
      </c>
      <c r="L224" s="123">
        <f t="shared" si="96"/>
        <v>0</v>
      </c>
      <c r="M224" s="123">
        <f t="shared" si="96"/>
        <v>0</v>
      </c>
      <c r="N224" s="123">
        <f t="shared" si="96"/>
        <v>0</v>
      </c>
      <c r="O224" s="123">
        <f t="shared" si="96"/>
        <v>0</v>
      </c>
      <c r="P224" s="123">
        <f t="shared" si="96"/>
        <v>0</v>
      </c>
      <c r="Q224" s="123">
        <f t="shared" si="96"/>
        <v>0</v>
      </c>
      <c r="R224" s="123">
        <f t="shared" si="96"/>
        <v>0</v>
      </c>
      <c r="S224" s="123">
        <f t="shared" si="96"/>
        <v>0</v>
      </c>
      <c r="T224" s="123">
        <f t="shared" si="96"/>
        <v>0</v>
      </c>
      <c r="U224" s="123">
        <f t="shared" si="96"/>
        <v>0</v>
      </c>
      <c r="V224" s="123">
        <f t="shared" si="96"/>
        <v>0</v>
      </c>
      <c r="W224" s="123">
        <f t="shared" si="96"/>
        <v>0</v>
      </c>
      <c r="X224" s="123">
        <f t="shared" si="96"/>
        <v>0</v>
      </c>
      <c r="Y224" s="123">
        <f t="shared" si="96"/>
        <v>0</v>
      </c>
      <c r="DA224" s="130" t="s">
        <v>2882</v>
      </c>
    </row>
    <row r="225" spans="1:105" ht="12" customHeight="1" x14ac:dyDescent="0.25">
      <c r="A225" s="97" t="s">
        <v>53</v>
      </c>
      <c r="B225" s="99">
        <v>0</v>
      </c>
      <c r="C225" s="99">
        <v>0</v>
      </c>
      <c r="D225" s="99">
        <v>0</v>
      </c>
      <c r="E225" s="99">
        <v>0</v>
      </c>
      <c r="F225" s="99">
        <v>0</v>
      </c>
      <c r="G225" s="99">
        <v>0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0</v>
      </c>
      <c r="P225" s="99">
        <v>0</v>
      </c>
      <c r="Q225" s="99">
        <v>0</v>
      </c>
      <c r="R225" s="99">
        <v>0</v>
      </c>
      <c r="S225" s="99">
        <v>0</v>
      </c>
      <c r="T225" s="99">
        <v>0</v>
      </c>
      <c r="U225" s="99">
        <v>0</v>
      </c>
      <c r="V225" s="99">
        <v>0</v>
      </c>
      <c r="W225" s="99">
        <v>0</v>
      </c>
      <c r="X225" s="99">
        <v>0</v>
      </c>
      <c r="Y225" s="99">
        <v>0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0</v>
      </c>
      <c r="L226" s="123">
        <f t="shared" si="97"/>
        <v>0</v>
      </c>
      <c r="M226" s="123">
        <f t="shared" si="97"/>
        <v>0</v>
      </c>
      <c r="N226" s="123">
        <f t="shared" si="97"/>
        <v>0</v>
      </c>
      <c r="O226" s="123">
        <f t="shared" si="97"/>
        <v>0</v>
      </c>
      <c r="P226" s="123">
        <f t="shared" si="97"/>
        <v>0</v>
      </c>
      <c r="Q226" s="123">
        <f t="shared" si="97"/>
        <v>0</v>
      </c>
      <c r="R226" s="123">
        <f t="shared" si="97"/>
        <v>0</v>
      </c>
      <c r="S226" s="123">
        <f t="shared" si="97"/>
        <v>0</v>
      </c>
      <c r="T226" s="123">
        <f t="shared" si="97"/>
        <v>0</v>
      </c>
      <c r="U226" s="123">
        <f t="shared" si="97"/>
        <v>0</v>
      </c>
      <c r="V226" s="123">
        <f t="shared" si="97"/>
        <v>0</v>
      </c>
      <c r="W226" s="123">
        <f t="shared" si="97"/>
        <v>0</v>
      </c>
      <c r="X226" s="123">
        <f t="shared" si="97"/>
        <v>0</v>
      </c>
      <c r="Y226" s="123">
        <f t="shared" si="97"/>
        <v>0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0</v>
      </c>
      <c r="C227" s="99">
        <f>RES_hhdet_fecs!C147</f>
        <v>0</v>
      </c>
      <c r="D227" s="99">
        <f>RES_hhdet_fecs!D147</f>
        <v>0</v>
      </c>
      <c r="E227" s="99">
        <f>RES_hhdet_fecs!E147</f>
        <v>0</v>
      </c>
      <c r="F227" s="99">
        <f>RES_hhdet_fecs!F147</f>
        <v>0</v>
      </c>
      <c r="G227" s="99">
        <f>RES_hhdet_fecs!G147</f>
        <v>0</v>
      </c>
      <c r="H227" s="99">
        <f>RES_hhdet_fecs!H147</f>
        <v>0</v>
      </c>
      <c r="I227" s="99">
        <f>RES_hhdet_fecs!I147</f>
        <v>0</v>
      </c>
      <c r="J227" s="99">
        <f>RES_hhdet_fecs!J147</f>
        <v>0</v>
      </c>
      <c r="K227" s="99">
        <f>RES_hhdet_fecs!K147</f>
        <v>0</v>
      </c>
      <c r="L227" s="99">
        <f>RES_hhdet_fecs!L147</f>
        <v>0</v>
      </c>
      <c r="M227" s="99">
        <f>RES_hhdet_fecs!M147</f>
        <v>0</v>
      </c>
      <c r="N227" s="99">
        <f>RES_hhdet_fecs!N147</f>
        <v>0</v>
      </c>
      <c r="O227" s="99">
        <f>RES_hhdet_fecs!O147</f>
        <v>0</v>
      </c>
      <c r="P227" s="99">
        <f>RES_hhdet_fecs!P147</f>
        <v>0</v>
      </c>
      <c r="Q227" s="99">
        <f>RES_hhdet_fecs!Q147</f>
        <v>0</v>
      </c>
      <c r="R227" s="99">
        <f>RES_hhdet_fecs!R147</f>
        <v>0</v>
      </c>
      <c r="S227" s="99">
        <f>RES_hhdet_fecs!S147</f>
        <v>0</v>
      </c>
      <c r="T227" s="99">
        <f>RES_hhdet_fecs!T147</f>
        <v>0</v>
      </c>
      <c r="U227" s="99">
        <f>RES_hhdet_fecs!U147</f>
        <v>0</v>
      </c>
      <c r="V227" s="99">
        <f>RES_hhdet_fecs!V147</f>
        <v>0</v>
      </c>
      <c r="W227" s="99">
        <f>RES_hhdet_fecs!W147</f>
        <v>0</v>
      </c>
      <c r="X227" s="99">
        <f>RES_hhdet_fecs!X147</f>
        <v>0</v>
      </c>
      <c r="Y227" s="99">
        <f>RES_hhdet_fecs!Y147</f>
        <v>0</v>
      </c>
      <c r="DA227" s="63" t="s">
        <v>2885</v>
      </c>
    </row>
    <row r="228" spans="1:105" ht="12" customHeight="1" x14ac:dyDescent="0.25">
      <c r="A228" s="121" t="s">
        <v>55</v>
      </c>
      <c r="B228" s="123">
        <v>0</v>
      </c>
      <c r="C228" s="123">
        <v>0</v>
      </c>
      <c r="D228" s="123">
        <v>0</v>
      </c>
      <c r="E228" s="123">
        <v>0</v>
      </c>
      <c r="F228" s="123">
        <v>0</v>
      </c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>
        <v>0</v>
      </c>
      <c r="N228" s="123">
        <v>0</v>
      </c>
      <c r="O228" s="123">
        <v>0</v>
      </c>
      <c r="P228" s="123">
        <v>0</v>
      </c>
      <c r="Q228" s="123">
        <v>0</v>
      </c>
      <c r="R228" s="123">
        <v>0</v>
      </c>
      <c r="S228" s="123">
        <v>0</v>
      </c>
      <c r="T228" s="123">
        <v>0</v>
      </c>
      <c r="U228" s="123">
        <v>0</v>
      </c>
      <c r="V228" s="123">
        <v>0</v>
      </c>
      <c r="W228" s="123">
        <v>0</v>
      </c>
      <c r="X228" s="123">
        <v>0</v>
      </c>
      <c r="Y228" s="123">
        <v>0</v>
      </c>
      <c r="DA228" s="130" t="s">
        <v>2886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X229" s="99">
        <v>0</v>
      </c>
      <c r="Y229" s="99">
        <v>0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2890</v>
      </c>
    </row>
    <row r="233" spans="1:105" ht="12" customHeight="1" x14ac:dyDescent="0.25">
      <c r="A233" s="106" t="s">
        <v>122</v>
      </c>
      <c r="B233" s="102">
        <v>0</v>
      </c>
      <c r="C233" s="102">
        <v>0</v>
      </c>
      <c r="D233" s="102">
        <v>0</v>
      </c>
      <c r="E233" s="102">
        <v>0</v>
      </c>
      <c r="F233" s="102">
        <v>0</v>
      </c>
      <c r="G233" s="102">
        <v>0</v>
      </c>
      <c r="H233" s="102">
        <v>0</v>
      </c>
      <c r="I233" s="102">
        <v>0</v>
      </c>
      <c r="J233" s="102">
        <v>0</v>
      </c>
      <c r="K233" s="102">
        <v>0</v>
      </c>
      <c r="L233" s="102">
        <v>0</v>
      </c>
      <c r="M233" s="102">
        <v>0</v>
      </c>
      <c r="N233" s="102">
        <v>0</v>
      </c>
      <c r="O233" s="102">
        <v>0</v>
      </c>
      <c r="P233" s="102">
        <v>0</v>
      </c>
      <c r="Q233" s="102">
        <v>0</v>
      </c>
      <c r="R233" s="102">
        <v>0</v>
      </c>
      <c r="S233" s="102">
        <v>0</v>
      </c>
      <c r="T233" s="102">
        <v>0</v>
      </c>
      <c r="U233" s="102">
        <v>0</v>
      </c>
      <c r="V233" s="102">
        <v>0</v>
      </c>
      <c r="W233" s="102">
        <v>0</v>
      </c>
      <c r="X233" s="102">
        <v>0</v>
      </c>
      <c r="Y233" s="102">
        <v>0</v>
      </c>
      <c r="DA233" s="131" t="s">
        <v>2891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X234" s="105">
        <v>0</v>
      </c>
      <c r="Y234" s="105">
        <v>0</v>
      </c>
      <c r="DA234" s="132" t="s">
        <v>2892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X235" s="99">
        <v>0</v>
      </c>
      <c r="Y235" s="99">
        <v>0</v>
      </c>
      <c r="DA235" s="63" t="s">
        <v>2893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X236" s="99">
        <v>0</v>
      </c>
      <c r="Y236" s="99">
        <v>0</v>
      </c>
      <c r="DA236" s="63" t="s">
        <v>2894</v>
      </c>
    </row>
    <row r="237" spans="1:105" ht="12" customHeight="1" x14ac:dyDescent="0.25">
      <c r="A237" s="121" t="s">
        <v>54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2895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2896</v>
      </c>
    </row>
    <row r="239" spans="1:105" ht="12" customHeight="1" x14ac:dyDescent="0.25">
      <c r="A239" s="109" t="s">
        <v>120</v>
      </c>
      <c r="B239" s="110">
        <v>0</v>
      </c>
      <c r="C239" s="110">
        <v>0</v>
      </c>
      <c r="D239" s="110">
        <v>0</v>
      </c>
      <c r="E239" s="110">
        <v>0</v>
      </c>
      <c r="F239" s="110">
        <v>0</v>
      </c>
      <c r="G239" s="110">
        <v>0</v>
      </c>
      <c r="H239" s="110">
        <v>0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0</v>
      </c>
      <c r="P239" s="110">
        <v>0</v>
      </c>
      <c r="Q239" s="110">
        <v>0</v>
      </c>
      <c r="R239" s="110">
        <v>0</v>
      </c>
      <c r="S239" s="110">
        <v>0</v>
      </c>
      <c r="T239" s="110">
        <v>0</v>
      </c>
      <c r="U239" s="110">
        <v>0</v>
      </c>
      <c r="V239" s="110">
        <v>0</v>
      </c>
      <c r="W239" s="110">
        <v>0</v>
      </c>
      <c r="X239" s="110">
        <v>0</v>
      </c>
      <c r="Y239" s="110">
        <v>0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0</v>
      </c>
      <c r="C241" s="118">
        <f t="shared" si="98"/>
        <v>0</v>
      </c>
      <c r="D241" s="118">
        <f t="shared" si="98"/>
        <v>0</v>
      </c>
      <c r="E241" s="118">
        <f t="shared" si="98"/>
        <v>0</v>
      </c>
      <c r="F241" s="118">
        <f t="shared" si="98"/>
        <v>0</v>
      </c>
      <c r="G241" s="118">
        <f t="shared" si="98"/>
        <v>0</v>
      </c>
      <c r="H241" s="118">
        <f t="shared" si="98"/>
        <v>0</v>
      </c>
      <c r="I241" s="118">
        <f t="shared" si="98"/>
        <v>0</v>
      </c>
      <c r="J241" s="118">
        <f t="shared" si="98"/>
        <v>0</v>
      </c>
      <c r="K241" s="118">
        <f t="shared" si="98"/>
        <v>0</v>
      </c>
      <c r="L241" s="118">
        <f t="shared" si="98"/>
        <v>0</v>
      </c>
      <c r="M241" s="118">
        <f t="shared" si="98"/>
        <v>0</v>
      </c>
      <c r="N241" s="118">
        <f t="shared" si="98"/>
        <v>0</v>
      </c>
      <c r="O241" s="118">
        <f t="shared" si="98"/>
        <v>0</v>
      </c>
      <c r="P241" s="118">
        <f t="shared" si="98"/>
        <v>0</v>
      </c>
      <c r="Q241" s="118">
        <f t="shared" si="98"/>
        <v>0</v>
      </c>
      <c r="R241" s="118">
        <f t="shared" ref="R241:V241" si="99">R242+R244+R246+R255</f>
        <v>0</v>
      </c>
      <c r="S241" s="118">
        <f t="shared" si="99"/>
        <v>0</v>
      </c>
      <c r="T241" s="118">
        <f t="shared" si="99"/>
        <v>0</v>
      </c>
      <c r="U241" s="118">
        <f t="shared" si="99"/>
        <v>0</v>
      </c>
      <c r="V241" s="118">
        <f t="shared" si="99"/>
        <v>0</v>
      </c>
      <c r="W241" s="118">
        <f t="shared" ref="W241:Y241" si="100">W242+W244+W246+W255</f>
        <v>0</v>
      </c>
      <c r="X241" s="118">
        <f t="shared" si="100"/>
        <v>0</v>
      </c>
      <c r="Y241" s="118">
        <f t="shared" si="100"/>
        <v>0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0</v>
      </c>
      <c r="C242" s="123">
        <f t="shared" si="101"/>
        <v>0</v>
      </c>
      <c r="D242" s="123">
        <f t="shared" si="101"/>
        <v>0</v>
      </c>
      <c r="E242" s="123">
        <f t="shared" si="101"/>
        <v>0</v>
      </c>
      <c r="F242" s="123">
        <f t="shared" si="101"/>
        <v>0</v>
      </c>
      <c r="G242" s="123">
        <f t="shared" si="101"/>
        <v>0</v>
      </c>
      <c r="H242" s="123">
        <f t="shared" si="101"/>
        <v>0</v>
      </c>
      <c r="I242" s="123">
        <f t="shared" si="101"/>
        <v>0</v>
      </c>
      <c r="J242" s="123">
        <f t="shared" si="101"/>
        <v>0</v>
      </c>
      <c r="K242" s="123">
        <f t="shared" si="101"/>
        <v>0</v>
      </c>
      <c r="L242" s="123">
        <f t="shared" si="101"/>
        <v>0</v>
      </c>
      <c r="M242" s="123">
        <f t="shared" si="101"/>
        <v>0</v>
      </c>
      <c r="N242" s="123">
        <f t="shared" si="101"/>
        <v>0</v>
      </c>
      <c r="O242" s="123">
        <f t="shared" si="101"/>
        <v>0</v>
      </c>
      <c r="P242" s="123">
        <f t="shared" si="101"/>
        <v>0</v>
      </c>
      <c r="Q242" s="123">
        <f t="shared" si="101"/>
        <v>0</v>
      </c>
      <c r="R242" s="123">
        <f t="shared" si="101"/>
        <v>0</v>
      </c>
      <c r="S242" s="123">
        <f t="shared" si="101"/>
        <v>0</v>
      </c>
      <c r="T242" s="123">
        <f t="shared" si="101"/>
        <v>0</v>
      </c>
      <c r="U242" s="123">
        <f t="shared" si="101"/>
        <v>0</v>
      </c>
      <c r="V242" s="123">
        <f t="shared" si="101"/>
        <v>0</v>
      </c>
      <c r="W242" s="123">
        <f t="shared" si="101"/>
        <v>0</v>
      </c>
      <c r="X242" s="123">
        <f t="shared" si="101"/>
        <v>0</v>
      </c>
      <c r="Y242" s="123">
        <f t="shared" si="101"/>
        <v>0</v>
      </c>
      <c r="DA242" s="130" t="s">
        <v>3050</v>
      </c>
    </row>
    <row r="243" spans="1:105" ht="12" customHeight="1" x14ac:dyDescent="0.25">
      <c r="A243" s="97" t="s">
        <v>53</v>
      </c>
      <c r="B243" s="99">
        <v>0</v>
      </c>
      <c r="C243" s="99">
        <v>0</v>
      </c>
      <c r="D243" s="99">
        <v>0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99">
        <v>0</v>
      </c>
      <c r="O243" s="99">
        <v>0</v>
      </c>
      <c r="P243" s="99">
        <v>0</v>
      </c>
      <c r="Q243" s="99">
        <v>0</v>
      </c>
      <c r="R243" s="99">
        <v>0</v>
      </c>
      <c r="S243" s="99">
        <v>0</v>
      </c>
      <c r="T243" s="99">
        <v>0</v>
      </c>
      <c r="U243" s="99">
        <v>0</v>
      </c>
      <c r="V243" s="99">
        <v>0</v>
      </c>
      <c r="W243" s="99">
        <v>0</v>
      </c>
      <c r="X243" s="99">
        <v>0</v>
      </c>
      <c r="Y243" s="99">
        <v>0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0</v>
      </c>
      <c r="L244" s="123">
        <f t="shared" si="102"/>
        <v>0</v>
      </c>
      <c r="M244" s="123">
        <f t="shared" si="102"/>
        <v>0</v>
      </c>
      <c r="N244" s="123">
        <f t="shared" si="102"/>
        <v>0</v>
      </c>
      <c r="O244" s="123">
        <f t="shared" si="102"/>
        <v>0</v>
      </c>
      <c r="P244" s="123">
        <f t="shared" si="102"/>
        <v>0</v>
      </c>
      <c r="Q244" s="123">
        <f t="shared" si="102"/>
        <v>0</v>
      </c>
      <c r="R244" s="123">
        <f t="shared" si="102"/>
        <v>0</v>
      </c>
      <c r="S244" s="123">
        <f t="shared" si="102"/>
        <v>0</v>
      </c>
      <c r="T244" s="123">
        <f t="shared" si="102"/>
        <v>0</v>
      </c>
      <c r="U244" s="123">
        <f t="shared" si="102"/>
        <v>0</v>
      </c>
      <c r="V244" s="123">
        <f t="shared" si="102"/>
        <v>0</v>
      </c>
      <c r="W244" s="123">
        <f t="shared" si="102"/>
        <v>0</v>
      </c>
      <c r="X244" s="123">
        <f t="shared" si="102"/>
        <v>0</v>
      </c>
      <c r="Y244" s="123">
        <f t="shared" si="102"/>
        <v>0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0</v>
      </c>
      <c r="C245" s="99">
        <f>RES_hhdet_tess!C147</f>
        <v>0</v>
      </c>
      <c r="D245" s="99">
        <f>RES_hhdet_tess!D147</f>
        <v>0</v>
      </c>
      <c r="E245" s="99">
        <f>RES_hhdet_tess!E147</f>
        <v>0</v>
      </c>
      <c r="F245" s="99">
        <f>RES_hhdet_tess!F147</f>
        <v>0</v>
      </c>
      <c r="G245" s="99">
        <f>RES_hhdet_tess!G147</f>
        <v>0</v>
      </c>
      <c r="H245" s="99">
        <f>RES_hhdet_tess!H147</f>
        <v>0</v>
      </c>
      <c r="I245" s="99">
        <f>RES_hhdet_tess!I147</f>
        <v>0</v>
      </c>
      <c r="J245" s="99">
        <f>RES_hhdet_tess!J147</f>
        <v>0</v>
      </c>
      <c r="K245" s="99">
        <f>RES_hhdet_tess!K147</f>
        <v>0</v>
      </c>
      <c r="L245" s="99">
        <f>RES_hhdet_tess!L147</f>
        <v>0</v>
      </c>
      <c r="M245" s="99">
        <f>RES_hhdet_tess!M147</f>
        <v>0</v>
      </c>
      <c r="N245" s="99">
        <f>RES_hhdet_tess!N147</f>
        <v>0</v>
      </c>
      <c r="O245" s="99">
        <f>RES_hhdet_tess!O147</f>
        <v>0</v>
      </c>
      <c r="P245" s="99">
        <f>RES_hhdet_tess!P147</f>
        <v>0</v>
      </c>
      <c r="Q245" s="99">
        <f>RES_hhdet_tess!Q147</f>
        <v>0</v>
      </c>
      <c r="R245" s="99">
        <f>RES_hhdet_tess!R147</f>
        <v>0</v>
      </c>
      <c r="S245" s="99">
        <f>RES_hhdet_tess!S147</f>
        <v>0</v>
      </c>
      <c r="T245" s="99">
        <f>RES_hhdet_tess!T147</f>
        <v>0</v>
      </c>
      <c r="U245" s="99">
        <f>RES_hhdet_tess!U147</f>
        <v>0</v>
      </c>
      <c r="V245" s="99">
        <f>RES_hhdet_tess!V147</f>
        <v>0</v>
      </c>
      <c r="W245" s="99">
        <f>RES_hhdet_tess!W147</f>
        <v>0</v>
      </c>
      <c r="X245" s="99">
        <f>RES_hhdet_tess!X147</f>
        <v>0</v>
      </c>
      <c r="Y245" s="99">
        <f>RES_hhdet_tess!Y147</f>
        <v>0</v>
      </c>
      <c r="DA245" s="63" t="s">
        <v>3053</v>
      </c>
    </row>
    <row r="246" spans="1:105" ht="12" customHeight="1" x14ac:dyDescent="0.25">
      <c r="A246" s="121" t="s">
        <v>55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3054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3058</v>
      </c>
    </row>
    <row r="251" spans="1:105" ht="12" customHeight="1" x14ac:dyDescent="0.25">
      <c r="A251" s="106" t="s">
        <v>122</v>
      </c>
      <c r="B251" s="102">
        <v>0</v>
      </c>
      <c r="C251" s="102">
        <v>0</v>
      </c>
      <c r="D251" s="102">
        <v>0</v>
      </c>
      <c r="E251" s="102">
        <v>0</v>
      </c>
      <c r="F251" s="102">
        <v>0</v>
      </c>
      <c r="G251" s="102">
        <v>0</v>
      </c>
      <c r="H251" s="102">
        <v>0</v>
      </c>
      <c r="I251" s="102">
        <v>0</v>
      </c>
      <c r="J251" s="102">
        <v>0</v>
      </c>
      <c r="K251" s="102">
        <v>0</v>
      </c>
      <c r="L251" s="102">
        <v>0</v>
      </c>
      <c r="M251" s="102">
        <v>0</v>
      </c>
      <c r="N251" s="102">
        <v>0</v>
      </c>
      <c r="O251" s="102">
        <v>0</v>
      </c>
      <c r="P251" s="102">
        <v>0</v>
      </c>
      <c r="Q251" s="102">
        <v>0</v>
      </c>
      <c r="R251" s="102">
        <v>0</v>
      </c>
      <c r="S251" s="102">
        <v>0</v>
      </c>
      <c r="T251" s="102">
        <v>0</v>
      </c>
      <c r="U251" s="102">
        <v>0</v>
      </c>
      <c r="V251" s="102">
        <v>0</v>
      </c>
      <c r="W251" s="102">
        <v>0</v>
      </c>
      <c r="X251" s="102">
        <v>0</v>
      </c>
      <c r="Y251" s="102">
        <v>0</v>
      </c>
      <c r="DA251" s="131" t="s">
        <v>3059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X252" s="105">
        <v>0</v>
      </c>
      <c r="Y252" s="105">
        <v>0</v>
      </c>
      <c r="DA252" s="132" t="s">
        <v>3060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3061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X254" s="99">
        <v>0</v>
      </c>
      <c r="Y254" s="99">
        <v>0</v>
      </c>
      <c r="DA254" s="63" t="s">
        <v>3062</v>
      </c>
    </row>
    <row r="255" spans="1:105" ht="12" customHeight="1" x14ac:dyDescent="0.25">
      <c r="A255" s="121" t="s">
        <v>54</v>
      </c>
      <c r="B255" s="123">
        <v>0</v>
      </c>
      <c r="C255" s="123">
        <v>0</v>
      </c>
      <c r="D255" s="123">
        <v>0</v>
      </c>
      <c r="E255" s="123">
        <v>0</v>
      </c>
      <c r="F255" s="123">
        <v>0</v>
      </c>
      <c r="G255" s="123">
        <v>0</v>
      </c>
      <c r="H255" s="123">
        <v>0</v>
      </c>
      <c r="I255" s="123">
        <v>0</v>
      </c>
      <c r="J255" s="123">
        <v>0</v>
      </c>
      <c r="K255" s="123">
        <v>0</v>
      </c>
      <c r="L255" s="123">
        <v>0</v>
      </c>
      <c r="M255" s="123">
        <v>0</v>
      </c>
      <c r="N255" s="123">
        <v>0</v>
      </c>
      <c r="O255" s="123">
        <v>0</v>
      </c>
      <c r="P255" s="123">
        <v>0</v>
      </c>
      <c r="Q255" s="123">
        <v>0</v>
      </c>
      <c r="R255" s="123">
        <v>0</v>
      </c>
      <c r="S255" s="123">
        <v>0</v>
      </c>
      <c r="T255" s="123">
        <v>0</v>
      </c>
      <c r="U255" s="123">
        <v>0</v>
      </c>
      <c r="V255" s="123">
        <v>0</v>
      </c>
      <c r="W255" s="123">
        <v>0</v>
      </c>
      <c r="X255" s="123">
        <v>0</v>
      </c>
      <c r="Y255" s="123">
        <v>0</v>
      </c>
      <c r="DA255" s="130" t="s">
        <v>3063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X256" s="99">
        <v>0</v>
      </c>
      <c r="Y256" s="99">
        <v>0</v>
      </c>
      <c r="DA256" s="63" t="s">
        <v>3064</v>
      </c>
    </row>
    <row r="257" spans="1:105" ht="12" customHeight="1" x14ac:dyDescent="0.25">
      <c r="A257" s="109" t="s">
        <v>120</v>
      </c>
      <c r="B257" s="110">
        <v>0</v>
      </c>
      <c r="C257" s="110">
        <v>0</v>
      </c>
      <c r="D257" s="110">
        <v>0</v>
      </c>
      <c r="E257" s="110">
        <v>0</v>
      </c>
      <c r="F257" s="110">
        <v>0</v>
      </c>
      <c r="G257" s="110">
        <v>0</v>
      </c>
      <c r="H257" s="110">
        <v>0</v>
      </c>
      <c r="I257" s="110">
        <v>0</v>
      </c>
      <c r="J257" s="110">
        <v>0</v>
      </c>
      <c r="K257" s="110">
        <v>0</v>
      </c>
      <c r="L257" s="110">
        <v>0</v>
      </c>
      <c r="M257" s="110">
        <v>0</v>
      </c>
      <c r="N257" s="110">
        <v>0</v>
      </c>
      <c r="O257" s="110">
        <v>0</v>
      </c>
      <c r="P257" s="110">
        <v>0</v>
      </c>
      <c r="Q257" s="110">
        <v>0</v>
      </c>
      <c r="R257" s="110">
        <v>0</v>
      </c>
      <c r="S257" s="110">
        <v>0</v>
      </c>
      <c r="T257" s="110">
        <v>0</v>
      </c>
      <c r="U257" s="110">
        <v>0</v>
      </c>
      <c r="V257" s="110">
        <v>0</v>
      </c>
      <c r="W257" s="110">
        <v>0</v>
      </c>
      <c r="X257" s="110">
        <v>0</v>
      </c>
      <c r="Y257" s="110">
        <v>0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0</v>
      </c>
      <c r="S259" s="118">
        <f t="shared" si="104"/>
        <v>0</v>
      </c>
      <c r="T259" s="118">
        <f t="shared" si="104"/>
        <v>0</v>
      </c>
      <c r="U259" s="118">
        <f t="shared" si="104"/>
        <v>0</v>
      </c>
      <c r="V259" s="118">
        <f t="shared" si="104"/>
        <v>0</v>
      </c>
      <c r="W259" s="118">
        <f t="shared" ref="W259:Y259" si="105">W260+W262+W264+W273</f>
        <v>0</v>
      </c>
      <c r="X259" s="118">
        <f t="shared" si="105"/>
        <v>0</v>
      </c>
      <c r="Y259" s="118">
        <f t="shared" si="105"/>
        <v>0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X264" s="123">
        <v>0</v>
      </c>
      <c r="Y264" s="123">
        <v>0</v>
      </c>
      <c r="DA264" s="130" t="s">
        <v>3222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3231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</v>
      </c>
      <c r="W279" s="117">
        <f t="shared" ref="W279:Y279" si="110">W280+W282+W284+W293</f>
        <v>0</v>
      </c>
      <c r="X279" s="117">
        <f t="shared" si="110"/>
        <v>0</v>
      </c>
      <c r="Y279" s="117">
        <f t="shared" si="110"/>
        <v>0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0</v>
      </c>
      <c r="W280" s="122">
        <f t="shared" si="111"/>
        <v>0</v>
      </c>
      <c r="X280" s="122">
        <f t="shared" si="111"/>
        <v>0</v>
      </c>
      <c r="Y280" s="122">
        <f t="shared" si="111"/>
        <v>0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</v>
      </c>
      <c r="R281" s="98">
        <v>0</v>
      </c>
      <c r="S281" s="98">
        <v>0</v>
      </c>
      <c r="T281" s="98">
        <v>0</v>
      </c>
      <c r="U281" s="98">
        <v>0</v>
      </c>
      <c r="V281" s="98">
        <v>0</v>
      </c>
      <c r="W281" s="98">
        <v>0</v>
      </c>
      <c r="X281" s="98">
        <v>0</v>
      </c>
      <c r="Y281" s="98">
        <v>0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0</v>
      </c>
      <c r="W282" s="122">
        <f t="shared" si="112"/>
        <v>0</v>
      </c>
      <c r="X282" s="122">
        <f t="shared" si="112"/>
        <v>0</v>
      </c>
      <c r="Y282" s="122">
        <f t="shared" si="112"/>
        <v>0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X283" s="98">
        <v>0</v>
      </c>
      <c r="Y283" s="98">
        <v>0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  <c r="V284" s="122">
        <v>0</v>
      </c>
      <c r="W284" s="122">
        <v>0</v>
      </c>
      <c r="X284" s="122">
        <v>0</v>
      </c>
      <c r="Y284" s="122">
        <v>0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X285" s="98">
        <v>0</v>
      </c>
      <c r="Y285" s="98">
        <v>0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0</v>
      </c>
      <c r="P289" s="101">
        <v>0</v>
      </c>
      <c r="Q289" s="101">
        <v>0</v>
      </c>
      <c r="R289" s="101">
        <v>0</v>
      </c>
      <c r="S289" s="101">
        <v>0</v>
      </c>
      <c r="T289" s="101">
        <v>0</v>
      </c>
      <c r="U289" s="101">
        <v>0</v>
      </c>
      <c r="V289" s="101">
        <v>0</v>
      </c>
      <c r="W289" s="101">
        <v>0</v>
      </c>
      <c r="X289" s="101">
        <v>0</v>
      </c>
      <c r="Y289" s="101">
        <v>0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X290" s="104">
        <v>0</v>
      </c>
      <c r="Y290" s="104">
        <v>0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X291" s="98">
        <v>0</v>
      </c>
      <c r="Y291" s="98">
        <v>0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0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  <c r="V293" s="122">
        <v>0</v>
      </c>
      <c r="W293" s="122">
        <v>0</v>
      </c>
      <c r="X293" s="122">
        <v>0</v>
      </c>
      <c r="Y293" s="122">
        <v>0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X294" s="98">
        <v>0</v>
      </c>
      <c r="Y294" s="98">
        <v>0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0</v>
      </c>
      <c r="W297" s="117">
        <f t="shared" ref="W297:Y297" si="115">W298+W300+W302+W311</f>
        <v>0</v>
      </c>
      <c r="X297" s="117">
        <f t="shared" si="115"/>
        <v>0</v>
      </c>
      <c r="Y297" s="117">
        <f t="shared" si="115"/>
        <v>0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0</v>
      </c>
      <c r="W298" s="122">
        <f t="shared" si="116"/>
        <v>0</v>
      </c>
      <c r="X298" s="122">
        <f t="shared" si="116"/>
        <v>0</v>
      </c>
      <c r="Y298" s="122">
        <f t="shared" si="116"/>
        <v>0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</v>
      </c>
      <c r="P299" s="98">
        <v>0</v>
      </c>
      <c r="Q299" s="98">
        <v>0</v>
      </c>
      <c r="R299" s="98">
        <v>0</v>
      </c>
      <c r="S299" s="98">
        <v>0</v>
      </c>
      <c r="T299" s="98">
        <v>0</v>
      </c>
      <c r="U299" s="98">
        <v>0</v>
      </c>
      <c r="V299" s="98">
        <v>0</v>
      </c>
      <c r="W299" s="98">
        <v>0</v>
      </c>
      <c r="X299" s="98">
        <v>0</v>
      </c>
      <c r="Y299" s="98">
        <v>0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0</v>
      </c>
      <c r="W300" s="122">
        <f t="shared" si="117"/>
        <v>0</v>
      </c>
      <c r="X300" s="122">
        <f t="shared" si="117"/>
        <v>0</v>
      </c>
      <c r="Y300" s="122">
        <f t="shared" si="117"/>
        <v>0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0</v>
      </c>
      <c r="P301" s="98">
        <v>0</v>
      </c>
      <c r="Q301" s="98">
        <v>0</v>
      </c>
      <c r="R301" s="98">
        <v>0</v>
      </c>
      <c r="S301" s="98">
        <v>0</v>
      </c>
      <c r="T301" s="98">
        <v>0</v>
      </c>
      <c r="U301" s="98">
        <v>0</v>
      </c>
      <c r="V301" s="98">
        <v>0</v>
      </c>
      <c r="W301" s="98">
        <v>0</v>
      </c>
      <c r="X301" s="98">
        <v>0</v>
      </c>
      <c r="Y301" s="98">
        <v>0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  <c r="V302" s="122">
        <v>0</v>
      </c>
      <c r="W302" s="122">
        <v>0</v>
      </c>
      <c r="X302" s="122">
        <v>0</v>
      </c>
      <c r="Y302" s="122">
        <v>0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0</v>
      </c>
      <c r="P307" s="101">
        <v>0</v>
      </c>
      <c r="Q307" s="101">
        <v>0</v>
      </c>
      <c r="R307" s="101">
        <v>0</v>
      </c>
      <c r="S307" s="101">
        <v>0</v>
      </c>
      <c r="T307" s="101">
        <v>0</v>
      </c>
      <c r="U307" s="101">
        <v>0</v>
      </c>
      <c r="V307" s="101">
        <v>0</v>
      </c>
      <c r="W307" s="101">
        <v>0</v>
      </c>
      <c r="X307" s="101">
        <v>0</v>
      </c>
      <c r="Y307" s="101">
        <v>0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X308" s="104">
        <v>0</v>
      </c>
      <c r="Y308" s="104">
        <v>0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X309" s="98">
        <v>0</v>
      </c>
      <c r="Y309" s="98">
        <v>0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X310" s="98">
        <v>0</v>
      </c>
      <c r="Y310" s="98">
        <v>0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0</v>
      </c>
      <c r="X311" s="122">
        <v>0</v>
      </c>
      <c r="Y311" s="122">
        <v>0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0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 t="str">
        <f t="shared" si="118"/>
        <v/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 t="str">
        <f t="shared" si="119"/>
        <v/>
      </c>
      <c r="W315" s="154" t="str">
        <f t="shared" ref="W315:Y315" si="120">IF(W297=0,"",W297/W279)</f>
        <v/>
      </c>
      <c r="X315" s="154" t="str">
        <f t="shared" si="120"/>
        <v/>
      </c>
      <c r="Y315" s="154" t="str">
        <f t="shared" si="120"/>
        <v/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 t="str">
        <f t="shared" si="121"/>
        <v/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 t="str">
        <f t="shared" si="122"/>
        <v/>
      </c>
      <c r="W316" s="155" t="str">
        <f t="shared" ref="W316:Y316" si="123">IF(W298=0,"",W298/W280)</f>
        <v/>
      </c>
      <c r="X316" s="155" t="str">
        <f t="shared" si="123"/>
        <v/>
      </c>
      <c r="Y316" s="155" t="str">
        <f t="shared" si="123"/>
        <v/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 t="str">
        <f t="shared" si="124"/>
        <v/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 t="str">
        <f t="shared" si="125"/>
        <v/>
      </c>
      <c r="W317" s="156" t="str">
        <f t="shared" ref="W317:Y317" si="126">IF(W299=0,"",W299/W281)</f>
        <v/>
      </c>
      <c r="X317" s="156" t="str">
        <f t="shared" si="126"/>
        <v/>
      </c>
      <c r="Y317" s="156" t="str">
        <f t="shared" si="126"/>
        <v/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 t="str">
        <f t="shared" si="128"/>
        <v/>
      </c>
      <c r="W318" s="155" t="str">
        <f t="shared" ref="W318:Y318" si="129">IF(W300=0,"",W300/W282)</f>
        <v/>
      </c>
      <c r="X318" s="155" t="str">
        <f t="shared" si="129"/>
        <v/>
      </c>
      <c r="Y318" s="155" t="str">
        <f t="shared" si="129"/>
        <v/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 t="str">
        <f t="shared" si="131"/>
        <v/>
      </c>
      <c r="W319" s="156" t="str">
        <f t="shared" ref="W319:Y319" si="132">IF(W301=0,"",W301/W283)</f>
        <v/>
      </c>
      <c r="X319" s="156" t="str">
        <f t="shared" si="132"/>
        <v/>
      </c>
      <c r="Y319" s="156" t="str">
        <f t="shared" si="132"/>
        <v/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 t="str">
        <f t="shared" si="133"/>
        <v/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 t="str">
        <f t="shared" si="134"/>
        <v/>
      </c>
      <c r="W320" s="155" t="str">
        <f t="shared" ref="W320:Y320" si="135">IF(W302=0,"",W302/W284)</f>
        <v/>
      </c>
      <c r="X320" s="155" t="str">
        <f t="shared" si="135"/>
        <v/>
      </c>
      <c r="Y320" s="155" t="str">
        <f t="shared" si="135"/>
        <v/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 t="str">
        <f t="shared" si="138"/>
        <v/>
      </c>
      <c r="Y321" s="156" t="str">
        <f t="shared" si="138"/>
        <v/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 t="str">
        <f t="shared" si="149"/>
        <v/>
      </c>
      <c r="W325" s="157" t="str">
        <f t="shared" ref="W325:Y325" si="150">IF(W307=0,"",W307/W289)</f>
        <v/>
      </c>
      <c r="X325" s="157" t="str">
        <f t="shared" si="150"/>
        <v/>
      </c>
      <c r="Y325" s="157" t="str">
        <f t="shared" si="150"/>
        <v/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:Y326" si="153">IF(W308=0,"",W308/W290)</f>
        <v/>
      </c>
      <c r="X326" s="158" t="str">
        <f t="shared" si="153"/>
        <v/>
      </c>
      <c r="Y326" s="158" t="str">
        <f t="shared" si="153"/>
        <v/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:Y327" si="156">IF(W309=0,"",W309/W291)</f>
        <v/>
      </c>
      <c r="X327" s="156" t="str">
        <f t="shared" si="156"/>
        <v/>
      </c>
      <c r="Y327" s="156" t="str">
        <f t="shared" si="156"/>
        <v/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:Y328" si="159">IF(W310=0,"",W310/W292)</f>
        <v/>
      </c>
      <c r="X328" s="156" t="str">
        <f t="shared" si="159"/>
        <v/>
      </c>
      <c r="Y328" s="156" t="str">
        <f t="shared" si="159"/>
        <v/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 t="str">
        <f t="shared" si="160"/>
        <v/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 t="str">
        <f t="shared" si="161"/>
        <v/>
      </c>
      <c r="W329" s="155" t="str">
        <f t="shared" ref="W329:Y329" si="162">IF(W311=0,"",W311/W293)</f>
        <v/>
      </c>
      <c r="X329" s="155" t="str">
        <f t="shared" si="162"/>
        <v/>
      </c>
      <c r="Y329" s="155" t="str">
        <f t="shared" si="162"/>
        <v/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:Y330" si="165">IF(W312=0,"",W312/W294)</f>
        <v/>
      </c>
      <c r="X330" s="156" t="str">
        <f t="shared" si="165"/>
        <v/>
      </c>
      <c r="Y330" s="156" t="str">
        <f t="shared" si="165"/>
        <v/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 t="str">
        <f t="shared" si="166"/>
        <v/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 t="str">
        <f t="shared" si="167"/>
        <v/>
      </c>
      <c r="W331" s="159" t="str">
        <f t="shared" ref="W331:Y331" si="168">IF(W313=0,"",W313/W295)</f>
        <v/>
      </c>
      <c r="X331" s="159" t="str">
        <f t="shared" si="168"/>
        <v/>
      </c>
      <c r="Y331" s="159" t="str">
        <f t="shared" si="168"/>
        <v/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:Y333" si="171">W334+W336+W338+W347</f>
        <v>0</v>
      </c>
      <c r="X333" s="117">
        <f t="shared" si="171"/>
        <v>0</v>
      </c>
      <c r="Y333" s="117">
        <f t="shared" si="171"/>
        <v>0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X347" s="122">
        <v>0</v>
      </c>
      <c r="Y347" s="122">
        <v>0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0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0</v>
      </c>
      <c r="W351" s="117">
        <f t="shared" ref="W351:Y351" si="176">W352+W354+W356+W365</f>
        <v>0</v>
      </c>
      <c r="X351" s="117">
        <f t="shared" si="176"/>
        <v>0</v>
      </c>
      <c r="Y351" s="117">
        <f t="shared" si="176"/>
        <v>0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0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0</v>
      </c>
      <c r="W352" s="122">
        <f t="shared" si="177"/>
        <v>0</v>
      </c>
      <c r="X352" s="122">
        <f t="shared" si="177"/>
        <v>0</v>
      </c>
      <c r="Y352" s="122">
        <f t="shared" si="177"/>
        <v>0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0</v>
      </c>
      <c r="P353" s="98">
        <v>0</v>
      </c>
      <c r="Q353" s="98">
        <v>0</v>
      </c>
      <c r="R353" s="98">
        <v>0</v>
      </c>
      <c r="S353" s="98">
        <v>0</v>
      </c>
      <c r="T353" s="98">
        <v>0</v>
      </c>
      <c r="U353" s="98">
        <v>0</v>
      </c>
      <c r="V353" s="98">
        <v>0</v>
      </c>
      <c r="W353" s="98">
        <v>0</v>
      </c>
      <c r="X353" s="98">
        <v>0</v>
      </c>
      <c r="Y353" s="98">
        <v>0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0</v>
      </c>
      <c r="W354" s="122">
        <f t="shared" si="178"/>
        <v>0</v>
      </c>
      <c r="X354" s="122">
        <f t="shared" si="178"/>
        <v>0</v>
      </c>
      <c r="Y354" s="122">
        <f t="shared" si="178"/>
        <v>0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0</v>
      </c>
      <c r="F355" s="98">
        <f>RES_hhdet_in_fech!F147</f>
        <v>0</v>
      </c>
      <c r="G355" s="98">
        <f>RES_hhdet_in_fech!G147</f>
        <v>0</v>
      </c>
      <c r="H355" s="98">
        <f>RES_hhdet_in_fech!H147</f>
        <v>0</v>
      </c>
      <c r="I355" s="98">
        <f>RES_hhdet_in_fech!I147</f>
        <v>0</v>
      </c>
      <c r="J355" s="98">
        <f>RES_hhdet_in_fech!J147</f>
        <v>0</v>
      </c>
      <c r="K355" s="98">
        <f>RES_hhdet_in_fech!K147</f>
        <v>0</v>
      </c>
      <c r="L355" s="98">
        <f>RES_hhdet_in_fech!L147</f>
        <v>0</v>
      </c>
      <c r="M355" s="98">
        <f>RES_hhdet_in_fech!M147</f>
        <v>0</v>
      </c>
      <c r="N355" s="98">
        <f>RES_hhdet_in_fech!N147</f>
        <v>0</v>
      </c>
      <c r="O355" s="98">
        <f>RES_hhdet_in_fech!O147</f>
        <v>0</v>
      </c>
      <c r="P355" s="98">
        <f>RES_hhdet_in_fech!P147</f>
        <v>0</v>
      </c>
      <c r="Q355" s="98">
        <f>RES_hhdet_in_fech!Q147</f>
        <v>0</v>
      </c>
      <c r="R355" s="98">
        <f>RES_hhdet_in_fech!R147</f>
        <v>0</v>
      </c>
      <c r="S355" s="98">
        <f>RES_hhdet_in_fech!S147</f>
        <v>0</v>
      </c>
      <c r="T355" s="98">
        <f>RES_hhdet_in_fech!T147</f>
        <v>0</v>
      </c>
      <c r="U355" s="98">
        <f>RES_hhdet_in_fech!U147</f>
        <v>0</v>
      </c>
      <c r="V355" s="98">
        <f>RES_hhdet_in_fech!V147</f>
        <v>0</v>
      </c>
      <c r="W355" s="98">
        <f>RES_hhdet_in_fech!W147</f>
        <v>0</v>
      </c>
      <c r="X355" s="98">
        <f>RES_hhdet_in_fech!X147</f>
        <v>0</v>
      </c>
      <c r="Y355" s="98">
        <f>RES_hhdet_in_fech!Y147</f>
        <v>0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0</v>
      </c>
      <c r="K356" s="122">
        <v>0</v>
      </c>
      <c r="L356" s="122">
        <v>0</v>
      </c>
      <c r="M356" s="122">
        <v>0</v>
      </c>
      <c r="N356" s="122">
        <v>0</v>
      </c>
      <c r="O356" s="122">
        <v>0</v>
      </c>
      <c r="P356" s="122">
        <v>0</v>
      </c>
      <c r="Q356" s="122">
        <v>0</v>
      </c>
      <c r="R356" s="122">
        <v>0</v>
      </c>
      <c r="S356" s="122">
        <v>0</v>
      </c>
      <c r="T356" s="122">
        <v>0</v>
      </c>
      <c r="U356" s="122">
        <v>0</v>
      </c>
      <c r="V356" s="122">
        <v>0</v>
      </c>
      <c r="W356" s="122">
        <v>0</v>
      </c>
      <c r="X356" s="122">
        <v>0</v>
      </c>
      <c r="Y356" s="122">
        <v>0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0</v>
      </c>
      <c r="X361" s="101">
        <v>0</v>
      </c>
      <c r="Y361" s="101">
        <v>0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X362" s="104">
        <v>0</v>
      </c>
      <c r="Y362" s="104">
        <v>0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X364" s="98">
        <v>0</v>
      </c>
      <c r="Y364" s="98">
        <v>0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0</v>
      </c>
      <c r="K365" s="122">
        <v>0</v>
      </c>
      <c r="L365" s="122">
        <v>0</v>
      </c>
      <c r="M365" s="122">
        <v>0</v>
      </c>
      <c r="N365" s="122">
        <v>0</v>
      </c>
      <c r="O365" s="122">
        <v>0</v>
      </c>
      <c r="P365" s="122">
        <v>0</v>
      </c>
      <c r="Q365" s="122">
        <v>0</v>
      </c>
      <c r="R365" s="122">
        <v>0</v>
      </c>
      <c r="S365" s="122">
        <v>0</v>
      </c>
      <c r="T365" s="122">
        <v>0</v>
      </c>
      <c r="U365" s="122">
        <v>0</v>
      </c>
      <c r="V365" s="122">
        <v>0</v>
      </c>
      <c r="W365" s="122">
        <v>0</v>
      </c>
      <c r="X365" s="122">
        <v>0</v>
      </c>
      <c r="Y365" s="122">
        <v>0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X366" s="98">
        <v>0</v>
      </c>
      <c r="Y366" s="98">
        <v>0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0</v>
      </c>
      <c r="X367" s="33">
        <v>0</v>
      </c>
      <c r="Y367" s="33">
        <v>0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0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0</v>
      </c>
      <c r="W369" s="117">
        <f t="shared" ref="W369:Y369" si="181">W370+W372+W374+W383</f>
        <v>0</v>
      </c>
      <c r="X369" s="117">
        <f t="shared" si="181"/>
        <v>0</v>
      </c>
      <c r="Y369" s="117">
        <f t="shared" si="181"/>
        <v>0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0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0</v>
      </c>
      <c r="W370" s="122">
        <f t="shared" si="182"/>
        <v>0</v>
      </c>
      <c r="X370" s="122">
        <f t="shared" si="182"/>
        <v>0</v>
      </c>
      <c r="Y370" s="122">
        <f t="shared" si="182"/>
        <v>0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0</v>
      </c>
      <c r="R371" s="98">
        <v>0</v>
      </c>
      <c r="S371" s="98">
        <v>0</v>
      </c>
      <c r="T371" s="98">
        <v>0</v>
      </c>
      <c r="U371" s="98">
        <v>0</v>
      </c>
      <c r="V371" s="98">
        <v>0</v>
      </c>
      <c r="W371" s="98">
        <v>0</v>
      </c>
      <c r="X371" s="98">
        <v>0</v>
      </c>
      <c r="Y371" s="98">
        <v>0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0</v>
      </c>
      <c r="W372" s="122">
        <f t="shared" si="183"/>
        <v>0</v>
      </c>
      <c r="X372" s="122">
        <f t="shared" si="183"/>
        <v>0</v>
      </c>
      <c r="Y372" s="122">
        <f t="shared" si="183"/>
        <v>0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0</v>
      </c>
      <c r="F373" s="98">
        <f>RES_hhdet_in_tesh!F147</f>
        <v>0</v>
      </c>
      <c r="G373" s="98">
        <f>RES_hhdet_in_tesh!G147</f>
        <v>0</v>
      </c>
      <c r="H373" s="98">
        <f>RES_hhdet_in_tesh!H147</f>
        <v>0</v>
      </c>
      <c r="I373" s="98">
        <f>RES_hhdet_in_tesh!I147</f>
        <v>0</v>
      </c>
      <c r="J373" s="98">
        <f>RES_hhdet_in_tesh!J147</f>
        <v>0</v>
      </c>
      <c r="K373" s="98">
        <f>RES_hhdet_in_tesh!K147</f>
        <v>0</v>
      </c>
      <c r="L373" s="98">
        <f>RES_hhdet_in_tesh!L147</f>
        <v>0</v>
      </c>
      <c r="M373" s="98">
        <f>RES_hhdet_in_tesh!M147</f>
        <v>0</v>
      </c>
      <c r="N373" s="98">
        <f>RES_hhdet_in_tesh!N147</f>
        <v>0</v>
      </c>
      <c r="O373" s="98">
        <f>RES_hhdet_in_tesh!O147</f>
        <v>0</v>
      </c>
      <c r="P373" s="98">
        <f>RES_hhdet_in_tesh!P147</f>
        <v>0</v>
      </c>
      <c r="Q373" s="98">
        <f>RES_hhdet_in_tesh!Q147</f>
        <v>0</v>
      </c>
      <c r="R373" s="98">
        <f>RES_hhdet_in_tesh!R147</f>
        <v>0</v>
      </c>
      <c r="S373" s="98">
        <f>RES_hhdet_in_tesh!S147</f>
        <v>0</v>
      </c>
      <c r="T373" s="98">
        <f>RES_hhdet_in_tesh!T147</f>
        <v>0</v>
      </c>
      <c r="U373" s="98">
        <f>RES_hhdet_in_tesh!U147</f>
        <v>0</v>
      </c>
      <c r="V373" s="98">
        <f>RES_hhdet_in_tesh!V147</f>
        <v>0</v>
      </c>
      <c r="W373" s="98">
        <f>RES_hhdet_in_tesh!W147</f>
        <v>0</v>
      </c>
      <c r="X373" s="98">
        <f>RES_hhdet_in_tesh!X147</f>
        <v>0</v>
      </c>
      <c r="Y373" s="98">
        <f>RES_hhdet_in_tesh!Y147</f>
        <v>0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0</v>
      </c>
      <c r="K374" s="122">
        <v>0</v>
      </c>
      <c r="L374" s="122">
        <v>0</v>
      </c>
      <c r="M374" s="122">
        <v>0</v>
      </c>
      <c r="N374" s="122">
        <v>0</v>
      </c>
      <c r="O374" s="122">
        <v>0</v>
      </c>
      <c r="P374" s="122">
        <v>0</v>
      </c>
      <c r="Q374" s="122">
        <v>0</v>
      </c>
      <c r="R374" s="122">
        <v>0</v>
      </c>
      <c r="S374" s="122">
        <v>0</v>
      </c>
      <c r="T374" s="122">
        <v>0</v>
      </c>
      <c r="U374" s="122">
        <v>0</v>
      </c>
      <c r="V374" s="122">
        <v>0</v>
      </c>
      <c r="W374" s="122">
        <v>0</v>
      </c>
      <c r="X374" s="122">
        <v>0</v>
      </c>
      <c r="Y374" s="122">
        <v>0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X375" s="98">
        <v>0</v>
      </c>
      <c r="Y375" s="98">
        <v>0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0</v>
      </c>
      <c r="P379" s="101">
        <v>0</v>
      </c>
      <c r="Q379" s="101">
        <v>0</v>
      </c>
      <c r="R379" s="101">
        <v>0</v>
      </c>
      <c r="S379" s="101">
        <v>0</v>
      </c>
      <c r="T379" s="101">
        <v>0</v>
      </c>
      <c r="U379" s="101">
        <v>0</v>
      </c>
      <c r="V379" s="101">
        <v>0</v>
      </c>
      <c r="W379" s="101">
        <v>0</v>
      </c>
      <c r="X379" s="101">
        <v>0</v>
      </c>
      <c r="Y379" s="101">
        <v>0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X380" s="104">
        <v>0</v>
      </c>
      <c r="Y380" s="104">
        <v>0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X381" s="98">
        <v>0</v>
      </c>
      <c r="Y381" s="98">
        <v>0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0</v>
      </c>
      <c r="K383" s="122">
        <v>0</v>
      </c>
      <c r="L383" s="122">
        <v>0</v>
      </c>
      <c r="M383" s="122">
        <v>0</v>
      </c>
      <c r="N383" s="122">
        <v>0</v>
      </c>
      <c r="O383" s="122">
        <v>0</v>
      </c>
      <c r="P383" s="122">
        <v>0</v>
      </c>
      <c r="Q383" s="122">
        <v>0</v>
      </c>
      <c r="R383" s="122">
        <v>0</v>
      </c>
      <c r="S383" s="122">
        <v>0</v>
      </c>
      <c r="T383" s="122">
        <v>0</v>
      </c>
      <c r="U383" s="122">
        <v>0</v>
      </c>
      <c r="V383" s="122">
        <v>0</v>
      </c>
      <c r="W383" s="122">
        <v>0</v>
      </c>
      <c r="X383" s="122">
        <v>0</v>
      </c>
      <c r="Y383" s="122">
        <v>0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X384" s="98">
        <v>0</v>
      </c>
      <c r="Y384" s="98">
        <v>0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0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:Y387" si="186">W388+W390+W392+W401</f>
        <v>0</v>
      </c>
      <c r="X387" s="117">
        <f t="shared" si="186"/>
        <v>0</v>
      </c>
      <c r="Y387" s="117">
        <f t="shared" si="186"/>
        <v>0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X392" s="122">
        <v>0</v>
      </c>
      <c r="Y392" s="122">
        <v>0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0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0</v>
      </c>
      <c r="W405" s="118">
        <f t="shared" ref="W405:Y405" si="191">W406+W408+W410+W419</f>
        <v>0</v>
      </c>
      <c r="X405" s="118">
        <f t="shared" si="191"/>
        <v>0</v>
      </c>
      <c r="Y405" s="118">
        <f t="shared" si="191"/>
        <v>0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0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0</v>
      </c>
      <c r="W406" s="123">
        <f t="shared" si="192"/>
        <v>0</v>
      </c>
      <c r="X406" s="123">
        <f t="shared" si="192"/>
        <v>0</v>
      </c>
      <c r="Y406" s="123">
        <f t="shared" si="192"/>
        <v>0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0</v>
      </c>
      <c r="P407" s="99">
        <v>0</v>
      </c>
      <c r="Q407" s="99">
        <v>0</v>
      </c>
      <c r="R407" s="99">
        <v>0</v>
      </c>
      <c r="S407" s="99">
        <v>0</v>
      </c>
      <c r="T407" s="99">
        <v>0</v>
      </c>
      <c r="U407" s="99">
        <v>0</v>
      </c>
      <c r="V407" s="99">
        <v>0</v>
      </c>
      <c r="W407" s="99">
        <v>0</v>
      </c>
      <c r="X407" s="99">
        <v>0</v>
      </c>
      <c r="Y407" s="99">
        <v>0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</v>
      </c>
      <c r="W408" s="123">
        <f t="shared" si="193"/>
        <v>0</v>
      </c>
      <c r="X408" s="123">
        <f t="shared" si="193"/>
        <v>0</v>
      </c>
      <c r="Y408" s="123">
        <f t="shared" si="193"/>
        <v>0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</v>
      </c>
      <c r="F409" s="99">
        <f>RES_hhdet_in_fecs!F147</f>
        <v>0</v>
      </c>
      <c r="G409" s="99">
        <f>RES_hhdet_in_fecs!G147</f>
        <v>0</v>
      </c>
      <c r="H409" s="99">
        <f>RES_hhdet_in_fecs!H147</f>
        <v>0</v>
      </c>
      <c r="I409" s="99">
        <f>RES_hhdet_in_fecs!I147</f>
        <v>0</v>
      </c>
      <c r="J409" s="99">
        <f>RES_hhdet_in_fecs!J147</f>
        <v>0</v>
      </c>
      <c r="K409" s="99">
        <f>RES_hhdet_in_fecs!K147</f>
        <v>0</v>
      </c>
      <c r="L409" s="99">
        <f>RES_hhdet_in_fecs!L147</f>
        <v>0</v>
      </c>
      <c r="M409" s="99">
        <f>RES_hhdet_in_fecs!M147</f>
        <v>0</v>
      </c>
      <c r="N409" s="99">
        <f>RES_hhdet_in_fecs!N147</f>
        <v>0</v>
      </c>
      <c r="O409" s="99">
        <f>RES_hhdet_in_fecs!O147</f>
        <v>0</v>
      </c>
      <c r="P409" s="99">
        <f>RES_hhdet_in_fecs!P147</f>
        <v>0</v>
      </c>
      <c r="Q409" s="99">
        <f>RES_hhdet_in_fecs!Q147</f>
        <v>0</v>
      </c>
      <c r="R409" s="99">
        <f>RES_hhdet_in_fecs!R147</f>
        <v>0</v>
      </c>
      <c r="S409" s="99">
        <f>RES_hhdet_in_fecs!S147</f>
        <v>0</v>
      </c>
      <c r="T409" s="99">
        <f>RES_hhdet_in_fecs!T147</f>
        <v>0</v>
      </c>
      <c r="U409" s="99">
        <f>RES_hhdet_in_fecs!U147</f>
        <v>0</v>
      </c>
      <c r="V409" s="99">
        <f>RES_hhdet_in_fecs!V147</f>
        <v>0</v>
      </c>
      <c r="W409" s="99">
        <f>RES_hhdet_in_fecs!W147</f>
        <v>0</v>
      </c>
      <c r="X409" s="99">
        <f>RES_hhdet_in_fecs!X147</f>
        <v>0</v>
      </c>
      <c r="Y409" s="99">
        <f>RES_hhdet_in_fecs!Y147</f>
        <v>0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>
        <v>0</v>
      </c>
      <c r="N410" s="123">
        <v>0</v>
      </c>
      <c r="O410" s="123">
        <v>0</v>
      </c>
      <c r="P410" s="123">
        <v>0</v>
      </c>
      <c r="Q410" s="123">
        <v>0</v>
      </c>
      <c r="R410" s="123">
        <v>0</v>
      </c>
      <c r="S410" s="123">
        <v>0</v>
      </c>
      <c r="T410" s="123">
        <v>0</v>
      </c>
      <c r="U410" s="123">
        <v>0</v>
      </c>
      <c r="V410" s="123">
        <v>0</v>
      </c>
      <c r="W410" s="123">
        <v>0</v>
      </c>
      <c r="X410" s="123">
        <v>0</v>
      </c>
      <c r="Y410" s="123">
        <v>0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X411" s="99">
        <v>0</v>
      </c>
      <c r="Y411" s="99">
        <v>0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0</v>
      </c>
      <c r="P415" s="102">
        <v>0</v>
      </c>
      <c r="Q415" s="102">
        <v>0</v>
      </c>
      <c r="R415" s="102">
        <v>0</v>
      </c>
      <c r="S415" s="102">
        <v>0</v>
      </c>
      <c r="T415" s="102">
        <v>0</v>
      </c>
      <c r="U415" s="102">
        <v>0</v>
      </c>
      <c r="V415" s="102">
        <v>0</v>
      </c>
      <c r="W415" s="102">
        <v>0</v>
      </c>
      <c r="X415" s="102">
        <v>0</v>
      </c>
      <c r="Y415" s="102">
        <v>0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X416" s="105">
        <v>0</v>
      </c>
      <c r="Y416" s="105">
        <v>0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X417" s="99">
        <v>0</v>
      </c>
      <c r="Y417" s="99">
        <v>0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X418" s="99">
        <v>0</v>
      </c>
      <c r="Y418" s="99">
        <v>0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>
        <v>0</v>
      </c>
      <c r="N419" s="123">
        <v>0</v>
      </c>
      <c r="O419" s="123">
        <v>0</v>
      </c>
      <c r="P419" s="123">
        <v>0</v>
      </c>
      <c r="Q419" s="123">
        <v>0</v>
      </c>
      <c r="R419" s="123">
        <v>0</v>
      </c>
      <c r="S419" s="123">
        <v>0</v>
      </c>
      <c r="T419" s="123">
        <v>0</v>
      </c>
      <c r="U419" s="123">
        <v>0</v>
      </c>
      <c r="V419" s="123">
        <v>0</v>
      </c>
      <c r="W419" s="123">
        <v>0</v>
      </c>
      <c r="X419" s="123">
        <v>0</v>
      </c>
      <c r="Y419" s="123">
        <v>0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X420" s="99">
        <v>0</v>
      </c>
      <c r="Y420" s="99">
        <v>0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0</v>
      </c>
      <c r="K421" s="110">
        <v>0</v>
      </c>
      <c r="L421" s="110">
        <v>0</v>
      </c>
      <c r="M421" s="110">
        <v>0</v>
      </c>
      <c r="N421" s="110">
        <v>0</v>
      </c>
      <c r="O421" s="110">
        <v>0</v>
      </c>
      <c r="P421" s="110">
        <v>0</v>
      </c>
      <c r="Q421" s="110">
        <v>0</v>
      </c>
      <c r="R421" s="110">
        <v>0</v>
      </c>
      <c r="S421" s="110">
        <v>0</v>
      </c>
      <c r="T421" s="110">
        <v>0</v>
      </c>
      <c r="U421" s="110">
        <v>0</v>
      </c>
      <c r="V421" s="110">
        <v>0</v>
      </c>
      <c r="W421" s="110">
        <v>0</v>
      </c>
      <c r="X421" s="110">
        <v>0</v>
      </c>
      <c r="Y421" s="110">
        <v>0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0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0</v>
      </c>
      <c r="W423" s="118">
        <f t="shared" ref="W423:Y423" si="196">W424+W426+W428+W437</f>
        <v>0</v>
      </c>
      <c r="X423" s="118">
        <f t="shared" si="196"/>
        <v>0</v>
      </c>
      <c r="Y423" s="118">
        <f t="shared" si="196"/>
        <v>0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0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0</v>
      </c>
      <c r="W424" s="123">
        <f t="shared" si="197"/>
        <v>0</v>
      </c>
      <c r="X424" s="123">
        <f t="shared" si="197"/>
        <v>0</v>
      </c>
      <c r="Y424" s="123">
        <f t="shared" si="197"/>
        <v>0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0</v>
      </c>
      <c r="W426" s="123">
        <f t="shared" si="198"/>
        <v>0</v>
      </c>
      <c r="X426" s="123">
        <f t="shared" si="198"/>
        <v>0</v>
      </c>
      <c r="Y426" s="123">
        <f t="shared" si="198"/>
        <v>0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</v>
      </c>
      <c r="F427" s="99">
        <f>RES_hhdet_in_tess!F147</f>
        <v>0</v>
      </c>
      <c r="G427" s="99">
        <f>RES_hhdet_in_tess!G147</f>
        <v>0</v>
      </c>
      <c r="H427" s="99">
        <f>RES_hhdet_in_tess!H147</f>
        <v>0</v>
      </c>
      <c r="I427" s="99">
        <f>RES_hhdet_in_tess!I147</f>
        <v>0</v>
      </c>
      <c r="J427" s="99">
        <f>RES_hhdet_in_tess!J147</f>
        <v>0</v>
      </c>
      <c r="K427" s="99">
        <f>RES_hhdet_in_tess!K147</f>
        <v>0</v>
      </c>
      <c r="L427" s="99">
        <f>RES_hhdet_in_tess!L147</f>
        <v>0</v>
      </c>
      <c r="M427" s="99">
        <f>RES_hhdet_in_tess!M147</f>
        <v>0</v>
      </c>
      <c r="N427" s="99">
        <f>RES_hhdet_in_tess!N147</f>
        <v>0</v>
      </c>
      <c r="O427" s="99">
        <f>RES_hhdet_in_tess!O147</f>
        <v>0</v>
      </c>
      <c r="P427" s="99">
        <f>RES_hhdet_in_tess!P147</f>
        <v>0</v>
      </c>
      <c r="Q427" s="99">
        <f>RES_hhdet_in_tess!Q147</f>
        <v>0</v>
      </c>
      <c r="R427" s="99">
        <f>RES_hhdet_in_tess!R147</f>
        <v>0</v>
      </c>
      <c r="S427" s="99">
        <f>RES_hhdet_in_tess!S147</f>
        <v>0</v>
      </c>
      <c r="T427" s="99">
        <f>RES_hhdet_in_tess!T147</f>
        <v>0</v>
      </c>
      <c r="U427" s="99">
        <f>RES_hhdet_in_tess!U147</f>
        <v>0</v>
      </c>
      <c r="V427" s="99">
        <f>RES_hhdet_in_tess!V147</f>
        <v>0</v>
      </c>
      <c r="W427" s="99">
        <f>RES_hhdet_in_tess!W147</f>
        <v>0</v>
      </c>
      <c r="X427" s="99">
        <f>RES_hhdet_in_tess!X147</f>
        <v>0</v>
      </c>
      <c r="Y427" s="99">
        <f>RES_hhdet_in_tess!Y147</f>
        <v>0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>
        <v>0</v>
      </c>
      <c r="N428" s="123">
        <v>0</v>
      </c>
      <c r="O428" s="123">
        <v>0</v>
      </c>
      <c r="P428" s="123">
        <v>0</v>
      </c>
      <c r="Q428" s="123">
        <v>0</v>
      </c>
      <c r="R428" s="123">
        <v>0</v>
      </c>
      <c r="S428" s="123">
        <v>0</v>
      </c>
      <c r="T428" s="123">
        <v>0</v>
      </c>
      <c r="U428" s="123">
        <v>0</v>
      </c>
      <c r="V428" s="123">
        <v>0</v>
      </c>
      <c r="W428" s="123">
        <v>0</v>
      </c>
      <c r="X428" s="123">
        <v>0</v>
      </c>
      <c r="Y428" s="123">
        <v>0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X429" s="99">
        <v>0</v>
      </c>
      <c r="Y429" s="99">
        <v>0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0</v>
      </c>
      <c r="P433" s="102">
        <v>0</v>
      </c>
      <c r="Q433" s="102">
        <v>0</v>
      </c>
      <c r="R433" s="102">
        <v>0</v>
      </c>
      <c r="S433" s="102">
        <v>0</v>
      </c>
      <c r="T433" s="102">
        <v>0</v>
      </c>
      <c r="U433" s="102">
        <v>0</v>
      </c>
      <c r="V433" s="102">
        <v>0</v>
      </c>
      <c r="W433" s="102">
        <v>0</v>
      </c>
      <c r="X433" s="102">
        <v>0</v>
      </c>
      <c r="Y433" s="102">
        <v>0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X434" s="105">
        <v>0</v>
      </c>
      <c r="Y434" s="105">
        <v>0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X435" s="99">
        <v>0</v>
      </c>
      <c r="Y435" s="99">
        <v>0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0</v>
      </c>
      <c r="K437" s="123">
        <v>0</v>
      </c>
      <c r="L437" s="123">
        <v>0</v>
      </c>
      <c r="M437" s="123">
        <v>0</v>
      </c>
      <c r="N437" s="123">
        <v>0</v>
      </c>
      <c r="O437" s="123">
        <v>0</v>
      </c>
      <c r="P437" s="123">
        <v>0</v>
      </c>
      <c r="Q437" s="123">
        <v>0</v>
      </c>
      <c r="R437" s="123">
        <v>0</v>
      </c>
      <c r="S437" s="123">
        <v>0</v>
      </c>
      <c r="T437" s="123">
        <v>0</v>
      </c>
      <c r="U437" s="123">
        <v>0</v>
      </c>
      <c r="V437" s="123">
        <v>0</v>
      </c>
      <c r="W437" s="123">
        <v>0</v>
      </c>
      <c r="X437" s="123">
        <v>0</v>
      </c>
      <c r="Y437" s="123">
        <v>0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X438" s="99">
        <v>0</v>
      </c>
      <c r="Y438" s="99">
        <v>0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0</v>
      </c>
      <c r="K439" s="110">
        <v>0</v>
      </c>
      <c r="L439" s="110">
        <v>0</v>
      </c>
      <c r="M439" s="110">
        <v>0</v>
      </c>
      <c r="N439" s="110">
        <v>0</v>
      </c>
      <c r="O439" s="110">
        <v>0</v>
      </c>
      <c r="P439" s="110">
        <v>0</v>
      </c>
      <c r="Q439" s="110">
        <v>0</v>
      </c>
      <c r="R439" s="110">
        <v>0</v>
      </c>
      <c r="S439" s="110">
        <v>0</v>
      </c>
      <c r="T439" s="110">
        <v>0</v>
      </c>
      <c r="U439" s="110">
        <v>0</v>
      </c>
      <c r="V439" s="110">
        <v>0</v>
      </c>
      <c r="W439" s="110">
        <v>0</v>
      </c>
      <c r="X439" s="110">
        <v>0</v>
      </c>
      <c r="Y439" s="110">
        <v>0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:Y441" si="201">W442+W444+W446+W455</f>
        <v>0</v>
      </c>
      <c r="X441" s="118">
        <f t="shared" si="201"/>
        <v>0</v>
      </c>
      <c r="Y441" s="118">
        <f t="shared" si="201"/>
        <v>0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X446" s="123">
        <v>0</v>
      </c>
      <c r="Y446" s="123">
        <v>0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X447" s="99">
        <v>0</v>
      </c>
      <c r="Y447" s="99">
        <v>0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X455" s="123">
        <v>0</v>
      </c>
      <c r="Y455" s="123">
        <v>0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437939</v>
      </c>
      <c r="C5" s="120">
        <v>413242</v>
      </c>
      <c r="D5" s="120">
        <v>379856</v>
      </c>
      <c r="E5" s="120">
        <v>326593</v>
      </c>
      <c r="F5" s="120">
        <v>277672</v>
      </c>
      <c r="G5" s="120">
        <v>261922</v>
      </c>
      <c r="H5" s="120">
        <v>258390</v>
      </c>
      <c r="I5" s="120">
        <v>265600</v>
      </c>
      <c r="J5" s="120">
        <v>287935</v>
      </c>
      <c r="K5" s="120">
        <v>305023</v>
      </c>
      <c r="L5" s="120">
        <v>312883</v>
      </c>
      <c r="M5" s="120">
        <v>310490</v>
      </c>
      <c r="N5" s="120">
        <v>303211</v>
      </c>
      <c r="O5" s="120">
        <v>293184</v>
      </c>
      <c r="P5" s="120">
        <v>285646</v>
      </c>
      <c r="Q5" s="120">
        <v>263702</v>
      </c>
      <c r="R5" s="120">
        <v>249122</v>
      </c>
      <c r="S5" s="120">
        <v>241841</v>
      </c>
      <c r="T5" s="120">
        <v>241251</v>
      </c>
      <c r="U5" s="120">
        <v>245715</v>
      </c>
      <c r="V5" s="120">
        <v>253087</v>
      </c>
      <c r="W5" s="120">
        <v>288065</v>
      </c>
      <c r="X5" s="120">
        <v>326393</v>
      </c>
      <c r="Y5" s="120">
        <v>386984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437939</v>
      </c>
      <c r="C7" s="52">
        <v>413242</v>
      </c>
      <c r="D7" s="52">
        <v>379856</v>
      </c>
      <c r="E7" s="52">
        <v>326593</v>
      </c>
      <c r="F7" s="52">
        <v>277672</v>
      </c>
      <c r="G7" s="52">
        <v>261922</v>
      </c>
      <c r="H7" s="52">
        <v>258390</v>
      </c>
      <c r="I7" s="52">
        <v>265600</v>
      </c>
      <c r="J7" s="52">
        <v>287935</v>
      </c>
      <c r="K7" s="52">
        <v>305023</v>
      </c>
      <c r="L7" s="52">
        <v>312883</v>
      </c>
      <c r="M7" s="52">
        <v>310490</v>
      </c>
      <c r="N7" s="52">
        <v>303211</v>
      </c>
      <c r="O7" s="52">
        <v>293184</v>
      </c>
      <c r="P7" s="52">
        <v>285646</v>
      </c>
      <c r="Q7" s="52">
        <v>263702</v>
      </c>
      <c r="R7" s="52">
        <v>249122</v>
      </c>
      <c r="S7" s="52">
        <v>241841</v>
      </c>
      <c r="T7" s="52">
        <v>241251</v>
      </c>
      <c r="U7" s="52">
        <v>245715</v>
      </c>
      <c r="V7" s="52">
        <v>253087</v>
      </c>
      <c r="W7" s="52">
        <v>288065</v>
      </c>
      <c r="X7" s="52">
        <v>326393</v>
      </c>
      <c r="Y7" s="52">
        <v>386984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40115</v>
      </c>
      <c r="C9" s="52">
        <v>48399</v>
      </c>
      <c r="D9" s="52">
        <v>51341</v>
      </c>
      <c r="E9" s="52">
        <v>46430</v>
      </c>
      <c r="F9" s="52">
        <v>39595</v>
      </c>
      <c r="G9" s="52">
        <v>31877</v>
      </c>
      <c r="H9" s="52">
        <v>26557</v>
      </c>
      <c r="I9" s="52">
        <v>34202</v>
      </c>
      <c r="J9" s="52">
        <v>51236</v>
      </c>
      <c r="K9" s="52">
        <v>85398</v>
      </c>
      <c r="L9" s="52">
        <v>107624</v>
      </c>
      <c r="M9" s="52">
        <v>128569</v>
      </c>
      <c r="N9" s="52">
        <v>159624</v>
      </c>
      <c r="O9" s="52">
        <v>148105</v>
      </c>
      <c r="P9" s="52">
        <v>157218</v>
      </c>
      <c r="Q9" s="52">
        <v>139425</v>
      </c>
      <c r="R9" s="52">
        <v>119582</v>
      </c>
      <c r="S9" s="52">
        <v>122164</v>
      </c>
      <c r="T9" s="52">
        <v>128999</v>
      </c>
      <c r="U9" s="52">
        <v>154246</v>
      </c>
      <c r="V9" s="52">
        <v>187571</v>
      </c>
      <c r="W9" s="52">
        <v>224890</v>
      </c>
      <c r="X9" s="52">
        <v>314643</v>
      </c>
      <c r="Y9" s="52">
        <v>387780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3167</v>
      </c>
      <c r="C11" s="52">
        <v>2905</v>
      </c>
      <c r="D11" s="52">
        <v>2544</v>
      </c>
      <c r="E11" s="52">
        <v>2131</v>
      </c>
      <c r="F11" s="52">
        <v>1755</v>
      </c>
      <c r="G11" s="52">
        <v>1602</v>
      </c>
      <c r="H11" s="52">
        <v>1519</v>
      </c>
      <c r="I11" s="52">
        <v>1451</v>
      </c>
      <c r="J11" s="52">
        <v>1438</v>
      </c>
      <c r="K11" s="52">
        <v>1440</v>
      </c>
      <c r="L11" s="52">
        <v>1411</v>
      </c>
      <c r="M11" s="52">
        <v>1367</v>
      </c>
      <c r="N11" s="52">
        <v>1258</v>
      </c>
      <c r="O11" s="52">
        <v>1160</v>
      </c>
      <c r="P11" s="52">
        <v>1080</v>
      </c>
      <c r="Q11" s="52">
        <v>911</v>
      </c>
      <c r="R11" s="52">
        <v>743</v>
      </c>
      <c r="S11" s="52">
        <v>624</v>
      </c>
      <c r="T11" s="52">
        <v>552</v>
      </c>
      <c r="U11" s="52">
        <v>540</v>
      </c>
      <c r="V11" s="52">
        <v>539</v>
      </c>
      <c r="W11" s="52">
        <v>558</v>
      </c>
      <c r="X11" s="52">
        <v>512</v>
      </c>
      <c r="Y11" s="52">
        <v>472</v>
      </c>
      <c r="DA11" s="63" t="s">
        <v>1130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</v>
      </c>
      <c r="M12" s="52">
        <v>1</v>
      </c>
      <c r="N12" s="52">
        <v>1</v>
      </c>
      <c r="O12" s="52">
        <v>1</v>
      </c>
      <c r="P12" s="52">
        <v>1</v>
      </c>
      <c r="Q12" s="52">
        <v>1</v>
      </c>
      <c r="R12" s="52">
        <v>1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1131</v>
      </c>
    </row>
    <row r="13" spans="1:105" ht="12" customHeight="1" x14ac:dyDescent="0.25">
      <c r="A13" s="97" t="s">
        <v>122</v>
      </c>
      <c r="B13" s="52">
        <v>434772</v>
      </c>
      <c r="C13" s="52">
        <v>410337</v>
      </c>
      <c r="D13" s="52">
        <v>377312</v>
      </c>
      <c r="E13" s="52">
        <v>324462</v>
      </c>
      <c r="F13" s="52">
        <v>275917</v>
      </c>
      <c r="G13" s="52">
        <v>260320</v>
      </c>
      <c r="H13" s="52">
        <v>256871</v>
      </c>
      <c r="I13" s="52">
        <v>264149</v>
      </c>
      <c r="J13" s="52">
        <v>286497</v>
      </c>
      <c r="K13" s="52">
        <v>303583</v>
      </c>
      <c r="L13" s="52">
        <v>293423</v>
      </c>
      <c r="M13" s="52">
        <v>288302</v>
      </c>
      <c r="N13" s="52">
        <v>279756</v>
      </c>
      <c r="O13" s="52">
        <v>266476</v>
      </c>
      <c r="P13" s="52">
        <v>257791</v>
      </c>
      <c r="Q13" s="52">
        <v>237285</v>
      </c>
      <c r="R13" s="52">
        <v>222804</v>
      </c>
      <c r="S13" s="52">
        <v>215749</v>
      </c>
      <c r="T13" s="52">
        <v>216214</v>
      </c>
      <c r="U13" s="52">
        <v>219058</v>
      </c>
      <c r="V13" s="52">
        <v>226085</v>
      </c>
      <c r="W13" s="52">
        <v>257986</v>
      </c>
      <c r="X13" s="52">
        <v>289495</v>
      </c>
      <c r="Y13" s="52">
        <v>344682</v>
      </c>
      <c r="DA13" s="63" t="s">
        <v>1132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18048</v>
      </c>
      <c r="M14" s="52">
        <v>20820</v>
      </c>
      <c r="N14" s="52">
        <v>22196</v>
      </c>
      <c r="O14" s="52">
        <v>25547</v>
      </c>
      <c r="P14" s="52">
        <v>26774</v>
      </c>
      <c r="Q14" s="52">
        <v>25505</v>
      </c>
      <c r="R14" s="52">
        <v>25574</v>
      </c>
      <c r="S14" s="52">
        <v>25468</v>
      </c>
      <c r="T14" s="52">
        <v>24485</v>
      </c>
      <c r="U14" s="52">
        <v>26117</v>
      </c>
      <c r="V14" s="52">
        <v>26463</v>
      </c>
      <c r="W14" s="52">
        <v>29521</v>
      </c>
      <c r="X14" s="52">
        <v>36386</v>
      </c>
      <c r="Y14" s="52">
        <v>41830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29043</v>
      </c>
      <c r="C16" s="52">
        <v>30033</v>
      </c>
      <c r="D16" s="52">
        <v>34205</v>
      </c>
      <c r="E16" s="52">
        <v>32569</v>
      </c>
      <c r="F16" s="52">
        <v>30579</v>
      </c>
      <c r="G16" s="52">
        <v>30670</v>
      </c>
      <c r="H16" s="52">
        <v>31217</v>
      </c>
      <c r="I16" s="52">
        <v>31149</v>
      </c>
      <c r="J16" s="52">
        <v>34231</v>
      </c>
      <c r="K16" s="52">
        <v>37213</v>
      </c>
      <c r="L16" s="52">
        <v>38528</v>
      </c>
      <c r="M16" s="52">
        <v>39787</v>
      </c>
      <c r="N16" s="52">
        <v>38803</v>
      </c>
      <c r="O16" s="52">
        <v>38813</v>
      </c>
      <c r="P16" s="52">
        <v>38170</v>
      </c>
      <c r="Q16" s="52">
        <v>34776</v>
      </c>
      <c r="R16" s="52">
        <v>31542</v>
      </c>
      <c r="S16" s="52">
        <v>27626</v>
      </c>
      <c r="T16" s="52">
        <v>24406</v>
      </c>
      <c r="U16" s="52">
        <v>22901</v>
      </c>
      <c r="V16" s="52">
        <v>22132</v>
      </c>
      <c r="W16" s="52">
        <v>23180</v>
      </c>
      <c r="X16" s="52">
        <v>22526</v>
      </c>
      <c r="Y16" s="52">
        <v>21295</v>
      </c>
      <c r="DA16" s="63" t="s">
        <v>1134</v>
      </c>
    </row>
    <row r="17" spans="1:105" ht="12" customHeight="1" x14ac:dyDescent="0.25">
      <c r="A17" s="109" t="s">
        <v>120</v>
      </c>
      <c r="B17" s="36">
        <v>408896</v>
      </c>
      <c r="C17" s="36">
        <v>383209</v>
      </c>
      <c r="D17" s="36">
        <v>345651</v>
      </c>
      <c r="E17" s="36">
        <v>294024</v>
      </c>
      <c r="F17" s="36">
        <v>247093</v>
      </c>
      <c r="G17" s="36">
        <v>231252</v>
      </c>
      <c r="H17" s="36">
        <v>227173</v>
      </c>
      <c r="I17" s="36">
        <v>234451</v>
      </c>
      <c r="J17" s="36">
        <v>253704</v>
      </c>
      <c r="K17" s="36">
        <v>267810</v>
      </c>
      <c r="L17" s="36">
        <v>274355</v>
      </c>
      <c r="M17" s="36">
        <v>270703</v>
      </c>
      <c r="N17" s="36">
        <v>264408</v>
      </c>
      <c r="O17" s="36">
        <v>254371</v>
      </c>
      <c r="P17" s="36">
        <v>247476</v>
      </c>
      <c r="Q17" s="36">
        <v>228926</v>
      </c>
      <c r="R17" s="36">
        <v>217580</v>
      </c>
      <c r="S17" s="36">
        <v>214215</v>
      </c>
      <c r="T17" s="36">
        <v>216845</v>
      </c>
      <c r="U17" s="36">
        <v>222814</v>
      </c>
      <c r="V17" s="36">
        <v>230955</v>
      </c>
      <c r="W17" s="36">
        <v>264885</v>
      </c>
      <c r="X17" s="36">
        <v>303867</v>
      </c>
      <c r="Y17" s="36">
        <v>365689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34214</v>
      </c>
      <c r="D21" s="52">
        <v>34217</v>
      </c>
      <c r="E21" s="52">
        <v>53263</v>
      </c>
      <c r="F21" s="52">
        <v>48921</v>
      </c>
      <c r="G21" s="52">
        <v>15750</v>
      </c>
      <c r="H21" s="52">
        <v>20980</v>
      </c>
      <c r="I21" s="52">
        <v>34219</v>
      </c>
      <c r="J21" s="52">
        <v>34252</v>
      </c>
      <c r="K21" s="52">
        <v>34378</v>
      </c>
      <c r="L21" s="52">
        <v>34674</v>
      </c>
      <c r="M21" s="52">
        <v>35638</v>
      </c>
      <c r="N21" s="52">
        <v>36856</v>
      </c>
      <c r="O21" s="52">
        <v>31389</v>
      </c>
      <c r="P21" s="52">
        <v>7538</v>
      </c>
      <c r="Q21" s="52">
        <v>21944</v>
      </c>
      <c r="R21" s="52">
        <v>14580</v>
      </c>
      <c r="S21" s="52">
        <v>7281</v>
      </c>
      <c r="T21" s="52">
        <v>8455</v>
      </c>
      <c r="U21" s="52">
        <v>15539</v>
      </c>
      <c r="V21" s="52">
        <v>21289</v>
      </c>
      <c r="W21" s="52">
        <v>27073</v>
      </c>
      <c r="X21" s="52">
        <v>33034</v>
      </c>
      <c r="Y21" s="52">
        <v>35332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6268</v>
      </c>
      <c r="D23" s="52">
        <v>6296</v>
      </c>
      <c r="E23" s="52">
        <v>6485</v>
      </c>
      <c r="F23" s="52">
        <v>6937</v>
      </c>
      <c r="G23" s="52">
        <v>7718</v>
      </c>
      <c r="H23" s="52">
        <v>8716</v>
      </c>
      <c r="I23" s="52">
        <v>6302</v>
      </c>
      <c r="J23" s="52">
        <v>6382</v>
      </c>
      <c r="K23" s="52">
        <v>11907</v>
      </c>
      <c r="L23" s="52">
        <v>12983</v>
      </c>
      <c r="M23" s="52">
        <v>11299</v>
      </c>
      <c r="N23" s="52">
        <v>9840</v>
      </c>
      <c r="O23" s="52">
        <v>30245</v>
      </c>
      <c r="P23" s="52">
        <v>18354</v>
      </c>
      <c r="Q23" s="52">
        <v>23496</v>
      </c>
      <c r="R23" s="52">
        <v>23028</v>
      </c>
      <c r="S23" s="52">
        <v>26179</v>
      </c>
      <c r="T23" s="52">
        <v>22015</v>
      </c>
      <c r="U23" s="52">
        <v>21955</v>
      </c>
      <c r="V23" s="52">
        <v>24985</v>
      </c>
      <c r="W23" s="52">
        <v>25987</v>
      </c>
      <c r="X23" s="52">
        <v>35313</v>
      </c>
      <c r="Y23" s="52">
        <v>49704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495</v>
      </c>
      <c r="D25" s="52">
        <v>495</v>
      </c>
      <c r="E25" s="52">
        <v>501</v>
      </c>
      <c r="F25" s="52">
        <v>508</v>
      </c>
      <c r="G25" s="52">
        <v>516</v>
      </c>
      <c r="H25" s="52">
        <v>534</v>
      </c>
      <c r="I25" s="52">
        <v>273</v>
      </c>
      <c r="J25" s="52">
        <v>197</v>
      </c>
      <c r="K25" s="52">
        <v>205</v>
      </c>
      <c r="L25" s="52">
        <v>201</v>
      </c>
      <c r="M25" s="52">
        <v>242</v>
      </c>
      <c r="N25" s="52">
        <v>271</v>
      </c>
      <c r="O25" s="52">
        <v>273</v>
      </c>
      <c r="P25" s="52">
        <v>156</v>
      </c>
      <c r="Q25" s="52">
        <v>189</v>
      </c>
      <c r="R25" s="52">
        <v>188</v>
      </c>
      <c r="S25" s="52">
        <v>175</v>
      </c>
      <c r="T25" s="52">
        <v>165</v>
      </c>
      <c r="U25" s="52">
        <v>152</v>
      </c>
      <c r="V25" s="52">
        <v>118</v>
      </c>
      <c r="W25" s="52">
        <v>90</v>
      </c>
      <c r="X25" s="52">
        <v>63</v>
      </c>
      <c r="Y25" s="52">
        <v>88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1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67933</v>
      </c>
      <c r="D27" s="52">
        <v>68017</v>
      </c>
      <c r="E27" s="52">
        <v>69047</v>
      </c>
      <c r="F27" s="52">
        <v>70733</v>
      </c>
      <c r="G27" s="52">
        <v>72354</v>
      </c>
      <c r="H27" s="52">
        <v>75883</v>
      </c>
      <c r="I27" s="52">
        <v>41920</v>
      </c>
      <c r="J27" s="52">
        <v>36857</v>
      </c>
      <c r="K27" s="52">
        <v>38733</v>
      </c>
      <c r="L27" s="52">
        <v>38104</v>
      </c>
      <c r="M27" s="52">
        <v>42368</v>
      </c>
      <c r="N27" s="52">
        <v>49294</v>
      </c>
      <c r="O27" s="52">
        <v>51980</v>
      </c>
      <c r="P27" s="52">
        <v>37561</v>
      </c>
      <c r="Q27" s="52">
        <v>49091</v>
      </c>
      <c r="R27" s="52">
        <v>47588</v>
      </c>
      <c r="S27" s="52">
        <v>39603</v>
      </c>
      <c r="T27" s="52">
        <v>33679</v>
      </c>
      <c r="U27" s="52">
        <v>37231</v>
      </c>
      <c r="V27" s="52">
        <v>36658</v>
      </c>
      <c r="W27" s="52">
        <v>34264</v>
      </c>
      <c r="X27" s="52">
        <v>33443</v>
      </c>
      <c r="Y27" s="52">
        <v>36669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34</v>
      </c>
      <c r="N28" s="52">
        <v>256</v>
      </c>
      <c r="O28" s="52">
        <v>712</v>
      </c>
      <c r="P28" s="52">
        <v>1440</v>
      </c>
      <c r="Q28" s="52">
        <v>2671</v>
      </c>
      <c r="R28" s="52">
        <v>3862</v>
      </c>
      <c r="S28" s="52">
        <v>5427</v>
      </c>
      <c r="T28" s="52">
        <v>7702</v>
      </c>
      <c r="U28" s="52">
        <v>2797</v>
      </c>
      <c r="V28" s="52">
        <v>2919</v>
      </c>
      <c r="W28" s="52">
        <v>3551</v>
      </c>
      <c r="X28" s="52">
        <v>3488</v>
      </c>
      <c r="Y28" s="52">
        <v>4123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4538</v>
      </c>
      <c r="D30" s="52">
        <v>4549</v>
      </c>
      <c r="E30" s="52">
        <v>4692</v>
      </c>
      <c r="F30" s="52">
        <v>4961</v>
      </c>
      <c r="G30" s="52">
        <v>5274</v>
      </c>
      <c r="H30" s="52">
        <v>5884</v>
      </c>
      <c r="I30" s="52">
        <v>4241</v>
      </c>
      <c r="J30" s="52">
        <v>5402</v>
      </c>
      <c r="K30" s="52">
        <v>5721</v>
      </c>
      <c r="L30" s="52">
        <v>5742</v>
      </c>
      <c r="M30" s="52">
        <v>4705</v>
      </c>
      <c r="N30" s="52">
        <v>5124</v>
      </c>
      <c r="O30" s="52">
        <v>5503</v>
      </c>
      <c r="P30" s="52">
        <v>4743</v>
      </c>
      <c r="Q30" s="52">
        <v>6644</v>
      </c>
      <c r="R30" s="52">
        <v>7492</v>
      </c>
      <c r="S30" s="52">
        <v>6557</v>
      </c>
      <c r="T30" s="52">
        <v>5635</v>
      </c>
      <c r="U30" s="52">
        <v>4967</v>
      </c>
      <c r="V30" s="52">
        <v>4364</v>
      </c>
      <c r="W30" s="52">
        <v>4325</v>
      </c>
      <c r="X30" s="52">
        <v>3783</v>
      </c>
      <c r="Y30" s="52">
        <v>3644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63890</v>
      </c>
      <c r="D31" s="36">
        <v>63964</v>
      </c>
      <c r="E31" s="36">
        <v>64856</v>
      </c>
      <c r="F31" s="36">
        <v>66279</v>
      </c>
      <c r="G31" s="36">
        <v>67598</v>
      </c>
      <c r="H31" s="36">
        <v>70528</v>
      </c>
      <c r="I31" s="36">
        <v>37956</v>
      </c>
      <c r="J31" s="36">
        <v>31649</v>
      </c>
      <c r="K31" s="36">
        <v>33212</v>
      </c>
      <c r="L31" s="36">
        <v>32571</v>
      </c>
      <c r="M31" s="36">
        <v>37937</v>
      </c>
      <c r="N31" s="36">
        <v>44702</v>
      </c>
      <c r="O31" s="36">
        <v>47468</v>
      </c>
      <c r="P31" s="36">
        <v>34417</v>
      </c>
      <c r="Q31" s="36">
        <v>45309</v>
      </c>
      <c r="R31" s="36">
        <v>44144</v>
      </c>
      <c r="S31" s="36">
        <v>38639</v>
      </c>
      <c r="T31" s="36">
        <v>35907</v>
      </c>
      <c r="U31" s="36">
        <v>35216</v>
      </c>
      <c r="V31" s="36">
        <v>35337</v>
      </c>
      <c r="W31" s="36">
        <v>33587</v>
      </c>
      <c r="X31" s="36">
        <v>33209</v>
      </c>
      <c r="Y31" s="36">
        <v>37218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9517</v>
      </c>
      <c r="D35" s="52">
        <v>831</v>
      </c>
      <c r="E35" s="52">
        <v>0</v>
      </c>
      <c r="F35" s="52">
        <v>0</v>
      </c>
      <c r="G35" s="52">
        <v>0</v>
      </c>
      <c r="H35" s="52">
        <v>17448</v>
      </c>
      <c r="I35" s="52">
        <v>41429</v>
      </c>
      <c r="J35" s="52">
        <v>56587</v>
      </c>
      <c r="K35" s="52">
        <v>51466</v>
      </c>
      <c r="L35" s="52">
        <v>42534</v>
      </c>
      <c r="M35" s="52">
        <v>33245</v>
      </c>
      <c r="N35" s="52">
        <v>29577</v>
      </c>
      <c r="O35" s="52">
        <v>21362</v>
      </c>
      <c r="P35" s="52">
        <v>0</v>
      </c>
      <c r="Q35" s="52">
        <v>0</v>
      </c>
      <c r="R35" s="52">
        <v>0</v>
      </c>
      <c r="S35" s="52">
        <v>0</v>
      </c>
      <c r="T35" s="52">
        <v>7865</v>
      </c>
      <c r="U35" s="52">
        <v>20003</v>
      </c>
      <c r="V35" s="52">
        <v>28661</v>
      </c>
      <c r="W35" s="52">
        <v>62051</v>
      </c>
      <c r="X35" s="52">
        <v>71362</v>
      </c>
      <c r="Y35" s="52">
        <v>95923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14552</v>
      </c>
      <c r="D37" s="52">
        <v>9238</v>
      </c>
      <c r="E37" s="52">
        <v>1574</v>
      </c>
      <c r="F37" s="52">
        <v>102</v>
      </c>
      <c r="G37" s="52">
        <v>0</v>
      </c>
      <c r="H37" s="52">
        <v>3396</v>
      </c>
      <c r="I37" s="52">
        <v>13947</v>
      </c>
      <c r="J37" s="52">
        <v>23416</v>
      </c>
      <c r="K37" s="52">
        <v>46069</v>
      </c>
      <c r="L37" s="52">
        <v>35209</v>
      </c>
      <c r="M37" s="52">
        <v>32244</v>
      </c>
      <c r="N37" s="52">
        <v>40895</v>
      </c>
      <c r="O37" s="52">
        <v>18726</v>
      </c>
      <c r="P37" s="52">
        <v>27467</v>
      </c>
      <c r="Q37" s="52">
        <v>5703</v>
      </c>
      <c r="R37" s="52">
        <v>3185</v>
      </c>
      <c r="S37" s="52">
        <v>28761</v>
      </c>
      <c r="T37" s="52">
        <v>28850</v>
      </c>
      <c r="U37" s="52">
        <v>47202</v>
      </c>
      <c r="V37" s="52">
        <v>58310</v>
      </c>
      <c r="W37" s="52">
        <v>63306</v>
      </c>
      <c r="X37" s="52">
        <v>125066</v>
      </c>
      <c r="Y37" s="52">
        <v>122841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233</v>
      </c>
      <c r="D39" s="52">
        <v>134</v>
      </c>
      <c r="E39" s="52">
        <v>88</v>
      </c>
      <c r="F39" s="52">
        <v>132</v>
      </c>
      <c r="G39" s="52">
        <v>363</v>
      </c>
      <c r="H39" s="52">
        <v>451</v>
      </c>
      <c r="I39" s="52">
        <v>205</v>
      </c>
      <c r="J39" s="52">
        <v>184</v>
      </c>
      <c r="K39" s="52">
        <v>207</v>
      </c>
      <c r="L39" s="52">
        <v>172</v>
      </c>
      <c r="M39" s="52">
        <v>198</v>
      </c>
      <c r="N39" s="52">
        <v>162</v>
      </c>
      <c r="O39" s="52">
        <v>175</v>
      </c>
      <c r="P39" s="52">
        <v>76</v>
      </c>
      <c r="Q39" s="52">
        <v>20</v>
      </c>
      <c r="R39" s="52">
        <v>20</v>
      </c>
      <c r="S39" s="52">
        <v>56</v>
      </c>
      <c r="T39" s="52">
        <v>93</v>
      </c>
      <c r="U39" s="52">
        <v>140</v>
      </c>
      <c r="V39" s="52">
        <v>117</v>
      </c>
      <c r="W39" s="52">
        <v>109</v>
      </c>
      <c r="X39" s="52">
        <v>17</v>
      </c>
      <c r="Y39" s="52">
        <v>48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1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43498</v>
      </c>
      <c r="D41" s="52">
        <v>34992</v>
      </c>
      <c r="E41" s="52">
        <v>16197</v>
      </c>
      <c r="F41" s="52">
        <v>22188</v>
      </c>
      <c r="G41" s="52">
        <v>56757</v>
      </c>
      <c r="H41" s="52">
        <v>72434</v>
      </c>
      <c r="I41" s="52">
        <v>49198</v>
      </c>
      <c r="J41" s="52">
        <v>59205</v>
      </c>
      <c r="K41" s="52">
        <v>55819</v>
      </c>
      <c r="L41" s="52">
        <v>27944</v>
      </c>
      <c r="M41" s="52">
        <v>37247</v>
      </c>
      <c r="N41" s="52">
        <v>40748</v>
      </c>
      <c r="O41" s="52">
        <v>38700</v>
      </c>
      <c r="P41" s="52">
        <v>28876</v>
      </c>
      <c r="Q41" s="52">
        <v>28585</v>
      </c>
      <c r="R41" s="52">
        <v>33107</v>
      </c>
      <c r="S41" s="52">
        <v>32548</v>
      </c>
      <c r="T41" s="52">
        <v>34144</v>
      </c>
      <c r="U41" s="52">
        <v>40075</v>
      </c>
      <c r="V41" s="52">
        <v>43685</v>
      </c>
      <c r="W41" s="52">
        <v>66165</v>
      </c>
      <c r="X41" s="52">
        <v>64952</v>
      </c>
      <c r="Y41" s="52">
        <v>91856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18048</v>
      </c>
      <c r="M42" s="52">
        <v>2806</v>
      </c>
      <c r="N42" s="52">
        <v>1632</v>
      </c>
      <c r="O42" s="52">
        <v>4063</v>
      </c>
      <c r="P42" s="52">
        <v>2667</v>
      </c>
      <c r="Q42" s="52">
        <v>1402</v>
      </c>
      <c r="R42" s="52">
        <v>3931</v>
      </c>
      <c r="S42" s="52">
        <v>5321</v>
      </c>
      <c r="T42" s="52">
        <v>6719</v>
      </c>
      <c r="U42" s="52">
        <v>4429</v>
      </c>
      <c r="V42" s="52">
        <v>3265</v>
      </c>
      <c r="W42" s="52">
        <v>6609</v>
      </c>
      <c r="X42" s="52">
        <v>10353</v>
      </c>
      <c r="Y42" s="52">
        <v>9567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5528</v>
      </c>
      <c r="D44" s="52">
        <v>8721</v>
      </c>
      <c r="E44" s="52">
        <v>3056</v>
      </c>
      <c r="F44" s="52">
        <v>2971</v>
      </c>
      <c r="G44" s="52">
        <v>5365</v>
      </c>
      <c r="H44" s="52">
        <v>6431</v>
      </c>
      <c r="I44" s="52">
        <v>4173</v>
      </c>
      <c r="J44" s="52">
        <v>8484</v>
      </c>
      <c r="K44" s="52">
        <v>8703</v>
      </c>
      <c r="L44" s="52">
        <v>7057</v>
      </c>
      <c r="M44" s="52">
        <v>5964</v>
      </c>
      <c r="N44" s="52">
        <v>4140</v>
      </c>
      <c r="O44" s="52">
        <v>5513</v>
      </c>
      <c r="P44" s="52">
        <v>4100</v>
      </c>
      <c r="Q44" s="52">
        <v>3250</v>
      </c>
      <c r="R44" s="52">
        <v>4258</v>
      </c>
      <c r="S44" s="52">
        <v>2641</v>
      </c>
      <c r="T44" s="52">
        <v>2415</v>
      </c>
      <c r="U44" s="52">
        <v>3462</v>
      </c>
      <c r="V44" s="52">
        <v>3595</v>
      </c>
      <c r="W44" s="52">
        <v>5373</v>
      </c>
      <c r="X44" s="52">
        <v>3129</v>
      </c>
      <c r="Y44" s="52">
        <v>2413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38203</v>
      </c>
      <c r="D45" s="36">
        <v>26406</v>
      </c>
      <c r="E45" s="36">
        <v>13229</v>
      </c>
      <c r="F45" s="36">
        <v>19348</v>
      </c>
      <c r="G45" s="36">
        <v>51757</v>
      </c>
      <c r="H45" s="36">
        <v>66449</v>
      </c>
      <c r="I45" s="36">
        <v>45234</v>
      </c>
      <c r="J45" s="36">
        <v>50902</v>
      </c>
      <c r="K45" s="36">
        <v>47318</v>
      </c>
      <c r="L45" s="36">
        <v>39116</v>
      </c>
      <c r="M45" s="36">
        <v>34285</v>
      </c>
      <c r="N45" s="36">
        <v>38407</v>
      </c>
      <c r="O45" s="36">
        <v>37431</v>
      </c>
      <c r="P45" s="36">
        <v>27522</v>
      </c>
      <c r="Q45" s="36">
        <v>26759</v>
      </c>
      <c r="R45" s="36">
        <v>32798</v>
      </c>
      <c r="S45" s="36">
        <v>35274</v>
      </c>
      <c r="T45" s="36">
        <v>38537</v>
      </c>
      <c r="U45" s="36">
        <v>41185</v>
      </c>
      <c r="V45" s="36">
        <v>43478</v>
      </c>
      <c r="W45" s="36">
        <v>67517</v>
      </c>
      <c r="X45" s="36">
        <v>72191</v>
      </c>
      <c r="Y45" s="36">
        <v>99040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3187</v>
      </c>
      <c r="D49" s="52">
        <v>326</v>
      </c>
      <c r="E49" s="52">
        <v>0</v>
      </c>
      <c r="F49" s="52">
        <v>0</v>
      </c>
      <c r="G49" s="52">
        <v>0</v>
      </c>
      <c r="H49" s="52">
        <v>6309</v>
      </c>
      <c r="I49" s="52">
        <v>14941</v>
      </c>
      <c r="J49" s="52">
        <v>18181</v>
      </c>
      <c r="K49" s="52">
        <v>15679</v>
      </c>
      <c r="L49" s="52">
        <v>11463</v>
      </c>
      <c r="M49" s="52">
        <v>9125</v>
      </c>
      <c r="N49" s="52">
        <v>12437</v>
      </c>
      <c r="O49" s="52">
        <v>6942</v>
      </c>
      <c r="P49" s="52">
        <v>0</v>
      </c>
      <c r="Q49" s="52">
        <v>0</v>
      </c>
      <c r="R49" s="52">
        <v>0</v>
      </c>
      <c r="S49" s="52">
        <v>0</v>
      </c>
      <c r="T49" s="52">
        <v>2793</v>
      </c>
      <c r="U49" s="52">
        <v>7937</v>
      </c>
      <c r="V49" s="52">
        <v>9445</v>
      </c>
      <c r="W49" s="52">
        <v>19800</v>
      </c>
      <c r="X49" s="52">
        <v>20398</v>
      </c>
      <c r="Y49" s="52">
        <v>38449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701</v>
      </c>
      <c r="D51" s="52">
        <v>92</v>
      </c>
      <c r="E51" s="52">
        <v>0</v>
      </c>
      <c r="F51" s="52">
        <v>0</v>
      </c>
      <c r="G51" s="52">
        <v>0</v>
      </c>
      <c r="H51" s="52">
        <v>3382</v>
      </c>
      <c r="I51" s="52">
        <v>9093</v>
      </c>
      <c r="J51" s="52">
        <v>12518</v>
      </c>
      <c r="K51" s="52">
        <v>12757</v>
      </c>
      <c r="L51" s="52">
        <v>9317</v>
      </c>
      <c r="M51" s="52">
        <v>7489</v>
      </c>
      <c r="N51" s="52">
        <v>10496</v>
      </c>
      <c r="O51" s="52">
        <v>5736</v>
      </c>
      <c r="P51" s="52">
        <v>0</v>
      </c>
      <c r="Q51" s="52">
        <v>0</v>
      </c>
      <c r="R51" s="52">
        <v>0</v>
      </c>
      <c r="S51" s="52">
        <v>0</v>
      </c>
      <c r="T51" s="52">
        <v>2451</v>
      </c>
      <c r="U51" s="52">
        <v>7116</v>
      </c>
      <c r="V51" s="52">
        <v>8624</v>
      </c>
      <c r="W51" s="52">
        <v>18055</v>
      </c>
      <c r="X51" s="52">
        <v>19821</v>
      </c>
      <c r="Y51" s="52">
        <v>37693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17</v>
      </c>
      <c r="D53" s="52">
        <v>1</v>
      </c>
      <c r="E53" s="52">
        <v>0</v>
      </c>
      <c r="F53" s="52">
        <v>0</v>
      </c>
      <c r="G53" s="52">
        <v>0</v>
      </c>
      <c r="H53" s="52">
        <v>39</v>
      </c>
      <c r="I53" s="52">
        <v>62</v>
      </c>
      <c r="J53" s="52">
        <v>57</v>
      </c>
      <c r="K53" s="52">
        <v>58</v>
      </c>
      <c r="L53" s="52">
        <v>43</v>
      </c>
      <c r="M53" s="52">
        <v>45</v>
      </c>
      <c r="N53" s="52">
        <v>48</v>
      </c>
      <c r="O53" s="52">
        <v>29</v>
      </c>
      <c r="P53" s="52">
        <v>0</v>
      </c>
      <c r="Q53" s="52">
        <v>0</v>
      </c>
      <c r="R53" s="52">
        <v>0</v>
      </c>
      <c r="S53" s="52">
        <v>0</v>
      </c>
      <c r="T53" s="52">
        <v>7</v>
      </c>
      <c r="U53" s="52">
        <v>25</v>
      </c>
      <c r="V53" s="52">
        <v>24</v>
      </c>
      <c r="W53" s="52">
        <v>30</v>
      </c>
      <c r="X53" s="52">
        <v>5</v>
      </c>
      <c r="Y53" s="52">
        <v>20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3170</v>
      </c>
      <c r="D55" s="52">
        <v>325</v>
      </c>
      <c r="E55" s="52">
        <v>0</v>
      </c>
      <c r="F55" s="52">
        <v>0</v>
      </c>
      <c r="G55" s="52">
        <v>0</v>
      </c>
      <c r="H55" s="52">
        <v>6270</v>
      </c>
      <c r="I55" s="52">
        <v>14879</v>
      </c>
      <c r="J55" s="52">
        <v>18124</v>
      </c>
      <c r="K55" s="52">
        <v>15621</v>
      </c>
      <c r="L55" s="52">
        <v>6939</v>
      </c>
      <c r="M55" s="52">
        <v>8443</v>
      </c>
      <c r="N55" s="52">
        <v>11911</v>
      </c>
      <c r="O55" s="52">
        <v>6256</v>
      </c>
      <c r="P55" s="52">
        <v>0</v>
      </c>
      <c r="Q55" s="52">
        <v>0</v>
      </c>
      <c r="R55" s="52">
        <v>0</v>
      </c>
      <c r="S55" s="52">
        <v>0</v>
      </c>
      <c r="T55" s="52">
        <v>2328</v>
      </c>
      <c r="U55" s="52">
        <v>7124</v>
      </c>
      <c r="V55" s="52">
        <v>8765</v>
      </c>
      <c r="W55" s="52">
        <v>17972</v>
      </c>
      <c r="X55" s="52">
        <v>17587</v>
      </c>
      <c r="Y55" s="52">
        <v>34802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4481</v>
      </c>
      <c r="M56" s="52">
        <v>637</v>
      </c>
      <c r="N56" s="52">
        <v>478</v>
      </c>
      <c r="O56" s="52">
        <v>657</v>
      </c>
      <c r="P56" s="52">
        <v>0</v>
      </c>
      <c r="Q56" s="52">
        <v>0</v>
      </c>
      <c r="R56" s="52">
        <v>0</v>
      </c>
      <c r="S56" s="52">
        <v>0</v>
      </c>
      <c r="T56" s="52">
        <v>458</v>
      </c>
      <c r="U56" s="52">
        <v>788</v>
      </c>
      <c r="V56" s="52">
        <v>656</v>
      </c>
      <c r="W56" s="52">
        <v>1798</v>
      </c>
      <c r="X56" s="52">
        <v>2806</v>
      </c>
      <c r="Y56" s="52">
        <v>3627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403</v>
      </c>
      <c r="D58" s="52">
        <v>81</v>
      </c>
      <c r="E58" s="52">
        <v>0</v>
      </c>
      <c r="F58" s="52">
        <v>0</v>
      </c>
      <c r="G58" s="52">
        <v>0</v>
      </c>
      <c r="H58" s="52">
        <v>557</v>
      </c>
      <c r="I58" s="52">
        <v>1262</v>
      </c>
      <c r="J58" s="52">
        <v>2597</v>
      </c>
      <c r="K58" s="52">
        <v>2437</v>
      </c>
      <c r="L58" s="52">
        <v>1752</v>
      </c>
      <c r="M58" s="52">
        <v>1352</v>
      </c>
      <c r="N58" s="52">
        <v>1210</v>
      </c>
      <c r="O58" s="52">
        <v>891</v>
      </c>
      <c r="P58" s="52">
        <v>0</v>
      </c>
      <c r="Q58" s="52">
        <v>0</v>
      </c>
      <c r="R58" s="52">
        <v>0</v>
      </c>
      <c r="S58" s="52">
        <v>0</v>
      </c>
      <c r="T58" s="52">
        <v>165</v>
      </c>
      <c r="U58" s="52">
        <v>616</v>
      </c>
      <c r="V58" s="52">
        <v>723</v>
      </c>
      <c r="W58" s="52">
        <v>1461</v>
      </c>
      <c r="X58" s="52">
        <v>849</v>
      </c>
      <c r="Y58" s="52">
        <v>917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2784</v>
      </c>
      <c r="D59" s="36">
        <v>245</v>
      </c>
      <c r="E59" s="36">
        <v>0</v>
      </c>
      <c r="F59" s="36">
        <v>0</v>
      </c>
      <c r="G59" s="36">
        <v>0</v>
      </c>
      <c r="H59" s="36">
        <v>5752</v>
      </c>
      <c r="I59" s="36">
        <v>13679</v>
      </c>
      <c r="J59" s="36">
        <v>15584</v>
      </c>
      <c r="K59" s="36">
        <v>13242</v>
      </c>
      <c r="L59" s="36">
        <v>9711</v>
      </c>
      <c r="M59" s="36">
        <v>7773</v>
      </c>
      <c r="N59" s="36">
        <v>11227</v>
      </c>
      <c r="O59" s="36">
        <v>6051</v>
      </c>
      <c r="P59" s="36">
        <v>0</v>
      </c>
      <c r="Q59" s="36">
        <v>0</v>
      </c>
      <c r="R59" s="36">
        <v>0</v>
      </c>
      <c r="S59" s="36">
        <v>0</v>
      </c>
      <c r="T59" s="36">
        <v>2628</v>
      </c>
      <c r="U59" s="36">
        <v>7321</v>
      </c>
      <c r="V59" s="36">
        <v>8722</v>
      </c>
      <c r="W59" s="36">
        <v>18339</v>
      </c>
      <c r="X59" s="36">
        <v>19549</v>
      </c>
      <c r="Y59" s="36">
        <v>37532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6330</v>
      </c>
      <c r="D63" s="52">
        <v>505</v>
      </c>
      <c r="E63" s="52">
        <v>0</v>
      </c>
      <c r="F63" s="52">
        <v>0</v>
      </c>
      <c r="G63" s="52">
        <v>0</v>
      </c>
      <c r="H63" s="52">
        <v>11139</v>
      </c>
      <c r="I63" s="52">
        <v>26488</v>
      </c>
      <c r="J63" s="52">
        <v>38406</v>
      </c>
      <c r="K63" s="52">
        <v>35787</v>
      </c>
      <c r="L63" s="52">
        <v>31071</v>
      </c>
      <c r="M63" s="52">
        <v>24120</v>
      </c>
      <c r="N63" s="52">
        <v>17140</v>
      </c>
      <c r="O63" s="52">
        <v>14420</v>
      </c>
      <c r="P63" s="52">
        <v>0</v>
      </c>
      <c r="Q63" s="52">
        <v>0</v>
      </c>
      <c r="R63" s="52">
        <v>0</v>
      </c>
      <c r="S63" s="52">
        <v>0</v>
      </c>
      <c r="T63" s="52">
        <v>5072</v>
      </c>
      <c r="U63" s="52">
        <v>12066</v>
      </c>
      <c r="V63" s="52">
        <v>19216</v>
      </c>
      <c r="W63" s="52">
        <v>42251</v>
      </c>
      <c r="X63" s="52">
        <v>50964</v>
      </c>
      <c r="Y63" s="52">
        <v>57474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13851</v>
      </c>
      <c r="D65" s="52">
        <v>9146</v>
      </c>
      <c r="E65" s="52">
        <v>1574</v>
      </c>
      <c r="F65" s="52">
        <v>102</v>
      </c>
      <c r="G65" s="52">
        <v>0</v>
      </c>
      <c r="H65" s="52">
        <v>14</v>
      </c>
      <c r="I65" s="52">
        <v>4854</v>
      </c>
      <c r="J65" s="52">
        <v>10898</v>
      </c>
      <c r="K65" s="52">
        <v>33312</v>
      </c>
      <c r="L65" s="52">
        <v>25892</v>
      </c>
      <c r="M65" s="52">
        <v>24755</v>
      </c>
      <c r="N65" s="52">
        <v>30399</v>
      </c>
      <c r="O65" s="52">
        <v>12990</v>
      </c>
      <c r="P65" s="52">
        <v>27467</v>
      </c>
      <c r="Q65" s="52">
        <v>5703</v>
      </c>
      <c r="R65" s="52">
        <v>3185</v>
      </c>
      <c r="S65" s="52">
        <v>28761</v>
      </c>
      <c r="T65" s="52">
        <v>26399</v>
      </c>
      <c r="U65" s="52">
        <v>40086</v>
      </c>
      <c r="V65" s="52">
        <v>49686</v>
      </c>
      <c r="W65" s="52">
        <v>45251</v>
      </c>
      <c r="X65" s="52">
        <v>105245</v>
      </c>
      <c r="Y65" s="52">
        <v>85148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216</v>
      </c>
      <c r="D67" s="52">
        <f t="shared" si="0"/>
        <v>133</v>
      </c>
      <c r="E67" s="52">
        <f t="shared" si="0"/>
        <v>88</v>
      </c>
      <c r="F67" s="52">
        <f t="shared" si="0"/>
        <v>132</v>
      </c>
      <c r="G67" s="52">
        <f t="shared" si="0"/>
        <v>363</v>
      </c>
      <c r="H67" s="52">
        <f t="shared" si="0"/>
        <v>412</v>
      </c>
      <c r="I67" s="52">
        <f t="shared" si="0"/>
        <v>143</v>
      </c>
      <c r="J67" s="52">
        <f t="shared" si="0"/>
        <v>127</v>
      </c>
      <c r="K67" s="52">
        <f t="shared" si="0"/>
        <v>149</v>
      </c>
      <c r="L67" s="52">
        <f t="shared" si="0"/>
        <v>129</v>
      </c>
      <c r="M67" s="52">
        <f t="shared" si="0"/>
        <v>153</v>
      </c>
      <c r="N67" s="52">
        <f t="shared" si="0"/>
        <v>114</v>
      </c>
      <c r="O67" s="52">
        <f t="shared" si="0"/>
        <v>146</v>
      </c>
      <c r="P67" s="52">
        <f t="shared" si="0"/>
        <v>76</v>
      </c>
      <c r="Q67" s="52">
        <f t="shared" si="0"/>
        <v>20</v>
      </c>
      <c r="R67" s="52">
        <f t="shared" ref="R67:V67" si="1">R39-R53</f>
        <v>20</v>
      </c>
      <c r="S67" s="52">
        <f t="shared" si="1"/>
        <v>56</v>
      </c>
      <c r="T67" s="52">
        <f t="shared" si="1"/>
        <v>86</v>
      </c>
      <c r="U67" s="52">
        <f t="shared" si="1"/>
        <v>115</v>
      </c>
      <c r="V67" s="52">
        <f t="shared" si="1"/>
        <v>93</v>
      </c>
      <c r="W67" s="52">
        <f t="shared" ref="W67:Y67" si="2">W39-W53</f>
        <v>79</v>
      </c>
      <c r="X67" s="52">
        <f t="shared" si="2"/>
        <v>12</v>
      </c>
      <c r="Y67" s="52">
        <f t="shared" si="2"/>
        <v>28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1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40328</v>
      </c>
      <c r="D69" s="52">
        <f t="shared" si="6"/>
        <v>34667</v>
      </c>
      <c r="E69" s="52">
        <f t="shared" si="6"/>
        <v>16197</v>
      </c>
      <c r="F69" s="52">
        <f t="shared" si="6"/>
        <v>22188</v>
      </c>
      <c r="G69" s="52">
        <f t="shared" si="6"/>
        <v>56757</v>
      </c>
      <c r="H69" s="52">
        <f t="shared" si="6"/>
        <v>66164</v>
      </c>
      <c r="I69" s="52">
        <f t="shared" si="6"/>
        <v>34319</v>
      </c>
      <c r="J69" s="52">
        <f t="shared" si="6"/>
        <v>41081</v>
      </c>
      <c r="K69" s="52">
        <f t="shared" si="6"/>
        <v>40198</v>
      </c>
      <c r="L69" s="52">
        <f t="shared" si="6"/>
        <v>21005</v>
      </c>
      <c r="M69" s="52">
        <f t="shared" si="6"/>
        <v>28804</v>
      </c>
      <c r="N69" s="52">
        <f t="shared" si="6"/>
        <v>28837</v>
      </c>
      <c r="O69" s="52">
        <f t="shared" si="6"/>
        <v>32444</v>
      </c>
      <c r="P69" s="52">
        <f t="shared" si="6"/>
        <v>28876</v>
      </c>
      <c r="Q69" s="52">
        <f t="shared" si="6"/>
        <v>28585</v>
      </c>
      <c r="R69" s="52">
        <f t="shared" ref="R69:V69" si="7">R41-R55</f>
        <v>33107</v>
      </c>
      <c r="S69" s="52">
        <f t="shared" si="7"/>
        <v>32548</v>
      </c>
      <c r="T69" s="52">
        <f t="shared" si="7"/>
        <v>31816</v>
      </c>
      <c r="U69" s="52">
        <f t="shared" si="7"/>
        <v>32951</v>
      </c>
      <c r="V69" s="52">
        <f t="shared" si="7"/>
        <v>34920</v>
      </c>
      <c r="W69" s="52">
        <f t="shared" ref="W69:Y69" si="8">W41-W55</f>
        <v>48193</v>
      </c>
      <c r="X69" s="52">
        <f t="shared" si="8"/>
        <v>47365</v>
      </c>
      <c r="Y69" s="52">
        <f t="shared" si="8"/>
        <v>57054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13567</v>
      </c>
      <c r="M70" s="52">
        <f t="shared" si="9"/>
        <v>2169</v>
      </c>
      <c r="N70" s="52">
        <f t="shared" si="9"/>
        <v>1154</v>
      </c>
      <c r="O70" s="52">
        <f t="shared" si="9"/>
        <v>3406</v>
      </c>
      <c r="P70" s="52">
        <f t="shared" si="9"/>
        <v>2667</v>
      </c>
      <c r="Q70" s="52">
        <f t="shared" si="9"/>
        <v>1402</v>
      </c>
      <c r="R70" s="52">
        <f t="shared" ref="R70:V70" si="10">R42-R56</f>
        <v>3931</v>
      </c>
      <c r="S70" s="52">
        <f t="shared" si="10"/>
        <v>5321</v>
      </c>
      <c r="T70" s="52">
        <f t="shared" si="10"/>
        <v>6261</v>
      </c>
      <c r="U70" s="52">
        <f t="shared" si="10"/>
        <v>3641</v>
      </c>
      <c r="V70" s="52">
        <f t="shared" si="10"/>
        <v>2609</v>
      </c>
      <c r="W70" s="52">
        <f t="shared" ref="W70:Y70" si="11">W42-W56</f>
        <v>4811</v>
      </c>
      <c r="X70" s="52">
        <f t="shared" si="11"/>
        <v>7547</v>
      </c>
      <c r="Y70" s="52">
        <f t="shared" si="11"/>
        <v>5940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5125</v>
      </c>
      <c r="D72" s="52">
        <v>8640</v>
      </c>
      <c r="E72" s="52">
        <v>3056</v>
      </c>
      <c r="F72" s="52">
        <v>2971</v>
      </c>
      <c r="G72" s="52">
        <v>5365</v>
      </c>
      <c r="H72" s="52">
        <v>5874</v>
      </c>
      <c r="I72" s="52">
        <v>2911</v>
      </c>
      <c r="J72" s="52">
        <v>5887</v>
      </c>
      <c r="K72" s="52">
        <v>6266</v>
      </c>
      <c r="L72" s="52">
        <v>5305</v>
      </c>
      <c r="M72" s="52">
        <v>4612</v>
      </c>
      <c r="N72" s="52">
        <v>2930</v>
      </c>
      <c r="O72" s="52">
        <v>4622</v>
      </c>
      <c r="P72" s="52">
        <v>4100</v>
      </c>
      <c r="Q72" s="52">
        <v>3250</v>
      </c>
      <c r="R72" s="52">
        <v>4258</v>
      </c>
      <c r="S72" s="52">
        <v>2641</v>
      </c>
      <c r="T72" s="52">
        <v>2250</v>
      </c>
      <c r="U72" s="52">
        <v>2846</v>
      </c>
      <c r="V72" s="52">
        <v>2872</v>
      </c>
      <c r="W72" s="52">
        <v>3912</v>
      </c>
      <c r="X72" s="52">
        <v>2280</v>
      </c>
      <c r="Y72" s="52">
        <v>1496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35419</v>
      </c>
      <c r="D73" s="36">
        <v>26161</v>
      </c>
      <c r="E73" s="36">
        <v>13229</v>
      </c>
      <c r="F73" s="36">
        <v>19348</v>
      </c>
      <c r="G73" s="36">
        <v>51757</v>
      </c>
      <c r="H73" s="36">
        <v>60697</v>
      </c>
      <c r="I73" s="36">
        <v>31555</v>
      </c>
      <c r="J73" s="36">
        <v>35318</v>
      </c>
      <c r="K73" s="36">
        <v>34076</v>
      </c>
      <c r="L73" s="36">
        <v>29405</v>
      </c>
      <c r="M73" s="36">
        <v>26512</v>
      </c>
      <c r="N73" s="36">
        <v>27180</v>
      </c>
      <c r="O73" s="36">
        <v>31380</v>
      </c>
      <c r="P73" s="36">
        <v>27522</v>
      </c>
      <c r="Q73" s="36">
        <v>26759</v>
      </c>
      <c r="R73" s="36">
        <v>32798</v>
      </c>
      <c r="S73" s="36">
        <v>35274</v>
      </c>
      <c r="T73" s="36">
        <v>35909</v>
      </c>
      <c r="U73" s="36">
        <v>33864</v>
      </c>
      <c r="V73" s="36">
        <v>34756</v>
      </c>
      <c r="W73" s="36">
        <v>49178</v>
      </c>
      <c r="X73" s="36">
        <v>52642</v>
      </c>
      <c r="Y73" s="36">
        <v>61508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9960</v>
      </c>
      <c r="K79" s="138">
        <f>RES_hhdet_numvin!K163</f>
        <v>16988</v>
      </c>
      <c r="L79" s="138">
        <f>RES_hhdet_numvin!L163</f>
        <v>19720</v>
      </c>
      <c r="M79" s="138">
        <f>RES_hhdet_numvin!M163</f>
        <v>19219</v>
      </c>
      <c r="N79" s="138">
        <f>RES_hhdet_numvin!N163</f>
        <v>19966</v>
      </c>
      <c r="O79" s="138">
        <f>RES_hhdet_numvin!O163</f>
        <v>16147</v>
      </c>
      <c r="P79" s="138">
        <f>RES_hhdet_numvin!P163</f>
        <v>0</v>
      </c>
      <c r="Q79" s="138">
        <f>RES_hhdet_numvin!Q163</f>
        <v>0</v>
      </c>
      <c r="R79" s="138">
        <f>RES_hhdet_numvin!R163</f>
        <v>0</v>
      </c>
      <c r="S79" s="138">
        <f>RES_hhdet_numvin!S163</f>
        <v>0</v>
      </c>
      <c r="T79" s="138">
        <f>RES_hhdet_numvin!T163</f>
        <v>7626</v>
      </c>
      <c r="U79" s="138">
        <f>RES_hhdet_numvin!U163</f>
        <v>19689</v>
      </c>
      <c r="V79" s="138">
        <f>RES_hhdet_numvin!V163</f>
        <v>28473</v>
      </c>
      <c r="W79" s="138">
        <f>RES_hhdet_numvin!W163</f>
        <v>61928</v>
      </c>
      <c r="X79" s="138">
        <f>RES_hhdet_numvin!X163</f>
        <v>71345</v>
      </c>
      <c r="Y79" s="138">
        <f>RES_hhdet_numvin!Y163</f>
        <v>95923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665</v>
      </c>
      <c r="S81" s="138">
        <f>RES_hhdet_numvin!S165</f>
        <v>10672</v>
      </c>
      <c r="T81" s="138">
        <f>RES_hhdet_numvin!T165</f>
        <v>15093</v>
      </c>
      <c r="U81" s="138">
        <f>RES_hhdet_numvin!U165</f>
        <v>30272</v>
      </c>
      <c r="V81" s="138">
        <f>RES_hhdet_numvin!V165</f>
        <v>43122</v>
      </c>
      <c r="W81" s="138">
        <f>RES_hhdet_numvin!W165</f>
        <v>49348</v>
      </c>
      <c r="X81" s="138">
        <f>RES_hhdet_numvin!X165</f>
        <v>115767</v>
      </c>
      <c r="Y81" s="138">
        <f>RES_hhdet_numvin!Y165</f>
        <v>122841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6</v>
      </c>
      <c r="S83" s="138">
        <f>RES_hhdet_numvin!S167</f>
        <v>30</v>
      </c>
      <c r="T83" s="138">
        <f>RES_hhdet_numvin!T167</f>
        <v>67</v>
      </c>
      <c r="U83" s="138">
        <f>RES_hhdet_numvin!U167</f>
        <v>107</v>
      </c>
      <c r="V83" s="138">
        <f>RES_hhdet_numvin!V167</f>
        <v>97</v>
      </c>
      <c r="W83" s="138">
        <f>RES_hhdet_numvin!W167</f>
        <v>100</v>
      </c>
      <c r="X83" s="138">
        <f>RES_hhdet_numvin!X167</f>
        <v>17</v>
      </c>
      <c r="Y83" s="138">
        <f>RES_hhdet_numvin!Y167</f>
        <v>48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10446</v>
      </c>
      <c r="S87" s="138">
        <f>RES_hhdet_numvin!S171</f>
        <v>18276</v>
      </c>
      <c r="T87" s="138">
        <f>RES_hhdet_numvin!T171</f>
        <v>24460</v>
      </c>
      <c r="U87" s="138">
        <f>RES_hhdet_numvin!U171</f>
        <v>32713</v>
      </c>
      <c r="V87" s="138">
        <f>RES_hhdet_numvin!V171</f>
        <v>38497</v>
      </c>
      <c r="W87" s="138">
        <f>RES_hhdet_numvin!W171</f>
        <v>63670</v>
      </c>
      <c r="X87" s="138">
        <f>RES_hhdet_numvin!X171</f>
        <v>64764</v>
      </c>
      <c r="Y87" s="138">
        <f>RES_hhdet_numvin!Y171</f>
        <v>91856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1247</v>
      </c>
      <c r="S88" s="138">
        <f>RES_hhdet_numvin!S172</f>
        <v>2993</v>
      </c>
      <c r="T88" s="138">
        <f>RES_hhdet_numvin!T172</f>
        <v>4822</v>
      </c>
      <c r="U88" s="138">
        <f>RES_hhdet_numvin!U172</f>
        <v>3623</v>
      </c>
      <c r="V88" s="138">
        <f>RES_hhdet_numvin!V172</f>
        <v>2887</v>
      </c>
      <c r="W88" s="138">
        <f>RES_hhdet_numvin!W172</f>
        <v>6366</v>
      </c>
      <c r="X88" s="138">
        <f>RES_hhdet_numvin!X172</f>
        <v>10325</v>
      </c>
      <c r="Y88" s="138">
        <f>RES_hhdet_numvin!Y172</f>
        <v>9567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1345</v>
      </c>
      <c r="S92" s="138">
        <f>RES_hhdet_numvin!S176</f>
        <v>1487</v>
      </c>
      <c r="T92" s="138">
        <f>RES_hhdet_numvin!T176</f>
        <v>1741</v>
      </c>
      <c r="U92" s="138">
        <f>RES_hhdet_numvin!U176</f>
        <v>2834</v>
      </c>
      <c r="V92" s="138">
        <f>RES_hhdet_numvin!V176</f>
        <v>3177</v>
      </c>
      <c r="W92" s="138">
        <f>RES_hhdet_numvin!W176</f>
        <v>5176</v>
      </c>
      <c r="X92" s="138">
        <f>RES_hhdet_numvin!X176</f>
        <v>3122</v>
      </c>
      <c r="Y92" s="138">
        <f>RES_hhdet_numvin!Y176</f>
        <v>2413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10350</v>
      </c>
      <c r="S93" s="39">
        <f>RES_hhdet_numvin!S177</f>
        <v>19808</v>
      </c>
      <c r="T93" s="39">
        <f>RES_hhdet_numvin!T177</f>
        <v>27619</v>
      </c>
      <c r="U93" s="39">
        <f>RES_hhdet_numvin!U177</f>
        <v>33610</v>
      </c>
      <c r="V93" s="39">
        <f>RES_hhdet_numvin!V177</f>
        <v>38313</v>
      </c>
      <c r="W93" s="39">
        <f>RES_hhdet_numvin!W177</f>
        <v>64971</v>
      </c>
      <c r="X93" s="39">
        <f>RES_hhdet_numvin!X177</f>
        <v>71978</v>
      </c>
      <c r="Y93" s="39">
        <f>RES_hhdet_numvin!Y177</f>
        <v>99040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280.72339451997533</v>
      </c>
      <c r="C97" s="117">
        <f t="shared" si="12"/>
        <v>270.64050680983939</v>
      </c>
      <c r="D97" s="117">
        <f t="shared" si="12"/>
        <v>222.97129809145147</v>
      </c>
      <c r="E97" s="117">
        <f t="shared" si="12"/>
        <v>215.61968640030241</v>
      </c>
      <c r="F97" s="117">
        <f t="shared" si="12"/>
        <v>158.16604783565907</v>
      </c>
      <c r="G97" s="117">
        <f t="shared" si="12"/>
        <v>159.68845799157108</v>
      </c>
      <c r="H97" s="117">
        <f t="shared" si="12"/>
        <v>165.13091926914595</v>
      </c>
      <c r="I97" s="117">
        <f t="shared" si="12"/>
        <v>147.64013058704916</v>
      </c>
      <c r="J97" s="117">
        <f t="shared" si="12"/>
        <v>179.55652509145958</v>
      </c>
      <c r="K97" s="117">
        <f t="shared" si="12"/>
        <v>190.15941250249037</v>
      </c>
      <c r="L97" s="117">
        <f t="shared" si="12"/>
        <v>205.721545623358</v>
      </c>
      <c r="M97" s="117">
        <f t="shared" si="12"/>
        <v>222.57606606574683</v>
      </c>
      <c r="N97" s="117">
        <f t="shared" si="12"/>
        <v>202.18362151510814</v>
      </c>
      <c r="O97" s="117">
        <f t="shared" si="12"/>
        <v>180.24162156359844</v>
      </c>
      <c r="P97" s="117">
        <f t="shared" si="12"/>
        <v>180.74104930084783</v>
      </c>
      <c r="Q97" s="117">
        <f t="shared" si="12"/>
        <v>149.56269466977807</v>
      </c>
      <c r="R97" s="117">
        <f t="shared" ref="R97:V97" si="13">R98+R100+R102+R111</f>
        <v>146.35066093281674</v>
      </c>
      <c r="S97" s="117">
        <f t="shared" si="13"/>
        <v>150.20657413284474</v>
      </c>
      <c r="T97" s="117">
        <f t="shared" si="13"/>
        <v>144.2501791384656</v>
      </c>
      <c r="U97" s="117">
        <f t="shared" si="13"/>
        <v>147.44053586333297</v>
      </c>
      <c r="V97" s="117">
        <f t="shared" si="13"/>
        <v>154.96777335007619</v>
      </c>
      <c r="W97" s="117">
        <f t="shared" ref="W97:Y97" si="14">W98+W100+W102+W111</f>
        <v>170.46189074465065</v>
      </c>
      <c r="X97" s="117">
        <f t="shared" si="14"/>
        <v>179.27177789610707</v>
      </c>
      <c r="Y97" s="117">
        <f t="shared" si="14"/>
        <v>211.26347479181089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208.02228679957551</v>
      </c>
      <c r="C98" s="122">
        <f t="shared" si="15"/>
        <v>204.53958861094588</v>
      </c>
      <c r="D98" s="122">
        <f t="shared" si="15"/>
        <v>157.97548599042796</v>
      </c>
      <c r="E98" s="122">
        <f t="shared" si="15"/>
        <v>160.16431876028867</v>
      </c>
      <c r="F98" s="122">
        <f t="shared" si="15"/>
        <v>111.37729612938388</v>
      </c>
      <c r="G98" s="122">
        <f t="shared" si="15"/>
        <v>114.19838688642807</v>
      </c>
      <c r="H98" s="122">
        <f t="shared" si="15"/>
        <v>119.54245126245245</v>
      </c>
      <c r="I98" s="122">
        <f t="shared" si="15"/>
        <v>100.90911651494525</v>
      </c>
      <c r="J98" s="122">
        <f t="shared" si="15"/>
        <v>125.1241667695861</v>
      </c>
      <c r="K98" s="122">
        <f t="shared" si="15"/>
        <v>130.77619933410671</v>
      </c>
      <c r="L98" s="122">
        <f t="shared" si="15"/>
        <v>143.81908719808391</v>
      </c>
      <c r="M98" s="122">
        <f t="shared" si="15"/>
        <v>158.01234678963354</v>
      </c>
      <c r="N98" s="122">
        <f t="shared" si="15"/>
        <v>142.23499024905547</v>
      </c>
      <c r="O98" s="122">
        <f t="shared" si="15"/>
        <v>125.53498710751626</v>
      </c>
      <c r="P98" s="122">
        <f t="shared" si="15"/>
        <v>127.6723079947036</v>
      </c>
      <c r="Q98" s="122">
        <f t="shared" si="15"/>
        <v>98.672763703598847</v>
      </c>
      <c r="R98" s="122">
        <f t="shared" si="15"/>
        <v>98.530908245727531</v>
      </c>
      <c r="S98" s="122">
        <f t="shared" si="15"/>
        <v>102.19247557498495</v>
      </c>
      <c r="T98" s="122">
        <f t="shared" si="15"/>
        <v>96.904720579695066</v>
      </c>
      <c r="U98" s="122">
        <f t="shared" si="15"/>
        <v>100.01349176174277</v>
      </c>
      <c r="V98" s="122">
        <f t="shared" si="15"/>
        <v>103.92289405718718</v>
      </c>
      <c r="W98" s="122">
        <f t="shared" si="15"/>
        <v>109.93046112826015</v>
      </c>
      <c r="X98" s="122">
        <f t="shared" si="15"/>
        <v>111.72836022511603</v>
      </c>
      <c r="Y98" s="122">
        <f t="shared" si="15"/>
        <v>132.83989829205944</v>
      </c>
      <c r="DA98" s="130" t="s">
        <v>1723</v>
      </c>
    </row>
    <row r="99" spans="1:105" ht="12" customHeight="1" x14ac:dyDescent="0.25">
      <c r="A99" s="97" t="s">
        <v>53</v>
      </c>
      <c r="B99" s="98">
        <v>208.02228679957551</v>
      </c>
      <c r="C99" s="98">
        <v>204.53958861094588</v>
      </c>
      <c r="D99" s="98">
        <v>157.97548599042796</v>
      </c>
      <c r="E99" s="98">
        <v>160.16431876028867</v>
      </c>
      <c r="F99" s="98">
        <v>111.37729612938388</v>
      </c>
      <c r="G99" s="98">
        <v>114.19838688642807</v>
      </c>
      <c r="H99" s="98">
        <v>119.54245126245245</v>
      </c>
      <c r="I99" s="98">
        <v>100.90911651494525</v>
      </c>
      <c r="J99" s="98">
        <v>125.1241667695861</v>
      </c>
      <c r="K99" s="98">
        <v>130.77619933410671</v>
      </c>
      <c r="L99" s="98">
        <v>143.81908719808391</v>
      </c>
      <c r="M99" s="98">
        <v>158.01234678963354</v>
      </c>
      <c r="N99" s="98">
        <v>142.23499024905547</v>
      </c>
      <c r="O99" s="98">
        <v>125.53498710751626</v>
      </c>
      <c r="P99" s="98">
        <v>127.6723079947036</v>
      </c>
      <c r="Q99" s="98">
        <v>98.672763703598847</v>
      </c>
      <c r="R99" s="98">
        <v>98.530908245727531</v>
      </c>
      <c r="S99" s="98">
        <v>102.19247557498495</v>
      </c>
      <c r="T99" s="98">
        <v>96.904720579695066</v>
      </c>
      <c r="U99" s="98">
        <v>100.01349176174277</v>
      </c>
      <c r="V99" s="98">
        <v>103.92289405718718</v>
      </c>
      <c r="W99" s="98">
        <v>109.93046112826015</v>
      </c>
      <c r="X99" s="98">
        <v>111.72836022511603</v>
      </c>
      <c r="Y99" s="98">
        <v>132.83989829205944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0.90753393781557823</v>
      </c>
      <c r="C100" s="122">
        <f t="shared" si="16"/>
        <v>0.91627247422527258</v>
      </c>
      <c r="D100" s="122">
        <f t="shared" si="16"/>
        <v>0.56204388311825482</v>
      </c>
      <c r="E100" s="122">
        <f t="shared" si="16"/>
        <v>0.60730214690224193</v>
      </c>
      <c r="F100" s="122">
        <f t="shared" si="16"/>
        <v>0.27401673291427792</v>
      </c>
      <c r="G100" s="122">
        <f t="shared" si="16"/>
        <v>0.21923389457329315</v>
      </c>
      <c r="H100" s="122">
        <f t="shared" si="16"/>
        <v>0.24243953924379261</v>
      </c>
      <c r="I100" s="122">
        <f t="shared" si="16"/>
        <v>0.57396742048228799</v>
      </c>
      <c r="J100" s="122">
        <f t="shared" si="16"/>
        <v>0.533639173533212</v>
      </c>
      <c r="K100" s="122">
        <f t="shared" si="16"/>
        <v>0.5751008891478202</v>
      </c>
      <c r="L100" s="122">
        <f t="shared" si="16"/>
        <v>1.0660818370713396</v>
      </c>
      <c r="M100" s="122">
        <f t="shared" si="16"/>
        <v>0.94165031010446842</v>
      </c>
      <c r="N100" s="122">
        <f t="shared" si="16"/>
        <v>2.8730423220870769</v>
      </c>
      <c r="O100" s="122">
        <f t="shared" si="16"/>
        <v>1.1737769976449346</v>
      </c>
      <c r="P100" s="122">
        <f t="shared" si="16"/>
        <v>1.0718997077783232</v>
      </c>
      <c r="Q100" s="122">
        <f t="shared" si="16"/>
        <v>1.628474060565468</v>
      </c>
      <c r="R100" s="122">
        <f t="shared" si="16"/>
        <v>1.3860600071056135</v>
      </c>
      <c r="S100" s="122">
        <f t="shared" si="16"/>
        <v>1.3943687375681224</v>
      </c>
      <c r="T100" s="122">
        <f t="shared" si="16"/>
        <v>1.2356278101290636</v>
      </c>
      <c r="U100" s="122">
        <f t="shared" si="16"/>
        <v>1.4980831507806236</v>
      </c>
      <c r="V100" s="122">
        <f t="shared" si="16"/>
        <v>1.765409906986831</v>
      </c>
      <c r="W100" s="122">
        <f t="shared" si="16"/>
        <v>2.092730664381786</v>
      </c>
      <c r="X100" s="122">
        <f t="shared" si="16"/>
        <v>2.4111465011200681</v>
      </c>
      <c r="Y100" s="122">
        <f t="shared" si="16"/>
        <v>2.5832259071494472</v>
      </c>
      <c r="DA100" s="130" t="s">
        <v>1725</v>
      </c>
    </row>
    <row r="101" spans="1:105" ht="12" customHeight="1" x14ac:dyDescent="0.25">
      <c r="A101" s="97" t="s">
        <v>53</v>
      </c>
      <c r="B101" s="98">
        <v>0.90753393781557823</v>
      </c>
      <c r="C101" s="98">
        <v>0.91627247422527258</v>
      </c>
      <c r="D101" s="98">
        <v>0.56204388311825482</v>
      </c>
      <c r="E101" s="98">
        <v>0.60730214690224193</v>
      </c>
      <c r="F101" s="98">
        <v>0.27401673291427792</v>
      </c>
      <c r="G101" s="98">
        <v>0.21923389457329315</v>
      </c>
      <c r="H101" s="98">
        <v>0.24243953924379261</v>
      </c>
      <c r="I101" s="98">
        <v>0.57396742048228799</v>
      </c>
      <c r="J101" s="98">
        <v>0.533639173533212</v>
      </c>
      <c r="K101" s="98">
        <v>0.5751008891478202</v>
      </c>
      <c r="L101" s="98">
        <v>1.0660818370713396</v>
      </c>
      <c r="M101" s="98">
        <v>0.94165031010446842</v>
      </c>
      <c r="N101" s="98">
        <v>2.8730423220870769</v>
      </c>
      <c r="O101" s="98">
        <v>1.1737769976449346</v>
      </c>
      <c r="P101" s="98">
        <v>1.0718997077783232</v>
      </c>
      <c r="Q101" s="98">
        <v>1.628474060565468</v>
      </c>
      <c r="R101" s="98">
        <v>1.3860600071056135</v>
      </c>
      <c r="S101" s="98">
        <v>1.3943687375681224</v>
      </c>
      <c r="T101" s="98">
        <v>1.2356278101290636</v>
      </c>
      <c r="U101" s="98">
        <v>1.4980831507806236</v>
      </c>
      <c r="V101" s="98">
        <v>1.765409906986831</v>
      </c>
      <c r="W101" s="98">
        <v>2.092730664381786</v>
      </c>
      <c r="X101" s="98">
        <v>2.4111465011200681</v>
      </c>
      <c r="Y101" s="98">
        <v>2.5832259071494472</v>
      </c>
      <c r="DA101" s="63" t="s">
        <v>1726</v>
      </c>
    </row>
    <row r="102" spans="1:105" ht="12" customHeight="1" x14ac:dyDescent="0.25">
      <c r="A102" s="121" t="s">
        <v>55</v>
      </c>
      <c r="B102" s="122">
        <v>47.895179754292265</v>
      </c>
      <c r="C102" s="122">
        <v>42.180023702311338</v>
      </c>
      <c r="D102" s="122">
        <v>43.606806062654101</v>
      </c>
      <c r="E102" s="122">
        <v>36.351284631020583</v>
      </c>
      <c r="F102" s="122">
        <v>29.972376358553003</v>
      </c>
      <c r="G102" s="122">
        <v>29.63029841827418</v>
      </c>
      <c r="H102" s="122">
        <v>29.679014810834303</v>
      </c>
      <c r="I102" s="122">
        <v>29.82659532632292</v>
      </c>
      <c r="J102" s="122">
        <v>36.005950058088672</v>
      </c>
      <c r="K102" s="122">
        <v>39.454124452554467</v>
      </c>
      <c r="L102" s="122">
        <v>41.460247191522683</v>
      </c>
      <c r="M102" s="122">
        <v>42.818678659993779</v>
      </c>
      <c r="N102" s="122">
        <v>38.294438789140628</v>
      </c>
      <c r="O102" s="122">
        <v>35.915249464857126</v>
      </c>
      <c r="P102" s="122">
        <v>35.098349158773779</v>
      </c>
      <c r="Q102" s="122">
        <v>31.580289092855665</v>
      </c>
      <c r="R102" s="122">
        <v>30.14664726154087</v>
      </c>
      <c r="S102" s="122">
        <v>30.501615142380171</v>
      </c>
      <c r="T102" s="122">
        <v>30.39692842509956</v>
      </c>
      <c r="U102" s="122">
        <v>30.275534500538946</v>
      </c>
      <c r="V102" s="122">
        <v>32.487696902866858</v>
      </c>
      <c r="W102" s="122">
        <v>38.569569721729408</v>
      </c>
      <c r="X102" s="122">
        <v>43.440959980946538</v>
      </c>
      <c r="Y102" s="122">
        <v>51.018973204940991</v>
      </c>
      <c r="DA102" s="130" t="s">
        <v>1727</v>
      </c>
    </row>
    <row r="103" spans="1:105" ht="12" customHeight="1" x14ac:dyDescent="0.25">
      <c r="A103" s="97" t="s">
        <v>124</v>
      </c>
      <c r="B103" s="98">
        <v>0.38234207060944914</v>
      </c>
      <c r="C103" s="98">
        <v>0.36368051057682754</v>
      </c>
      <c r="D103" s="98">
        <v>0.30277751100140737</v>
      </c>
      <c r="E103" s="98">
        <v>0.26182154832149773</v>
      </c>
      <c r="F103" s="98">
        <v>0.21828907743469153</v>
      </c>
      <c r="G103" s="98">
        <v>0.20227540669063918</v>
      </c>
      <c r="H103" s="98">
        <v>0.19465632753676826</v>
      </c>
      <c r="I103" s="98">
        <v>0.18906666748820375</v>
      </c>
      <c r="J103" s="98">
        <v>0.19589887559663241</v>
      </c>
      <c r="K103" s="98">
        <v>0.20550997888906702</v>
      </c>
      <c r="L103" s="98">
        <v>0.20755609142044754</v>
      </c>
      <c r="M103" s="98">
        <v>0.20866192246558951</v>
      </c>
      <c r="N103" s="98">
        <v>0.18352617071073693</v>
      </c>
      <c r="O103" s="98">
        <v>0.16024913984422179</v>
      </c>
      <c r="P103" s="98">
        <v>0.15112058006847118</v>
      </c>
      <c r="Q103" s="98">
        <v>0.12801602235260984</v>
      </c>
      <c r="R103" s="98">
        <v>9.7016748922620966E-2</v>
      </c>
      <c r="S103" s="98">
        <v>8.3382052244025534E-2</v>
      </c>
      <c r="T103" s="98">
        <v>7.4311283157898506E-2</v>
      </c>
      <c r="U103" s="98">
        <v>6.8136072039900047E-2</v>
      </c>
      <c r="V103" s="98">
        <v>7.2634892639292251E-2</v>
      </c>
      <c r="W103" s="98">
        <v>8.2394037123552491E-2</v>
      </c>
      <c r="X103" s="98">
        <v>7.1418181926937829E-2</v>
      </c>
      <c r="Y103" s="98">
        <v>5.8826906401333222E-2</v>
      </c>
      <c r="DA103" s="63" t="s">
        <v>1728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1.0121841362907295E-4</v>
      </c>
      <c r="M104" s="98">
        <v>1.051883450374541E-4</v>
      </c>
      <c r="N104" s="98">
        <v>1.0017324002167957E-4</v>
      </c>
      <c r="O104" s="98">
        <v>9.8024555201188621E-5</v>
      </c>
      <c r="P104" s="98">
        <v>1.0133426416996619E-4</v>
      </c>
      <c r="Q104" s="98">
        <v>1.0116308698455089E-4</v>
      </c>
      <c r="R104" s="98">
        <v>9.6806024384234928E-5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1729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4.9603838053602615E-5</v>
      </c>
      <c r="M105" s="101">
        <v>5.0600530669958006E-5</v>
      </c>
      <c r="N105" s="101">
        <v>4.5815320964477904E-5</v>
      </c>
      <c r="O105" s="101">
        <v>4.7265374809237008E-5</v>
      </c>
      <c r="P105" s="101">
        <v>5.0360752480865676E-5</v>
      </c>
      <c r="Q105" s="101">
        <v>4.7638798748883543E-5</v>
      </c>
      <c r="R105" s="101">
        <v>4.8160584656456549E-5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1730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5.1614575575470326E-5</v>
      </c>
      <c r="M106" s="104">
        <v>5.4587814367496104E-5</v>
      </c>
      <c r="N106" s="104">
        <v>5.4357919057201668E-5</v>
      </c>
      <c r="O106" s="104">
        <v>5.0759180391951613E-5</v>
      </c>
      <c r="P106" s="104">
        <v>5.0973511689100516E-5</v>
      </c>
      <c r="Q106" s="104">
        <v>5.352428823566734E-5</v>
      </c>
      <c r="R106" s="104">
        <v>4.8645439727778372E-5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1731</v>
      </c>
    </row>
    <row r="107" spans="1:105" ht="12" customHeight="1" x14ac:dyDescent="0.25">
      <c r="A107" s="106" t="s">
        <v>122</v>
      </c>
      <c r="B107" s="101">
        <v>47.512837683682818</v>
      </c>
      <c r="C107" s="101">
        <v>41.816343191734511</v>
      </c>
      <c r="D107" s="101">
        <v>43.304028551652692</v>
      </c>
      <c r="E107" s="101">
        <v>36.089463082699083</v>
      </c>
      <c r="F107" s="101">
        <v>29.754087281118313</v>
      </c>
      <c r="G107" s="101">
        <v>29.428023011583541</v>
      </c>
      <c r="H107" s="101">
        <v>29.484358483297534</v>
      </c>
      <c r="I107" s="101">
        <v>29.637528658834718</v>
      </c>
      <c r="J107" s="101">
        <v>35.810051182492039</v>
      </c>
      <c r="K107" s="101">
        <v>39.248614473665398</v>
      </c>
      <c r="L107" s="101">
        <v>39.491983515764289</v>
      </c>
      <c r="M107" s="101">
        <v>40.496172014281747</v>
      </c>
      <c r="N107" s="101">
        <v>36.058331693041296</v>
      </c>
      <c r="O107" s="101">
        <v>33.413700691413972</v>
      </c>
      <c r="P107" s="101">
        <v>32.450957859537731</v>
      </c>
      <c r="Q107" s="101">
        <v>29.137334237764637</v>
      </c>
      <c r="R107" s="101">
        <v>27.644529740619848</v>
      </c>
      <c r="S107" s="101">
        <v>27.874125454173242</v>
      </c>
      <c r="T107" s="101">
        <v>27.897580401887556</v>
      </c>
      <c r="U107" s="101">
        <v>27.641403605926058</v>
      </c>
      <c r="V107" s="101">
        <v>29.657978884271067</v>
      </c>
      <c r="W107" s="101">
        <v>35.236971850328182</v>
      </c>
      <c r="X107" s="101">
        <v>39.353251436484378</v>
      </c>
      <c r="Y107" s="101">
        <v>46.345895433473558</v>
      </c>
      <c r="DA107" s="131" t="s">
        <v>1732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1.7606063659243176</v>
      </c>
      <c r="M108" s="104">
        <v>2.1137395349014092</v>
      </c>
      <c r="N108" s="104">
        <v>2.0524807521485764</v>
      </c>
      <c r="O108" s="104">
        <v>2.3412016090437326</v>
      </c>
      <c r="P108" s="104">
        <v>2.4961693849034083</v>
      </c>
      <c r="Q108" s="104">
        <v>2.3148376696514319</v>
      </c>
      <c r="R108" s="104">
        <v>2.4050039659740188</v>
      </c>
      <c r="S108" s="104">
        <v>2.5441076359629031</v>
      </c>
      <c r="T108" s="104">
        <v>2.4250367400541064</v>
      </c>
      <c r="U108" s="104">
        <v>2.5659948225729887</v>
      </c>
      <c r="V108" s="104">
        <v>2.757083125956501</v>
      </c>
      <c r="W108" s="104">
        <v>3.2502038342776753</v>
      </c>
      <c r="X108" s="104">
        <v>4.0162903625352238</v>
      </c>
      <c r="Y108" s="104">
        <v>4.6142508650661007</v>
      </c>
      <c r="DA108" s="132" t="s">
        <v>1733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0.83057656109938216</v>
      </c>
      <c r="M109" s="98">
        <v>0.97060773765835939</v>
      </c>
      <c r="N109" s="98">
        <v>0.88895878277939511</v>
      </c>
      <c r="O109" s="98">
        <v>1.0675356130583613</v>
      </c>
      <c r="P109" s="98">
        <v>1.170614778465987</v>
      </c>
      <c r="Q109" s="98">
        <v>1.0270693087011951</v>
      </c>
      <c r="R109" s="98">
        <v>1.1255649127966674</v>
      </c>
      <c r="S109" s="98">
        <v>1.2376719738631718</v>
      </c>
      <c r="T109" s="98">
        <v>1.1046820246551583</v>
      </c>
      <c r="U109" s="98">
        <v>1.1583075899129032</v>
      </c>
      <c r="V109" s="98">
        <v>1.2625080047205981</v>
      </c>
      <c r="W109" s="98">
        <v>1.4833081633144984</v>
      </c>
      <c r="X109" s="98">
        <v>1.8146535738951819</v>
      </c>
      <c r="Y109" s="98">
        <v>2.0519505743717885</v>
      </c>
      <c r="DA109" s="63" t="s">
        <v>1734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0.93002980482493536</v>
      </c>
      <c r="M110" s="98">
        <v>1.1431317972430499</v>
      </c>
      <c r="N110" s="98">
        <v>1.1635219693691812</v>
      </c>
      <c r="O110" s="98">
        <v>1.2736659959853716</v>
      </c>
      <c r="P110" s="98">
        <v>1.3255546064374213</v>
      </c>
      <c r="Q110" s="98">
        <v>1.2877683609502371</v>
      </c>
      <c r="R110" s="98">
        <v>1.2794390531773516</v>
      </c>
      <c r="S110" s="98">
        <v>1.3064356620997313</v>
      </c>
      <c r="T110" s="98">
        <v>1.3203547153989479</v>
      </c>
      <c r="U110" s="98">
        <v>1.4076872326600856</v>
      </c>
      <c r="V110" s="98">
        <v>1.4945751212359031</v>
      </c>
      <c r="W110" s="98">
        <v>1.7668956709631771</v>
      </c>
      <c r="X110" s="98">
        <v>2.2016367886400419</v>
      </c>
      <c r="Y110" s="98">
        <v>2.5623002906943122</v>
      </c>
      <c r="DA110" s="63" t="s">
        <v>1735</v>
      </c>
    </row>
    <row r="111" spans="1:105" ht="12" customHeight="1" x14ac:dyDescent="0.25">
      <c r="A111" s="121" t="s">
        <v>54</v>
      </c>
      <c r="B111" s="122">
        <v>23.898394028291982</v>
      </c>
      <c r="C111" s="122">
        <v>23.004622022356926</v>
      </c>
      <c r="D111" s="122">
        <v>20.826962155251142</v>
      </c>
      <c r="E111" s="122">
        <v>18.496780862090919</v>
      </c>
      <c r="F111" s="122">
        <v>16.54235861480791</v>
      </c>
      <c r="G111" s="122">
        <v>15.640538792295523</v>
      </c>
      <c r="H111" s="122">
        <v>15.667013656615421</v>
      </c>
      <c r="I111" s="122">
        <v>16.330451325298711</v>
      </c>
      <c r="J111" s="122">
        <v>17.892769090251601</v>
      </c>
      <c r="K111" s="122">
        <v>19.353987826681397</v>
      </c>
      <c r="L111" s="122">
        <v>19.376129396680042</v>
      </c>
      <c r="M111" s="122">
        <v>20.80339030601505</v>
      </c>
      <c r="N111" s="122">
        <v>18.78115015482495</v>
      </c>
      <c r="O111" s="122">
        <v>17.617607993580123</v>
      </c>
      <c r="P111" s="122">
        <v>16.898492439592133</v>
      </c>
      <c r="Q111" s="122">
        <v>17.681167812758069</v>
      </c>
      <c r="R111" s="122">
        <v>16.287045418442716</v>
      </c>
      <c r="S111" s="122">
        <v>16.118114677911482</v>
      </c>
      <c r="T111" s="122">
        <v>15.712902323541906</v>
      </c>
      <c r="U111" s="122">
        <v>15.653426450270612</v>
      </c>
      <c r="V111" s="122">
        <v>16.79177248303532</v>
      </c>
      <c r="W111" s="122">
        <v>19.869129230279299</v>
      </c>
      <c r="X111" s="122">
        <v>21.691311188924431</v>
      </c>
      <c r="Y111" s="122">
        <v>24.821377387661009</v>
      </c>
      <c r="DA111" s="130" t="s">
        <v>1736</v>
      </c>
    </row>
    <row r="112" spans="1:105" ht="12" customHeight="1" x14ac:dyDescent="0.25">
      <c r="A112" s="97" t="s">
        <v>50</v>
      </c>
      <c r="B112" s="98">
        <v>1.8934747806209034</v>
      </c>
      <c r="C112" s="98">
        <v>2.0903430913224152</v>
      </c>
      <c r="D112" s="98">
        <v>2.286792754251</v>
      </c>
      <c r="E112" s="98">
        <v>2.5045444961416403</v>
      </c>
      <c r="F112" s="98">
        <v>2.4216369459911049</v>
      </c>
      <c r="G112" s="98">
        <v>2.3848708995927881</v>
      </c>
      <c r="H112" s="98">
        <v>2.5586623675572553</v>
      </c>
      <c r="I112" s="98">
        <v>2.4090299359927734</v>
      </c>
      <c r="J112" s="98">
        <v>2.452571490642272</v>
      </c>
      <c r="K112" s="98">
        <v>2.9772016025805796</v>
      </c>
      <c r="L112" s="98">
        <v>2.6876465775412473</v>
      </c>
      <c r="M112" s="98">
        <v>3.4743969534852832</v>
      </c>
      <c r="N112" s="98">
        <v>3.0627505402232651</v>
      </c>
      <c r="O112" s="98">
        <v>2.9191852650324623</v>
      </c>
      <c r="P112" s="98">
        <v>2.6681404900245993</v>
      </c>
      <c r="Q112" s="98">
        <v>3.5076793636347823</v>
      </c>
      <c r="R112" s="98">
        <v>2.673682315570276</v>
      </c>
      <c r="S112" s="98">
        <v>2.3033780539759996</v>
      </c>
      <c r="T112" s="98">
        <v>2.0783963733467066</v>
      </c>
      <c r="U112" s="98">
        <v>1.8840893169881179</v>
      </c>
      <c r="V112" s="98">
        <v>1.9952823031530824</v>
      </c>
      <c r="W112" s="98">
        <v>2.3175203491536678</v>
      </c>
      <c r="X112" s="98">
        <v>2.1104868125366738</v>
      </c>
      <c r="Y112" s="98">
        <v>1.7503191608315154</v>
      </c>
      <c r="DA112" s="63" t="s">
        <v>1737</v>
      </c>
    </row>
    <row r="113" spans="1:105" ht="12" customHeight="1" x14ac:dyDescent="0.25">
      <c r="A113" s="109" t="s">
        <v>120</v>
      </c>
      <c r="B113" s="33">
        <v>22.004919247671079</v>
      </c>
      <c r="C113" s="33">
        <v>20.914278931034513</v>
      </c>
      <c r="D113" s="33">
        <v>18.540169401000142</v>
      </c>
      <c r="E113" s="33">
        <v>15.992236365949278</v>
      </c>
      <c r="F113" s="33">
        <v>14.120721668816804</v>
      </c>
      <c r="G113" s="33">
        <v>13.255667892702736</v>
      </c>
      <c r="H113" s="33">
        <v>13.108351289058165</v>
      </c>
      <c r="I113" s="33">
        <v>13.921421389305937</v>
      </c>
      <c r="J113" s="33">
        <v>15.440197599609331</v>
      </c>
      <c r="K113" s="33">
        <v>16.376786224100819</v>
      </c>
      <c r="L113" s="33">
        <v>16.688482819138795</v>
      </c>
      <c r="M113" s="33">
        <v>17.328993352529768</v>
      </c>
      <c r="N113" s="33">
        <v>15.718399614601683</v>
      </c>
      <c r="O113" s="33">
        <v>14.698422728547659</v>
      </c>
      <c r="P113" s="33">
        <v>14.230351949567535</v>
      </c>
      <c r="Q113" s="33">
        <v>14.173488449123287</v>
      </c>
      <c r="R113" s="33">
        <v>13.613363102872441</v>
      </c>
      <c r="S113" s="33">
        <v>13.814736623935481</v>
      </c>
      <c r="T113" s="33">
        <v>13.6345059501952</v>
      </c>
      <c r="U113" s="33">
        <v>13.769337133282495</v>
      </c>
      <c r="V113" s="33">
        <v>14.796490179882237</v>
      </c>
      <c r="W113" s="33">
        <v>17.551608881125631</v>
      </c>
      <c r="X113" s="33">
        <v>19.580824376387756</v>
      </c>
      <c r="Y113" s="33">
        <v>23.071058226829493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169.87493659534277</v>
      </c>
      <c r="C115" s="117">
        <f t="shared" si="17"/>
        <v>164.29747681872493</v>
      </c>
      <c r="D115" s="117">
        <f t="shared" si="17"/>
        <v>135.11480967533666</v>
      </c>
      <c r="E115" s="117">
        <f t="shared" si="17"/>
        <v>130.81105124131835</v>
      </c>
      <c r="F115" s="117">
        <f t="shared" si="17"/>
        <v>96.027122515275636</v>
      </c>
      <c r="G115" s="117">
        <f t="shared" si="17"/>
        <v>96.998169627595232</v>
      </c>
      <c r="H115" s="117">
        <f t="shared" si="17"/>
        <v>101.01288642902591</v>
      </c>
      <c r="I115" s="117">
        <f t="shared" si="17"/>
        <v>92.24631809075052</v>
      </c>
      <c r="J115" s="117">
        <f t="shared" si="17"/>
        <v>113.38024882329863</v>
      </c>
      <c r="K115" s="117">
        <f t="shared" si="17"/>
        <v>121.63297131529001</v>
      </c>
      <c r="L115" s="117">
        <f t="shared" si="17"/>
        <v>134.44465273040097</v>
      </c>
      <c r="M115" s="117">
        <f t="shared" si="17"/>
        <v>146.74031720608693</v>
      </c>
      <c r="N115" s="117">
        <f t="shared" si="17"/>
        <v>139.51774492937525</v>
      </c>
      <c r="O115" s="117">
        <f t="shared" si="17"/>
        <v>122.75066017960603</v>
      </c>
      <c r="P115" s="117">
        <f t="shared" si="17"/>
        <v>123.27514680688945</v>
      </c>
      <c r="Q115" s="117">
        <f t="shared" si="17"/>
        <v>104.09808361331085</v>
      </c>
      <c r="R115" s="117">
        <f t="shared" ref="R115:V115" si="18">R116+R118+R120+R129</f>
        <v>102.01744754066414</v>
      </c>
      <c r="S115" s="117">
        <f t="shared" si="18"/>
        <v>105.42662777151449</v>
      </c>
      <c r="T115" s="117">
        <f t="shared" si="18"/>
        <v>101.96138133816562</v>
      </c>
      <c r="U115" s="117">
        <f t="shared" si="18"/>
        <v>106.43810657186914</v>
      </c>
      <c r="V115" s="117">
        <f t="shared" si="18"/>
        <v>114.59511508637897</v>
      </c>
      <c r="W115" s="117">
        <f t="shared" ref="W115:Y115" si="19">W116+W118+W120+W129</f>
        <v>130.55375175697446</v>
      </c>
      <c r="X115" s="117">
        <f t="shared" si="19"/>
        <v>142.35257726217074</v>
      </c>
      <c r="Y115" s="117">
        <f t="shared" si="19"/>
        <v>172.57752824478527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124.60853309557568</v>
      </c>
      <c r="C116" s="122">
        <f t="shared" si="20"/>
        <v>122.68270767005868</v>
      </c>
      <c r="D116" s="122">
        <f t="shared" si="20"/>
        <v>94.777555133690655</v>
      </c>
      <c r="E116" s="122">
        <f t="shared" si="20"/>
        <v>96.105389200619769</v>
      </c>
      <c r="F116" s="122">
        <f t="shared" si="20"/>
        <v>66.836913319597087</v>
      </c>
      <c r="G116" s="122">
        <f t="shared" si="20"/>
        <v>68.530774553631062</v>
      </c>
      <c r="H116" s="122">
        <f t="shared" si="20"/>
        <v>72.168123331759844</v>
      </c>
      <c r="I116" s="122">
        <f t="shared" si="20"/>
        <v>61.828579291687092</v>
      </c>
      <c r="J116" s="122">
        <f t="shared" si="20"/>
        <v>78.135183567621553</v>
      </c>
      <c r="K116" s="122">
        <f t="shared" si="20"/>
        <v>83.072552106815976</v>
      </c>
      <c r="L116" s="122">
        <f t="shared" si="20"/>
        <v>92.783157200999369</v>
      </c>
      <c r="M116" s="122">
        <f t="shared" si="20"/>
        <v>103.449923291122</v>
      </c>
      <c r="N116" s="122">
        <f t="shared" si="20"/>
        <v>94.569164528701975</v>
      </c>
      <c r="O116" s="122">
        <f t="shared" si="20"/>
        <v>84.602203331843626</v>
      </c>
      <c r="P116" s="122">
        <f t="shared" si="20"/>
        <v>86.074622687392207</v>
      </c>
      <c r="Q116" s="122">
        <f t="shared" si="20"/>
        <v>66.5539217056306</v>
      </c>
      <c r="R116" s="122">
        <f t="shared" si="20"/>
        <v>66.482627189002557</v>
      </c>
      <c r="S116" s="122">
        <f t="shared" si="20"/>
        <v>68.992889748018243</v>
      </c>
      <c r="T116" s="122">
        <f t="shared" si="20"/>
        <v>65.695973386021777</v>
      </c>
      <c r="U116" s="122">
        <f t="shared" si="20"/>
        <v>68.603370735618526</v>
      </c>
      <c r="V116" s="122">
        <f t="shared" si="20"/>
        <v>72.684633312078077</v>
      </c>
      <c r="W116" s="122">
        <f t="shared" si="20"/>
        <v>79.937421181519738</v>
      </c>
      <c r="X116" s="122">
        <f t="shared" si="20"/>
        <v>84.702643278878725</v>
      </c>
      <c r="Y116" s="122">
        <f t="shared" si="20"/>
        <v>105.1699338944377</v>
      </c>
      <c r="DA116" s="130" t="s">
        <v>1891</v>
      </c>
    </row>
    <row r="117" spans="1:105" ht="12" customHeight="1" x14ac:dyDescent="0.25">
      <c r="A117" s="97" t="s">
        <v>53</v>
      </c>
      <c r="B117" s="98">
        <v>124.60853309557568</v>
      </c>
      <c r="C117" s="98">
        <v>122.68270767005868</v>
      </c>
      <c r="D117" s="98">
        <v>94.777555133690655</v>
      </c>
      <c r="E117" s="98">
        <v>96.105389200619769</v>
      </c>
      <c r="F117" s="98">
        <v>66.836913319597087</v>
      </c>
      <c r="G117" s="98">
        <v>68.530774553631062</v>
      </c>
      <c r="H117" s="98">
        <v>72.168123331759844</v>
      </c>
      <c r="I117" s="98">
        <v>61.828579291687092</v>
      </c>
      <c r="J117" s="98">
        <v>78.135183567621553</v>
      </c>
      <c r="K117" s="98">
        <v>83.072552106815976</v>
      </c>
      <c r="L117" s="98">
        <v>92.783157200999369</v>
      </c>
      <c r="M117" s="98">
        <v>103.449923291122</v>
      </c>
      <c r="N117" s="98">
        <v>94.569164528701975</v>
      </c>
      <c r="O117" s="98">
        <v>84.602203331843626</v>
      </c>
      <c r="P117" s="98">
        <v>86.074622687392207</v>
      </c>
      <c r="Q117" s="98">
        <v>66.5539217056306</v>
      </c>
      <c r="R117" s="98">
        <v>66.482627189002557</v>
      </c>
      <c r="S117" s="98">
        <v>68.992889748018243</v>
      </c>
      <c r="T117" s="98">
        <v>65.695973386021777</v>
      </c>
      <c r="U117" s="98">
        <v>68.603370735618526</v>
      </c>
      <c r="V117" s="98">
        <v>72.684633312078077</v>
      </c>
      <c r="W117" s="98">
        <v>79.937421181519738</v>
      </c>
      <c r="X117" s="98">
        <v>84.702643278878725</v>
      </c>
      <c r="Y117" s="98">
        <v>105.1699338944377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1.477308106868551</v>
      </c>
      <c r="C118" s="122">
        <f t="shared" si="21"/>
        <v>1.5964750164488728</v>
      </c>
      <c r="D118" s="122">
        <f t="shared" si="21"/>
        <v>1.0240413837008056</v>
      </c>
      <c r="E118" s="122">
        <f t="shared" si="21"/>
        <v>1.1309068512907225</v>
      </c>
      <c r="F118" s="122">
        <f t="shared" si="21"/>
        <v>0.52145557848071833</v>
      </c>
      <c r="G118" s="122">
        <f t="shared" si="21"/>
        <v>0.42965992068025399</v>
      </c>
      <c r="H118" s="122">
        <f t="shared" si="21"/>
        <v>0.50926009801841798</v>
      </c>
      <c r="I118" s="122">
        <f t="shared" si="21"/>
        <v>1.3306422135415208</v>
      </c>
      <c r="J118" s="122">
        <f t="shared" si="21"/>
        <v>1.3276442158775255</v>
      </c>
      <c r="K118" s="122">
        <f t="shared" si="21"/>
        <v>1.5367037663199103</v>
      </c>
      <c r="L118" s="122">
        <f t="shared" si="21"/>
        <v>2.9299027252419672</v>
      </c>
      <c r="M118" s="122">
        <f t="shared" si="21"/>
        <v>2.6348407431186494</v>
      </c>
      <c r="N118" s="122">
        <f t="shared" si="21"/>
        <v>8.2313811863442492</v>
      </c>
      <c r="O118" s="122">
        <f t="shared" si="21"/>
        <v>3.4172056999295317</v>
      </c>
      <c r="P118" s="122">
        <f t="shared" si="21"/>
        <v>3.2052658756216452</v>
      </c>
      <c r="Q118" s="122">
        <f t="shared" si="21"/>
        <v>4.9404839706091472</v>
      </c>
      <c r="R118" s="122">
        <f t="shared" si="21"/>
        <v>4.2856356986684885</v>
      </c>
      <c r="S118" s="122">
        <f t="shared" si="21"/>
        <v>4.5076595079424706</v>
      </c>
      <c r="T118" s="122">
        <f t="shared" si="21"/>
        <v>4.1240016929543613</v>
      </c>
      <c r="U118" s="122">
        <f t="shared" si="21"/>
        <v>5.131715600863858</v>
      </c>
      <c r="V118" s="122">
        <f t="shared" si="21"/>
        <v>6.1470939248787921</v>
      </c>
      <c r="W118" s="122">
        <f t="shared" si="21"/>
        <v>7.3409104898185156</v>
      </c>
      <c r="X118" s="122">
        <f t="shared" si="21"/>
        <v>8.5362031923715094</v>
      </c>
      <c r="Y118" s="122">
        <f t="shared" si="21"/>
        <v>9.2128391964358514</v>
      </c>
      <c r="DA118" s="130" t="s">
        <v>1893</v>
      </c>
    </row>
    <row r="119" spans="1:105" ht="12" customHeight="1" x14ac:dyDescent="0.25">
      <c r="A119" s="97" t="s">
        <v>53</v>
      </c>
      <c r="B119" s="98">
        <v>1.477308106868551</v>
      </c>
      <c r="C119" s="98">
        <v>1.5964750164488728</v>
      </c>
      <c r="D119" s="98">
        <v>1.0240413837008056</v>
      </c>
      <c r="E119" s="98">
        <v>1.1309068512907225</v>
      </c>
      <c r="F119" s="98">
        <v>0.52145557848071833</v>
      </c>
      <c r="G119" s="98">
        <v>0.42965992068025399</v>
      </c>
      <c r="H119" s="98">
        <v>0.50926009801841798</v>
      </c>
      <c r="I119" s="98">
        <v>1.3306422135415208</v>
      </c>
      <c r="J119" s="98">
        <v>1.3276442158775255</v>
      </c>
      <c r="K119" s="98">
        <v>1.5367037663199103</v>
      </c>
      <c r="L119" s="98">
        <v>2.9299027252419672</v>
      </c>
      <c r="M119" s="98">
        <v>2.6348407431186494</v>
      </c>
      <c r="N119" s="98">
        <v>8.2313811863442492</v>
      </c>
      <c r="O119" s="98">
        <v>3.4172056999295317</v>
      </c>
      <c r="P119" s="98">
        <v>3.2052658756216452</v>
      </c>
      <c r="Q119" s="98">
        <v>4.9404839706091472</v>
      </c>
      <c r="R119" s="98">
        <v>4.2856356986684885</v>
      </c>
      <c r="S119" s="98">
        <v>4.5076595079424706</v>
      </c>
      <c r="T119" s="98">
        <v>4.1240016929543613</v>
      </c>
      <c r="U119" s="98">
        <v>5.131715600863858</v>
      </c>
      <c r="V119" s="98">
        <v>6.1470939248787921</v>
      </c>
      <c r="W119" s="98">
        <v>7.3409104898185156</v>
      </c>
      <c r="X119" s="98">
        <v>8.5362031923715094</v>
      </c>
      <c r="Y119" s="98">
        <v>9.2128391964358514</v>
      </c>
      <c r="DA119" s="63" t="s">
        <v>1894</v>
      </c>
    </row>
    <row r="120" spans="1:105" ht="12" customHeight="1" x14ac:dyDescent="0.25">
      <c r="A120" s="121" t="s">
        <v>55</v>
      </c>
      <c r="B120" s="122">
        <v>26.75220238793824</v>
      </c>
      <c r="C120" s="122">
        <v>23.634559116343105</v>
      </c>
      <c r="D120" s="122">
        <v>24.520002840712031</v>
      </c>
      <c r="E120" s="122">
        <v>20.495651662428749</v>
      </c>
      <c r="F120" s="122">
        <v>16.973333007967263</v>
      </c>
      <c r="G120" s="122">
        <v>16.93630744823886</v>
      </c>
      <c r="H120" s="122">
        <v>17.166305731017122</v>
      </c>
      <c r="I120" s="122">
        <v>17.356816237923905</v>
      </c>
      <c r="J120" s="122">
        <v>21.009896384787634</v>
      </c>
      <c r="K120" s="122">
        <v>23.092528852292379</v>
      </c>
      <c r="L120" s="122">
        <v>24.709350681469484</v>
      </c>
      <c r="M120" s="122">
        <v>25.678234564276515</v>
      </c>
      <c r="N120" s="122">
        <v>23.147707614973921</v>
      </c>
      <c r="O120" s="122">
        <v>21.966478341466853</v>
      </c>
      <c r="P120" s="122">
        <v>21.687152706345522</v>
      </c>
      <c r="Q120" s="122">
        <v>19.797468408616261</v>
      </c>
      <c r="R120" s="122">
        <v>19.250602091972652</v>
      </c>
      <c r="S120" s="122">
        <v>19.851617544128892</v>
      </c>
      <c r="T120" s="122">
        <v>20.167771462960271</v>
      </c>
      <c r="U120" s="122">
        <v>20.533508656603601</v>
      </c>
      <c r="V120" s="122">
        <v>22.467576502367052</v>
      </c>
      <c r="W120" s="122">
        <v>27.209474594927251</v>
      </c>
      <c r="X120" s="122">
        <v>31.188830048216605</v>
      </c>
      <c r="Y120" s="122">
        <v>37.20559449342187</v>
      </c>
      <c r="DA120" s="130" t="s">
        <v>1895</v>
      </c>
    </row>
    <row r="121" spans="1:105" ht="12" customHeight="1" x14ac:dyDescent="0.25">
      <c r="A121" s="97" t="s">
        <v>124</v>
      </c>
      <c r="B121" s="98">
        <v>0.18947549608057693</v>
      </c>
      <c r="C121" s="98">
        <v>0.18077124226895208</v>
      </c>
      <c r="D121" s="98">
        <v>0.15088952353894061</v>
      </c>
      <c r="E121" s="98">
        <v>0.13085098941558537</v>
      </c>
      <c r="F121" s="98">
        <v>0.10966527944110134</v>
      </c>
      <c r="G121" s="98">
        <v>0.10295428721235188</v>
      </c>
      <c r="H121" s="98">
        <v>0.10088866684698618</v>
      </c>
      <c r="I121" s="98">
        <v>9.8899516186623473E-2</v>
      </c>
      <c r="J121" s="98">
        <v>0.10278834874488189</v>
      </c>
      <c r="K121" s="98">
        <v>0.10831629750010273</v>
      </c>
      <c r="L121" s="98">
        <v>0.1098725363138508</v>
      </c>
      <c r="M121" s="98">
        <v>0.11125429719408023</v>
      </c>
      <c r="N121" s="98">
        <v>9.8888464703405538E-2</v>
      </c>
      <c r="O121" s="98">
        <v>8.7910815939999609E-2</v>
      </c>
      <c r="P121" s="98">
        <v>8.3930624861952463E-2</v>
      </c>
      <c r="Q121" s="98">
        <v>7.1824729473075E-2</v>
      </c>
      <c r="R121" s="98">
        <v>5.5193724065275451E-2</v>
      </c>
      <c r="S121" s="98">
        <v>4.8680889982700343E-2</v>
      </c>
      <c r="T121" s="98">
        <v>4.5181305330843122E-2</v>
      </c>
      <c r="U121" s="98">
        <v>4.3737263674050945E-2</v>
      </c>
      <c r="V121" s="98">
        <v>4.8592900054679318E-2</v>
      </c>
      <c r="W121" s="98">
        <v>5.6738032340449905E-2</v>
      </c>
      <c r="X121" s="98">
        <v>4.9615489861595009E-2</v>
      </c>
      <c r="Y121" s="98">
        <v>4.1091887626032102E-2</v>
      </c>
      <c r="DA121" s="63" t="s">
        <v>1896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7.8421335237557427E-5</v>
      </c>
      <c r="M122" s="98">
        <v>8.1933203709704815E-5</v>
      </c>
      <c r="N122" s="98">
        <v>7.9117299502903728E-5</v>
      </c>
      <c r="O122" s="98">
        <v>7.630219465388252E-5</v>
      </c>
      <c r="P122" s="98">
        <v>7.8189320810515366E-5</v>
      </c>
      <c r="Q122" s="98">
        <v>7.9269107160200313E-5</v>
      </c>
      <c r="R122" s="98">
        <v>7.4672240651451382E-5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1897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2.6806759662087108E-5</v>
      </c>
      <c r="M123" s="101">
        <v>2.7345389342208711E-5</v>
      </c>
      <c r="N123" s="101">
        <v>2.4759380445702056E-5</v>
      </c>
      <c r="O123" s="101">
        <v>2.554301426193091E-5</v>
      </c>
      <c r="P123" s="101">
        <v>2.7215809121414854E-5</v>
      </c>
      <c r="Q123" s="101">
        <v>2.5744818924532969E-5</v>
      </c>
      <c r="R123" s="101">
        <v>2.6026800923673006E-5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1898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5.1614575575470326E-5</v>
      </c>
      <c r="M124" s="104">
        <v>5.4587814367496104E-5</v>
      </c>
      <c r="N124" s="104">
        <v>5.4357919057201668E-5</v>
      </c>
      <c r="O124" s="104">
        <v>5.0759180391951613E-5</v>
      </c>
      <c r="P124" s="104">
        <v>5.0973511689100516E-5</v>
      </c>
      <c r="Q124" s="104">
        <v>5.352428823566734E-5</v>
      </c>
      <c r="R124" s="104">
        <v>4.8645439727778372E-5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1899</v>
      </c>
    </row>
    <row r="125" spans="1:105" ht="12" customHeight="1" x14ac:dyDescent="0.25">
      <c r="A125" s="106" t="s">
        <v>122</v>
      </c>
      <c r="B125" s="101">
        <v>26.562726891857665</v>
      </c>
      <c r="C125" s="101">
        <v>23.453787874074152</v>
      </c>
      <c r="D125" s="101">
        <v>24.369113317173092</v>
      </c>
      <c r="E125" s="101">
        <v>20.364800673013164</v>
      </c>
      <c r="F125" s="101">
        <v>16.86366772852616</v>
      </c>
      <c r="G125" s="101">
        <v>16.833353161026508</v>
      </c>
      <c r="H125" s="101">
        <v>17.065417064170134</v>
      </c>
      <c r="I125" s="101">
        <v>17.257916721737281</v>
      </c>
      <c r="J125" s="101">
        <v>20.907108036042754</v>
      </c>
      <c r="K125" s="101">
        <v>22.984212554792276</v>
      </c>
      <c r="L125" s="101">
        <v>23.176635726780486</v>
      </c>
      <c r="M125" s="101">
        <v>23.847281221546901</v>
      </c>
      <c r="N125" s="101">
        <v>21.356382957424643</v>
      </c>
      <c r="O125" s="101">
        <v>19.965567165355619</v>
      </c>
      <c r="P125" s="101">
        <v>19.572046208945476</v>
      </c>
      <c r="Q125" s="101">
        <v>17.815387055960581</v>
      </c>
      <c r="R125" s="101">
        <v>17.222568644552364</v>
      </c>
      <c r="S125" s="101">
        <v>17.714081444966141</v>
      </c>
      <c r="T125" s="101">
        <v>18.07496181490313</v>
      </c>
      <c r="U125" s="101">
        <v>18.307003986263695</v>
      </c>
      <c r="V125" s="101">
        <v>20.068868831103888</v>
      </c>
      <c r="W125" s="101">
        <v>24.362043312172371</v>
      </c>
      <c r="X125" s="101">
        <v>27.661873894722731</v>
      </c>
      <c r="Y125" s="101">
        <v>33.138680143329992</v>
      </c>
      <c r="DA125" s="131" t="s">
        <v>1900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1.4227639970399129</v>
      </c>
      <c r="M126" s="104">
        <v>1.7196171123318269</v>
      </c>
      <c r="N126" s="104">
        <v>1.6923570755463684</v>
      </c>
      <c r="O126" s="104">
        <v>1.9129240579765816</v>
      </c>
      <c r="P126" s="104">
        <v>2.0310976832172813</v>
      </c>
      <c r="Q126" s="104">
        <v>1.9101773540754436</v>
      </c>
      <c r="R126" s="104">
        <v>1.9727650511143624</v>
      </c>
      <c r="S126" s="104">
        <v>2.0888552091800485</v>
      </c>
      <c r="T126" s="104">
        <v>2.0476283427262985</v>
      </c>
      <c r="U126" s="104">
        <v>2.1827674066658558</v>
      </c>
      <c r="V126" s="104">
        <v>2.3501147712084847</v>
      </c>
      <c r="W126" s="104">
        <v>2.7906932504144262</v>
      </c>
      <c r="X126" s="104">
        <v>3.477340663632281</v>
      </c>
      <c r="Y126" s="104">
        <v>4.0258224624658494</v>
      </c>
      <c r="DA126" s="132" t="s">
        <v>1901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0.4927341922149775</v>
      </c>
      <c r="M127" s="98">
        <v>0.57648531508877687</v>
      </c>
      <c r="N127" s="98">
        <v>0.52883510617718721</v>
      </c>
      <c r="O127" s="98">
        <v>0.63925806199120994</v>
      </c>
      <c r="P127" s="98">
        <v>0.70554307677986006</v>
      </c>
      <c r="Q127" s="98">
        <v>0.6224089931252067</v>
      </c>
      <c r="R127" s="98">
        <v>0.69332599793701066</v>
      </c>
      <c r="S127" s="98">
        <v>0.78241954708031713</v>
      </c>
      <c r="T127" s="98">
        <v>0.72727362732735046</v>
      </c>
      <c r="U127" s="98">
        <v>0.77508017400577012</v>
      </c>
      <c r="V127" s="98">
        <v>0.8555396499725817</v>
      </c>
      <c r="W127" s="98">
        <v>1.0237975794512491</v>
      </c>
      <c r="X127" s="98">
        <v>1.2757038749922391</v>
      </c>
      <c r="Y127" s="98">
        <v>1.4635221717715372</v>
      </c>
      <c r="DA127" s="63" t="s">
        <v>1902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0.93002980482493536</v>
      </c>
      <c r="M128" s="98">
        <v>1.1431317972430499</v>
      </c>
      <c r="N128" s="98">
        <v>1.1635219693691812</v>
      </c>
      <c r="O128" s="98">
        <v>1.2736659959853716</v>
      </c>
      <c r="P128" s="98">
        <v>1.3255546064374213</v>
      </c>
      <c r="Q128" s="98">
        <v>1.2877683609502371</v>
      </c>
      <c r="R128" s="98">
        <v>1.2794390531773516</v>
      </c>
      <c r="S128" s="98">
        <v>1.3064356620997313</v>
      </c>
      <c r="T128" s="98">
        <v>1.3203547153989479</v>
      </c>
      <c r="U128" s="98">
        <v>1.4076872326600856</v>
      </c>
      <c r="V128" s="98">
        <v>1.4945751212359031</v>
      </c>
      <c r="W128" s="98">
        <v>1.7668956709631771</v>
      </c>
      <c r="X128" s="98">
        <v>2.2016367886400419</v>
      </c>
      <c r="Y128" s="98">
        <v>2.5623002906943122</v>
      </c>
      <c r="DA128" s="63" t="s">
        <v>1903</v>
      </c>
    </row>
    <row r="129" spans="1:105" ht="12" customHeight="1" x14ac:dyDescent="0.25">
      <c r="A129" s="121" t="s">
        <v>54</v>
      </c>
      <c r="B129" s="122">
        <v>17.036893004960287</v>
      </c>
      <c r="C129" s="122">
        <v>16.383735015874258</v>
      </c>
      <c r="D129" s="122">
        <v>14.793210317233154</v>
      </c>
      <c r="E129" s="122">
        <v>13.0791035269791</v>
      </c>
      <c r="F129" s="122">
        <v>11.695420609230576</v>
      </c>
      <c r="G129" s="122">
        <v>11.101427705045051</v>
      </c>
      <c r="H129" s="122">
        <v>11.16919726823054</v>
      </c>
      <c r="I129" s="122">
        <v>11.730280347597999</v>
      </c>
      <c r="J129" s="122">
        <v>12.907524655011908</v>
      </c>
      <c r="K129" s="122">
        <v>13.931186589861746</v>
      </c>
      <c r="L129" s="122">
        <v>14.022242122690157</v>
      </c>
      <c r="M129" s="122">
        <v>14.977318607569774</v>
      </c>
      <c r="N129" s="122">
        <v>13.569491599355116</v>
      </c>
      <c r="O129" s="122">
        <v>12.764772806366032</v>
      </c>
      <c r="P129" s="122">
        <v>12.308105537530066</v>
      </c>
      <c r="Q129" s="122">
        <v>12.806209528454838</v>
      </c>
      <c r="R129" s="122">
        <v>11.998582561020447</v>
      </c>
      <c r="S129" s="122">
        <v>12.074460971424887</v>
      </c>
      <c r="T129" s="122">
        <v>11.973634796229202</v>
      </c>
      <c r="U129" s="122">
        <v>12.169511578783155</v>
      </c>
      <c r="V129" s="122">
        <v>13.295811347055052</v>
      </c>
      <c r="W129" s="122">
        <v>16.065945490708959</v>
      </c>
      <c r="X129" s="122">
        <v>17.92490074270389</v>
      </c>
      <c r="Y129" s="122">
        <v>20.989160660489841</v>
      </c>
      <c r="DA129" s="130" t="s">
        <v>1904</v>
      </c>
    </row>
    <row r="130" spans="1:105" ht="12" customHeight="1" x14ac:dyDescent="0.25">
      <c r="A130" s="97" t="s">
        <v>50</v>
      </c>
      <c r="B130" s="98">
        <v>1.0617721008129035</v>
      </c>
      <c r="C130" s="98">
        <v>1.1745492370622685</v>
      </c>
      <c r="D130" s="98">
        <v>1.2885723073298962</v>
      </c>
      <c r="E130" s="98">
        <v>1.4132823611668082</v>
      </c>
      <c r="F130" s="98">
        <v>1.3687262013035828</v>
      </c>
      <c r="G130" s="98">
        <v>1.3511276066504099</v>
      </c>
      <c r="H130" s="98">
        <v>1.453447557451788</v>
      </c>
      <c r="I130" s="98">
        <v>1.3703790866809966</v>
      </c>
      <c r="J130" s="98">
        <v>1.3968478008390062</v>
      </c>
      <c r="K130" s="98">
        <v>1.6978739067188151</v>
      </c>
      <c r="L130" s="98">
        <v>1.5344386764712483</v>
      </c>
      <c r="M130" s="98">
        <v>1.9851486614101477</v>
      </c>
      <c r="N130" s="98">
        <v>1.7510295057686152</v>
      </c>
      <c r="O130" s="98">
        <v>1.6700387572951716</v>
      </c>
      <c r="P130" s="98">
        <v>1.5271192907295252</v>
      </c>
      <c r="Q130" s="98">
        <v>2.00911518572528</v>
      </c>
      <c r="R130" s="98">
        <v>1.5345137892307474</v>
      </c>
      <c r="S130" s="98">
        <v>1.3254993315659209</v>
      </c>
      <c r="T130" s="98">
        <v>1.2007951408748221</v>
      </c>
      <c r="U130" s="98">
        <v>1.0961837850225438</v>
      </c>
      <c r="V130" s="98">
        <v>1.1706254600961363</v>
      </c>
      <c r="W130" s="98">
        <v>1.3743578324146599</v>
      </c>
      <c r="X130" s="98">
        <v>1.2601929086407733</v>
      </c>
      <c r="Y130" s="98">
        <v>1.0507287816215534</v>
      </c>
      <c r="DA130" s="63" t="s">
        <v>1905</v>
      </c>
    </row>
    <row r="131" spans="1:105" ht="12" customHeight="1" x14ac:dyDescent="0.25">
      <c r="A131" s="109" t="s">
        <v>120</v>
      </c>
      <c r="B131" s="33">
        <v>15.975120904147385</v>
      </c>
      <c r="C131" s="33">
        <v>15.209185778811991</v>
      </c>
      <c r="D131" s="33">
        <v>13.504638009903257</v>
      </c>
      <c r="E131" s="33">
        <v>11.665821165812293</v>
      </c>
      <c r="F131" s="33">
        <v>10.326694407926993</v>
      </c>
      <c r="G131" s="33">
        <v>9.7503000983946411</v>
      </c>
      <c r="H131" s="33">
        <v>9.715749710778752</v>
      </c>
      <c r="I131" s="33">
        <v>10.359901260917002</v>
      </c>
      <c r="J131" s="33">
        <v>11.510676854172901</v>
      </c>
      <c r="K131" s="33">
        <v>12.23331268314293</v>
      </c>
      <c r="L131" s="33">
        <v>12.487803446218908</v>
      </c>
      <c r="M131" s="33">
        <v>12.992169946159626</v>
      </c>
      <c r="N131" s="33">
        <v>11.818462093586501</v>
      </c>
      <c r="O131" s="33">
        <v>11.09473404907086</v>
      </c>
      <c r="P131" s="33">
        <v>10.780986246800541</v>
      </c>
      <c r="Q131" s="33">
        <v>10.797094342729558</v>
      </c>
      <c r="R131" s="33">
        <v>10.4640687717897</v>
      </c>
      <c r="S131" s="33">
        <v>10.748961639858967</v>
      </c>
      <c r="T131" s="33">
        <v>10.77283965535438</v>
      </c>
      <c r="U131" s="33">
        <v>11.073327793760612</v>
      </c>
      <c r="V131" s="33">
        <v>12.125185886958915</v>
      </c>
      <c r="W131" s="33">
        <v>14.691587658294297</v>
      </c>
      <c r="X131" s="33">
        <v>16.664707834063119</v>
      </c>
      <c r="Y131" s="33">
        <v>19.938431878868286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0.60513281013084586</v>
      </c>
      <c r="C133" s="154">
        <f t="shared" si="22"/>
        <v>0.60706905538780098</v>
      </c>
      <c r="D133" s="154">
        <f t="shared" si="22"/>
        <v>0.60597400128118484</v>
      </c>
      <c r="E133" s="154">
        <f t="shared" si="22"/>
        <v>0.60667489794259755</v>
      </c>
      <c r="F133" s="154">
        <f t="shared" si="22"/>
        <v>0.60712854515434123</v>
      </c>
      <c r="G133" s="154">
        <f t="shared" si="22"/>
        <v>0.60742129298233394</v>
      </c>
      <c r="H133" s="154">
        <f t="shared" si="22"/>
        <v>0.61171394718868843</v>
      </c>
      <c r="I133" s="154">
        <f t="shared" si="22"/>
        <v>0.62480517813117054</v>
      </c>
      <c r="J133" s="154">
        <f t="shared" si="22"/>
        <v>0.63144599599233076</v>
      </c>
      <c r="K133" s="154">
        <f t="shared" si="22"/>
        <v>0.63963686948021614</v>
      </c>
      <c r="L133" s="154">
        <f t="shared" si="22"/>
        <v>0.65352733143735375</v>
      </c>
      <c r="M133" s="154">
        <f t="shared" si="22"/>
        <v>0.65928165503087488</v>
      </c>
      <c r="N133" s="154">
        <f t="shared" si="22"/>
        <v>0.69005463392072941</v>
      </c>
      <c r="O133" s="154">
        <f t="shared" si="22"/>
        <v>0.6810339316454348</v>
      </c>
      <c r="P133" s="154">
        <f t="shared" si="22"/>
        <v>0.68205395112924794</v>
      </c>
      <c r="Q133" s="154">
        <f t="shared" si="22"/>
        <v>0.69601636854130444</v>
      </c>
      <c r="R133" s="154">
        <f t="shared" ref="R133:V133" si="23">IF(R115=0,"",R115/R97)</f>
        <v>0.69707541387528094</v>
      </c>
      <c r="S133" s="154">
        <f t="shared" si="23"/>
        <v>0.70187758678440892</v>
      </c>
      <c r="T133" s="154">
        <f t="shared" si="23"/>
        <v>0.70683712108456376</v>
      </c>
      <c r="U133" s="154">
        <f t="shared" si="23"/>
        <v>0.72190531558112214</v>
      </c>
      <c r="V133" s="154">
        <f t="shared" si="23"/>
        <v>0.73947707067782187</v>
      </c>
      <c r="W133" s="154">
        <f t="shared" ref="W133:Y133" si="24">IF(W115=0,"",W115/W97)</f>
        <v>0.7658823399568061</v>
      </c>
      <c r="X133" s="154">
        <f t="shared" si="24"/>
        <v>0.79406016347240094</v>
      </c>
      <c r="Y133" s="154">
        <f t="shared" si="24"/>
        <v>0.81688293925323063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0.59901530269991221</v>
      </c>
      <c r="C134" s="155">
        <f t="shared" si="25"/>
        <v>0.59979932737330899</v>
      </c>
      <c r="D134" s="155">
        <f t="shared" si="25"/>
        <v>0.59995102746152285</v>
      </c>
      <c r="E134" s="155">
        <f t="shared" si="25"/>
        <v>0.60004244356358016</v>
      </c>
      <c r="F134" s="155">
        <f t="shared" si="25"/>
        <v>0.6000945941617627</v>
      </c>
      <c r="G134" s="155">
        <f t="shared" si="25"/>
        <v>0.60010282476043986</v>
      </c>
      <c r="H134" s="155">
        <f t="shared" si="25"/>
        <v>0.60370289022530199</v>
      </c>
      <c r="I134" s="155">
        <f t="shared" si="25"/>
        <v>0.61271549516073609</v>
      </c>
      <c r="J134" s="155">
        <f t="shared" si="25"/>
        <v>0.62446116993135381</v>
      </c>
      <c r="K134" s="155">
        <f t="shared" si="25"/>
        <v>0.63522684196214041</v>
      </c>
      <c r="L134" s="155">
        <f t="shared" si="25"/>
        <v>0.64513799251978232</v>
      </c>
      <c r="M134" s="155">
        <f t="shared" si="25"/>
        <v>0.65469518928699866</v>
      </c>
      <c r="N134" s="155">
        <f t="shared" si="25"/>
        <v>0.66487974838758057</v>
      </c>
      <c r="O134" s="155">
        <f t="shared" si="25"/>
        <v>0.67393326180361846</v>
      </c>
      <c r="P134" s="155">
        <f t="shared" si="25"/>
        <v>0.67418396392554414</v>
      </c>
      <c r="Q134" s="155">
        <f t="shared" si="25"/>
        <v>0.67449131054594358</v>
      </c>
      <c r="R134" s="155">
        <f t="shared" ref="R134:V134" si="26">IF(R116=0,"",R116/R98)</f>
        <v>0.67473880402280118</v>
      </c>
      <c r="S134" s="155">
        <f t="shared" si="26"/>
        <v>0.67512690498816508</v>
      </c>
      <c r="T134" s="155">
        <f t="shared" si="26"/>
        <v>0.67794399481285317</v>
      </c>
      <c r="U134" s="155">
        <f t="shared" si="26"/>
        <v>0.68594116180893838</v>
      </c>
      <c r="V134" s="155">
        <f t="shared" si="26"/>
        <v>0.69940924924666581</v>
      </c>
      <c r="W134" s="155">
        <f t="shared" ref="W134:Y134" si="27">IF(W116=0,"",W116/W98)</f>
        <v>0.72716352102129034</v>
      </c>
      <c r="X134" s="155">
        <f t="shared" si="27"/>
        <v>0.75811229224357624</v>
      </c>
      <c r="Y134" s="155">
        <f t="shared" si="27"/>
        <v>0.79170441446148165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0.59901530269991221</v>
      </c>
      <c r="C135" s="156">
        <f t="shared" si="28"/>
        <v>0.59979932737330899</v>
      </c>
      <c r="D135" s="156">
        <f t="shared" si="28"/>
        <v>0.59995102746152285</v>
      </c>
      <c r="E135" s="156">
        <f t="shared" si="28"/>
        <v>0.60004244356358016</v>
      </c>
      <c r="F135" s="156">
        <f t="shared" si="28"/>
        <v>0.6000945941617627</v>
      </c>
      <c r="G135" s="156">
        <f t="shared" si="28"/>
        <v>0.60010282476043986</v>
      </c>
      <c r="H135" s="156">
        <f t="shared" si="28"/>
        <v>0.60370289022530199</v>
      </c>
      <c r="I135" s="156">
        <f t="shared" si="28"/>
        <v>0.61271549516073609</v>
      </c>
      <c r="J135" s="156">
        <f t="shared" si="28"/>
        <v>0.62446116993135381</v>
      </c>
      <c r="K135" s="156">
        <f t="shared" si="28"/>
        <v>0.63522684196214041</v>
      </c>
      <c r="L135" s="156">
        <f t="shared" si="28"/>
        <v>0.64513799251978232</v>
      </c>
      <c r="M135" s="156">
        <f t="shared" si="28"/>
        <v>0.65469518928699866</v>
      </c>
      <c r="N135" s="156">
        <f t="shared" si="28"/>
        <v>0.66487974838758057</v>
      </c>
      <c r="O135" s="156">
        <f t="shared" si="28"/>
        <v>0.67393326180361846</v>
      </c>
      <c r="P135" s="156">
        <f t="shared" si="28"/>
        <v>0.67418396392554414</v>
      </c>
      <c r="Q135" s="156">
        <f t="shared" si="28"/>
        <v>0.67449131054594358</v>
      </c>
      <c r="R135" s="156">
        <f t="shared" ref="R135:V135" si="29">IF(R117=0,"",R117/R99)</f>
        <v>0.67473880402280118</v>
      </c>
      <c r="S135" s="156">
        <f t="shared" si="29"/>
        <v>0.67512690498816508</v>
      </c>
      <c r="T135" s="156">
        <f t="shared" si="29"/>
        <v>0.67794399481285317</v>
      </c>
      <c r="U135" s="156">
        <f t="shared" si="29"/>
        <v>0.68594116180893838</v>
      </c>
      <c r="V135" s="156">
        <f t="shared" si="29"/>
        <v>0.69940924924666581</v>
      </c>
      <c r="W135" s="156">
        <f t="shared" ref="W135:Y135" si="30">IF(W117=0,"",W117/W99)</f>
        <v>0.72716352102129034</v>
      </c>
      <c r="X135" s="156">
        <f t="shared" si="30"/>
        <v>0.75811229224357624</v>
      </c>
      <c r="Y135" s="156">
        <f t="shared" si="30"/>
        <v>0.79170441446148165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1.6278268451584426</v>
      </c>
      <c r="C136" s="155">
        <f t="shared" si="31"/>
        <v>1.7423583719446833</v>
      </c>
      <c r="D136" s="155">
        <f t="shared" si="31"/>
        <v>1.8219954250179888</v>
      </c>
      <c r="E136" s="155">
        <f t="shared" si="31"/>
        <v>1.862181546795628</v>
      </c>
      <c r="F136" s="155">
        <f t="shared" si="31"/>
        <v>1.903006334448371</v>
      </c>
      <c r="G136" s="155">
        <f t="shared" si="31"/>
        <v>1.9598243306151382</v>
      </c>
      <c r="H136" s="155">
        <f t="shared" si="31"/>
        <v>2.1005653599527578</v>
      </c>
      <c r="I136" s="155">
        <f t="shared" si="31"/>
        <v>2.3183235947842147</v>
      </c>
      <c r="J136" s="155">
        <f t="shared" si="31"/>
        <v>2.487906214019532</v>
      </c>
      <c r="K136" s="155">
        <f t="shared" si="31"/>
        <v>2.6720594513372871</v>
      </c>
      <c r="L136" s="155">
        <f t="shared" si="31"/>
        <v>2.7482906315060927</v>
      </c>
      <c r="M136" s="155">
        <f t="shared" si="31"/>
        <v>2.7981095687488651</v>
      </c>
      <c r="N136" s="155">
        <f t="shared" si="31"/>
        <v>2.8650400041321671</v>
      </c>
      <c r="O136" s="155">
        <f t="shared" si="31"/>
        <v>2.9112903956933991</v>
      </c>
      <c r="P136" s="155">
        <f t="shared" si="31"/>
        <v>2.9902665821833754</v>
      </c>
      <c r="Q136" s="155">
        <f t="shared" si="31"/>
        <v>3.0338118919091803</v>
      </c>
      <c r="R136" s="155">
        <f t="shared" ref="R136:V136" si="32">IF(R118=0,"",R118/R100)</f>
        <v>3.0919553819446839</v>
      </c>
      <c r="S136" s="155">
        <f t="shared" si="32"/>
        <v>3.2327600199959643</v>
      </c>
      <c r="T136" s="155">
        <f t="shared" si="32"/>
        <v>3.337575974858968</v>
      </c>
      <c r="U136" s="155">
        <f t="shared" si="32"/>
        <v>3.4255212056752762</v>
      </c>
      <c r="V136" s="155">
        <f t="shared" si="32"/>
        <v>3.4819641039459999</v>
      </c>
      <c r="W136" s="155">
        <f t="shared" ref="W136:Y136" si="33">IF(W118=0,"",W118/W100)</f>
        <v>3.5078142709717</v>
      </c>
      <c r="X136" s="155">
        <f t="shared" si="33"/>
        <v>3.5403088067880248</v>
      </c>
      <c r="Y136" s="155">
        <f t="shared" si="33"/>
        <v>3.566408640815347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1.6278268451584426</v>
      </c>
      <c r="C137" s="156">
        <f t="shared" si="34"/>
        <v>1.7423583719446833</v>
      </c>
      <c r="D137" s="156">
        <f t="shared" si="34"/>
        <v>1.8219954250179888</v>
      </c>
      <c r="E137" s="156">
        <f t="shared" si="34"/>
        <v>1.862181546795628</v>
      </c>
      <c r="F137" s="156">
        <f t="shared" si="34"/>
        <v>1.903006334448371</v>
      </c>
      <c r="G137" s="156">
        <f t="shared" si="34"/>
        <v>1.9598243306151382</v>
      </c>
      <c r="H137" s="156">
        <f t="shared" si="34"/>
        <v>2.1005653599527578</v>
      </c>
      <c r="I137" s="156">
        <f t="shared" si="34"/>
        <v>2.3183235947842147</v>
      </c>
      <c r="J137" s="156">
        <f t="shared" si="34"/>
        <v>2.487906214019532</v>
      </c>
      <c r="K137" s="156">
        <f t="shared" si="34"/>
        <v>2.6720594513372871</v>
      </c>
      <c r="L137" s="156">
        <f t="shared" si="34"/>
        <v>2.7482906315060927</v>
      </c>
      <c r="M137" s="156">
        <f t="shared" si="34"/>
        <v>2.7981095687488651</v>
      </c>
      <c r="N137" s="156">
        <f t="shared" si="34"/>
        <v>2.8650400041321671</v>
      </c>
      <c r="O137" s="156">
        <f t="shared" si="34"/>
        <v>2.9112903956933991</v>
      </c>
      <c r="P137" s="156">
        <f t="shared" si="34"/>
        <v>2.9902665821833754</v>
      </c>
      <c r="Q137" s="156">
        <f t="shared" si="34"/>
        <v>3.0338118919091803</v>
      </c>
      <c r="R137" s="156">
        <f t="shared" ref="R137:V137" si="35">IF(R119=0,"",R119/R101)</f>
        <v>3.0919553819446839</v>
      </c>
      <c r="S137" s="156">
        <f t="shared" si="35"/>
        <v>3.2327600199959643</v>
      </c>
      <c r="T137" s="156">
        <f t="shared" si="35"/>
        <v>3.337575974858968</v>
      </c>
      <c r="U137" s="156">
        <f t="shared" si="35"/>
        <v>3.4255212056752762</v>
      </c>
      <c r="V137" s="156">
        <f t="shared" si="35"/>
        <v>3.4819641039459999</v>
      </c>
      <c r="W137" s="156">
        <f t="shared" ref="W137:Y137" si="36">IF(W119=0,"",W119/W101)</f>
        <v>3.5078142709717</v>
      </c>
      <c r="X137" s="156">
        <f t="shared" si="36"/>
        <v>3.5403088067880248</v>
      </c>
      <c r="Y137" s="156">
        <f t="shared" si="36"/>
        <v>3.566408640815347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0.5585573021164153</v>
      </c>
      <c r="C138" s="155">
        <f t="shared" si="37"/>
        <v>0.56032588514282899</v>
      </c>
      <c r="D138" s="155">
        <f t="shared" si="37"/>
        <v>0.56229761027399672</v>
      </c>
      <c r="E138" s="155">
        <f t="shared" si="37"/>
        <v>0.56382193560605731</v>
      </c>
      <c r="F138" s="155">
        <f t="shared" si="37"/>
        <v>0.56629920847512993</v>
      </c>
      <c r="G138" s="155">
        <f t="shared" si="37"/>
        <v>0.57158747472464089</v>
      </c>
      <c r="H138" s="155">
        <f t="shared" si="37"/>
        <v>0.57839877234572401</v>
      </c>
      <c r="I138" s="155">
        <f t="shared" si="37"/>
        <v>0.58192415352904736</v>
      </c>
      <c r="J138" s="155">
        <f t="shared" si="37"/>
        <v>0.58351179043719748</v>
      </c>
      <c r="K138" s="155">
        <f t="shared" si="37"/>
        <v>0.58530075556643735</v>
      </c>
      <c r="L138" s="155">
        <f t="shared" si="37"/>
        <v>0.59597692621865916</v>
      </c>
      <c r="M138" s="155">
        <f t="shared" si="37"/>
        <v>0.59969703334792834</v>
      </c>
      <c r="N138" s="155">
        <f t="shared" si="37"/>
        <v>0.60446655824965501</v>
      </c>
      <c r="O138" s="155">
        <f t="shared" si="37"/>
        <v>0.61161981800964327</v>
      </c>
      <c r="P138" s="155">
        <f t="shared" si="37"/>
        <v>0.61789665970441332</v>
      </c>
      <c r="Q138" s="155">
        <f t="shared" si="37"/>
        <v>0.62689319753868233</v>
      </c>
      <c r="R138" s="155">
        <f t="shared" ref="R138:V138" si="38">IF(R120=0,"",R120/R102)</f>
        <v>0.63856527477041591</v>
      </c>
      <c r="S138" s="155">
        <f t="shared" si="38"/>
        <v>0.65083824090830711</v>
      </c>
      <c r="T138" s="155">
        <f t="shared" si="38"/>
        <v>0.66348057214580936</v>
      </c>
      <c r="U138" s="155">
        <f t="shared" si="38"/>
        <v>0.67822117744075094</v>
      </c>
      <c r="V138" s="155">
        <f t="shared" si="38"/>
        <v>0.69157184547558415</v>
      </c>
      <c r="W138" s="155">
        <f t="shared" ref="W138:Y138" si="39">IF(W120=0,"",W120/W102)</f>
        <v>0.70546482087400419</v>
      </c>
      <c r="X138" s="155">
        <f t="shared" si="39"/>
        <v>0.71795904284565104</v>
      </c>
      <c r="Y138" s="155">
        <f t="shared" si="39"/>
        <v>0.72925016236545215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0.49556538671916234</v>
      </c>
      <c r="C139" s="156">
        <f t="shared" si="40"/>
        <v>0.49706057105516555</v>
      </c>
      <c r="D139" s="156">
        <f t="shared" si="40"/>
        <v>0.49835115904047195</v>
      </c>
      <c r="E139" s="156">
        <f t="shared" si="40"/>
        <v>0.49977165842327814</v>
      </c>
      <c r="F139" s="156">
        <f t="shared" si="40"/>
        <v>0.50238555556638587</v>
      </c>
      <c r="G139" s="156">
        <f t="shared" si="40"/>
        <v>0.50898074509774971</v>
      </c>
      <c r="H139" s="156">
        <f t="shared" si="40"/>
        <v>0.51829122702384034</v>
      </c>
      <c r="I139" s="156">
        <f t="shared" si="40"/>
        <v>0.52309334850255407</v>
      </c>
      <c r="J139" s="156">
        <f t="shared" si="40"/>
        <v>0.52470106544424122</v>
      </c>
      <c r="K139" s="156">
        <f t="shared" si="40"/>
        <v>0.52706101224686119</v>
      </c>
      <c r="L139" s="156">
        <f t="shared" si="40"/>
        <v>0.52936310161710165</v>
      </c>
      <c r="M139" s="156">
        <f t="shared" si="40"/>
        <v>0.5331796806982223</v>
      </c>
      <c r="N139" s="156">
        <f t="shared" si="40"/>
        <v>0.5388248679762826</v>
      </c>
      <c r="O139" s="156">
        <f t="shared" si="40"/>
        <v>0.54858837947871497</v>
      </c>
      <c r="P139" s="156">
        <f t="shared" si="40"/>
        <v>0.55538845089083411</v>
      </c>
      <c r="Q139" s="156">
        <f t="shared" si="40"/>
        <v>0.56106046847198199</v>
      </c>
      <c r="R139" s="156">
        <f t="shared" ref="R139:V139" si="41">IF(R121=0,"",R121/R103)</f>
        <v>0.56890923142865879</v>
      </c>
      <c r="S139" s="156">
        <f t="shared" si="41"/>
        <v>0.58382935742851561</v>
      </c>
      <c r="T139" s="156">
        <f t="shared" si="41"/>
        <v>0.60800060785978804</v>
      </c>
      <c r="U139" s="156">
        <f t="shared" si="41"/>
        <v>0.64191055287775733</v>
      </c>
      <c r="V139" s="156">
        <f t="shared" si="41"/>
        <v>0.66900215982962319</v>
      </c>
      <c r="W139" s="156">
        <f t="shared" ref="W139:Y139" si="42">IF(W121=0,"",W121/W103)</f>
        <v>0.68861818550497067</v>
      </c>
      <c r="X139" s="156">
        <f t="shared" si="42"/>
        <v>0.69471790688192825</v>
      </c>
      <c r="Y139" s="156">
        <f t="shared" si="42"/>
        <v>0.69852198831759094</v>
      </c>
      <c r="DA139" s="63" t="s">
        <v>2064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>
        <f t="shared" si="43"/>
        <v>0.77477340758314828</v>
      </c>
      <c r="M140" s="156">
        <f t="shared" si="43"/>
        <v>0.77891903024551912</v>
      </c>
      <c r="N140" s="156">
        <f t="shared" si="43"/>
        <v>0.78980473713120491</v>
      </c>
      <c r="O140" s="156">
        <f t="shared" si="43"/>
        <v>0.77839878484811831</v>
      </c>
      <c r="P140" s="156">
        <f t="shared" si="43"/>
        <v>0.7715980517643054</v>
      </c>
      <c r="Q140" s="156">
        <f t="shared" si="43"/>
        <v>0.78357738502291741</v>
      </c>
      <c r="R140" s="156">
        <f t="shared" ref="R140:V140" si="44">IF(R122=0,"",R122/R104)</f>
        <v>0.7713594389029772</v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2065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>
        <f t="shared" si="46"/>
        <v>0.54041704662287104</v>
      </c>
      <c r="M141" s="157">
        <f t="shared" si="46"/>
        <v>0.54041704662287104</v>
      </c>
      <c r="N141" s="157">
        <f t="shared" si="46"/>
        <v>0.54041704662287104</v>
      </c>
      <c r="O141" s="157">
        <f t="shared" si="46"/>
        <v>0.54041704662287104</v>
      </c>
      <c r="P141" s="157">
        <f t="shared" si="46"/>
        <v>0.54041704662287104</v>
      </c>
      <c r="Q141" s="157">
        <f t="shared" si="46"/>
        <v>0.54041704662287104</v>
      </c>
      <c r="R141" s="157">
        <f t="shared" ref="R141:V141" si="47">IF(R123=0,"",R123/R105)</f>
        <v>0.54041704662287104</v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2066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0.55906420636669352</v>
      </c>
      <c r="C143" s="157">
        <f t="shared" si="52"/>
        <v>0.56087610928901277</v>
      </c>
      <c r="D143" s="157">
        <f t="shared" si="52"/>
        <v>0.56274471757531319</v>
      </c>
      <c r="E143" s="157">
        <f t="shared" si="52"/>
        <v>0.56428660704503086</v>
      </c>
      <c r="F143" s="157">
        <f t="shared" si="52"/>
        <v>0.56676810715775838</v>
      </c>
      <c r="G143" s="157">
        <f t="shared" si="52"/>
        <v>0.57201780610272446</v>
      </c>
      <c r="H143" s="157">
        <f t="shared" si="52"/>
        <v>0.57879560356849713</v>
      </c>
      <c r="I143" s="157">
        <f t="shared" si="52"/>
        <v>0.58229945284566864</v>
      </c>
      <c r="J143" s="157">
        <f t="shared" si="52"/>
        <v>0.58383351449283849</v>
      </c>
      <c r="K143" s="157">
        <f t="shared" si="52"/>
        <v>0.58560570514441901</v>
      </c>
      <c r="L143" s="157">
        <f t="shared" si="52"/>
        <v>0.5868693760982886</v>
      </c>
      <c r="M143" s="157">
        <f t="shared" si="52"/>
        <v>0.58887741817020889</v>
      </c>
      <c r="N143" s="157">
        <f t="shared" si="52"/>
        <v>0.5922731849944709</v>
      </c>
      <c r="O143" s="157">
        <f t="shared" si="52"/>
        <v>0.59752636649690216</v>
      </c>
      <c r="P143" s="157">
        <f t="shared" si="52"/>
        <v>0.60312691827655907</v>
      </c>
      <c r="Q143" s="157">
        <f t="shared" si="52"/>
        <v>0.61142817357911272</v>
      </c>
      <c r="R143" s="157">
        <f t="shared" ref="R143:V143" si="53">IF(R125=0,"",R125/R107)</f>
        <v>0.62300096279974548</v>
      </c>
      <c r="S143" s="157">
        <f t="shared" si="53"/>
        <v>0.63550268058056814</v>
      </c>
      <c r="T143" s="157">
        <f t="shared" si="53"/>
        <v>0.64790428254058097</v>
      </c>
      <c r="U143" s="157">
        <f t="shared" si="53"/>
        <v>0.66230370379378434</v>
      </c>
      <c r="V143" s="157">
        <f t="shared" si="53"/>
        <v>0.67667688716803609</v>
      </c>
      <c r="W143" s="157">
        <f t="shared" ref="W143:Y143" si="54">IF(W125=0,"",W125/W107)</f>
        <v>0.69137732423921305</v>
      </c>
      <c r="X143" s="157">
        <f t="shared" si="54"/>
        <v>0.7029120310266771</v>
      </c>
      <c r="Y143" s="157">
        <f t="shared" si="54"/>
        <v>0.71502945046985567</v>
      </c>
      <c r="DA143" s="131" t="s">
        <v>2068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>
        <f t="shared" si="55"/>
        <v>0.80811021962479523</v>
      </c>
      <c r="M144" s="158">
        <f t="shared" si="55"/>
        <v>0.81354257889302084</v>
      </c>
      <c r="N144" s="158">
        <f t="shared" si="55"/>
        <v>0.82454223932418191</v>
      </c>
      <c r="O144" s="158">
        <f t="shared" si="55"/>
        <v>0.81706934190854175</v>
      </c>
      <c r="P144" s="158">
        <f t="shared" si="55"/>
        <v>0.81368584019224188</v>
      </c>
      <c r="Q144" s="158">
        <f t="shared" si="55"/>
        <v>0.82518846963600612</v>
      </c>
      <c r="R144" s="158">
        <f t="shared" ref="R144:V144" si="56">IF(R126=0,"",R126/R108)</f>
        <v>0.82027517585211085</v>
      </c>
      <c r="S144" s="158">
        <f t="shared" si="56"/>
        <v>0.82105614544466821</v>
      </c>
      <c r="T144" s="158">
        <f t="shared" si="56"/>
        <v>0.84437002908278114</v>
      </c>
      <c r="U144" s="158">
        <f t="shared" si="56"/>
        <v>0.85065152410445588</v>
      </c>
      <c r="V144" s="158">
        <f t="shared" si="56"/>
        <v>0.85239169943168513</v>
      </c>
      <c r="W144" s="158">
        <f t="shared" ref="W144:Y144" si="57">IF(W126=0,"",W126/W108)</f>
        <v>0.85862099508433731</v>
      </c>
      <c r="X144" s="158">
        <f t="shared" si="57"/>
        <v>0.86580907995836764</v>
      </c>
      <c r="Y144" s="158">
        <f t="shared" si="57"/>
        <v>0.87247585365261193</v>
      </c>
      <c r="DA144" s="132" t="s">
        <v>2069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>
        <f t="shared" si="58"/>
        <v>0.59324355549207419</v>
      </c>
      <c r="M145" s="156">
        <f t="shared" si="58"/>
        <v>0.5939426327669477</v>
      </c>
      <c r="N145" s="156">
        <f t="shared" si="58"/>
        <v>0.59489271766205554</v>
      </c>
      <c r="O145" s="156">
        <f t="shared" si="58"/>
        <v>0.59881661480108594</v>
      </c>
      <c r="P145" s="156">
        <f t="shared" si="58"/>
        <v>0.60271157494220895</v>
      </c>
      <c r="Q145" s="156">
        <f t="shared" si="58"/>
        <v>0.60600486048238444</v>
      </c>
      <c r="R145" s="156">
        <f t="shared" ref="R145:V145" si="59">IF(R127=0,"",R127/R109)</f>
        <v>0.61598046461338085</v>
      </c>
      <c r="S145" s="156">
        <f t="shared" si="59"/>
        <v>0.63217036791916226</v>
      </c>
      <c r="T145" s="156">
        <f t="shared" si="59"/>
        <v>0.65835562731671937</v>
      </c>
      <c r="U145" s="156">
        <f t="shared" si="59"/>
        <v>0.66914883469256281</v>
      </c>
      <c r="V145" s="156">
        <f t="shared" si="59"/>
        <v>0.67765087173599237</v>
      </c>
      <c r="W145" s="156">
        <f t="shared" ref="W145:Y145" si="60">IF(W127=0,"",W127/W109)</f>
        <v>0.69021232726417503</v>
      </c>
      <c r="X145" s="156">
        <f t="shared" si="60"/>
        <v>0.70300132947905924</v>
      </c>
      <c r="Y145" s="156">
        <f t="shared" si="60"/>
        <v>0.71323461200794247</v>
      </c>
      <c r="DA145" s="63" t="s">
        <v>2070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0.7128886143893709</v>
      </c>
      <c r="C147" s="155">
        <f t="shared" si="64"/>
        <v>0.71219318448057123</v>
      </c>
      <c r="D147" s="155">
        <f t="shared" si="64"/>
        <v>0.71029131406489421</v>
      </c>
      <c r="E147" s="155">
        <f t="shared" si="64"/>
        <v>0.7071016099771541</v>
      </c>
      <c r="F147" s="155">
        <f t="shared" si="64"/>
        <v>0.70699837197105664</v>
      </c>
      <c r="G147" s="155">
        <f t="shared" si="64"/>
        <v>0.70978550371382199</v>
      </c>
      <c r="H147" s="155">
        <f t="shared" si="64"/>
        <v>0.71291169542794963</v>
      </c>
      <c r="I147" s="155">
        <f t="shared" si="64"/>
        <v>0.71830717436607239</v>
      </c>
      <c r="J147" s="155">
        <f t="shared" si="64"/>
        <v>0.7213821734302841</v>
      </c>
      <c r="K147" s="155">
        <f t="shared" si="64"/>
        <v>0.71980961828735979</v>
      </c>
      <c r="L147" s="155">
        <f t="shared" si="64"/>
        <v>0.7236864409613597</v>
      </c>
      <c r="M147" s="155">
        <f t="shared" si="64"/>
        <v>0.71994604664217943</v>
      </c>
      <c r="N147" s="155">
        <f t="shared" si="64"/>
        <v>0.72250588954846628</v>
      </c>
      <c r="O147" s="155">
        <f t="shared" si="64"/>
        <v>0.72454630679814935</v>
      </c>
      <c r="P147" s="155">
        <f t="shared" si="64"/>
        <v>0.72835524124583617</v>
      </c>
      <c r="Q147" s="155">
        <f t="shared" si="64"/>
        <v>0.72428527708528145</v>
      </c>
      <c r="R147" s="155">
        <f t="shared" ref="R147:V147" si="65">IF(R129=0,"",R129/R111)</f>
        <v>0.73669485488348874</v>
      </c>
      <c r="S147" s="155">
        <f t="shared" si="65"/>
        <v>0.74912365451599117</v>
      </c>
      <c r="T147" s="155">
        <f t="shared" si="65"/>
        <v>0.76202566207578759</v>
      </c>
      <c r="U147" s="155">
        <f t="shared" si="65"/>
        <v>0.77743436029450097</v>
      </c>
      <c r="V147" s="155">
        <f t="shared" si="65"/>
        <v>0.79180511530201902</v>
      </c>
      <c r="W147" s="155">
        <f t="shared" ref="W147:Y147" si="66">IF(W129=0,"",W129/W111)</f>
        <v>0.80858830321690556</v>
      </c>
      <c r="X147" s="155">
        <f t="shared" si="66"/>
        <v>0.82636317309653151</v>
      </c>
      <c r="Y147" s="155">
        <f t="shared" si="66"/>
        <v>0.84560821636448724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0.56075323087468321</v>
      </c>
      <c r="C148" s="156">
        <f t="shared" si="67"/>
        <v>0.56189304135677198</v>
      </c>
      <c r="D148" s="156">
        <f t="shared" si="67"/>
        <v>0.56348451556640777</v>
      </c>
      <c r="E148" s="156">
        <f t="shared" si="67"/>
        <v>0.56428718409436573</v>
      </c>
      <c r="F148" s="156">
        <f t="shared" si="67"/>
        <v>0.56520701980924037</v>
      </c>
      <c r="G148" s="156">
        <f t="shared" si="67"/>
        <v>0.56654119385712332</v>
      </c>
      <c r="H148" s="156">
        <f t="shared" si="67"/>
        <v>0.56804976533085472</v>
      </c>
      <c r="I148" s="156">
        <f t="shared" si="67"/>
        <v>0.5688509994029014</v>
      </c>
      <c r="J148" s="156">
        <f t="shared" si="67"/>
        <v>0.56954417278707092</v>
      </c>
      <c r="K148" s="156">
        <f t="shared" si="67"/>
        <v>0.57029188256755314</v>
      </c>
      <c r="L148" s="156">
        <f t="shared" si="67"/>
        <v>0.57092278772568616</v>
      </c>
      <c r="M148" s="156">
        <f t="shared" si="67"/>
        <v>0.57136495569937074</v>
      </c>
      <c r="N148" s="156">
        <f t="shared" si="67"/>
        <v>0.57171796487250659</v>
      </c>
      <c r="O148" s="156">
        <f t="shared" si="67"/>
        <v>0.57209070534158102</v>
      </c>
      <c r="P148" s="156">
        <f t="shared" si="67"/>
        <v>0.57235340359286924</v>
      </c>
      <c r="Q148" s="156">
        <f t="shared" si="67"/>
        <v>0.57277617975987505</v>
      </c>
      <c r="R148" s="156">
        <f t="shared" ref="R148:V148" si="68">IF(R130=0,"",R130/R112)</f>
        <v>0.573932729514818</v>
      </c>
      <c r="S148" s="156">
        <f t="shared" si="68"/>
        <v>0.57545886975778759</v>
      </c>
      <c r="T148" s="156">
        <f t="shared" si="68"/>
        <v>0.57775078722893447</v>
      </c>
      <c r="U148" s="156">
        <f t="shared" si="68"/>
        <v>0.58181094449115067</v>
      </c>
      <c r="V148" s="156">
        <f t="shared" si="68"/>
        <v>0.58669665853610464</v>
      </c>
      <c r="W148" s="156">
        <f t="shared" ref="W148:Y148" si="69">IF(W130=0,"",W130/W112)</f>
        <v>0.59302945621019465</v>
      </c>
      <c r="X148" s="156">
        <f t="shared" si="69"/>
        <v>0.59711006065283101</v>
      </c>
      <c r="Y148" s="156">
        <f t="shared" si="69"/>
        <v>0.60030696408670337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0.72597952868371163</v>
      </c>
      <c r="C149" s="159">
        <f t="shared" si="70"/>
        <v>0.72721540288167497</v>
      </c>
      <c r="D149" s="159">
        <f t="shared" si="70"/>
        <v>0.72839884673193733</v>
      </c>
      <c r="E149" s="159">
        <f t="shared" si="70"/>
        <v>0.72946778041945393</v>
      </c>
      <c r="F149" s="159">
        <f t="shared" si="70"/>
        <v>0.73131491790052983</v>
      </c>
      <c r="G149" s="159">
        <f t="shared" si="70"/>
        <v>0.7355570596153963</v>
      </c>
      <c r="H149" s="159">
        <f t="shared" si="70"/>
        <v>0.7411877738498438</v>
      </c>
      <c r="I149" s="159">
        <f t="shared" si="70"/>
        <v>0.74416979209286782</v>
      </c>
      <c r="J149" s="159">
        <f t="shared" si="70"/>
        <v>0.7455006181050523</v>
      </c>
      <c r="K149" s="159">
        <f t="shared" si="70"/>
        <v>0.74699104670120409</v>
      </c>
      <c r="L149" s="159">
        <f t="shared" si="70"/>
        <v>0.74828871992471147</v>
      </c>
      <c r="M149" s="159">
        <f t="shared" si="70"/>
        <v>0.74973598765117933</v>
      </c>
      <c r="N149" s="159">
        <f t="shared" si="70"/>
        <v>0.75188711213371129</v>
      </c>
      <c r="O149" s="159">
        <f t="shared" si="70"/>
        <v>0.75482480358401849</v>
      </c>
      <c r="P149" s="159">
        <f t="shared" si="70"/>
        <v>0.7576050321881308</v>
      </c>
      <c r="Q149" s="159">
        <f t="shared" si="70"/>
        <v>0.76178100976950536</v>
      </c>
      <c r="R149" s="159">
        <f t="shared" ref="R149:V149" si="71">IF(R131=0,"",R131/R113)</f>
        <v>0.76866154914958262</v>
      </c>
      <c r="S149" s="159">
        <f t="shared" si="71"/>
        <v>0.77807937512433378</v>
      </c>
      <c r="T149" s="159">
        <f t="shared" si="71"/>
        <v>0.79011587913093029</v>
      </c>
      <c r="U149" s="159">
        <f t="shared" si="71"/>
        <v>0.80420195152276175</v>
      </c>
      <c r="V149" s="159">
        <f t="shared" si="71"/>
        <v>0.81946365249812358</v>
      </c>
      <c r="W149" s="159">
        <f t="shared" ref="W149:Y149" si="72">IF(W131=0,"",W131/W113)</f>
        <v>0.83705076598949868</v>
      </c>
      <c r="X149" s="159">
        <f t="shared" si="72"/>
        <v>0.85107284114957171</v>
      </c>
      <c r="Y149" s="159">
        <f t="shared" si="72"/>
        <v>0.86421835023075566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6.012414085413412</v>
      </c>
      <c r="C151" s="117">
        <f t="shared" si="73"/>
        <v>6.4832132963684348</v>
      </c>
      <c r="D151" s="117">
        <f t="shared" si="73"/>
        <v>6.8413100683185908</v>
      </c>
      <c r="E151" s="117">
        <f t="shared" si="73"/>
        <v>7.3083816749786674</v>
      </c>
      <c r="F151" s="117">
        <f t="shared" si="73"/>
        <v>6.9743434754487286</v>
      </c>
      <c r="G151" s="117">
        <f t="shared" si="73"/>
        <v>6.8349062818980446</v>
      </c>
      <c r="H151" s="117">
        <f t="shared" si="73"/>
        <v>7.2739122636630054</v>
      </c>
      <c r="I151" s="117">
        <f t="shared" si="73"/>
        <v>6.8638355523155727</v>
      </c>
      <c r="J151" s="117">
        <f t="shared" si="73"/>
        <v>6.9969165252318684</v>
      </c>
      <c r="K151" s="117">
        <f t="shared" si="73"/>
        <v>8.4083127919064822</v>
      </c>
      <c r="L151" s="117">
        <f t="shared" si="73"/>
        <v>7.6488824381432909</v>
      </c>
      <c r="M151" s="117">
        <f t="shared" si="73"/>
        <v>9.7302993791198737</v>
      </c>
      <c r="N151" s="117">
        <f t="shared" si="73"/>
        <v>8.5763646894952306</v>
      </c>
      <c r="O151" s="117">
        <f t="shared" si="73"/>
        <v>8.1355927037726499</v>
      </c>
      <c r="P151" s="117">
        <f t="shared" si="73"/>
        <v>7.4482565452570828</v>
      </c>
      <c r="Q151" s="117">
        <f t="shared" si="73"/>
        <v>9.6051633334861819</v>
      </c>
      <c r="R151" s="117">
        <f t="shared" ref="R151:V151" si="74">R152+R154+R156+R165</f>
        <v>7.3199561881134168</v>
      </c>
      <c r="S151" s="117">
        <f t="shared" si="74"/>
        <v>6.3055118312275837</v>
      </c>
      <c r="T151" s="117">
        <f t="shared" si="74"/>
        <v>5.6871754986559466</v>
      </c>
      <c r="U151" s="117">
        <f t="shared" si="74"/>
        <v>5.1575272502917615</v>
      </c>
      <c r="V151" s="117">
        <f t="shared" si="74"/>
        <v>5.4631700563817578</v>
      </c>
      <c r="W151" s="117">
        <f t="shared" ref="W151:Y151" si="75">W152+W154+W156+W165</f>
        <v>6.3402637396057102</v>
      </c>
      <c r="X151" s="117">
        <f t="shared" si="75"/>
        <v>5.7643110932475787</v>
      </c>
      <c r="Y151" s="117">
        <f t="shared" si="75"/>
        <v>4.7795301679572999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1.0100983519546418</v>
      </c>
      <c r="C156" s="122">
        <v>0.96079692142201201</v>
      </c>
      <c r="D156" s="122">
        <v>0.79989906521129706</v>
      </c>
      <c r="E156" s="122">
        <v>0.69169870332135397</v>
      </c>
      <c r="F156" s="122">
        <v>0.5766915396336505</v>
      </c>
      <c r="G156" s="122">
        <v>0.53438549049412432</v>
      </c>
      <c r="H156" s="122">
        <v>0.51425686775462409</v>
      </c>
      <c r="I156" s="122">
        <v>0.49948970809039489</v>
      </c>
      <c r="J156" s="122">
        <v>0.51753951919157581</v>
      </c>
      <c r="K156" s="122">
        <v>0.54293081233564267</v>
      </c>
      <c r="L156" s="122">
        <v>0.54846742421713268</v>
      </c>
      <c r="M156" s="122">
        <v>0.5513915200981464</v>
      </c>
      <c r="N156" s="122">
        <v>0.48497346959515991</v>
      </c>
      <c r="O156" s="122">
        <v>0.42348239229312573</v>
      </c>
      <c r="P156" s="122">
        <v>0.39937409436340132</v>
      </c>
      <c r="Q156" s="122">
        <v>0.33832764693686901</v>
      </c>
      <c r="R156" s="122">
        <v>0.25643295013191864</v>
      </c>
      <c r="S156" s="122">
        <v>0.22028460906756556</v>
      </c>
      <c r="T156" s="122">
        <v>0.19632080908538388</v>
      </c>
      <c r="U156" s="122">
        <v>0.18000669914890841</v>
      </c>
      <c r="V156" s="122">
        <v>0.19189200192488115</v>
      </c>
      <c r="W156" s="122">
        <v>0.21767440077082936</v>
      </c>
      <c r="X156" s="122">
        <v>0.18867760942186482</v>
      </c>
      <c r="Y156" s="122">
        <v>0.15541308627601536</v>
      </c>
      <c r="DA156" s="130" t="s">
        <v>2231</v>
      </c>
    </row>
    <row r="157" spans="1:105" ht="12" customHeight="1" x14ac:dyDescent="0.25">
      <c r="A157" s="97" t="s">
        <v>124</v>
      </c>
      <c r="B157" s="98">
        <v>1.0100983519546418</v>
      </c>
      <c r="C157" s="98">
        <v>0.96079692142201201</v>
      </c>
      <c r="D157" s="98">
        <v>0.79989906521129706</v>
      </c>
      <c r="E157" s="98">
        <v>0.69169870332135397</v>
      </c>
      <c r="F157" s="98">
        <v>0.5766915396336505</v>
      </c>
      <c r="G157" s="98">
        <v>0.53438549049412432</v>
      </c>
      <c r="H157" s="98">
        <v>0.51425686775462409</v>
      </c>
      <c r="I157" s="98">
        <v>0.49948970809039489</v>
      </c>
      <c r="J157" s="98">
        <v>0.51753951919157581</v>
      </c>
      <c r="K157" s="98">
        <v>0.54293081233564267</v>
      </c>
      <c r="L157" s="98">
        <v>0.54833637728581097</v>
      </c>
      <c r="M157" s="98">
        <v>0.55125784003370493</v>
      </c>
      <c r="N157" s="98">
        <v>0.48485243143651124</v>
      </c>
      <c r="O157" s="98">
        <v>0.42335752327956616</v>
      </c>
      <c r="P157" s="98">
        <v>0.39924104776195607</v>
      </c>
      <c r="Q157" s="98">
        <v>0.33820179138550727</v>
      </c>
      <c r="R157" s="98">
        <v>0.25630571608960384</v>
      </c>
      <c r="S157" s="98">
        <v>0.22028460906756556</v>
      </c>
      <c r="T157" s="98">
        <v>0.19632080908538388</v>
      </c>
      <c r="U157" s="98">
        <v>0.18000669914890841</v>
      </c>
      <c r="V157" s="98">
        <v>0.19189200192488115</v>
      </c>
      <c r="W157" s="98">
        <v>0.21767440077082936</v>
      </c>
      <c r="X157" s="98">
        <v>0.18867760942186482</v>
      </c>
      <c r="Y157" s="98">
        <v>0.15541308627601536</v>
      </c>
      <c r="DA157" s="63" t="s">
        <v>2232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1.310469313217416E-4</v>
      </c>
      <c r="M158" s="98">
        <v>1.3368006444146649E-4</v>
      </c>
      <c r="N158" s="98">
        <v>1.2103815864868203E-4</v>
      </c>
      <c r="O158" s="98">
        <v>1.2486901355957883E-4</v>
      </c>
      <c r="P158" s="98">
        <v>1.330466014452266E-4</v>
      </c>
      <c r="Q158" s="98">
        <v>1.2585555136175198E-4</v>
      </c>
      <c r="R158" s="98">
        <v>1.2723404231482061E-4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2233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1.310469313217416E-4</v>
      </c>
      <c r="M159" s="101">
        <v>1.3368006444146649E-4</v>
      </c>
      <c r="N159" s="101">
        <v>1.2103815864868203E-4</v>
      </c>
      <c r="O159" s="101">
        <v>1.2486901355957883E-4</v>
      </c>
      <c r="P159" s="101">
        <v>1.330466014452266E-4</v>
      </c>
      <c r="Q159" s="101">
        <v>1.2585555136175198E-4</v>
      </c>
      <c r="R159" s="101">
        <v>1.2723404231482061E-4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5.0023157334587705</v>
      </c>
      <c r="C165" s="122">
        <v>5.522416374946423</v>
      </c>
      <c r="D165" s="122">
        <v>6.0414110031072941</v>
      </c>
      <c r="E165" s="122">
        <v>6.6166829716573137</v>
      </c>
      <c r="F165" s="122">
        <v>6.3976519358150785</v>
      </c>
      <c r="G165" s="122">
        <v>6.3005207914039199</v>
      </c>
      <c r="H165" s="122">
        <v>6.7596553959083812</v>
      </c>
      <c r="I165" s="122">
        <v>6.3643458442251779</v>
      </c>
      <c r="J165" s="122">
        <v>6.4793770060402922</v>
      </c>
      <c r="K165" s="122">
        <v>7.8653819795708388</v>
      </c>
      <c r="L165" s="122">
        <v>7.1004150139261579</v>
      </c>
      <c r="M165" s="122">
        <v>9.1789078590217272</v>
      </c>
      <c r="N165" s="122">
        <v>8.0913912199000713</v>
      </c>
      <c r="O165" s="122">
        <v>7.7121103114795249</v>
      </c>
      <c r="P165" s="122">
        <v>7.0488824508936814</v>
      </c>
      <c r="Q165" s="122">
        <v>9.2668356865493138</v>
      </c>
      <c r="R165" s="122">
        <v>7.0635232379814985</v>
      </c>
      <c r="S165" s="122">
        <v>6.0852272221600181</v>
      </c>
      <c r="T165" s="122">
        <v>5.490854689570563</v>
      </c>
      <c r="U165" s="122">
        <v>4.9775205511428533</v>
      </c>
      <c r="V165" s="122">
        <v>5.2712780544568769</v>
      </c>
      <c r="W165" s="122">
        <v>6.1225893388348807</v>
      </c>
      <c r="X165" s="122">
        <v>5.5756334838257136</v>
      </c>
      <c r="Y165" s="122">
        <v>4.6241170816812849</v>
      </c>
      <c r="DA165" s="130" t="s">
        <v>2240</v>
      </c>
    </row>
    <row r="166" spans="1:105" ht="12" customHeight="1" x14ac:dyDescent="0.25">
      <c r="A166" s="97" t="s">
        <v>50</v>
      </c>
      <c r="B166" s="98">
        <v>5.0023157334587705</v>
      </c>
      <c r="C166" s="98">
        <v>5.522416374946423</v>
      </c>
      <c r="D166" s="98">
        <v>6.0414110031072941</v>
      </c>
      <c r="E166" s="98">
        <v>6.6166829716573137</v>
      </c>
      <c r="F166" s="98">
        <v>6.3976519358150785</v>
      </c>
      <c r="G166" s="98">
        <v>6.3005207914039199</v>
      </c>
      <c r="H166" s="98">
        <v>6.7596553959083812</v>
      </c>
      <c r="I166" s="98">
        <v>6.3643458442251779</v>
      </c>
      <c r="J166" s="98">
        <v>6.4793770060402922</v>
      </c>
      <c r="K166" s="98">
        <v>7.8653819795708388</v>
      </c>
      <c r="L166" s="98">
        <v>7.1004150139261579</v>
      </c>
      <c r="M166" s="98">
        <v>9.1789078590217272</v>
      </c>
      <c r="N166" s="98">
        <v>8.0913912199000713</v>
      </c>
      <c r="O166" s="98">
        <v>7.7121103114795249</v>
      </c>
      <c r="P166" s="98">
        <v>7.0488824508936814</v>
      </c>
      <c r="Q166" s="98">
        <v>9.2668356865493138</v>
      </c>
      <c r="R166" s="98">
        <v>7.0635232379814985</v>
      </c>
      <c r="S166" s="98">
        <v>6.0852272221600181</v>
      </c>
      <c r="T166" s="98">
        <v>5.490854689570563</v>
      </c>
      <c r="U166" s="98">
        <v>4.9775205511428533</v>
      </c>
      <c r="V166" s="98">
        <v>5.2712780544568769</v>
      </c>
      <c r="W166" s="98">
        <v>6.1225893388348807</v>
      </c>
      <c r="X166" s="98">
        <v>5.5756334838257136</v>
      </c>
      <c r="Y166" s="98">
        <v>4.6241170816812849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7454.9493839719999</v>
      </c>
      <c r="C169" s="117">
        <f t="shared" si="78"/>
        <v>7616.7211808055145</v>
      </c>
      <c r="D169" s="117">
        <f t="shared" si="78"/>
        <v>6826.6822080040347</v>
      </c>
      <c r="E169" s="117">
        <f t="shared" si="78"/>
        <v>7678.2323957816516</v>
      </c>
      <c r="F169" s="117">
        <f t="shared" si="78"/>
        <v>6624.6187456016996</v>
      </c>
      <c r="G169" s="117">
        <f t="shared" si="78"/>
        <v>7090.571874229624</v>
      </c>
      <c r="H169" s="117">
        <f t="shared" si="78"/>
        <v>7432.4571039907396</v>
      </c>
      <c r="I169" s="117">
        <f t="shared" si="78"/>
        <v>6464.8144530398422</v>
      </c>
      <c r="J169" s="117">
        <f t="shared" si="78"/>
        <v>7252.4784649788144</v>
      </c>
      <c r="K169" s="117">
        <f t="shared" si="78"/>
        <v>7250.449859203939</v>
      </c>
      <c r="L169" s="117">
        <f t="shared" si="78"/>
        <v>7646.7611714271879</v>
      </c>
      <c r="M169" s="117">
        <f t="shared" si="78"/>
        <v>8337.0145523032497</v>
      </c>
      <c r="N169" s="117">
        <f t="shared" si="78"/>
        <v>7754.9809150087158</v>
      </c>
      <c r="O169" s="117">
        <f t="shared" si="78"/>
        <v>7149.8105585047269</v>
      </c>
      <c r="P169" s="117">
        <f t="shared" si="78"/>
        <v>7358.8231705287681</v>
      </c>
      <c r="Q169" s="117">
        <f t="shared" si="78"/>
        <v>6596.1355583557151</v>
      </c>
      <c r="R169" s="117">
        <f t="shared" ref="R169:V169" si="79">R170+R172+R174+R183</f>
        <v>6832.2275296788666</v>
      </c>
      <c r="S169" s="117">
        <f t="shared" si="79"/>
        <v>7223.3511156709756</v>
      </c>
      <c r="T169" s="117">
        <f t="shared" si="79"/>
        <v>6953.8761844732453</v>
      </c>
      <c r="U169" s="117">
        <f t="shared" si="79"/>
        <v>6978.546006920873</v>
      </c>
      <c r="V169" s="117">
        <f t="shared" si="79"/>
        <v>7121.1686260510651</v>
      </c>
      <c r="W169" s="117">
        <f t="shared" ref="W169:Y169" si="80">W170+W172+W174+W183</f>
        <v>6882.0293661509968</v>
      </c>
      <c r="X169" s="117">
        <f t="shared" si="80"/>
        <v>6387.7925596802779</v>
      </c>
      <c r="Y169" s="117">
        <f t="shared" si="80"/>
        <v>6349.0847472473297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5524.2835086143587</v>
      </c>
      <c r="C170" s="122">
        <f t="shared" si="81"/>
        <v>5756.4221825112172</v>
      </c>
      <c r="D170" s="122">
        <f t="shared" si="81"/>
        <v>4836.7141813441858</v>
      </c>
      <c r="E170" s="122">
        <f t="shared" si="81"/>
        <v>5703.4628028835796</v>
      </c>
      <c r="F170" s="122">
        <f t="shared" si="81"/>
        <v>4664.9210362756585</v>
      </c>
      <c r="G170" s="122">
        <f t="shared" si="81"/>
        <v>5070.6975339572791</v>
      </c>
      <c r="H170" s="122">
        <f t="shared" si="81"/>
        <v>5380.5437833597343</v>
      </c>
      <c r="I170" s="122">
        <f t="shared" si="81"/>
        <v>4418.573136554267</v>
      </c>
      <c r="J170" s="122">
        <f t="shared" si="81"/>
        <v>5053.8977878003243</v>
      </c>
      <c r="K170" s="122">
        <f t="shared" si="81"/>
        <v>4986.2705378140699</v>
      </c>
      <c r="L170" s="122">
        <f t="shared" si="81"/>
        <v>5345.8193130138607</v>
      </c>
      <c r="M170" s="122">
        <f t="shared" si="81"/>
        <v>5918.6562954151123</v>
      </c>
      <c r="N170" s="122">
        <f t="shared" si="81"/>
        <v>5455.5835263117606</v>
      </c>
      <c r="O170" s="122">
        <f t="shared" si="81"/>
        <v>4979.7120581628396</v>
      </c>
      <c r="P170" s="122">
        <f t="shared" si="81"/>
        <v>5198.143653257539</v>
      </c>
      <c r="Q170" s="122">
        <f t="shared" si="81"/>
        <v>4351.7464481606303</v>
      </c>
      <c r="R170" s="122">
        <f t="shared" si="81"/>
        <v>4599.8123927144579</v>
      </c>
      <c r="S170" s="122">
        <f t="shared" si="81"/>
        <v>4914.3796582757896</v>
      </c>
      <c r="T170" s="122">
        <f t="shared" si="81"/>
        <v>4671.4911040445577</v>
      </c>
      <c r="U170" s="122">
        <f t="shared" si="81"/>
        <v>4733.76435784982</v>
      </c>
      <c r="V170" s="122">
        <f t="shared" si="81"/>
        <v>4775.5248506840999</v>
      </c>
      <c r="W170" s="122">
        <f t="shared" si="81"/>
        <v>4438.2040960257782</v>
      </c>
      <c r="X170" s="122">
        <f t="shared" si="81"/>
        <v>3981.0928218990584</v>
      </c>
      <c r="Y170" s="122">
        <f t="shared" si="81"/>
        <v>3992.2271131019661</v>
      </c>
      <c r="DA170" s="130" t="s">
        <v>2395</v>
      </c>
    </row>
    <row r="171" spans="1:105" ht="12" customHeight="1" x14ac:dyDescent="0.25">
      <c r="A171" s="97" t="s">
        <v>53</v>
      </c>
      <c r="B171" s="98">
        <v>5524.2835086143587</v>
      </c>
      <c r="C171" s="98">
        <v>5756.4221825112172</v>
      </c>
      <c r="D171" s="98">
        <v>4836.7141813441858</v>
      </c>
      <c r="E171" s="98">
        <v>5703.4628028835796</v>
      </c>
      <c r="F171" s="98">
        <v>4664.9210362756585</v>
      </c>
      <c r="G171" s="98">
        <v>5070.6975339572791</v>
      </c>
      <c r="H171" s="98">
        <v>5380.5437833597343</v>
      </c>
      <c r="I171" s="98">
        <v>4418.573136554267</v>
      </c>
      <c r="J171" s="98">
        <v>5053.8977878003243</v>
      </c>
      <c r="K171" s="98">
        <v>4986.2705378140699</v>
      </c>
      <c r="L171" s="98">
        <v>5345.8193130138607</v>
      </c>
      <c r="M171" s="98">
        <v>5918.6562954151123</v>
      </c>
      <c r="N171" s="98">
        <v>5455.5835263117606</v>
      </c>
      <c r="O171" s="98">
        <v>4979.7120581628396</v>
      </c>
      <c r="P171" s="98">
        <v>5198.143653257539</v>
      </c>
      <c r="Q171" s="98">
        <v>4351.7464481606303</v>
      </c>
      <c r="R171" s="98">
        <v>4599.8123927144579</v>
      </c>
      <c r="S171" s="98">
        <v>4914.3796582757896</v>
      </c>
      <c r="T171" s="98">
        <v>4671.4911040445577</v>
      </c>
      <c r="U171" s="98">
        <v>4733.76435784982</v>
      </c>
      <c r="V171" s="98">
        <v>4775.5248506840999</v>
      </c>
      <c r="W171" s="98">
        <v>4438.2040960257782</v>
      </c>
      <c r="X171" s="98">
        <v>3981.0928218990584</v>
      </c>
      <c r="Y171" s="98">
        <v>3992.2271131019661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24.100661728677224</v>
      </c>
      <c r="C172" s="122">
        <f t="shared" si="82"/>
        <v>25.78694536189429</v>
      </c>
      <c r="D172" s="122">
        <f t="shared" si="82"/>
        <v>17.208021883727792</v>
      </c>
      <c r="E172" s="122">
        <f t="shared" si="82"/>
        <v>21.626072721929354</v>
      </c>
      <c r="F172" s="122">
        <f t="shared" si="82"/>
        <v>11.476902978309127</v>
      </c>
      <c r="G172" s="122">
        <f t="shared" si="82"/>
        <v>9.7345400305716954</v>
      </c>
      <c r="H172" s="122">
        <f t="shared" si="82"/>
        <v>10.912078027033971</v>
      </c>
      <c r="I172" s="122">
        <f t="shared" si="82"/>
        <v>25.132684865244766</v>
      </c>
      <c r="J172" s="122">
        <f t="shared" si="82"/>
        <v>21.554252133958201</v>
      </c>
      <c r="K172" s="122">
        <f t="shared" si="82"/>
        <v>21.927603298076374</v>
      </c>
      <c r="L172" s="122">
        <f t="shared" si="82"/>
        <v>39.626735121881595</v>
      </c>
      <c r="M172" s="122">
        <f t="shared" si="82"/>
        <v>35.271323090969013</v>
      </c>
      <c r="N172" s="122">
        <f t="shared" si="82"/>
        <v>110.19877974701679</v>
      </c>
      <c r="O172" s="122">
        <f t="shared" si="82"/>
        <v>46.561294213226475</v>
      </c>
      <c r="P172" s="122">
        <f t="shared" si="82"/>
        <v>43.642108068945127</v>
      </c>
      <c r="Q172" s="122">
        <f t="shared" si="82"/>
        <v>71.820287007214176</v>
      </c>
      <c r="R172" s="122">
        <f t="shared" si="82"/>
        <v>64.706761677564742</v>
      </c>
      <c r="S172" s="122">
        <f t="shared" si="82"/>
        <v>67.054421780910872</v>
      </c>
      <c r="T172" s="122">
        <f t="shared" si="82"/>
        <v>59.565976645904101</v>
      </c>
      <c r="U172" s="122">
        <f t="shared" si="82"/>
        <v>70.906159752471979</v>
      </c>
      <c r="V172" s="122">
        <f t="shared" si="82"/>
        <v>81.125135697435439</v>
      </c>
      <c r="W172" s="122">
        <f t="shared" si="82"/>
        <v>84.489464623470994</v>
      </c>
      <c r="X172" s="122">
        <f t="shared" si="82"/>
        <v>85.913710796574662</v>
      </c>
      <c r="Y172" s="122">
        <f t="shared" si="82"/>
        <v>77.633486914570298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24.100661728677224</v>
      </c>
      <c r="C173" s="98">
        <f>RES_hhdet_fech!C165</f>
        <v>25.78694536189429</v>
      </c>
      <c r="D173" s="98">
        <f>RES_hhdet_fech!D165</f>
        <v>17.208021883727792</v>
      </c>
      <c r="E173" s="98">
        <f>RES_hhdet_fech!E165</f>
        <v>21.626072721929354</v>
      </c>
      <c r="F173" s="98">
        <f>RES_hhdet_fech!F165</f>
        <v>11.476902978309127</v>
      </c>
      <c r="G173" s="98">
        <f>RES_hhdet_fech!G165</f>
        <v>9.7345400305716954</v>
      </c>
      <c r="H173" s="98">
        <f>RES_hhdet_fech!H165</f>
        <v>10.912078027033971</v>
      </c>
      <c r="I173" s="98">
        <f>RES_hhdet_fech!I165</f>
        <v>25.132684865244766</v>
      </c>
      <c r="J173" s="98">
        <f>RES_hhdet_fech!J165</f>
        <v>21.554252133958201</v>
      </c>
      <c r="K173" s="98">
        <f>RES_hhdet_fech!K165</f>
        <v>21.927603298076374</v>
      </c>
      <c r="L173" s="98">
        <f>RES_hhdet_fech!L165</f>
        <v>39.626735121881595</v>
      </c>
      <c r="M173" s="98">
        <f>RES_hhdet_fech!M165</f>
        <v>35.271323090969013</v>
      </c>
      <c r="N173" s="98">
        <f>RES_hhdet_fech!N165</f>
        <v>110.19877974701679</v>
      </c>
      <c r="O173" s="98">
        <f>RES_hhdet_fech!O165</f>
        <v>46.561294213226475</v>
      </c>
      <c r="P173" s="98">
        <f>RES_hhdet_fech!P165</f>
        <v>43.642108068945127</v>
      </c>
      <c r="Q173" s="98">
        <f>RES_hhdet_fech!Q165</f>
        <v>71.820287007214176</v>
      </c>
      <c r="R173" s="98">
        <f>RES_hhdet_fech!R165</f>
        <v>64.706761677564742</v>
      </c>
      <c r="S173" s="98">
        <f>RES_hhdet_fech!S165</f>
        <v>67.054421780910872</v>
      </c>
      <c r="T173" s="98">
        <f>RES_hhdet_fech!T165</f>
        <v>59.565976645904101</v>
      </c>
      <c r="U173" s="98">
        <f>RES_hhdet_fech!U165</f>
        <v>70.906159752471979</v>
      </c>
      <c r="V173" s="98">
        <f>RES_hhdet_fech!V165</f>
        <v>81.125135697435439</v>
      </c>
      <c r="W173" s="98">
        <f>RES_hhdet_fech!W165</f>
        <v>84.489464623470994</v>
      </c>
      <c r="X173" s="98">
        <f>RES_hhdet_fech!X165</f>
        <v>85.913710796574662</v>
      </c>
      <c r="Y173" s="98">
        <f>RES_hhdet_fech!Y165</f>
        <v>77.633486914570298</v>
      </c>
      <c r="DA173" s="63" t="s">
        <v>2398</v>
      </c>
    </row>
    <row r="174" spans="1:105" ht="12" customHeight="1" x14ac:dyDescent="0.25">
      <c r="A174" s="121" t="s">
        <v>55</v>
      </c>
      <c r="B174" s="122">
        <v>1271.9144459443417</v>
      </c>
      <c r="C174" s="122">
        <v>1187.0857164999707</v>
      </c>
      <c r="D174" s="122">
        <v>1335.1037090599257</v>
      </c>
      <c r="E174" s="122">
        <v>1294.4718357673601</v>
      </c>
      <c r="F174" s="122">
        <v>1255.3614950372073</v>
      </c>
      <c r="G174" s="122">
        <v>1315.6602752137228</v>
      </c>
      <c r="H174" s="122">
        <v>1335.8370767057661</v>
      </c>
      <c r="I174" s="122">
        <v>1306.0365348084922</v>
      </c>
      <c r="J174" s="122">
        <v>1454.318506522553</v>
      </c>
      <c r="K174" s="122">
        <v>1504.3176002570576</v>
      </c>
      <c r="L174" s="122">
        <v>1541.0957924764491</v>
      </c>
      <c r="M174" s="122">
        <v>1603.8559464579459</v>
      </c>
      <c r="N174" s="122">
        <v>1468.8264051030653</v>
      </c>
      <c r="O174" s="122">
        <v>1424.6833090355831</v>
      </c>
      <c r="P174" s="122">
        <v>1429.0198382492281</v>
      </c>
      <c r="Q174" s="122">
        <v>1392.7795850995117</v>
      </c>
      <c r="R174" s="122">
        <v>1407.3646954171863</v>
      </c>
      <c r="S174" s="122">
        <v>1466.8058108669804</v>
      </c>
      <c r="T174" s="122">
        <v>1465.3463719690608</v>
      </c>
      <c r="U174" s="122">
        <v>1432.9791272053717</v>
      </c>
      <c r="V174" s="122">
        <v>1492.8934120691365</v>
      </c>
      <c r="W174" s="122">
        <v>1557.1627787607415</v>
      </c>
      <c r="X174" s="122">
        <v>1547.8835777066549</v>
      </c>
      <c r="Y174" s="122">
        <v>1533.269226566121</v>
      </c>
      <c r="DA174" s="130" t="s">
        <v>2399</v>
      </c>
    </row>
    <row r="175" spans="1:105" ht="12" customHeight="1" x14ac:dyDescent="0.25">
      <c r="A175" s="97" t="s">
        <v>124</v>
      </c>
      <c r="B175" s="98">
        <v>1404.0537673469826</v>
      </c>
      <c r="C175" s="98">
        <v>1455.9739545640286</v>
      </c>
      <c r="D175" s="98">
        <v>1384.1597692399243</v>
      </c>
      <c r="E175" s="98">
        <v>1428.8993932327633</v>
      </c>
      <c r="F175" s="98">
        <v>1446.55382938203</v>
      </c>
      <c r="G175" s="98">
        <v>1468.4537951386601</v>
      </c>
      <c r="H175" s="98">
        <v>1490.3575307785484</v>
      </c>
      <c r="I175" s="98">
        <v>1515.3999606394277</v>
      </c>
      <c r="J175" s="98">
        <v>1584.3559966542664</v>
      </c>
      <c r="K175" s="98">
        <v>1659.7785100554511</v>
      </c>
      <c r="L175" s="98">
        <v>1710.7564445214778</v>
      </c>
      <c r="M175" s="98">
        <v>1775.2290843268515</v>
      </c>
      <c r="N175" s="98">
        <v>1696.6688118965587</v>
      </c>
      <c r="O175" s="98">
        <v>1606.635772748534</v>
      </c>
      <c r="P175" s="98">
        <v>1627.3447649965924</v>
      </c>
      <c r="Q175" s="98">
        <v>1634.2769922731641</v>
      </c>
      <c r="R175" s="98">
        <v>1518.5797980754801</v>
      </c>
      <c r="S175" s="98">
        <v>1554.0597237147706</v>
      </c>
      <c r="T175" s="98">
        <v>1565.6525781274631</v>
      </c>
      <c r="U175" s="98">
        <v>1467.4491070815511</v>
      </c>
      <c r="V175" s="98">
        <v>1567.2426742021687</v>
      </c>
      <c r="W175" s="98">
        <v>1717.2807378976981</v>
      </c>
      <c r="X175" s="98">
        <v>1622.2528433794666</v>
      </c>
      <c r="Y175" s="98">
        <v>1449.4850030667487</v>
      </c>
      <c r="DA175" s="63" t="s">
        <v>2400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1177.1701505061183</v>
      </c>
      <c r="M176" s="98">
        <v>1223.3404527855912</v>
      </c>
      <c r="N176" s="98">
        <v>1165.0147814521335</v>
      </c>
      <c r="O176" s="98">
        <v>1140.0255769898238</v>
      </c>
      <c r="P176" s="98">
        <v>1178.5174922967067</v>
      </c>
      <c r="Q176" s="98">
        <v>1176.5267016303269</v>
      </c>
      <c r="R176" s="98">
        <v>1125.8540635886523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2401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576.89263656339836</v>
      </c>
      <c r="M177" s="101">
        <v>588.48417169161155</v>
      </c>
      <c r="N177" s="101">
        <v>532.832182816878</v>
      </c>
      <c r="O177" s="101">
        <v>549.69630903142638</v>
      </c>
      <c r="P177" s="101">
        <v>585.69555135246776</v>
      </c>
      <c r="Q177" s="101">
        <v>554.03922944951557</v>
      </c>
      <c r="R177" s="101">
        <v>560.10759955458968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2402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600.27751394271991</v>
      </c>
      <c r="M178" s="104">
        <v>634.85628109397976</v>
      </c>
      <c r="N178" s="104">
        <v>632.18259863525543</v>
      </c>
      <c r="O178" s="104">
        <v>590.32926795839728</v>
      </c>
      <c r="P178" s="104">
        <v>592.82194094423903</v>
      </c>
      <c r="Q178" s="104">
        <v>622.4874721808111</v>
      </c>
      <c r="R178" s="104">
        <v>565.74646403406246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2403</v>
      </c>
    </row>
    <row r="179" spans="1:105" ht="12" customHeight="1" x14ac:dyDescent="0.25">
      <c r="A179" s="106" t="s">
        <v>122</v>
      </c>
      <c r="B179" s="101">
        <v>1270.9519064273484</v>
      </c>
      <c r="C179" s="101">
        <v>1185.182109631528</v>
      </c>
      <c r="D179" s="101">
        <v>1334.7729519753434</v>
      </c>
      <c r="E179" s="101">
        <v>1293.58894308668</v>
      </c>
      <c r="F179" s="101">
        <v>1254.1453954609754</v>
      </c>
      <c r="G179" s="101">
        <v>1314.7199893389543</v>
      </c>
      <c r="H179" s="101">
        <v>1334.9233240060198</v>
      </c>
      <c r="I179" s="101">
        <v>1304.8864780947411</v>
      </c>
      <c r="J179" s="101">
        <v>1453.6658158807334</v>
      </c>
      <c r="K179" s="101">
        <v>1503.5801949672036</v>
      </c>
      <c r="L179" s="101">
        <v>1565.2889115316068</v>
      </c>
      <c r="M179" s="101">
        <v>1633.6011561699077</v>
      </c>
      <c r="N179" s="101">
        <v>1499.0148471885152</v>
      </c>
      <c r="O179" s="101">
        <v>1458.2977042628397</v>
      </c>
      <c r="P179" s="101">
        <v>1463.9946309468671</v>
      </c>
      <c r="Q179" s="101">
        <v>1428.1020594862832</v>
      </c>
      <c r="R179" s="101">
        <v>1442.998693396029</v>
      </c>
      <c r="S179" s="101">
        <v>1502.5612124831857</v>
      </c>
      <c r="T179" s="101">
        <v>1500.5913589034583</v>
      </c>
      <c r="U179" s="101">
        <v>1467.5087142990444</v>
      </c>
      <c r="V179" s="101">
        <v>1525.6310432981954</v>
      </c>
      <c r="W179" s="101">
        <v>1588.4814781395762</v>
      </c>
      <c r="X179" s="101">
        <v>1580.9541242726589</v>
      </c>
      <c r="Y179" s="101">
        <v>1563.7682382349453</v>
      </c>
      <c r="DA179" s="131" t="s">
        <v>2404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1134.5219434674098</v>
      </c>
      <c r="M180" s="104">
        <v>1180.7296249233136</v>
      </c>
      <c r="N180" s="104">
        <v>1075.4348147183252</v>
      </c>
      <c r="O180" s="104">
        <v>1065.8071285543747</v>
      </c>
      <c r="P180" s="104">
        <v>1084.2776554279017</v>
      </c>
      <c r="Q180" s="104">
        <v>1055.540564518571</v>
      </c>
      <c r="R180" s="104">
        <v>1093.6965716852208</v>
      </c>
      <c r="S180" s="104">
        <v>1161.7705279664112</v>
      </c>
      <c r="T180" s="104">
        <v>1151.8553108772414</v>
      </c>
      <c r="U180" s="104">
        <v>1142.6473096651171</v>
      </c>
      <c r="V180" s="104">
        <v>1211.6871388305976</v>
      </c>
      <c r="W180" s="104">
        <v>1280.4400458199032</v>
      </c>
      <c r="X180" s="104">
        <v>1283.7205770429464</v>
      </c>
      <c r="Y180" s="104">
        <v>1282.9007305933242</v>
      </c>
      <c r="DA180" s="132" t="s">
        <v>2405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535.21749809318567</v>
      </c>
      <c r="M181" s="98">
        <v>542.17905806756585</v>
      </c>
      <c r="N181" s="98">
        <v>465.7862066914924</v>
      </c>
      <c r="O181" s="98">
        <v>485.98423219433761</v>
      </c>
      <c r="P181" s="98">
        <v>508.48770723685027</v>
      </c>
      <c r="Q181" s="98">
        <v>468.3323293548284</v>
      </c>
      <c r="R181" s="98">
        <v>511.86048079397989</v>
      </c>
      <c r="S181" s="98">
        <v>565.18474383652779</v>
      </c>
      <c r="T181" s="98">
        <v>524.70704295444114</v>
      </c>
      <c r="U181" s="98">
        <v>515.79880042451521</v>
      </c>
      <c r="V181" s="98">
        <v>554.84896250994052</v>
      </c>
      <c r="W181" s="98">
        <v>584.35940311465117</v>
      </c>
      <c r="X181" s="98">
        <v>580.01487012589917</v>
      </c>
      <c r="Y181" s="98">
        <v>570.50406837064065</v>
      </c>
      <c r="DA181" s="63" t="s">
        <v>2406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599.3044453742242</v>
      </c>
      <c r="M182" s="98">
        <v>638.55056685574777</v>
      </c>
      <c r="N182" s="98">
        <v>609.64860802683268</v>
      </c>
      <c r="O182" s="98">
        <v>579.82289636003725</v>
      </c>
      <c r="P182" s="98">
        <v>575.78994819105139</v>
      </c>
      <c r="Q182" s="98">
        <v>587.20823516374264</v>
      </c>
      <c r="R182" s="98">
        <v>581.83609089124104</v>
      </c>
      <c r="S182" s="98">
        <v>596.58578412988356</v>
      </c>
      <c r="T182" s="98">
        <v>627.1482679228003</v>
      </c>
      <c r="U182" s="98">
        <v>626.84850924060174</v>
      </c>
      <c r="V182" s="98">
        <v>656.83817632065734</v>
      </c>
      <c r="W182" s="98">
        <v>696.08064270525222</v>
      </c>
      <c r="X182" s="98">
        <v>703.70570691704745</v>
      </c>
      <c r="Y182" s="98">
        <v>712.39666222268352</v>
      </c>
      <c r="DA182" s="63" t="s">
        <v>2407</v>
      </c>
    </row>
    <row r="183" spans="1:105" ht="12" customHeight="1" x14ac:dyDescent="0.25">
      <c r="A183" s="121" t="s">
        <v>54</v>
      </c>
      <c r="B183" s="122">
        <v>634.65076768462222</v>
      </c>
      <c r="C183" s="122">
        <v>647.42633643243198</v>
      </c>
      <c r="D183" s="122">
        <v>637.65629571619456</v>
      </c>
      <c r="E183" s="122">
        <v>658.6716844087822</v>
      </c>
      <c r="F183" s="122">
        <v>692.85931131052462</v>
      </c>
      <c r="G183" s="122">
        <v>694.47952502805015</v>
      </c>
      <c r="H183" s="122">
        <v>705.16416589820551</v>
      </c>
      <c r="I183" s="122">
        <v>715.07209681183724</v>
      </c>
      <c r="J183" s="122">
        <v>722.70791852197931</v>
      </c>
      <c r="K183" s="122">
        <v>737.93411783473596</v>
      </c>
      <c r="L183" s="122">
        <v>720.21933081499765</v>
      </c>
      <c r="M183" s="122">
        <v>779.230987339222</v>
      </c>
      <c r="N183" s="122">
        <v>720.37220384687294</v>
      </c>
      <c r="O183" s="122">
        <v>698.85389709307753</v>
      </c>
      <c r="P183" s="122">
        <v>688.0175709530555</v>
      </c>
      <c r="Q183" s="122">
        <v>779.78923808835862</v>
      </c>
      <c r="R183" s="122">
        <v>760.34367986965731</v>
      </c>
      <c r="S183" s="122">
        <v>775.11122474729484</v>
      </c>
      <c r="T183" s="122">
        <v>757.47273181372248</v>
      </c>
      <c r="U183" s="122">
        <v>740.89636211320931</v>
      </c>
      <c r="V183" s="122">
        <v>771.62522760039337</v>
      </c>
      <c r="W183" s="122">
        <v>802.17302674100711</v>
      </c>
      <c r="X183" s="122">
        <v>772.9024492779904</v>
      </c>
      <c r="Y183" s="122">
        <v>745.95492066467227</v>
      </c>
      <c r="DA183" s="130" t="s">
        <v>2408</v>
      </c>
    </row>
    <row r="184" spans="1:105" ht="12" customHeight="1" x14ac:dyDescent="0.25">
      <c r="A184" s="97" t="s">
        <v>50</v>
      </c>
      <c r="B184" s="98">
        <v>758.22441547433482</v>
      </c>
      <c r="C184" s="98">
        <v>809.46592588418378</v>
      </c>
      <c r="D184" s="98">
        <v>777.52959309864434</v>
      </c>
      <c r="E184" s="98">
        <v>894.34285640109545</v>
      </c>
      <c r="F184" s="98">
        <v>921.0123837233574</v>
      </c>
      <c r="G184" s="98">
        <v>904.33806854464058</v>
      </c>
      <c r="H184" s="98">
        <v>953.23840646733765</v>
      </c>
      <c r="I184" s="98">
        <v>899.45160857799465</v>
      </c>
      <c r="J184" s="98">
        <v>833.26243569190558</v>
      </c>
      <c r="K184" s="98">
        <v>930.45050487765411</v>
      </c>
      <c r="L184" s="98">
        <v>811.28866530327832</v>
      </c>
      <c r="M184" s="98">
        <v>1015.5889252528173</v>
      </c>
      <c r="N184" s="98">
        <v>917.96481670996002</v>
      </c>
      <c r="O184" s="98">
        <v>874.71013918861036</v>
      </c>
      <c r="P184" s="98">
        <v>812.95451660953859</v>
      </c>
      <c r="Q184" s="98">
        <v>1173.059322494609</v>
      </c>
      <c r="R184" s="98">
        <v>985.8260519333686</v>
      </c>
      <c r="S184" s="98">
        <v>969.6766367820486</v>
      </c>
      <c r="T184" s="98">
        <v>990.40194304770125</v>
      </c>
      <c r="U184" s="98">
        <v>956.81231197641193</v>
      </c>
      <c r="V184" s="98">
        <v>1048.4878540425784</v>
      </c>
      <c r="W184" s="98">
        <v>1162.7593468790835</v>
      </c>
      <c r="X184" s="98">
        <v>1089.6280577910643</v>
      </c>
      <c r="Y184" s="98">
        <v>955.91508994930859</v>
      </c>
      <c r="DA184" s="63" t="s">
        <v>2409</v>
      </c>
    </row>
    <row r="185" spans="1:105" ht="12" customHeight="1" x14ac:dyDescent="0.25">
      <c r="A185" s="109" t="s">
        <v>120</v>
      </c>
      <c r="B185" s="33">
        <v>625.87359829984791</v>
      </c>
      <c r="C185" s="33">
        <v>634.72690873108775</v>
      </c>
      <c r="D185" s="33">
        <v>623.81468629812048</v>
      </c>
      <c r="E185" s="33">
        <v>632.56641953034489</v>
      </c>
      <c r="F185" s="33">
        <v>664.62422249250051</v>
      </c>
      <c r="G185" s="33">
        <v>666.64685102024112</v>
      </c>
      <c r="H185" s="33">
        <v>671.07501988240881</v>
      </c>
      <c r="I185" s="33">
        <v>690.57556059742979</v>
      </c>
      <c r="J185" s="33">
        <v>707.7913556091213</v>
      </c>
      <c r="K185" s="33">
        <v>711.18339041220463</v>
      </c>
      <c r="L185" s="33">
        <v>707.43035551232595</v>
      </c>
      <c r="M185" s="33">
        <v>744.49190696047401</v>
      </c>
      <c r="N185" s="33">
        <v>691.37464644722388</v>
      </c>
      <c r="O185" s="33">
        <v>672.02100999331401</v>
      </c>
      <c r="P185" s="33">
        <v>668.74764895775934</v>
      </c>
      <c r="Q185" s="33">
        <v>720.04783494799119</v>
      </c>
      <c r="R185" s="33">
        <v>727.65609378806187</v>
      </c>
      <c r="S185" s="33">
        <v>750.01931207604355</v>
      </c>
      <c r="T185" s="33">
        <v>731.25644677428659</v>
      </c>
      <c r="U185" s="33">
        <v>718.70434918845046</v>
      </c>
      <c r="V185" s="33">
        <v>745.09398277599712</v>
      </c>
      <c r="W185" s="33">
        <v>770.61823541344768</v>
      </c>
      <c r="X185" s="33">
        <v>749.42322627132796</v>
      </c>
      <c r="Y185" s="33">
        <v>733.72840631801057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4511.2344701061938</v>
      </c>
      <c r="C187" s="117">
        <f t="shared" si="83"/>
        <v>4623.8757323838599</v>
      </c>
      <c r="D187" s="117">
        <f t="shared" si="83"/>
        <v>4136.7919330592786</v>
      </c>
      <c r="E187" s="117">
        <f t="shared" si="83"/>
        <v>4658.19085509038</v>
      </c>
      <c r="F187" s="117">
        <f t="shared" si="83"/>
        <v>4021.9951412193368</v>
      </c>
      <c r="G187" s="117">
        <f t="shared" si="83"/>
        <v>4306.9643358287294</v>
      </c>
      <c r="H187" s="117">
        <f t="shared" si="83"/>
        <v>4546.5376723927839</v>
      </c>
      <c r="I187" s="117">
        <f t="shared" si="83"/>
        <v>4039.2495459165229</v>
      </c>
      <c r="J187" s="117">
        <f t="shared" si="83"/>
        <v>4579.5484877314784</v>
      </c>
      <c r="K187" s="117">
        <f t="shared" si="83"/>
        <v>4637.6550502644805</v>
      </c>
      <c r="L187" s="117">
        <f t="shared" si="83"/>
        <v>4997.3674225015848</v>
      </c>
      <c r="M187" s="117">
        <f t="shared" si="83"/>
        <v>5496.4407520589757</v>
      </c>
      <c r="N187" s="117">
        <f t="shared" si="83"/>
        <v>5351.3605163685825</v>
      </c>
      <c r="O187" s="117">
        <f t="shared" si="83"/>
        <v>4869.2635951785169</v>
      </c>
      <c r="P187" s="117">
        <f t="shared" si="83"/>
        <v>5019.1144191206049</v>
      </c>
      <c r="Q187" s="117">
        <f t="shared" si="83"/>
        <v>4591.0183177329154</v>
      </c>
      <c r="R187" s="117">
        <f t="shared" ref="R187:V187" si="84">R188+R190+R192+R201</f>
        <v>4762.577832940985</v>
      </c>
      <c r="S187" s="117">
        <f t="shared" si="84"/>
        <v>5069.9082495636121</v>
      </c>
      <c r="T187" s="117">
        <f t="shared" si="84"/>
        <v>4915.2578226115793</v>
      </c>
      <c r="U187" s="117">
        <f t="shared" si="84"/>
        <v>5037.849457423592</v>
      </c>
      <c r="V187" s="117">
        <f t="shared" si="84"/>
        <v>5265.9409153950519</v>
      </c>
      <c r="W187" s="117">
        <f t="shared" ref="W187:Y187" si="85">W188+W190+W192+W201</f>
        <v>5270.8247545991808</v>
      </c>
      <c r="X187" s="117">
        <f t="shared" si="85"/>
        <v>5072.291604167508</v>
      </c>
      <c r="Y187" s="117">
        <f t="shared" si="85"/>
        <v>5186.459009899253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3309.1303581127631</v>
      </c>
      <c r="C188" s="122">
        <f t="shared" si="86"/>
        <v>3452.6981531470237</v>
      </c>
      <c r="D188" s="122">
        <f t="shared" si="86"/>
        <v>2901.7916426351626</v>
      </c>
      <c r="E188" s="122">
        <f t="shared" si="86"/>
        <v>3422.3197570162497</v>
      </c>
      <c r="F188" s="122">
        <f t="shared" si="86"/>
        <v>2799.3938960605105</v>
      </c>
      <c r="G188" s="122">
        <f t="shared" si="86"/>
        <v>3042.9399136335601</v>
      </c>
      <c r="H188" s="122">
        <f t="shared" si="86"/>
        <v>3248.2498329980531</v>
      </c>
      <c r="I188" s="122">
        <f t="shared" si="86"/>
        <v>2707.3282272677743</v>
      </c>
      <c r="J188" s="122">
        <f t="shared" si="86"/>
        <v>3155.9629252832715</v>
      </c>
      <c r="K188" s="122">
        <f t="shared" si="86"/>
        <v>3167.4128869044953</v>
      </c>
      <c r="L188" s="122">
        <f t="shared" si="86"/>
        <v>3448.7911399712439</v>
      </c>
      <c r="M188" s="122">
        <f t="shared" si="86"/>
        <v>3874.9158036514837</v>
      </c>
      <c r="N188" s="122">
        <f t="shared" si="86"/>
        <v>3627.3070022815923</v>
      </c>
      <c r="O188" s="122">
        <f t="shared" si="86"/>
        <v>3355.9935902004931</v>
      </c>
      <c r="P188" s="122">
        <f t="shared" si="86"/>
        <v>3504.5050932075765</v>
      </c>
      <c r="Q188" s="122">
        <f t="shared" si="86"/>
        <v>2935.2151649835187</v>
      </c>
      <c r="R188" s="122">
        <f t="shared" si="86"/>
        <v>3103.6719125894128</v>
      </c>
      <c r="S188" s="122">
        <f t="shared" si="86"/>
        <v>3317.8299286285296</v>
      </c>
      <c r="T188" s="122">
        <f t="shared" si="86"/>
        <v>3167.0093408086736</v>
      </c>
      <c r="U188" s="122">
        <f t="shared" si="86"/>
        <v>3247.0838233532481</v>
      </c>
      <c r="V188" s="122">
        <f t="shared" si="86"/>
        <v>3340.0462505757628</v>
      </c>
      <c r="W188" s="122">
        <f t="shared" si="86"/>
        <v>3227.3001174772166</v>
      </c>
      <c r="X188" s="122">
        <f t="shared" si="86"/>
        <v>3018.1154048443427</v>
      </c>
      <c r="Y188" s="122">
        <f t="shared" si="86"/>
        <v>3160.6638289756434</v>
      </c>
      <c r="DA188" s="130" t="s">
        <v>2563</v>
      </c>
    </row>
    <row r="189" spans="1:105" ht="12" customHeight="1" x14ac:dyDescent="0.25">
      <c r="A189" s="97" t="s">
        <v>53</v>
      </c>
      <c r="B189" s="98">
        <v>3309.1303581127631</v>
      </c>
      <c r="C189" s="98">
        <v>3452.6981531470237</v>
      </c>
      <c r="D189" s="98">
        <v>2901.7916426351626</v>
      </c>
      <c r="E189" s="98">
        <v>3422.3197570162497</v>
      </c>
      <c r="F189" s="98">
        <v>2799.3938960605105</v>
      </c>
      <c r="G189" s="98">
        <v>3042.9399136335601</v>
      </c>
      <c r="H189" s="98">
        <v>3248.2498329980531</v>
      </c>
      <c r="I189" s="98">
        <v>2707.3282272677743</v>
      </c>
      <c r="J189" s="98">
        <v>3155.9629252832715</v>
      </c>
      <c r="K189" s="98">
        <v>3167.4128869044953</v>
      </c>
      <c r="L189" s="98">
        <v>3448.7911399712439</v>
      </c>
      <c r="M189" s="98">
        <v>3874.9158036514837</v>
      </c>
      <c r="N189" s="98">
        <v>3627.3070022815923</v>
      </c>
      <c r="O189" s="98">
        <v>3355.9935902004931</v>
      </c>
      <c r="P189" s="98">
        <v>3504.5050932075765</v>
      </c>
      <c r="Q189" s="98">
        <v>2935.2151649835187</v>
      </c>
      <c r="R189" s="98">
        <v>3103.6719125894128</v>
      </c>
      <c r="S189" s="98">
        <v>3317.8299286285296</v>
      </c>
      <c r="T189" s="98">
        <v>3167.0093408086736</v>
      </c>
      <c r="U189" s="98">
        <v>3247.0838233532481</v>
      </c>
      <c r="V189" s="98">
        <v>3340.0462505757628</v>
      </c>
      <c r="W189" s="98">
        <v>3227.3001174772166</v>
      </c>
      <c r="X189" s="98">
        <v>3018.1154048443427</v>
      </c>
      <c r="Y189" s="98">
        <v>3160.6638289756434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39.231704148023468</v>
      </c>
      <c r="C190" s="122">
        <f t="shared" si="87"/>
        <v>44.930100138176641</v>
      </c>
      <c r="D190" s="122">
        <f t="shared" si="87"/>
        <v>31.352937145761466</v>
      </c>
      <c r="E190" s="122">
        <f t="shared" si="87"/>
        <v>40.271673552437136</v>
      </c>
      <c r="F190" s="122">
        <f t="shared" si="87"/>
        <v>21.840619067571648</v>
      </c>
      <c r="G190" s="122">
        <f t="shared" si="87"/>
        <v>19.077988399261436</v>
      </c>
      <c r="H190" s="122">
        <f t="shared" si="87"/>
        <v>22.921533108689193</v>
      </c>
      <c r="I190" s="122">
        <f t="shared" si="87"/>
        <v>58.265696323373064</v>
      </c>
      <c r="J190" s="122">
        <f t="shared" si="87"/>
        <v>53.624957822618377</v>
      </c>
      <c r="K190" s="122">
        <f t="shared" si="87"/>
        <v>58.591859637799637</v>
      </c>
      <c r="L190" s="122">
        <f t="shared" si="87"/>
        <v>108.90578489264064</v>
      </c>
      <c r="M190" s="122">
        <f t="shared" si="87"/>
        <v>98.693026643273186</v>
      </c>
      <c r="N190" s="122">
        <f t="shared" si="87"/>
        <v>315.72391238175271</v>
      </c>
      <c r="O190" s="122">
        <f t="shared" si="87"/>
        <v>135.55344865402085</v>
      </c>
      <c r="P190" s="122">
        <f t="shared" si="87"/>
        <v>130.50153733460203</v>
      </c>
      <c r="Q190" s="122">
        <f t="shared" si="87"/>
        <v>217.88924080281674</v>
      </c>
      <c r="R190" s="122">
        <f t="shared" si="87"/>
        <v>200.07042001715837</v>
      </c>
      <c r="S190" s="122">
        <f t="shared" si="87"/>
        <v>216.7708538972752</v>
      </c>
      <c r="T190" s="122">
        <f t="shared" si="87"/>
        <v>198.80597257237986</v>
      </c>
      <c r="U190" s="122">
        <f t="shared" si="87"/>
        <v>242.89055384509152</v>
      </c>
      <c r="V190" s="122">
        <f t="shared" si="87"/>
        <v>282.47481042621843</v>
      </c>
      <c r="W190" s="122">
        <f t="shared" si="87"/>
        <v>296.37334975297017</v>
      </c>
      <c r="X190" s="122">
        <f t="shared" si="87"/>
        <v>304.16106695695265</v>
      </c>
      <c r="Y190" s="122">
        <f t="shared" si="87"/>
        <v>276.87273854874866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39.231704148023468</v>
      </c>
      <c r="C191" s="98">
        <f>RES_hhdet_tesh!C165</f>
        <v>44.930100138176641</v>
      </c>
      <c r="D191" s="98">
        <f>RES_hhdet_tesh!D165</f>
        <v>31.352937145761466</v>
      </c>
      <c r="E191" s="98">
        <f>RES_hhdet_tesh!E165</f>
        <v>40.271673552437136</v>
      </c>
      <c r="F191" s="98">
        <f>RES_hhdet_tesh!F165</f>
        <v>21.840619067571648</v>
      </c>
      <c r="G191" s="98">
        <f>RES_hhdet_tesh!G165</f>
        <v>19.077988399261436</v>
      </c>
      <c r="H191" s="98">
        <f>RES_hhdet_tesh!H165</f>
        <v>22.921533108689193</v>
      </c>
      <c r="I191" s="98">
        <f>RES_hhdet_tesh!I165</f>
        <v>58.265696323373064</v>
      </c>
      <c r="J191" s="98">
        <f>RES_hhdet_tesh!J165</f>
        <v>53.624957822618377</v>
      </c>
      <c r="K191" s="98">
        <f>RES_hhdet_tesh!K165</f>
        <v>58.591859637799637</v>
      </c>
      <c r="L191" s="98">
        <f>RES_hhdet_tesh!L165</f>
        <v>108.90578489264064</v>
      </c>
      <c r="M191" s="98">
        <f>RES_hhdet_tesh!M165</f>
        <v>98.693026643273186</v>
      </c>
      <c r="N191" s="98">
        <f>RES_hhdet_tesh!N165</f>
        <v>315.72391238175271</v>
      </c>
      <c r="O191" s="98">
        <f>RES_hhdet_tesh!O165</f>
        <v>135.55344865402085</v>
      </c>
      <c r="P191" s="98">
        <f>RES_hhdet_tesh!P165</f>
        <v>130.50153733460203</v>
      </c>
      <c r="Q191" s="98">
        <f>RES_hhdet_tesh!Q165</f>
        <v>217.88924080281674</v>
      </c>
      <c r="R191" s="98">
        <f>RES_hhdet_tesh!R165</f>
        <v>200.07042001715837</v>
      </c>
      <c r="S191" s="98">
        <f>RES_hhdet_tesh!S165</f>
        <v>216.7708538972752</v>
      </c>
      <c r="T191" s="98">
        <f>RES_hhdet_tesh!T165</f>
        <v>198.80597257237986</v>
      </c>
      <c r="U191" s="98">
        <f>RES_hhdet_tesh!U165</f>
        <v>242.89055384509152</v>
      </c>
      <c r="V191" s="98">
        <f>RES_hhdet_tesh!V165</f>
        <v>282.47481042621843</v>
      </c>
      <c r="W191" s="98">
        <f>RES_hhdet_tesh!W165</f>
        <v>296.37334975297017</v>
      </c>
      <c r="X191" s="98">
        <f>RES_hhdet_tesh!X165</f>
        <v>304.16106695695265</v>
      </c>
      <c r="Y191" s="98">
        <f>RES_hhdet_tesh!Y165</f>
        <v>276.87273854874866</v>
      </c>
      <c r="DA191" s="63" t="s">
        <v>2566</v>
      </c>
    </row>
    <row r="192" spans="1:105" ht="12" customHeight="1" x14ac:dyDescent="0.25">
      <c r="A192" s="121" t="s">
        <v>55</v>
      </c>
      <c r="B192" s="122">
        <v>710.43710144956651</v>
      </c>
      <c r="C192" s="122">
        <v>665.15485483825523</v>
      </c>
      <c r="D192" s="122">
        <v>750.72562507234568</v>
      </c>
      <c r="E192" s="122">
        <v>729.85161602987932</v>
      </c>
      <c r="F192" s="122">
        <v>710.91022098972633</v>
      </c>
      <c r="G192" s="122">
        <v>752.01493430493804</v>
      </c>
      <c r="H192" s="122">
        <v>772.64652522051608</v>
      </c>
      <c r="I192" s="122">
        <v>760.01420499644212</v>
      </c>
      <c r="J192" s="122">
        <v>848.6119956069258</v>
      </c>
      <c r="K192" s="122">
        <v>880.47822804234556</v>
      </c>
      <c r="L192" s="122">
        <v>918.45753340862268</v>
      </c>
      <c r="M192" s="122">
        <v>961.82765300826384</v>
      </c>
      <c r="N192" s="122">
        <v>887.85644175886318</v>
      </c>
      <c r="O192" s="122">
        <v>871.36454619371966</v>
      </c>
      <c r="P192" s="122">
        <v>882.98658470553903</v>
      </c>
      <c r="Q192" s="122">
        <v>873.12404756963213</v>
      </c>
      <c r="R192" s="122">
        <v>898.69422343125837</v>
      </c>
      <c r="S192" s="122">
        <v>954.65331369874832</v>
      </c>
      <c r="T192" s="122">
        <v>972.22884926581855</v>
      </c>
      <c r="U192" s="122">
        <v>971.87679090124686</v>
      </c>
      <c r="V192" s="122">
        <v>1032.4430520829944</v>
      </c>
      <c r="W192" s="122">
        <v>1098.5235607901132</v>
      </c>
      <c r="X192" s="122">
        <v>1111.3170118867718</v>
      </c>
      <c r="Y192" s="122">
        <v>1118.1368324232949</v>
      </c>
      <c r="DA192" s="130" t="s">
        <v>2567</v>
      </c>
    </row>
    <row r="193" spans="1:105" ht="12" customHeight="1" x14ac:dyDescent="0.25">
      <c r="A193" s="97" t="s">
        <v>124</v>
      </c>
      <c r="B193" s="98">
        <v>695.80044818980423</v>
      </c>
      <c r="C193" s="98">
        <v>723.70724529704387</v>
      </c>
      <c r="D193" s="98">
        <v>689.79762529790855</v>
      </c>
      <c r="E193" s="98">
        <v>714.12341947595394</v>
      </c>
      <c r="F193" s="98">
        <v>726.72774923077418</v>
      </c>
      <c r="G193" s="98">
        <v>747.41470679129361</v>
      </c>
      <c r="H193" s="98">
        <v>772.43923333143459</v>
      </c>
      <c r="I193" s="98">
        <v>792.69563973151696</v>
      </c>
      <c r="J193" s="98">
        <v>831.31327948746627</v>
      </c>
      <c r="K193" s="98">
        <v>874.80454161541309</v>
      </c>
      <c r="L193" s="98">
        <v>905.61133758333438</v>
      </c>
      <c r="M193" s="98">
        <v>946.5160763475883</v>
      </c>
      <c r="N193" s="98">
        <v>914.20734856963941</v>
      </c>
      <c r="O193" s="98">
        <v>881.38171498465124</v>
      </c>
      <c r="P193" s="98">
        <v>903.80848809676593</v>
      </c>
      <c r="Q193" s="98">
        <v>916.92821489776316</v>
      </c>
      <c r="R193" s="98">
        <v>863.93406578620932</v>
      </c>
      <c r="S193" s="98">
        <v>907.30568990193126</v>
      </c>
      <c r="T193" s="98">
        <v>951.91771919874202</v>
      </c>
      <c r="U193" s="98">
        <v>941.9710676466899</v>
      </c>
      <c r="V193" s="98">
        <v>1048.4887340184052</v>
      </c>
      <c r="W193" s="98">
        <v>1182.5507457337499</v>
      </c>
      <c r="X193" s="98">
        <v>1127.0080997858399</v>
      </c>
      <c r="Y193" s="98">
        <v>1012.4971463787147</v>
      </c>
      <c r="DA193" s="63" t="s">
        <v>2568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912.04012881279289</v>
      </c>
      <c r="M194" s="98">
        <v>952.88315914386703</v>
      </c>
      <c r="N194" s="98">
        <v>920.13419321877029</v>
      </c>
      <c r="O194" s="98">
        <v>887.39452382465367</v>
      </c>
      <c r="P194" s="98">
        <v>909.34180102629375</v>
      </c>
      <c r="Q194" s="98">
        <v>921.89971627312957</v>
      </c>
      <c r="R194" s="98">
        <v>868.43815877637951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2569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311.76261487007304</v>
      </c>
      <c r="M195" s="101">
        <v>318.02687804988733</v>
      </c>
      <c r="N195" s="101">
        <v>287.95159458351492</v>
      </c>
      <c r="O195" s="101">
        <v>297.06525586625651</v>
      </c>
      <c r="P195" s="101">
        <v>316.51986008205472</v>
      </c>
      <c r="Q195" s="101">
        <v>299.41224409231842</v>
      </c>
      <c r="R195" s="101">
        <v>302.69169474231705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2570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600.27751394271991</v>
      </c>
      <c r="M196" s="104">
        <v>634.85628109397976</v>
      </c>
      <c r="N196" s="104">
        <v>632.18259863525543</v>
      </c>
      <c r="O196" s="104">
        <v>590.32926795839728</v>
      </c>
      <c r="P196" s="104">
        <v>592.82194094423903</v>
      </c>
      <c r="Q196" s="104">
        <v>622.4874721808111</v>
      </c>
      <c r="R196" s="104">
        <v>565.74646403406246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2571</v>
      </c>
    </row>
    <row r="197" spans="1:105" ht="12" customHeight="1" x14ac:dyDescent="0.25">
      <c r="A197" s="106" t="s">
        <v>122</v>
      </c>
      <c r="B197" s="101">
        <v>710.5437188970418</v>
      </c>
      <c r="C197" s="101">
        <v>664.7403304490756</v>
      </c>
      <c r="D197" s="101">
        <v>751.13642788653181</v>
      </c>
      <c r="E197" s="101">
        <v>729.95491560535015</v>
      </c>
      <c r="F197" s="101">
        <v>710.80961188603544</v>
      </c>
      <c r="G197" s="101">
        <v>752.04324394106595</v>
      </c>
      <c r="H197" s="101">
        <v>772.64775103572867</v>
      </c>
      <c r="I197" s="101">
        <v>759.83468222027943</v>
      </c>
      <c r="J197" s="101">
        <v>848.69882218374789</v>
      </c>
      <c r="K197" s="101">
        <v>880.50514031495231</v>
      </c>
      <c r="L197" s="101">
        <v>918.6201269241235</v>
      </c>
      <c r="M197" s="101">
        <v>961.9908311652033</v>
      </c>
      <c r="N197" s="101">
        <v>887.82629789834209</v>
      </c>
      <c r="O197" s="101">
        <v>871.37132849894863</v>
      </c>
      <c r="P197" s="101">
        <v>882.97457013641235</v>
      </c>
      <c r="Q197" s="101">
        <v>873.18183391626769</v>
      </c>
      <c r="R197" s="101">
        <v>898.98957530450082</v>
      </c>
      <c r="S197" s="101">
        <v>954.88167826945289</v>
      </c>
      <c r="T197" s="101">
        <v>972.23956777694036</v>
      </c>
      <c r="U197" s="101">
        <v>971.93645682991166</v>
      </c>
      <c r="V197" s="101">
        <v>1032.3592653459459</v>
      </c>
      <c r="W197" s="101">
        <v>1098.2400739596906</v>
      </c>
      <c r="X197" s="101">
        <v>1111.271674452496</v>
      </c>
      <c r="Y197" s="101">
        <v>1118.1403440473473</v>
      </c>
      <c r="DA197" s="131" t="s">
        <v>2572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916.81877690459805</v>
      </c>
      <c r="M198" s="104">
        <v>960.57382403550173</v>
      </c>
      <c r="N198" s="104">
        <v>886.74143037503438</v>
      </c>
      <c r="O198" s="104">
        <v>870.83832912935543</v>
      </c>
      <c r="P198" s="104">
        <v>882.26137505852626</v>
      </c>
      <c r="Q198" s="104">
        <v>871.01990307380549</v>
      </c>
      <c r="R198" s="104">
        <v>897.13214766794522</v>
      </c>
      <c r="S198" s="104">
        <v>953.87883158331897</v>
      </c>
      <c r="T198" s="104">
        <v>972.59210234457225</v>
      </c>
      <c r="U198" s="104">
        <v>971.9946754804879</v>
      </c>
      <c r="V198" s="104">
        <v>1032.8320594473294</v>
      </c>
      <c r="W198" s="104">
        <v>1099.4127062877199</v>
      </c>
      <c r="X198" s="104">
        <v>1111.4569317331784</v>
      </c>
      <c r="Y198" s="104">
        <v>1119.29991007597</v>
      </c>
      <c r="DA198" s="132" t="s">
        <v>2573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317.51433153037391</v>
      </c>
      <c r="M199" s="98">
        <v>322.02325717975384</v>
      </c>
      <c r="N199" s="98">
        <v>277.09282234820182</v>
      </c>
      <c r="O199" s="98">
        <v>291.01543276931818</v>
      </c>
      <c r="P199" s="98">
        <v>306.47142686747486</v>
      </c>
      <c r="Q199" s="98">
        <v>283.81166791006285</v>
      </c>
      <c r="R199" s="98">
        <v>315.29605677670423</v>
      </c>
      <c r="S199" s="98">
        <v>357.29304745343524</v>
      </c>
      <c r="T199" s="98">
        <v>345.4438344217719</v>
      </c>
      <c r="U199" s="98">
        <v>345.14616623988621</v>
      </c>
      <c r="V199" s="98">
        <v>375.99388312667219</v>
      </c>
      <c r="W199" s="98">
        <v>403.33206358246758</v>
      </c>
      <c r="X199" s="98">
        <v>407.75122481613096</v>
      </c>
      <c r="Y199" s="98">
        <v>406.90324785328659</v>
      </c>
      <c r="DA199" s="63" t="s">
        <v>2574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599.3044453742242</v>
      </c>
      <c r="M200" s="98">
        <v>638.55056685574777</v>
      </c>
      <c r="N200" s="98">
        <v>609.64860802683268</v>
      </c>
      <c r="O200" s="98">
        <v>579.82289636003725</v>
      </c>
      <c r="P200" s="98">
        <v>575.78994819105139</v>
      </c>
      <c r="Q200" s="98">
        <v>587.20823516374264</v>
      </c>
      <c r="R200" s="98">
        <v>581.83609089124104</v>
      </c>
      <c r="S200" s="98">
        <v>596.58578412988356</v>
      </c>
      <c r="T200" s="98">
        <v>627.1482679228003</v>
      </c>
      <c r="U200" s="98">
        <v>626.84850924060174</v>
      </c>
      <c r="V200" s="98">
        <v>656.83817632065734</v>
      </c>
      <c r="W200" s="98">
        <v>696.08064270525222</v>
      </c>
      <c r="X200" s="98">
        <v>703.70570691704745</v>
      </c>
      <c r="Y200" s="98">
        <v>712.39666222268352</v>
      </c>
      <c r="DA200" s="63" t="s">
        <v>2575</v>
      </c>
    </row>
    <row r="201" spans="1:105" ht="12" customHeight="1" x14ac:dyDescent="0.25">
      <c r="A201" s="121" t="s">
        <v>54</v>
      </c>
      <c r="B201" s="122">
        <v>452.43530639584088</v>
      </c>
      <c r="C201" s="122">
        <v>461.0926242604034</v>
      </c>
      <c r="D201" s="122">
        <v>452.92172820600854</v>
      </c>
      <c r="E201" s="122">
        <v>465.74780849181371</v>
      </c>
      <c r="F201" s="122">
        <v>489.85040510152834</v>
      </c>
      <c r="G201" s="122">
        <v>492.9314994909704</v>
      </c>
      <c r="H201" s="122">
        <v>502.71978106552569</v>
      </c>
      <c r="I201" s="122">
        <v>513.64141732893347</v>
      </c>
      <c r="J201" s="122">
        <v>521.34860901866216</v>
      </c>
      <c r="K201" s="122">
        <v>531.17207567984087</v>
      </c>
      <c r="L201" s="122">
        <v>521.21296422907767</v>
      </c>
      <c r="M201" s="122">
        <v>561.00426875595497</v>
      </c>
      <c r="N201" s="122">
        <v>520.47315994637404</v>
      </c>
      <c r="O201" s="122">
        <v>506.35201013028325</v>
      </c>
      <c r="P201" s="122">
        <v>501.12120387288701</v>
      </c>
      <c r="Q201" s="122">
        <v>564.78986437694732</v>
      </c>
      <c r="R201" s="122">
        <v>560.14127690315502</v>
      </c>
      <c r="S201" s="122">
        <v>580.65415333905935</v>
      </c>
      <c r="T201" s="122">
        <v>577.2136599647074</v>
      </c>
      <c r="U201" s="122">
        <v>575.99828932400578</v>
      </c>
      <c r="V201" s="122">
        <v>610.97680231007621</v>
      </c>
      <c r="W201" s="122">
        <v>648.62772657888047</v>
      </c>
      <c r="X201" s="122">
        <v>638.69812047944117</v>
      </c>
      <c r="Y201" s="122">
        <v>630.78560995156602</v>
      </c>
      <c r="DA201" s="130" t="s">
        <v>2576</v>
      </c>
    </row>
    <row r="202" spans="1:105" ht="12" customHeight="1" x14ac:dyDescent="0.25">
      <c r="A202" s="97" t="s">
        <v>50</v>
      </c>
      <c r="B202" s="98">
        <v>425.17679070530136</v>
      </c>
      <c r="C202" s="98">
        <v>454.83327096973943</v>
      </c>
      <c r="D202" s="98">
        <v>438.12588610573584</v>
      </c>
      <c r="E202" s="98">
        <v>504.66621205348582</v>
      </c>
      <c r="F202" s="98">
        <v>520.56266461168343</v>
      </c>
      <c r="G202" s="98">
        <v>512.34476900372567</v>
      </c>
      <c r="H202" s="98">
        <v>541.48685309812902</v>
      </c>
      <c r="I202" s="98">
        <v>511.65394645413949</v>
      </c>
      <c r="J202" s="98">
        <v>474.57976465068623</v>
      </c>
      <c r="K202" s="98">
        <v>530.62837006260759</v>
      </c>
      <c r="L202" s="98">
        <v>463.18318644519877</v>
      </c>
      <c r="M202" s="98">
        <v>580.27192128584761</v>
      </c>
      <c r="N202" s="98">
        <v>524.81697683398181</v>
      </c>
      <c r="O202" s="98">
        <v>500.41354049784462</v>
      </c>
      <c r="P202" s="98">
        <v>465.29728454766519</v>
      </c>
      <c r="Q202" s="98">
        <v>671.90043737016924</v>
      </c>
      <c r="R202" s="98">
        <v>565.79783681293497</v>
      </c>
      <c r="S202" s="98">
        <v>558.00902143313033</v>
      </c>
      <c r="T202" s="98">
        <v>572.20550226887576</v>
      </c>
      <c r="U202" s="98">
        <v>556.68387493175771</v>
      </c>
      <c r="V202" s="98">
        <v>615.14432048247181</v>
      </c>
      <c r="W202" s="98">
        <v>689.55054318302393</v>
      </c>
      <c r="X202" s="98">
        <v>650.62787567664896</v>
      </c>
      <c r="Y202" s="98">
        <v>573.84248557213743</v>
      </c>
      <c r="DA202" s="63" t="s">
        <v>2577</v>
      </c>
    </row>
    <row r="203" spans="1:105" ht="12" customHeight="1" x14ac:dyDescent="0.25">
      <c r="A203" s="109" t="s">
        <v>120</v>
      </c>
      <c r="B203" s="33">
        <v>454.37141990930229</v>
      </c>
      <c r="C203" s="33">
        <v>461.58318465271816</v>
      </c>
      <c r="D203" s="33">
        <v>454.3858980739962</v>
      </c>
      <c r="E203" s="33">
        <v>461.43682202268167</v>
      </c>
      <c r="F203" s="33">
        <v>486.04960870680645</v>
      </c>
      <c r="G203" s="33">
        <v>490.35679753831175</v>
      </c>
      <c r="H203" s="33">
        <v>497.39260007288226</v>
      </c>
      <c r="I203" s="33">
        <v>513.90547135420513</v>
      </c>
      <c r="J203" s="33">
        <v>527.65889309601289</v>
      </c>
      <c r="K203" s="33">
        <v>531.24762520052377</v>
      </c>
      <c r="L203" s="33">
        <v>529.36215516220193</v>
      </c>
      <c r="M203" s="33">
        <v>558.17237516332091</v>
      </c>
      <c r="N203" s="33">
        <v>519.83568631966887</v>
      </c>
      <c r="O203" s="33">
        <v>507.25812687253699</v>
      </c>
      <c r="P203" s="33">
        <v>506.64658411437995</v>
      </c>
      <c r="Q203" s="33">
        <v>548.51876678902681</v>
      </c>
      <c r="R203" s="33">
        <v>559.32126029926565</v>
      </c>
      <c r="S203" s="33">
        <v>583.57455767131057</v>
      </c>
      <c r="T203" s="33">
        <v>577.77733031322578</v>
      </c>
      <c r="U203" s="33">
        <v>577.98344018524836</v>
      </c>
      <c r="V203" s="33">
        <v>610.57743657999254</v>
      </c>
      <c r="W203" s="33">
        <v>645.04658423830222</v>
      </c>
      <c r="X203" s="33">
        <v>637.81375440621741</v>
      </c>
      <c r="Y203" s="33">
        <v>634.10155282559265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13.728884811385633</v>
      </c>
      <c r="C205" s="117">
        <f t="shared" si="88"/>
        <v>15.688660146762516</v>
      </c>
      <c r="D205" s="117">
        <f t="shared" si="88"/>
        <v>18.010272493572806</v>
      </c>
      <c r="E205" s="117">
        <f t="shared" si="88"/>
        <v>22.37764335113939</v>
      </c>
      <c r="F205" s="117">
        <f t="shared" si="88"/>
        <v>25.117201141810227</v>
      </c>
      <c r="G205" s="117">
        <f t="shared" si="88"/>
        <v>26.095197356075641</v>
      </c>
      <c r="H205" s="117">
        <f t="shared" si="88"/>
        <v>28.150904693149911</v>
      </c>
      <c r="I205" s="117">
        <f t="shared" si="88"/>
        <v>25.842754338537549</v>
      </c>
      <c r="J205" s="117">
        <f t="shared" si="88"/>
        <v>24.300333496212229</v>
      </c>
      <c r="K205" s="117">
        <f t="shared" si="88"/>
        <v>27.566159902389266</v>
      </c>
      <c r="L205" s="117">
        <f t="shared" si="88"/>
        <v>24.446462217964193</v>
      </c>
      <c r="M205" s="117">
        <f t="shared" si="88"/>
        <v>31.338527421559064</v>
      </c>
      <c r="N205" s="117">
        <f t="shared" si="88"/>
        <v>28.285137048112475</v>
      </c>
      <c r="O205" s="117">
        <f t="shared" si="88"/>
        <v>27.749101942031796</v>
      </c>
      <c r="P205" s="117">
        <f t="shared" si="88"/>
        <v>26.07512986443739</v>
      </c>
      <c r="Q205" s="117">
        <f t="shared" si="88"/>
        <v>36.424309764378663</v>
      </c>
      <c r="R205" s="117">
        <f t="shared" ref="R205:V205" si="89">R206+R208+R210+R219</f>
        <v>29.383017911358358</v>
      </c>
      <c r="S205" s="117">
        <f t="shared" si="89"/>
        <v>26.072964597514829</v>
      </c>
      <c r="T205" s="117">
        <f t="shared" si="89"/>
        <v>23.573686735623674</v>
      </c>
      <c r="U205" s="117">
        <f t="shared" si="89"/>
        <v>20.989875466665701</v>
      </c>
      <c r="V205" s="117">
        <f t="shared" si="89"/>
        <v>21.586134635053391</v>
      </c>
      <c r="W205" s="117">
        <f t="shared" ref="W205:Y205" si="90">W206+W208+W210+W219</f>
        <v>22.009837153440056</v>
      </c>
      <c r="X205" s="117">
        <f t="shared" si="90"/>
        <v>17.660645581392917</v>
      </c>
      <c r="Y205" s="117">
        <f t="shared" si="90"/>
        <v>12.350717776335198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2.3064818432581751</v>
      </c>
      <c r="C210" s="122">
        <v>2.3250224358172984</v>
      </c>
      <c r="D210" s="122">
        <v>2.1057955257026268</v>
      </c>
      <c r="E210" s="122">
        <v>2.1179226233304265</v>
      </c>
      <c r="F210" s="122">
        <v>2.0768804187445995</v>
      </c>
      <c r="G210" s="122">
        <v>2.0402466783780069</v>
      </c>
      <c r="H210" s="122">
        <v>1.9902351784303731</v>
      </c>
      <c r="I210" s="122">
        <v>1.880608840701788</v>
      </c>
      <c r="J210" s="122">
        <v>1.7974178866465551</v>
      </c>
      <c r="K210" s="122">
        <v>1.77996679704692</v>
      </c>
      <c r="L210" s="122">
        <v>1.7529473452285127</v>
      </c>
      <c r="M210" s="122">
        <v>1.775875294206404</v>
      </c>
      <c r="N210" s="122">
        <v>1.5994586924457224</v>
      </c>
      <c r="O210" s="122">
        <v>1.4444253175245776</v>
      </c>
      <c r="P210" s="122">
        <v>1.3981434865651936</v>
      </c>
      <c r="Q210" s="122">
        <v>1.2829923433909072</v>
      </c>
      <c r="R210" s="122">
        <v>1.0293468667236079</v>
      </c>
      <c r="S210" s="122">
        <v>0.91086544079608323</v>
      </c>
      <c r="T210" s="122">
        <v>0.81376163864764861</v>
      </c>
      <c r="U210" s="122">
        <v>0.73258327391045885</v>
      </c>
      <c r="V210" s="122">
        <v>0.75820568391454779</v>
      </c>
      <c r="W210" s="122">
        <v>0.75564334705996683</v>
      </c>
      <c r="X210" s="122">
        <v>0.57806879872382322</v>
      </c>
      <c r="Y210" s="122">
        <v>0.4016008059144961</v>
      </c>
      <c r="DA210" s="130" t="s">
        <v>2735</v>
      </c>
    </row>
    <row r="211" spans="1:105" ht="12" customHeight="1" x14ac:dyDescent="0.25">
      <c r="A211" s="97" t="s">
        <v>124</v>
      </c>
      <c r="B211" s="98">
        <v>318.94485379054055</v>
      </c>
      <c r="C211" s="98">
        <v>330.7390435187649</v>
      </c>
      <c r="D211" s="98">
        <v>314.42573318054127</v>
      </c>
      <c r="E211" s="98">
        <v>324.58878616675457</v>
      </c>
      <c r="F211" s="98">
        <v>328.59916788242191</v>
      </c>
      <c r="G211" s="98">
        <v>333.57396410369807</v>
      </c>
      <c r="H211" s="98">
        <v>338.5496166916551</v>
      </c>
      <c r="I211" s="98">
        <v>344.23825505885247</v>
      </c>
      <c r="J211" s="98">
        <v>359.90230819998317</v>
      </c>
      <c r="K211" s="98">
        <v>377.03528634419627</v>
      </c>
      <c r="L211" s="98">
        <v>388.61543393749895</v>
      </c>
      <c r="M211" s="98">
        <v>403.26103879568757</v>
      </c>
      <c r="N211" s="98">
        <v>385.41528731042229</v>
      </c>
      <c r="O211" s="98">
        <v>364.96338213755701</v>
      </c>
      <c r="P211" s="98">
        <v>369.66763681662599</v>
      </c>
      <c r="Q211" s="98">
        <v>371.24236156477195</v>
      </c>
      <c r="R211" s="98">
        <v>344.96058693082614</v>
      </c>
      <c r="S211" s="98">
        <v>353.02020683904738</v>
      </c>
      <c r="T211" s="98">
        <v>355.65363964743455</v>
      </c>
      <c r="U211" s="98">
        <v>333.34573916464518</v>
      </c>
      <c r="V211" s="98">
        <v>356.01484587176469</v>
      </c>
      <c r="W211" s="98">
        <v>390.09749242084115</v>
      </c>
      <c r="X211" s="98">
        <v>368.51095590207973</v>
      </c>
      <c r="Y211" s="98">
        <v>329.26501329664268</v>
      </c>
      <c r="DA211" s="63" t="s">
        <v>2736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131.0469313217416</v>
      </c>
      <c r="M212" s="98">
        <v>133.6800644414665</v>
      </c>
      <c r="N212" s="98">
        <v>121.03815864868203</v>
      </c>
      <c r="O212" s="98">
        <v>124.86901355957883</v>
      </c>
      <c r="P212" s="98">
        <v>133.0466014452266</v>
      </c>
      <c r="Q212" s="98">
        <v>125.85555136175198</v>
      </c>
      <c r="R212" s="98">
        <v>127.23404231482061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2737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131.0469313217416</v>
      </c>
      <c r="M213" s="101">
        <v>133.6800644414665</v>
      </c>
      <c r="N213" s="101">
        <v>121.03815864868203</v>
      </c>
      <c r="O213" s="101">
        <v>124.86901355957883</v>
      </c>
      <c r="P213" s="101">
        <v>133.0466014452266</v>
      </c>
      <c r="Q213" s="101">
        <v>125.85555136175198</v>
      </c>
      <c r="R213" s="101">
        <v>127.23404231482061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11.422402968127457</v>
      </c>
      <c r="C219" s="122">
        <v>13.363637710945216</v>
      </c>
      <c r="D219" s="122">
        <v>15.904476967870178</v>
      </c>
      <c r="E219" s="122">
        <v>20.259720727808965</v>
      </c>
      <c r="F219" s="122">
        <v>23.040320723065626</v>
      </c>
      <c r="G219" s="122">
        <v>24.054950677697633</v>
      </c>
      <c r="H219" s="122">
        <v>26.160669514719537</v>
      </c>
      <c r="I219" s="122">
        <v>23.96214549783576</v>
      </c>
      <c r="J219" s="122">
        <v>22.502915609565672</v>
      </c>
      <c r="K219" s="122">
        <v>25.786193105342345</v>
      </c>
      <c r="L219" s="122">
        <v>22.69351487273568</v>
      </c>
      <c r="M219" s="122">
        <v>29.56265212735266</v>
      </c>
      <c r="N219" s="122">
        <v>26.685678355666752</v>
      </c>
      <c r="O219" s="122">
        <v>26.30467662450722</v>
      </c>
      <c r="P219" s="122">
        <v>24.676986377872197</v>
      </c>
      <c r="Q219" s="122">
        <v>35.141317420987754</v>
      </c>
      <c r="R219" s="122">
        <v>28.353671044634751</v>
      </c>
      <c r="S219" s="122">
        <v>25.162099156718746</v>
      </c>
      <c r="T219" s="122">
        <v>22.759925096976026</v>
      </c>
      <c r="U219" s="122">
        <v>20.257292192755241</v>
      </c>
      <c r="V219" s="122">
        <v>20.827928951138844</v>
      </c>
      <c r="W219" s="122">
        <v>21.254193806380091</v>
      </c>
      <c r="X219" s="122">
        <v>17.082576782669094</v>
      </c>
      <c r="Y219" s="122">
        <v>11.949116970420702</v>
      </c>
      <c r="DA219" s="130" t="s">
        <v>2744</v>
      </c>
    </row>
    <row r="220" spans="1:105" ht="12" customHeight="1" x14ac:dyDescent="0.25">
      <c r="A220" s="97" t="s">
        <v>50</v>
      </c>
      <c r="B220" s="98">
        <v>172.23825821914988</v>
      </c>
      <c r="C220" s="98">
        <v>183.87827972385119</v>
      </c>
      <c r="D220" s="98">
        <v>176.6236223682881</v>
      </c>
      <c r="E220" s="98">
        <v>203.15892326007287</v>
      </c>
      <c r="F220" s="98">
        <v>209.21717308659794</v>
      </c>
      <c r="G220" s="98">
        <v>205.42943565060057</v>
      </c>
      <c r="H220" s="98">
        <v>216.53763641312045</v>
      </c>
      <c r="I220" s="98">
        <v>204.31942740457728</v>
      </c>
      <c r="J220" s="98">
        <v>189.28389489177331</v>
      </c>
      <c r="K220" s="98">
        <v>211.36113668800792</v>
      </c>
      <c r="L220" s="98">
        <v>184.29233321029272</v>
      </c>
      <c r="M220" s="98">
        <v>230.70118026042996</v>
      </c>
      <c r="N220" s="98">
        <v>208.52488776383453</v>
      </c>
      <c r="O220" s="98">
        <v>198.6991552180848</v>
      </c>
      <c r="P220" s="98">
        <v>184.67074799302284</v>
      </c>
      <c r="Q220" s="98">
        <v>266.47215569787534</v>
      </c>
      <c r="R220" s="98">
        <v>223.940245957184</v>
      </c>
      <c r="S220" s="98">
        <v>220.2717448114102</v>
      </c>
      <c r="T220" s="98">
        <v>224.97970538271585</v>
      </c>
      <c r="U220" s="98">
        <v>217.3494847885618</v>
      </c>
      <c r="V220" s="98">
        <v>238.17450092431216</v>
      </c>
      <c r="W220" s="98">
        <v>264.13241323705267</v>
      </c>
      <c r="X220" s="98">
        <v>247.51990960781822</v>
      </c>
      <c r="Y220" s="98">
        <v>217.14567183288494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98.979968998749555</v>
      </c>
      <c r="C223" s="118">
        <f t="shared" si="93"/>
        <v>101.40640808669488</v>
      </c>
      <c r="D223" s="118">
        <f t="shared" si="93"/>
        <v>91.141846928953854</v>
      </c>
      <c r="E223" s="118">
        <f t="shared" si="93"/>
        <v>102.79927204222813</v>
      </c>
      <c r="F223" s="118">
        <f t="shared" si="93"/>
        <v>88.943550999511984</v>
      </c>
      <c r="G223" s="118">
        <f t="shared" si="93"/>
        <v>95.468842679744327</v>
      </c>
      <c r="H223" s="118">
        <f t="shared" si="93"/>
        <v>100.35532621621329</v>
      </c>
      <c r="I223" s="118">
        <f t="shared" si="93"/>
        <v>87.536630867316333</v>
      </c>
      <c r="J223" s="118">
        <f t="shared" si="93"/>
        <v>98.478620017139491</v>
      </c>
      <c r="K223" s="118">
        <f t="shared" si="93"/>
        <v>98.726755776851746</v>
      </c>
      <c r="L223" s="118">
        <f t="shared" si="93"/>
        <v>104.41101312252604</v>
      </c>
      <c r="M223" s="118">
        <f t="shared" si="93"/>
        <v>114.14042894796293</v>
      </c>
      <c r="N223" s="118">
        <f t="shared" si="93"/>
        <v>106.12933732666929</v>
      </c>
      <c r="O223" s="118">
        <f t="shared" si="93"/>
        <v>97.810923213190264</v>
      </c>
      <c r="P223" s="118">
        <f t="shared" si="93"/>
        <v>100.62633254699588</v>
      </c>
      <c r="Q223" s="118">
        <f t="shared" si="93"/>
        <v>90.147772745246627</v>
      </c>
      <c r="R223" s="118">
        <f t="shared" ref="R223:V223" si="94">R224+R226+R228+R237</f>
        <v>93.339672113795444</v>
      </c>
      <c r="S223" s="118">
        <f t="shared" si="94"/>
        <v>98.64115636236653</v>
      </c>
      <c r="T223" s="118">
        <f t="shared" si="94"/>
        <v>94.908449622254423</v>
      </c>
      <c r="U223" s="118">
        <f t="shared" si="94"/>
        <v>95.168372034535054</v>
      </c>
      <c r="V223" s="118">
        <f t="shared" si="94"/>
        <v>97.009150158803692</v>
      </c>
      <c r="W223" s="118">
        <f t="shared" ref="W223:Y223" si="95">W224+W226+W228+W237</f>
        <v>93.606694758796323</v>
      </c>
      <c r="X223" s="118">
        <f t="shared" si="95"/>
        <v>86.817179579468984</v>
      </c>
      <c r="Y223" s="118">
        <f t="shared" si="95"/>
        <v>86.183990501762509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73.346361223933755</v>
      </c>
      <c r="C224" s="123">
        <f t="shared" si="96"/>
        <v>76.639026570919</v>
      </c>
      <c r="D224" s="123">
        <f t="shared" si="96"/>
        <v>64.574129880883959</v>
      </c>
      <c r="E224" s="123">
        <f t="shared" si="96"/>
        <v>76.360260283144356</v>
      </c>
      <c r="F224" s="123">
        <f t="shared" si="96"/>
        <v>62.632229571574314</v>
      </c>
      <c r="G224" s="123">
        <f t="shared" si="96"/>
        <v>68.272860600334965</v>
      </c>
      <c r="H224" s="123">
        <f t="shared" si="96"/>
        <v>72.649760240090487</v>
      </c>
      <c r="I224" s="123">
        <f t="shared" si="96"/>
        <v>59.829560217759784</v>
      </c>
      <c r="J224" s="123">
        <f t="shared" si="96"/>
        <v>68.624937289173161</v>
      </c>
      <c r="K224" s="123">
        <f t="shared" si="96"/>
        <v>67.896244120517281</v>
      </c>
      <c r="L224" s="123">
        <f t="shared" si="96"/>
        <v>72.993310230136046</v>
      </c>
      <c r="M224" s="123">
        <f t="shared" si="96"/>
        <v>81.031160988870667</v>
      </c>
      <c r="N224" s="123">
        <f t="shared" si="96"/>
        <v>74.661365478951666</v>
      </c>
      <c r="O224" s="123">
        <f t="shared" si="96"/>
        <v>68.12351596720157</v>
      </c>
      <c r="P224" s="123">
        <f t="shared" si="96"/>
        <v>71.080676863467019</v>
      </c>
      <c r="Q224" s="123">
        <f t="shared" si="96"/>
        <v>59.47425524885837</v>
      </c>
      <c r="R224" s="123">
        <f t="shared" si="96"/>
        <v>62.841142022259433</v>
      </c>
      <c r="S224" s="123">
        <f t="shared" si="96"/>
        <v>67.110138290845939</v>
      </c>
      <c r="T224" s="123">
        <f t="shared" si="96"/>
        <v>63.757818854896307</v>
      </c>
      <c r="U224" s="123">
        <f t="shared" si="96"/>
        <v>64.555660603926952</v>
      </c>
      <c r="V224" s="123">
        <f t="shared" si="96"/>
        <v>65.055278375567894</v>
      </c>
      <c r="W224" s="123">
        <f t="shared" si="96"/>
        <v>60.36673108912877</v>
      </c>
      <c r="X224" s="123">
        <f t="shared" si="96"/>
        <v>54.10746313569156</v>
      </c>
      <c r="Y224" s="123">
        <f t="shared" si="96"/>
        <v>54.191442907677327</v>
      </c>
      <c r="DA224" s="130" t="s">
        <v>2899</v>
      </c>
    </row>
    <row r="225" spans="1:105" ht="12" customHeight="1" x14ac:dyDescent="0.25">
      <c r="A225" s="97" t="s">
        <v>53</v>
      </c>
      <c r="B225" s="99">
        <v>73.346361223933755</v>
      </c>
      <c r="C225" s="99">
        <v>76.639026570919</v>
      </c>
      <c r="D225" s="99">
        <v>64.574129880883959</v>
      </c>
      <c r="E225" s="99">
        <v>76.360260283144356</v>
      </c>
      <c r="F225" s="99">
        <v>62.632229571574314</v>
      </c>
      <c r="G225" s="99">
        <v>68.272860600334965</v>
      </c>
      <c r="H225" s="99">
        <v>72.649760240090487</v>
      </c>
      <c r="I225" s="99">
        <v>59.829560217759784</v>
      </c>
      <c r="J225" s="99">
        <v>68.624937289173161</v>
      </c>
      <c r="K225" s="99">
        <v>67.896244120517281</v>
      </c>
      <c r="L225" s="99">
        <v>72.993310230136046</v>
      </c>
      <c r="M225" s="99">
        <v>81.031160988870667</v>
      </c>
      <c r="N225" s="99">
        <v>74.661365478951666</v>
      </c>
      <c r="O225" s="99">
        <v>68.12351596720157</v>
      </c>
      <c r="P225" s="99">
        <v>71.080676863467019</v>
      </c>
      <c r="Q225" s="99">
        <v>59.47425524885837</v>
      </c>
      <c r="R225" s="99">
        <v>62.841142022259433</v>
      </c>
      <c r="S225" s="99">
        <v>67.110138290845939</v>
      </c>
      <c r="T225" s="99">
        <v>63.757818854896307</v>
      </c>
      <c r="U225" s="99">
        <v>64.555660603926952</v>
      </c>
      <c r="V225" s="99">
        <v>65.055278375567894</v>
      </c>
      <c r="W225" s="99">
        <v>60.36673108912877</v>
      </c>
      <c r="X225" s="99">
        <v>54.10746313569156</v>
      </c>
      <c r="Y225" s="99">
        <v>54.191442907677327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0.31998644496266665</v>
      </c>
      <c r="C226" s="123">
        <f t="shared" si="97"/>
        <v>0.34331852809150731</v>
      </c>
      <c r="D226" s="123">
        <f t="shared" si="97"/>
        <v>0.22974130751801358</v>
      </c>
      <c r="E226" s="123">
        <f t="shared" si="97"/>
        <v>0.28953858366777213</v>
      </c>
      <c r="F226" s="123">
        <f t="shared" si="97"/>
        <v>0.15409135900015813</v>
      </c>
      <c r="G226" s="123">
        <f t="shared" si="97"/>
        <v>0.1310677456237328</v>
      </c>
      <c r="H226" s="123">
        <f t="shared" si="97"/>
        <v>0.14733824020481442</v>
      </c>
      <c r="I226" s="123">
        <f t="shared" si="97"/>
        <v>0.34030838374936428</v>
      </c>
      <c r="J226" s="123">
        <f t="shared" si="97"/>
        <v>0.29267691257596695</v>
      </c>
      <c r="K226" s="123">
        <f t="shared" si="97"/>
        <v>0.29858025055269644</v>
      </c>
      <c r="L226" s="123">
        <f t="shared" si="97"/>
        <v>0.54107451090190484</v>
      </c>
      <c r="M226" s="123">
        <f t="shared" si="97"/>
        <v>0.4828927575822895</v>
      </c>
      <c r="N226" s="123">
        <f t="shared" si="97"/>
        <v>1.5081047389973274</v>
      </c>
      <c r="O226" s="123">
        <f t="shared" si="97"/>
        <v>0.63696836940377566</v>
      </c>
      <c r="P226" s="123">
        <f t="shared" si="97"/>
        <v>0.59677276893746189</v>
      </c>
      <c r="Q226" s="123">
        <f t="shared" si="97"/>
        <v>0.98155031144306581</v>
      </c>
      <c r="R226" s="123">
        <f t="shared" si="97"/>
        <v>0.88400274907315335</v>
      </c>
      <c r="S226" s="123">
        <f t="shared" si="97"/>
        <v>0.91568658338222009</v>
      </c>
      <c r="T226" s="123">
        <f t="shared" si="97"/>
        <v>0.81297313091668333</v>
      </c>
      <c r="U226" s="123">
        <f t="shared" si="97"/>
        <v>0.96696701349696235</v>
      </c>
      <c r="V226" s="123">
        <f t="shared" si="97"/>
        <v>1.1051389011820048</v>
      </c>
      <c r="W226" s="123">
        <f t="shared" si="97"/>
        <v>1.1491929348983025</v>
      </c>
      <c r="X226" s="123">
        <f t="shared" si="97"/>
        <v>1.1676625358256958</v>
      </c>
      <c r="Y226" s="123">
        <f t="shared" si="97"/>
        <v>1.0538154655700316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0.31998644496266665</v>
      </c>
      <c r="C227" s="99">
        <f>RES_hhdet_fecs!C165</f>
        <v>0.34331852809150731</v>
      </c>
      <c r="D227" s="99">
        <f>RES_hhdet_fecs!D165</f>
        <v>0.22974130751801358</v>
      </c>
      <c r="E227" s="99">
        <f>RES_hhdet_fecs!E165</f>
        <v>0.28953858366777213</v>
      </c>
      <c r="F227" s="99">
        <f>RES_hhdet_fecs!F165</f>
        <v>0.15409135900015813</v>
      </c>
      <c r="G227" s="99">
        <f>RES_hhdet_fecs!G165</f>
        <v>0.1310677456237328</v>
      </c>
      <c r="H227" s="99">
        <f>RES_hhdet_fecs!H165</f>
        <v>0.14733824020481442</v>
      </c>
      <c r="I227" s="99">
        <f>RES_hhdet_fecs!I165</f>
        <v>0.34030838374936428</v>
      </c>
      <c r="J227" s="99">
        <f>RES_hhdet_fecs!J165</f>
        <v>0.29267691257596695</v>
      </c>
      <c r="K227" s="99">
        <f>RES_hhdet_fecs!K165</f>
        <v>0.29858025055269644</v>
      </c>
      <c r="L227" s="99">
        <f>RES_hhdet_fecs!L165</f>
        <v>0.54107451090190484</v>
      </c>
      <c r="M227" s="99">
        <f>RES_hhdet_fecs!M165</f>
        <v>0.4828927575822895</v>
      </c>
      <c r="N227" s="99">
        <f>RES_hhdet_fecs!N165</f>
        <v>1.5081047389973274</v>
      </c>
      <c r="O227" s="99">
        <f>RES_hhdet_fecs!O165</f>
        <v>0.63696836940377566</v>
      </c>
      <c r="P227" s="99">
        <f>RES_hhdet_fecs!P165</f>
        <v>0.59677276893746189</v>
      </c>
      <c r="Q227" s="99">
        <f>RES_hhdet_fecs!Q165</f>
        <v>0.98155031144306581</v>
      </c>
      <c r="R227" s="99">
        <f>RES_hhdet_fecs!R165</f>
        <v>0.88400274907315335</v>
      </c>
      <c r="S227" s="99">
        <f>RES_hhdet_fecs!S165</f>
        <v>0.91568658338222009</v>
      </c>
      <c r="T227" s="99">
        <f>RES_hhdet_fecs!T165</f>
        <v>0.81297313091668333</v>
      </c>
      <c r="U227" s="99">
        <f>RES_hhdet_fecs!U165</f>
        <v>0.96696701349696235</v>
      </c>
      <c r="V227" s="99">
        <f>RES_hhdet_fecs!V165</f>
        <v>1.1051389011820048</v>
      </c>
      <c r="W227" s="99">
        <f>RES_hhdet_fecs!W165</f>
        <v>1.1491929348983025</v>
      </c>
      <c r="X227" s="99">
        <f>RES_hhdet_fecs!X165</f>
        <v>1.1676625358256958</v>
      </c>
      <c r="Y227" s="99">
        <f>RES_hhdet_fecs!Y165</f>
        <v>1.0538154655700316</v>
      </c>
      <c r="DA227" s="63" t="s">
        <v>2902</v>
      </c>
    </row>
    <row r="228" spans="1:105" ht="12" customHeight="1" x14ac:dyDescent="0.25">
      <c r="A228" s="121" t="s">
        <v>55</v>
      </c>
      <c r="B228" s="123">
        <v>16.887311495273529</v>
      </c>
      <c r="C228" s="123">
        <v>15.804451251890505</v>
      </c>
      <c r="D228" s="123">
        <v>17.82473743141998</v>
      </c>
      <c r="E228" s="123">
        <v>17.330911013993155</v>
      </c>
      <c r="F228" s="123">
        <v>16.854752468705872</v>
      </c>
      <c r="G228" s="123">
        <v>17.714306555564633</v>
      </c>
      <c r="H228" s="123">
        <v>18.036883863418378</v>
      </c>
      <c r="I228" s="123">
        <v>17.684349470076796</v>
      </c>
      <c r="J228" s="123">
        <v>19.747632520291344</v>
      </c>
      <c r="K228" s="123">
        <v>20.483749176317247</v>
      </c>
      <c r="L228" s="123">
        <v>21.042552448554698</v>
      </c>
      <c r="M228" s="123">
        <v>21.958076785277541</v>
      </c>
      <c r="N228" s="123">
        <v>20.101348375958835</v>
      </c>
      <c r="O228" s="123">
        <v>19.489969503798442</v>
      </c>
      <c r="P228" s="123">
        <v>19.540763805252379</v>
      </c>
      <c r="Q228" s="123">
        <v>19.034778229007209</v>
      </c>
      <c r="R228" s="123">
        <v>19.226959091180351</v>
      </c>
      <c r="S228" s="123">
        <v>20.030512019422666</v>
      </c>
      <c r="T228" s="123">
        <v>19.999457659845252</v>
      </c>
      <c r="U228" s="123">
        <v>19.541934746916748</v>
      </c>
      <c r="V228" s="123">
        <v>20.337156552184297</v>
      </c>
      <c r="W228" s="123">
        <v>21.179924287759526</v>
      </c>
      <c r="X228" s="123">
        <v>21.037453123023102</v>
      </c>
      <c r="Y228" s="123">
        <v>20.812962138568167</v>
      </c>
      <c r="DA228" s="130" t="s">
        <v>2903</v>
      </c>
    </row>
    <row r="229" spans="1:105" ht="12" customHeight="1" x14ac:dyDescent="0.25">
      <c r="A229" s="97" t="s">
        <v>124</v>
      </c>
      <c r="B229" s="99">
        <v>18.641736007406251</v>
      </c>
      <c r="C229" s="99">
        <v>19.384336841972271</v>
      </c>
      <c r="D229" s="99">
        <v>18.479676359530743</v>
      </c>
      <c r="E229" s="99">
        <v>19.13068136966125</v>
      </c>
      <c r="F229" s="99">
        <v>19.421741724020357</v>
      </c>
      <c r="G229" s="99">
        <v>19.771548309112625</v>
      </c>
      <c r="H229" s="99">
        <v>20.123266651584792</v>
      </c>
      <c r="I229" s="99">
        <v>20.519228809183236</v>
      </c>
      <c r="J229" s="99">
        <v>21.513361662473763</v>
      </c>
      <c r="K229" s="99">
        <v>22.600604209116316</v>
      </c>
      <c r="L229" s="99">
        <v>23.359146385506911</v>
      </c>
      <c r="M229" s="99">
        <v>24.304312760253897</v>
      </c>
      <c r="N229" s="99">
        <v>23.219442915831689</v>
      </c>
      <c r="O229" s="99">
        <v>21.979117756196359</v>
      </c>
      <c r="P229" s="99">
        <v>22.252706947351946</v>
      </c>
      <c r="Q229" s="99">
        <v>22.335264276914273</v>
      </c>
      <c r="R229" s="99">
        <v>20.746343680047399</v>
      </c>
      <c r="S229" s="99">
        <v>21.222040262010065</v>
      </c>
      <c r="T229" s="99">
        <v>21.368464852587689</v>
      </c>
      <c r="U229" s="99">
        <v>20.012011445648238</v>
      </c>
      <c r="V229" s="99">
        <v>21.34999013515468</v>
      </c>
      <c r="W229" s="99">
        <v>23.357786678183636</v>
      </c>
      <c r="X229" s="99">
        <v>22.048213856529593</v>
      </c>
      <c r="Y229" s="99">
        <v>19.67565510775588</v>
      </c>
      <c r="DA229" s="63" t="s">
        <v>2904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16.073410072123448</v>
      </c>
      <c r="M230" s="99">
        <v>16.748513889995138</v>
      </c>
      <c r="N230" s="99">
        <v>15.943591362294205</v>
      </c>
      <c r="O230" s="99">
        <v>15.595791421268725</v>
      </c>
      <c r="P230" s="99">
        <v>16.115333979927502</v>
      </c>
      <c r="Q230" s="99">
        <v>16.079302917437957</v>
      </c>
      <c r="R230" s="99">
        <v>15.381052326910485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2905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7.8770532119636725</v>
      </c>
      <c r="M231" s="102">
        <v>8.0568212235410268</v>
      </c>
      <c r="N231" s="102">
        <v>7.2919749369382432</v>
      </c>
      <c r="O231" s="102">
        <v>7.5199619672848144</v>
      </c>
      <c r="P231" s="102">
        <v>8.0089430002507669</v>
      </c>
      <c r="Q231" s="102">
        <v>7.5719187555352301</v>
      </c>
      <c r="R231" s="102">
        <v>7.6520079964795542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2906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8.1963568601597743</v>
      </c>
      <c r="M232" s="105">
        <v>8.691692666454113</v>
      </c>
      <c r="N232" s="105">
        <v>8.6516164253559591</v>
      </c>
      <c r="O232" s="105">
        <v>8.0758294539839088</v>
      </c>
      <c r="P232" s="105">
        <v>8.1063909796767355</v>
      </c>
      <c r="Q232" s="105">
        <v>8.5073841619027242</v>
      </c>
      <c r="R232" s="105">
        <v>7.7290443304309289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2907</v>
      </c>
    </row>
    <row r="233" spans="1:105" ht="12" customHeight="1" x14ac:dyDescent="0.25">
      <c r="A233" s="106" t="s">
        <v>122</v>
      </c>
      <c r="B233" s="102">
        <v>16.874531779859645</v>
      </c>
      <c r="C233" s="102">
        <v>15.77910728427562</v>
      </c>
      <c r="D233" s="102">
        <v>17.820321551105774</v>
      </c>
      <c r="E233" s="102">
        <v>17.319090490702511</v>
      </c>
      <c r="F233" s="102">
        <v>16.838424855173262</v>
      </c>
      <c r="G233" s="102">
        <v>17.701646363150743</v>
      </c>
      <c r="H233" s="102">
        <v>18.024546092882879</v>
      </c>
      <c r="I233" s="102">
        <v>17.668777160807998</v>
      </c>
      <c r="J233" s="102">
        <v>19.738769884708915</v>
      </c>
      <c r="K233" s="102">
        <v>20.473708194947303</v>
      </c>
      <c r="L233" s="102">
        <v>21.372892054371295</v>
      </c>
      <c r="M233" s="102">
        <v>22.365312609848875</v>
      </c>
      <c r="N233" s="102">
        <v>20.514486640071471</v>
      </c>
      <c r="O233" s="102">
        <v>19.949821552118813</v>
      </c>
      <c r="P233" s="102">
        <v>20.019017601980313</v>
      </c>
      <c r="Q233" s="102">
        <v>19.517521854520606</v>
      </c>
      <c r="R233" s="102">
        <v>19.713779190920963</v>
      </c>
      <c r="S233" s="102">
        <v>20.518783197874956</v>
      </c>
      <c r="T233" s="102">
        <v>20.480491112003801</v>
      </c>
      <c r="U233" s="102">
        <v>20.012824325844875</v>
      </c>
      <c r="V233" s="102">
        <v>20.78312967127675</v>
      </c>
      <c r="W233" s="102">
        <v>21.605909092098816</v>
      </c>
      <c r="X233" s="102">
        <v>21.486918498297538</v>
      </c>
      <c r="Y233" s="102">
        <v>21.226962996427044</v>
      </c>
      <c r="DA233" s="131" t="s">
        <v>2908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15.491079539634788</v>
      </c>
      <c r="M234" s="105">
        <v>16.165137413977771</v>
      </c>
      <c r="N234" s="105">
        <v>14.717661522956428</v>
      </c>
      <c r="O234" s="105">
        <v>14.58046732260617</v>
      </c>
      <c r="P234" s="105">
        <v>14.826675597441376</v>
      </c>
      <c r="Q234" s="105">
        <v>14.425814947522037</v>
      </c>
      <c r="R234" s="105">
        <v>14.941727123346983</v>
      </c>
      <c r="S234" s="105">
        <v>15.864989320220639</v>
      </c>
      <c r="T234" s="105">
        <v>15.720843863831309</v>
      </c>
      <c r="U234" s="105">
        <v>15.582599034616271</v>
      </c>
      <c r="V234" s="105">
        <v>16.506383399811625</v>
      </c>
      <c r="W234" s="105">
        <v>17.41604898048223</v>
      </c>
      <c r="X234" s="105">
        <v>17.44718520924782</v>
      </c>
      <c r="Y234" s="105">
        <v>17.414400465845937</v>
      </c>
      <c r="DA234" s="132" t="s">
        <v>2909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7.3080092295315211</v>
      </c>
      <c r="M235" s="99">
        <v>7.422867006671801</v>
      </c>
      <c r="N235" s="99">
        <v>6.374429801161611</v>
      </c>
      <c r="O235" s="99">
        <v>6.6483672579882596</v>
      </c>
      <c r="P235" s="99">
        <v>6.9531842169266538</v>
      </c>
      <c r="Q235" s="99">
        <v>6.4005834965671102</v>
      </c>
      <c r="R235" s="99">
        <v>6.9928715397400438</v>
      </c>
      <c r="S235" s="99">
        <v>7.7180903707495254</v>
      </c>
      <c r="T235" s="99">
        <v>7.1613486682256688</v>
      </c>
      <c r="U235" s="99">
        <v>7.0340916410216545</v>
      </c>
      <c r="V235" s="99">
        <v>7.5585102875778025</v>
      </c>
      <c r="W235" s="99">
        <v>7.9482300011425728</v>
      </c>
      <c r="X235" s="99">
        <v>7.8830448340362125</v>
      </c>
      <c r="Y235" s="99">
        <v>7.7441582790321508</v>
      </c>
      <c r="DA235" s="63" t="s">
        <v>2910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8.1830703101032682</v>
      </c>
      <c r="M236" s="99">
        <v>8.7422704073059698</v>
      </c>
      <c r="N236" s="99">
        <v>8.3432317217948153</v>
      </c>
      <c r="O236" s="99">
        <v>7.9321000646179121</v>
      </c>
      <c r="P236" s="99">
        <v>7.8734913805147224</v>
      </c>
      <c r="Q236" s="99">
        <v>8.0252314509549265</v>
      </c>
      <c r="R236" s="99">
        <v>7.9488555836069414</v>
      </c>
      <c r="S236" s="99">
        <v>8.1468989494711153</v>
      </c>
      <c r="T236" s="99">
        <v>8.5594951956056402</v>
      </c>
      <c r="U236" s="99">
        <v>8.5485073935946154</v>
      </c>
      <c r="V236" s="99">
        <v>8.9478731122338271</v>
      </c>
      <c r="W236" s="99">
        <v>9.4678189793396594</v>
      </c>
      <c r="X236" s="99">
        <v>9.564140375211613</v>
      </c>
      <c r="Y236" s="99">
        <v>9.6702421868137858</v>
      </c>
      <c r="DA236" s="63" t="s">
        <v>2911</v>
      </c>
    </row>
    <row r="237" spans="1:105" ht="12" customHeight="1" x14ac:dyDescent="0.25">
      <c r="A237" s="121" t="s">
        <v>54</v>
      </c>
      <c r="B237" s="123">
        <v>8.4263098345796177</v>
      </c>
      <c r="C237" s="123">
        <v>8.6196117357938782</v>
      </c>
      <c r="D237" s="123">
        <v>8.513238309131907</v>
      </c>
      <c r="E237" s="123">
        <v>8.8185621614228289</v>
      </c>
      <c r="F237" s="123">
        <v>9.3024776002316329</v>
      </c>
      <c r="G237" s="123">
        <v>9.3506077782209864</v>
      </c>
      <c r="H237" s="123">
        <v>9.5213438724995996</v>
      </c>
      <c r="I237" s="123">
        <v>9.682412795730384</v>
      </c>
      <c r="J237" s="123">
        <v>9.8133732950990158</v>
      </c>
      <c r="K237" s="123">
        <v>10.048182229464512</v>
      </c>
      <c r="L237" s="123">
        <v>9.8340759329333878</v>
      </c>
      <c r="M237" s="123">
        <v>10.668298416232428</v>
      </c>
      <c r="N237" s="123">
        <v>9.8585187327614481</v>
      </c>
      <c r="O237" s="123">
        <v>9.5604693727864714</v>
      </c>
      <c r="P237" s="123">
        <v>9.4081191093390277</v>
      </c>
      <c r="Q237" s="123">
        <v>10.657188955937988</v>
      </c>
      <c r="R237" s="123">
        <v>10.3875682512825</v>
      </c>
      <c r="S237" s="123">
        <v>10.584819468715686</v>
      </c>
      <c r="T237" s="123">
        <v>10.338199976596192</v>
      </c>
      <c r="U237" s="123">
        <v>10.10380967019438</v>
      </c>
      <c r="V237" s="123">
        <v>10.511576329869493</v>
      </c>
      <c r="W237" s="123">
        <v>10.910846447009726</v>
      </c>
      <c r="X237" s="123">
        <v>10.50460078492863</v>
      </c>
      <c r="Y237" s="123">
        <v>10.12576998994698</v>
      </c>
      <c r="DA237" s="130" t="s">
        <v>2912</v>
      </c>
    </row>
    <row r="238" spans="1:105" ht="12" customHeight="1" x14ac:dyDescent="0.25">
      <c r="A238" s="97" t="s">
        <v>50</v>
      </c>
      <c r="B238" s="99">
        <v>10.067007201832741</v>
      </c>
      <c r="C238" s="99">
        <v>10.776951139992351</v>
      </c>
      <c r="D238" s="99">
        <v>10.38066237708286</v>
      </c>
      <c r="E238" s="99">
        <v>11.973822861197757</v>
      </c>
      <c r="F238" s="99">
        <v>12.36570964589753</v>
      </c>
      <c r="G238" s="99">
        <v>12.176184139529983</v>
      </c>
      <c r="H238" s="99">
        <v>12.8709187156275</v>
      </c>
      <c r="I238" s="99">
        <v>12.178998177756453</v>
      </c>
      <c r="J238" s="99">
        <v>11.314550629182598</v>
      </c>
      <c r="K238" s="99">
        <v>12.669608305875565</v>
      </c>
      <c r="L238" s="99">
        <v>11.077562065839629</v>
      </c>
      <c r="M238" s="99">
        <v>13.904228526401255</v>
      </c>
      <c r="N238" s="99">
        <v>12.562635389350405</v>
      </c>
      <c r="O238" s="99">
        <v>11.966220021900677</v>
      </c>
      <c r="P238" s="99">
        <v>11.116537201430763</v>
      </c>
      <c r="Q238" s="99">
        <v>16.031915094130969</v>
      </c>
      <c r="R238" s="99">
        <v>13.468035139196123</v>
      </c>
      <c r="S238" s="99">
        <v>13.241779780334936</v>
      </c>
      <c r="T238" s="99">
        <v>13.517283084131581</v>
      </c>
      <c r="U238" s="99">
        <v>13.048315506280112</v>
      </c>
      <c r="V238" s="99">
        <v>14.28317752516158</v>
      </c>
      <c r="W238" s="99">
        <v>15.815401747133384</v>
      </c>
      <c r="X238" s="99">
        <v>14.809252787133351</v>
      </c>
      <c r="Y238" s="99">
        <v>12.975819399544291</v>
      </c>
      <c r="DA238" s="63" t="s">
        <v>2913</v>
      </c>
    </row>
    <row r="239" spans="1:105" ht="12" customHeight="1" x14ac:dyDescent="0.25">
      <c r="A239" s="109" t="s">
        <v>120</v>
      </c>
      <c r="B239" s="110">
        <v>8.3097746431443049</v>
      </c>
      <c r="C239" s="110">
        <v>8.4505359199171846</v>
      </c>
      <c r="D239" s="110">
        <v>8.3284413889891553</v>
      </c>
      <c r="E239" s="110">
        <v>8.4690543466493082</v>
      </c>
      <c r="F239" s="110">
        <v>8.9233872467031325</v>
      </c>
      <c r="G239" s="110">
        <v>8.9758632268166867</v>
      </c>
      <c r="H239" s="110">
        <v>9.0610617180273536</v>
      </c>
      <c r="I239" s="110">
        <v>9.3507181641667305</v>
      </c>
      <c r="J239" s="110">
        <v>9.6108270154857056</v>
      </c>
      <c r="K239" s="110">
        <v>9.6839272405489218</v>
      </c>
      <c r="L239" s="110">
        <v>9.6594516916087834</v>
      </c>
      <c r="M239" s="110">
        <v>10.192692489097203</v>
      </c>
      <c r="N239" s="110">
        <v>9.4616780977367068</v>
      </c>
      <c r="O239" s="110">
        <v>9.1933897923937753</v>
      </c>
      <c r="P239" s="110">
        <v>9.1446175230230171</v>
      </c>
      <c r="Q239" s="110">
        <v>9.840717798525553</v>
      </c>
      <c r="R239" s="110">
        <v>9.9410010733315364</v>
      </c>
      <c r="S239" s="110">
        <v>10.242167527587412</v>
      </c>
      <c r="T239" s="110">
        <v>9.9803927764186078</v>
      </c>
      <c r="U239" s="110">
        <v>9.8011710202343263</v>
      </c>
      <c r="V239" s="110">
        <v>10.150150607740921</v>
      </c>
      <c r="W239" s="110">
        <v>10.48165041153446</v>
      </c>
      <c r="X239" s="110">
        <v>10.185492125542572</v>
      </c>
      <c r="Y239" s="110">
        <v>9.9598043684014179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59.896026786877322</v>
      </c>
      <c r="C241" s="118">
        <f t="shared" si="98"/>
        <v>61.56069236745973</v>
      </c>
      <c r="D241" s="118">
        <f t="shared" si="98"/>
        <v>55.229589667695443</v>
      </c>
      <c r="E241" s="118">
        <f t="shared" si="98"/>
        <v>62.365737874792067</v>
      </c>
      <c r="F241" s="118">
        <f t="shared" si="98"/>
        <v>54.000168719194654</v>
      </c>
      <c r="G241" s="118">
        <f t="shared" si="98"/>
        <v>57.989807860057333</v>
      </c>
      <c r="H241" s="118">
        <f t="shared" si="98"/>
        <v>61.388752721128299</v>
      </c>
      <c r="I241" s="118">
        <f t="shared" si="98"/>
        <v>54.693340242056095</v>
      </c>
      <c r="J241" s="118">
        <f t="shared" si="98"/>
        <v>62.18393030067292</v>
      </c>
      <c r="K241" s="118">
        <f t="shared" si="98"/>
        <v>63.149272999043276</v>
      </c>
      <c r="L241" s="118">
        <f t="shared" si="98"/>
        <v>68.235450778634984</v>
      </c>
      <c r="M241" s="118">
        <f t="shared" si="98"/>
        <v>75.250690902746996</v>
      </c>
      <c r="N241" s="118">
        <f t="shared" si="98"/>
        <v>73.235041017204367</v>
      </c>
      <c r="O241" s="118">
        <f t="shared" si="98"/>
        <v>66.61255759374869</v>
      </c>
      <c r="P241" s="118">
        <f t="shared" si="98"/>
        <v>68.632587701324184</v>
      </c>
      <c r="Q241" s="118">
        <f t="shared" si="98"/>
        <v>62.744325418233345</v>
      </c>
      <c r="R241" s="118">
        <f t="shared" ref="R241:V241" si="99">R242+R244+R246+R255</f>
        <v>65.064790569706986</v>
      </c>
      <c r="S241" s="118">
        <f t="shared" si="99"/>
        <v>69.234016785241351</v>
      </c>
      <c r="T241" s="118">
        <f t="shared" si="99"/>
        <v>67.084815297593678</v>
      </c>
      <c r="U241" s="118">
        <f t="shared" si="99"/>
        <v>68.702553646932657</v>
      </c>
      <c r="V241" s="118">
        <f t="shared" si="99"/>
        <v>71.736042188377127</v>
      </c>
      <c r="W241" s="118">
        <f t="shared" ref="W241:Y241" si="100">W242+W244+W246+W255</f>
        <v>71.691714417489408</v>
      </c>
      <c r="X241" s="118">
        <f t="shared" si="100"/>
        <v>68.938063809085932</v>
      </c>
      <c r="Y241" s="118">
        <f t="shared" si="100"/>
        <v>70.402231477652265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43.93559277049178</v>
      </c>
      <c r="C242" s="123">
        <f t="shared" si="101"/>
        <v>45.968036587782379</v>
      </c>
      <c r="D242" s="123">
        <f t="shared" si="101"/>
        <v>38.741315569470153</v>
      </c>
      <c r="E242" s="123">
        <f t="shared" si="101"/>
        <v>45.819397171448948</v>
      </c>
      <c r="F242" s="123">
        <f t="shared" si="101"/>
        <v>37.585262386200235</v>
      </c>
      <c r="G242" s="123">
        <f t="shared" si="101"/>
        <v>40.970736500736763</v>
      </c>
      <c r="H242" s="123">
        <f t="shared" si="101"/>
        <v>43.858870231117862</v>
      </c>
      <c r="I242" s="123">
        <f t="shared" si="101"/>
        <v>36.658498614073764</v>
      </c>
      <c r="J242" s="123">
        <f t="shared" si="101"/>
        <v>42.853608626062858</v>
      </c>
      <c r="K242" s="123">
        <f t="shared" si="101"/>
        <v>43.129516733766735</v>
      </c>
      <c r="L242" s="123">
        <f t="shared" si="101"/>
        <v>47.090757629243662</v>
      </c>
      <c r="M242" s="123">
        <f t="shared" si="101"/>
        <v>53.050711281753948</v>
      </c>
      <c r="N242" s="123">
        <f t="shared" si="101"/>
        <v>49.640829893918571</v>
      </c>
      <c r="O242" s="123">
        <f t="shared" si="101"/>
        <v>45.910703321307039</v>
      </c>
      <c r="P242" s="123">
        <f t="shared" si="101"/>
        <v>47.921452486322906</v>
      </c>
      <c r="Q242" s="123">
        <f t="shared" si="101"/>
        <v>40.114868366546446</v>
      </c>
      <c r="R242" s="123">
        <f t="shared" si="101"/>
        <v>42.401357011526322</v>
      </c>
      <c r="S242" s="123">
        <f t="shared" si="101"/>
        <v>45.307859957626555</v>
      </c>
      <c r="T242" s="123">
        <f t="shared" si="101"/>
        <v>43.224230415042655</v>
      </c>
      <c r="U242" s="123">
        <f t="shared" si="101"/>
        <v>44.281384836001159</v>
      </c>
      <c r="V242" s="123">
        <f t="shared" si="101"/>
        <v>45.500263408188808</v>
      </c>
      <c r="W242" s="123">
        <f t="shared" si="101"/>
        <v>43.896484731316249</v>
      </c>
      <c r="X242" s="123">
        <f t="shared" si="101"/>
        <v>41.019532905283931</v>
      </c>
      <c r="Y242" s="123">
        <f t="shared" si="101"/>
        <v>42.903604576045488</v>
      </c>
      <c r="DA242" s="130" t="s">
        <v>3067</v>
      </c>
    </row>
    <row r="243" spans="1:105" ht="12" customHeight="1" x14ac:dyDescent="0.25">
      <c r="A243" s="97" t="s">
        <v>53</v>
      </c>
      <c r="B243" s="99">
        <v>43.93559277049178</v>
      </c>
      <c r="C243" s="99">
        <v>45.968036587782379</v>
      </c>
      <c r="D243" s="99">
        <v>38.741315569470153</v>
      </c>
      <c r="E243" s="99">
        <v>45.819397171448948</v>
      </c>
      <c r="F243" s="99">
        <v>37.585262386200235</v>
      </c>
      <c r="G243" s="99">
        <v>40.970736500736763</v>
      </c>
      <c r="H243" s="99">
        <v>43.858870231117862</v>
      </c>
      <c r="I243" s="99">
        <v>36.658498614073764</v>
      </c>
      <c r="J243" s="99">
        <v>42.853608626062858</v>
      </c>
      <c r="K243" s="99">
        <v>43.129516733766735</v>
      </c>
      <c r="L243" s="99">
        <v>47.090757629243662</v>
      </c>
      <c r="M243" s="99">
        <v>53.050711281753948</v>
      </c>
      <c r="N243" s="99">
        <v>49.640829893918571</v>
      </c>
      <c r="O243" s="99">
        <v>45.910703321307039</v>
      </c>
      <c r="P243" s="99">
        <v>47.921452486322906</v>
      </c>
      <c r="Q243" s="99">
        <v>40.114868366546446</v>
      </c>
      <c r="R243" s="99">
        <v>42.401357011526322</v>
      </c>
      <c r="S243" s="99">
        <v>45.307859957626555</v>
      </c>
      <c r="T243" s="99">
        <v>43.224230415042655</v>
      </c>
      <c r="U243" s="99">
        <v>44.281384836001159</v>
      </c>
      <c r="V243" s="99">
        <v>45.500263408188808</v>
      </c>
      <c r="W243" s="99">
        <v>43.896484731316249</v>
      </c>
      <c r="X243" s="99">
        <v>41.019532905283931</v>
      </c>
      <c r="Y243" s="99">
        <v>42.903604576045488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0.52088252519704326</v>
      </c>
      <c r="C244" s="123">
        <f t="shared" si="102"/>
        <v>0.59818391166396379</v>
      </c>
      <c r="D244" s="123">
        <f t="shared" si="102"/>
        <v>0.41858761123547156</v>
      </c>
      <c r="E244" s="123">
        <f t="shared" si="102"/>
        <v>0.53917340759146726</v>
      </c>
      <c r="F244" s="123">
        <f t="shared" si="102"/>
        <v>0.29323683226105901</v>
      </c>
      <c r="G244" s="123">
        <f t="shared" si="102"/>
        <v>0.25686975683226732</v>
      </c>
      <c r="H244" s="123">
        <f t="shared" si="102"/>
        <v>0.30949360357063194</v>
      </c>
      <c r="I244" s="123">
        <f t="shared" si="102"/>
        <v>0.78894495554903221</v>
      </c>
      <c r="J244" s="123">
        <f t="shared" si="102"/>
        <v>0.72815270949779964</v>
      </c>
      <c r="K244" s="123">
        <f t="shared" si="102"/>
        <v>0.79782418047198767</v>
      </c>
      <c r="L244" s="123">
        <f t="shared" si="102"/>
        <v>1.4870300092584463</v>
      </c>
      <c r="M244" s="123">
        <f t="shared" si="102"/>
        <v>1.3511868456705303</v>
      </c>
      <c r="N244" s="123">
        <f t="shared" si="102"/>
        <v>4.3207804076486438</v>
      </c>
      <c r="O244" s="123">
        <f t="shared" si="102"/>
        <v>1.8543998962056969</v>
      </c>
      <c r="P244" s="123">
        <f t="shared" si="102"/>
        <v>1.7845096681107331</v>
      </c>
      <c r="Q244" s="123">
        <f t="shared" si="102"/>
        <v>2.9778390073631327</v>
      </c>
      <c r="R244" s="123">
        <f t="shared" si="102"/>
        <v>2.733297057650633</v>
      </c>
      <c r="S244" s="123">
        <f t="shared" si="102"/>
        <v>2.9601949776047416</v>
      </c>
      <c r="T244" s="123">
        <f t="shared" si="102"/>
        <v>2.713359589953396</v>
      </c>
      <c r="U244" s="123">
        <f t="shared" si="102"/>
        <v>3.3123660099223349</v>
      </c>
      <c r="V244" s="123">
        <f t="shared" si="102"/>
        <v>3.848053983790066</v>
      </c>
      <c r="W244" s="123">
        <f t="shared" si="102"/>
        <v>4.0311553771361179</v>
      </c>
      <c r="X244" s="123">
        <f t="shared" si="102"/>
        <v>4.133885958940148</v>
      </c>
      <c r="Y244" s="123">
        <f t="shared" si="102"/>
        <v>3.7583365822338077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0.52088252519704326</v>
      </c>
      <c r="C245" s="99">
        <f>RES_hhdet_tess!C165</f>
        <v>0.59818391166396379</v>
      </c>
      <c r="D245" s="99">
        <f>RES_hhdet_tess!D165</f>
        <v>0.41858761123547156</v>
      </c>
      <c r="E245" s="99">
        <f>RES_hhdet_tess!E165</f>
        <v>0.53917340759146726</v>
      </c>
      <c r="F245" s="99">
        <f>RES_hhdet_tess!F165</f>
        <v>0.29323683226105901</v>
      </c>
      <c r="G245" s="99">
        <f>RES_hhdet_tess!G165</f>
        <v>0.25686975683226732</v>
      </c>
      <c r="H245" s="99">
        <f>RES_hhdet_tess!H165</f>
        <v>0.30949360357063194</v>
      </c>
      <c r="I245" s="99">
        <f>RES_hhdet_tess!I165</f>
        <v>0.78894495554903221</v>
      </c>
      <c r="J245" s="99">
        <f>RES_hhdet_tess!J165</f>
        <v>0.72815270949779964</v>
      </c>
      <c r="K245" s="99">
        <f>RES_hhdet_tess!K165</f>
        <v>0.79782418047198767</v>
      </c>
      <c r="L245" s="99">
        <f>RES_hhdet_tess!L165</f>
        <v>1.4870300092584463</v>
      </c>
      <c r="M245" s="99">
        <f>RES_hhdet_tess!M165</f>
        <v>1.3511868456705303</v>
      </c>
      <c r="N245" s="99">
        <f>RES_hhdet_tess!N165</f>
        <v>4.3207804076486438</v>
      </c>
      <c r="O245" s="99">
        <f>RES_hhdet_tess!O165</f>
        <v>1.8543998962056969</v>
      </c>
      <c r="P245" s="99">
        <f>RES_hhdet_tess!P165</f>
        <v>1.7845096681107331</v>
      </c>
      <c r="Q245" s="99">
        <f>RES_hhdet_tess!Q165</f>
        <v>2.9778390073631327</v>
      </c>
      <c r="R245" s="99">
        <f>RES_hhdet_tess!R165</f>
        <v>2.733297057650633</v>
      </c>
      <c r="S245" s="99">
        <f>RES_hhdet_tess!S165</f>
        <v>2.9601949776047416</v>
      </c>
      <c r="T245" s="99">
        <f>RES_hhdet_tess!T165</f>
        <v>2.713359589953396</v>
      </c>
      <c r="U245" s="99">
        <f>RES_hhdet_tess!U165</f>
        <v>3.3123660099223349</v>
      </c>
      <c r="V245" s="99">
        <f>RES_hhdet_tess!V165</f>
        <v>3.848053983790066</v>
      </c>
      <c r="W245" s="99">
        <f>RES_hhdet_tess!W165</f>
        <v>4.0311553771361179</v>
      </c>
      <c r="X245" s="99">
        <f>RES_hhdet_tess!X165</f>
        <v>4.133885958940148</v>
      </c>
      <c r="Y245" s="99">
        <f>RES_hhdet_tess!Y165</f>
        <v>3.7583365822338077</v>
      </c>
      <c r="DA245" s="63" t="s">
        <v>3070</v>
      </c>
    </row>
    <row r="246" spans="1:105" ht="12" customHeight="1" x14ac:dyDescent="0.25">
      <c r="A246" s="121" t="s">
        <v>55</v>
      </c>
      <c r="B246" s="123">
        <v>9.4325311487995087</v>
      </c>
      <c r="C246" s="123">
        <v>8.8556431369122368</v>
      </c>
      <c r="D246" s="123">
        <v>10.022807261448914</v>
      </c>
      <c r="E246" s="123">
        <v>9.7715477937259596</v>
      </c>
      <c r="F246" s="123">
        <v>9.5448329820723785</v>
      </c>
      <c r="G246" s="123">
        <v>10.125275750593342</v>
      </c>
      <c r="H246" s="123">
        <v>10.432511483543593</v>
      </c>
      <c r="I246" s="123">
        <v>10.290950096086297</v>
      </c>
      <c r="J246" s="123">
        <v>11.522976408811026</v>
      </c>
      <c r="K246" s="123">
        <v>11.989153869731872</v>
      </c>
      <c r="L246" s="123">
        <v>12.540875728084549</v>
      </c>
      <c r="M246" s="123">
        <v>13.168193506156955</v>
      </c>
      <c r="N246" s="123">
        <v>12.150592868993126</v>
      </c>
      <c r="O246" s="123">
        <v>11.920451600926699</v>
      </c>
      <c r="P246" s="123">
        <v>12.074172683338347</v>
      </c>
      <c r="Q246" s="123">
        <v>11.932772988422025</v>
      </c>
      <c r="R246" s="123">
        <v>12.277668415059129</v>
      </c>
      <c r="S246" s="123">
        <v>13.036623207213747</v>
      </c>
      <c r="T246" s="123">
        <v>13.269251610760019</v>
      </c>
      <c r="U246" s="123">
        <v>13.253753993524201</v>
      </c>
      <c r="V246" s="123">
        <v>14.064604888519961</v>
      </c>
      <c r="W246" s="123">
        <v>14.941691493789246</v>
      </c>
      <c r="X246" s="123">
        <v>15.104029708115917</v>
      </c>
      <c r="Y246" s="123">
        <v>15.177856018856843</v>
      </c>
      <c r="DA246" s="130" t="s">
        <v>3071</v>
      </c>
    </row>
    <row r="247" spans="1:105" ht="12" customHeight="1" x14ac:dyDescent="0.25">
      <c r="A247" s="97" t="s">
        <v>124</v>
      </c>
      <c r="B247" s="99">
        <v>9.2381991136268127</v>
      </c>
      <c r="C247" s="99">
        <v>9.6351895401964232</v>
      </c>
      <c r="D247" s="99">
        <v>9.2093681324649559</v>
      </c>
      <c r="E247" s="99">
        <v>9.5609723548829137</v>
      </c>
      <c r="F247" s="99">
        <v>9.7572025060888254</v>
      </c>
      <c r="G247" s="99">
        <v>10.063337390108297</v>
      </c>
      <c r="H247" s="99">
        <v>10.429712564577807</v>
      </c>
      <c r="I247" s="99">
        <v>10.733472106485737</v>
      </c>
      <c r="J247" s="99">
        <v>11.288083785587277</v>
      </c>
      <c r="K247" s="99">
        <v>11.911897331847518</v>
      </c>
      <c r="L247" s="99">
        <v>12.365470181759845</v>
      </c>
      <c r="M247" s="99">
        <v>12.958565717101903</v>
      </c>
      <c r="N247" s="99">
        <v>12.511213263605837</v>
      </c>
      <c r="O247" s="99">
        <v>12.05748859224361</v>
      </c>
      <c r="P247" s="99">
        <v>12.358896439617499</v>
      </c>
      <c r="Q247" s="99">
        <v>12.531433838651047</v>
      </c>
      <c r="R247" s="99">
        <v>11.802786437970578</v>
      </c>
      <c r="S247" s="99">
        <v>12.390050129491428</v>
      </c>
      <c r="T247" s="99">
        <v>12.992039619403831</v>
      </c>
      <c r="U247" s="99">
        <v>12.845921331272068</v>
      </c>
      <c r="V247" s="99">
        <v>14.283189512759627</v>
      </c>
      <c r="W247" s="99">
        <v>16.08459667974299</v>
      </c>
      <c r="X247" s="99">
        <v>15.317288980893368</v>
      </c>
      <c r="Y247" s="99">
        <v>13.7438777273208</v>
      </c>
      <c r="DA247" s="63" t="s">
        <v>3072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12.453250693060381</v>
      </c>
      <c r="M248" s="99">
        <v>13.045736197248621</v>
      </c>
      <c r="N248" s="99">
        <v>12.592323984824121</v>
      </c>
      <c r="O248" s="99">
        <v>12.139745091060282</v>
      </c>
      <c r="P248" s="99">
        <v>12.43456030244317</v>
      </c>
      <c r="Q248" s="99">
        <v>12.5993781330374</v>
      </c>
      <c r="R248" s="99">
        <v>11.864319892623001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3073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4.2568938329006079</v>
      </c>
      <c r="M249" s="102">
        <v>4.3540435307945078</v>
      </c>
      <c r="N249" s="102">
        <v>3.9407075594681618</v>
      </c>
      <c r="O249" s="102">
        <v>4.0639156370763754</v>
      </c>
      <c r="P249" s="102">
        <v>4.3281693227664357</v>
      </c>
      <c r="Q249" s="102">
        <v>4.0919939711346744</v>
      </c>
      <c r="R249" s="102">
        <v>4.1352755621920734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3074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8.1963568601597743</v>
      </c>
      <c r="M250" s="105">
        <v>8.691692666454113</v>
      </c>
      <c r="N250" s="105">
        <v>8.6516164253559591</v>
      </c>
      <c r="O250" s="105">
        <v>8.0758294539839088</v>
      </c>
      <c r="P250" s="105">
        <v>8.1063909796767355</v>
      </c>
      <c r="Q250" s="105">
        <v>8.5073841619027242</v>
      </c>
      <c r="R250" s="105">
        <v>7.7290443304309289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3075</v>
      </c>
    </row>
    <row r="251" spans="1:105" ht="12" customHeight="1" x14ac:dyDescent="0.25">
      <c r="A251" s="106" t="s">
        <v>122</v>
      </c>
      <c r="B251" s="102">
        <v>9.4339467173167826</v>
      </c>
      <c r="C251" s="102">
        <v>8.8501243016584308</v>
      </c>
      <c r="D251" s="102">
        <v>10.028291818378287</v>
      </c>
      <c r="E251" s="102">
        <v>9.7729308101043788</v>
      </c>
      <c r="F251" s="102">
        <v>9.5434821826847038</v>
      </c>
      <c r="G251" s="102">
        <v>10.125656917055759</v>
      </c>
      <c r="H251" s="102">
        <v>10.432528034878343</v>
      </c>
      <c r="I251" s="102">
        <v>10.288519273190547</v>
      </c>
      <c r="J251" s="102">
        <v>11.524155393555006</v>
      </c>
      <c r="K251" s="102">
        <v>11.989520324423186</v>
      </c>
      <c r="L251" s="102">
        <v>12.543095825364954</v>
      </c>
      <c r="M251" s="102">
        <v>13.17042754625742</v>
      </c>
      <c r="N251" s="102">
        <v>12.150180340841652</v>
      </c>
      <c r="O251" s="102">
        <v>11.920544384299143</v>
      </c>
      <c r="P251" s="102">
        <v>12.074008393206578</v>
      </c>
      <c r="Q251" s="102">
        <v>11.933562740299953</v>
      </c>
      <c r="R251" s="102">
        <v>12.28170341636535</v>
      </c>
      <c r="S251" s="102">
        <v>13.039741724501052</v>
      </c>
      <c r="T251" s="102">
        <v>13.269397900001564</v>
      </c>
      <c r="U251" s="102">
        <v>13.254567674381406</v>
      </c>
      <c r="V251" s="102">
        <v>14.063463491569197</v>
      </c>
      <c r="W251" s="102">
        <v>14.93783561585097</v>
      </c>
      <c r="X251" s="102">
        <v>15.103413522142997</v>
      </c>
      <c r="Y251" s="102">
        <v>15.177903686479191</v>
      </c>
      <c r="DA251" s="131" t="s">
        <v>3076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12.518499688999441</v>
      </c>
      <c r="M252" s="105">
        <v>13.151027579927533</v>
      </c>
      <c r="N252" s="105">
        <v>12.13533358975384</v>
      </c>
      <c r="O252" s="105">
        <v>11.913252840000819</v>
      </c>
      <c r="P252" s="105">
        <v>12.064255990761895</v>
      </c>
      <c r="Q252" s="105">
        <v>11.90401615979793</v>
      </c>
      <c r="R252" s="105">
        <v>12.256327843637701</v>
      </c>
      <c r="S252" s="105">
        <v>13.026046978781187</v>
      </c>
      <c r="T252" s="105">
        <v>13.274209390509103</v>
      </c>
      <c r="U252" s="105">
        <v>13.255361618304953</v>
      </c>
      <c r="V252" s="105">
        <v>14.069904197636388</v>
      </c>
      <c r="W252" s="105">
        <v>14.953785306059212</v>
      </c>
      <c r="X252" s="105">
        <v>15.105931373882099</v>
      </c>
      <c r="Y252" s="105">
        <v>15.193643912287376</v>
      </c>
      <c r="DA252" s="132" t="s">
        <v>3077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4.3354293788961735</v>
      </c>
      <c r="M253" s="99">
        <v>4.4087571726215611</v>
      </c>
      <c r="N253" s="99">
        <v>3.792101867959027</v>
      </c>
      <c r="O253" s="99">
        <v>3.9811527753829079</v>
      </c>
      <c r="P253" s="99">
        <v>4.1907646102471734</v>
      </c>
      <c r="Q253" s="99">
        <v>3.8787847088430034</v>
      </c>
      <c r="R253" s="99">
        <v>4.3074722600307602</v>
      </c>
      <c r="S253" s="99">
        <v>4.8791480293100706</v>
      </c>
      <c r="T253" s="99">
        <v>4.714714194903463</v>
      </c>
      <c r="U253" s="99">
        <v>4.7068542247103382</v>
      </c>
      <c r="V253" s="99">
        <v>5.1220310854025648</v>
      </c>
      <c r="W253" s="99">
        <v>5.4859663267195513</v>
      </c>
      <c r="X253" s="99">
        <v>5.5417909986704865</v>
      </c>
      <c r="Y253" s="99">
        <v>5.5234017254735921</v>
      </c>
      <c r="DA253" s="63" t="s">
        <v>3078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8.1830703101032682</v>
      </c>
      <c r="M254" s="99">
        <v>8.7422704073059698</v>
      </c>
      <c r="N254" s="99">
        <v>8.3432317217948153</v>
      </c>
      <c r="O254" s="99">
        <v>7.9321000646179121</v>
      </c>
      <c r="P254" s="99">
        <v>7.8734913805147224</v>
      </c>
      <c r="Q254" s="99">
        <v>8.0252314509549265</v>
      </c>
      <c r="R254" s="99">
        <v>7.9488555836069414</v>
      </c>
      <c r="S254" s="99">
        <v>8.1468989494711153</v>
      </c>
      <c r="T254" s="99">
        <v>8.5594951956056402</v>
      </c>
      <c r="U254" s="99">
        <v>8.5485073935946154</v>
      </c>
      <c r="V254" s="99">
        <v>8.9478731122338271</v>
      </c>
      <c r="W254" s="99">
        <v>9.4678189793396594</v>
      </c>
      <c r="X254" s="99">
        <v>9.564140375211613</v>
      </c>
      <c r="Y254" s="99">
        <v>9.6702421868137858</v>
      </c>
      <c r="DA254" s="63" t="s">
        <v>3079</v>
      </c>
    </row>
    <row r="255" spans="1:105" ht="12" customHeight="1" x14ac:dyDescent="0.25">
      <c r="A255" s="121" t="s">
        <v>54</v>
      </c>
      <c r="B255" s="123">
        <v>6.0070203423889925</v>
      </c>
      <c r="C255" s="123">
        <v>6.1388287311011469</v>
      </c>
      <c r="D255" s="123">
        <v>6.0468792255409003</v>
      </c>
      <c r="E255" s="123">
        <v>6.2356195020256919</v>
      </c>
      <c r="F255" s="123">
        <v>6.5768365186609854</v>
      </c>
      <c r="G255" s="123">
        <v>6.636925851894965</v>
      </c>
      <c r="H255" s="123">
        <v>6.7878774028962106</v>
      </c>
      <c r="I255" s="123">
        <v>6.9549465763469973</v>
      </c>
      <c r="J255" s="123">
        <v>7.079192556301237</v>
      </c>
      <c r="K255" s="123">
        <v>7.2327782150726829</v>
      </c>
      <c r="L255" s="123">
        <v>7.1167874120483257</v>
      </c>
      <c r="M255" s="123">
        <v>7.68059926916556</v>
      </c>
      <c r="N255" s="123">
        <v>7.1228378466440292</v>
      </c>
      <c r="O255" s="123">
        <v>6.9270027753092567</v>
      </c>
      <c r="P255" s="123">
        <v>6.8524528635521893</v>
      </c>
      <c r="Q255" s="123">
        <v>7.7188450559017463</v>
      </c>
      <c r="R255" s="123">
        <v>7.6524680854708969</v>
      </c>
      <c r="S255" s="123">
        <v>7.9293386427963082</v>
      </c>
      <c r="T255" s="123">
        <v>7.8779736818376058</v>
      </c>
      <c r="U255" s="123">
        <v>7.8550488074849607</v>
      </c>
      <c r="V255" s="123">
        <v>8.3231199078782883</v>
      </c>
      <c r="W255" s="123">
        <v>8.8223828152477992</v>
      </c>
      <c r="X255" s="123">
        <v>8.6806152367459379</v>
      </c>
      <c r="Y255" s="123">
        <v>8.5624343005161165</v>
      </c>
      <c r="DA255" s="130" t="s">
        <v>3080</v>
      </c>
    </row>
    <row r="256" spans="1:105" ht="12" customHeight="1" x14ac:dyDescent="0.25">
      <c r="A256" s="97" t="s">
        <v>50</v>
      </c>
      <c r="B256" s="99">
        <v>5.6451068136664126</v>
      </c>
      <c r="C256" s="99">
        <v>6.0554938526036333</v>
      </c>
      <c r="D256" s="99">
        <v>5.8493425108089712</v>
      </c>
      <c r="E256" s="99">
        <v>6.7566747851900235</v>
      </c>
      <c r="F256" s="99">
        <v>6.9891858967841216</v>
      </c>
      <c r="G256" s="99">
        <v>6.8983098990334861</v>
      </c>
      <c r="H256" s="99">
        <v>7.3113223560047063</v>
      </c>
      <c r="I256" s="99">
        <v>6.9280352851428733</v>
      </c>
      <c r="J256" s="99">
        <v>6.4441363785552355</v>
      </c>
      <c r="K256" s="99">
        <v>7.225374772151282</v>
      </c>
      <c r="L256" s="99">
        <v>6.3244326158334712</v>
      </c>
      <c r="M256" s="99">
        <v>7.9443889160211816</v>
      </c>
      <c r="N256" s="99">
        <v>7.1822843382347425</v>
      </c>
      <c r="O256" s="99">
        <v>6.8457632526017074</v>
      </c>
      <c r="P256" s="99">
        <v>6.3625879034056476</v>
      </c>
      <c r="Q256" s="99">
        <v>9.1826990818510126</v>
      </c>
      <c r="R256" s="99">
        <v>7.7297461686403128</v>
      </c>
      <c r="S256" s="99">
        <v>7.620099625973066</v>
      </c>
      <c r="T256" s="99">
        <v>7.8096209430533809</v>
      </c>
      <c r="U256" s="99">
        <v>7.5916527687273581</v>
      </c>
      <c r="V256" s="99">
        <v>8.3798925272902878</v>
      </c>
      <c r="W256" s="99">
        <v>9.378999097848272</v>
      </c>
      <c r="X256" s="99">
        <v>8.8427538299483039</v>
      </c>
      <c r="Y256" s="99">
        <v>7.7894747502777841</v>
      </c>
      <c r="DA256" s="63" t="s">
        <v>3081</v>
      </c>
    </row>
    <row r="257" spans="1:105" ht="12" customHeight="1" x14ac:dyDescent="0.25">
      <c r="A257" s="109" t="s">
        <v>120</v>
      </c>
      <c r="B257" s="110">
        <v>6.032726278897762</v>
      </c>
      <c r="C257" s="110">
        <v>6.1453598835686414</v>
      </c>
      <c r="D257" s="110">
        <v>6.0664271028142345</v>
      </c>
      <c r="E257" s="110">
        <v>6.1779022765019977</v>
      </c>
      <c r="F257" s="110">
        <v>6.5258062117173363</v>
      </c>
      <c r="G257" s="110">
        <v>6.6022595626272453</v>
      </c>
      <c r="H257" s="110">
        <v>6.7159481635007356</v>
      </c>
      <c r="I257" s="110">
        <v>6.9585219921469612</v>
      </c>
      <c r="J257" s="110">
        <v>7.1648774805453304</v>
      </c>
      <c r="K257" s="110">
        <v>7.2338069455959415</v>
      </c>
      <c r="L257" s="110">
        <v>7.2280587414885256</v>
      </c>
      <c r="M257" s="110">
        <v>7.6418283701380494</v>
      </c>
      <c r="N257" s="110">
        <v>7.1141138208460397</v>
      </c>
      <c r="O257" s="110">
        <v>6.9393986443149522</v>
      </c>
      <c r="P257" s="110">
        <v>6.928008252877996</v>
      </c>
      <c r="Q257" s="110">
        <v>7.4964719414175383</v>
      </c>
      <c r="R257" s="110">
        <v>7.6412652851246818</v>
      </c>
      <c r="S257" s="110">
        <v>7.9692193097839557</v>
      </c>
      <c r="T257" s="110">
        <v>7.8856668126119738</v>
      </c>
      <c r="U257" s="110">
        <v>7.8821208616807841</v>
      </c>
      <c r="V257" s="110">
        <v>8.317679490425423</v>
      </c>
      <c r="W257" s="110">
        <v>8.7736735058090645</v>
      </c>
      <c r="X257" s="110">
        <v>8.6685957217921068</v>
      </c>
      <c r="Y257" s="110">
        <v>8.6074456998809463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0.18227951968928585</v>
      </c>
      <c r="C259" s="118">
        <f t="shared" si="103"/>
        <v>0.20887342931565939</v>
      </c>
      <c r="D259" s="118">
        <f t="shared" si="103"/>
        <v>0.24045201589043863</v>
      </c>
      <c r="E259" s="118">
        <f t="shared" si="103"/>
        <v>0.2996009143695047</v>
      </c>
      <c r="F259" s="118">
        <f t="shared" si="103"/>
        <v>0.33722892539360588</v>
      </c>
      <c r="G259" s="118">
        <f t="shared" si="103"/>
        <v>0.35135082688302027</v>
      </c>
      <c r="H259" s="118">
        <f t="shared" si="103"/>
        <v>0.38010219019571601</v>
      </c>
      <c r="I259" s="118">
        <f t="shared" si="103"/>
        <v>0.34992305866776863</v>
      </c>
      <c r="J259" s="118">
        <f t="shared" si="103"/>
        <v>0.32996489685822744</v>
      </c>
      <c r="K259" s="118">
        <f t="shared" si="103"/>
        <v>0.37535843833662974</v>
      </c>
      <c r="L259" s="118">
        <f t="shared" si="103"/>
        <v>0.33379882413181244</v>
      </c>
      <c r="M259" s="118">
        <f t="shared" si="103"/>
        <v>0.42904962442533362</v>
      </c>
      <c r="N259" s="118">
        <f t="shared" si="103"/>
        <v>0.38709093987587528</v>
      </c>
      <c r="O259" s="118">
        <f t="shared" si="103"/>
        <v>0.37961359354599272</v>
      </c>
      <c r="P259" s="118">
        <f t="shared" si="103"/>
        <v>0.35655764898023018</v>
      </c>
      <c r="Q259" s="118">
        <f t="shared" si="103"/>
        <v>0.49780214035810444</v>
      </c>
      <c r="R259" s="118">
        <f t="shared" ref="R259:V259" si="104">R260+R262+R264+R273</f>
        <v>0.40142124155646758</v>
      </c>
      <c r="S259" s="118">
        <f t="shared" si="104"/>
        <v>0.3560490604027638</v>
      </c>
      <c r="T259" s="118">
        <f t="shared" si="104"/>
        <v>0.32174027845855663</v>
      </c>
      <c r="U259" s="118">
        <f t="shared" si="104"/>
        <v>0.286244767232191</v>
      </c>
      <c r="V259" s="118">
        <f t="shared" si="104"/>
        <v>0.294060242935333</v>
      </c>
      <c r="W259" s="118">
        <f t="shared" ref="W259:Y259" si="105">W260+W262+W264+W273</f>
        <v>0.29936927009440401</v>
      </c>
      <c r="X259" s="118">
        <f t="shared" si="105"/>
        <v>0.24002774426442652</v>
      </c>
      <c r="Y259" s="118">
        <f t="shared" si="105"/>
        <v>0.16765158852023698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3.062334693146327E-2</v>
      </c>
      <c r="C264" s="123">
        <v>3.0954549646817455E-2</v>
      </c>
      <c r="D264" s="123">
        <v>2.8114109844199053E-2</v>
      </c>
      <c r="E264" s="123">
        <v>2.8355602265926171E-2</v>
      </c>
      <c r="F264" s="123">
        <v>2.7884641598000356E-2</v>
      </c>
      <c r="G264" s="123">
        <v>2.7470279213142212E-2</v>
      </c>
      <c r="H264" s="123">
        <v>2.6872768693292734E-2</v>
      </c>
      <c r="I264" s="123">
        <v>2.5464328959498073E-2</v>
      </c>
      <c r="J264" s="123">
        <v>2.4406447247767599E-2</v>
      </c>
      <c r="K264" s="123">
        <v>2.4237164682944311E-2</v>
      </c>
      <c r="L264" s="123">
        <v>2.393523272959646E-2</v>
      </c>
      <c r="M264" s="123">
        <v>2.4313159892807138E-2</v>
      </c>
      <c r="N264" s="123">
        <v>2.18890920520666E-2</v>
      </c>
      <c r="O264" s="123">
        <v>1.9760044362508406E-2</v>
      </c>
      <c r="P264" s="123">
        <v>1.9118553084815623E-2</v>
      </c>
      <c r="Q264" s="123">
        <v>1.7534342825835797E-2</v>
      </c>
      <c r="R264" s="123">
        <v>1.406260236708777E-2</v>
      </c>
      <c r="S264" s="123">
        <v>1.2438661631125251E-2</v>
      </c>
      <c r="T264" s="123">
        <v>1.1106446740964507E-2</v>
      </c>
      <c r="U264" s="123">
        <v>9.990441775213011E-3</v>
      </c>
      <c r="V264" s="123">
        <v>1.032876665398E-2</v>
      </c>
      <c r="W264" s="123">
        <v>1.0277967787039164E-2</v>
      </c>
      <c r="X264" s="123">
        <v>7.856595567124364E-3</v>
      </c>
      <c r="Y264" s="123">
        <v>5.4514251140593255E-3</v>
      </c>
      <c r="DA264" s="130" t="s">
        <v>3239</v>
      </c>
    </row>
    <row r="265" spans="1:105" ht="12" customHeight="1" x14ac:dyDescent="0.25">
      <c r="A265" s="97" t="s">
        <v>124</v>
      </c>
      <c r="B265" s="99">
        <v>4.2346567514424036</v>
      </c>
      <c r="C265" s="99">
        <v>4.4033459570224229</v>
      </c>
      <c r="D265" s="99">
        <v>4.1978432818310045</v>
      </c>
      <c r="E265" s="99">
        <v>4.3457255799322505</v>
      </c>
      <c r="F265" s="99">
        <v>4.4118428500284645</v>
      </c>
      <c r="G265" s="99">
        <v>4.4913049138980243</v>
      </c>
      <c r="H265" s="99">
        <v>4.571201252574002</v>
      </c>
      <c r="I265" s="99">
        <v>4.6611480162940655</v>
      </c>
      <c r="J265" s="99">
        <v>4.8869752352475402</v>
      </c>
      <c r="K265" s="99">
        <v>5.133953252142863</v>
      </c>
      <c r="L265" s="99">
        <v>5.3062636929317506</v>
      </c>
      <c r="M265" s="99">
        <v>5.520967686619275</v>
      </c>
      <c r="N265" s="99">
        <v>5.2745286527603259</v>
      </c>
      <c r="O265" s="99">
        <v>4.992776389497565</v>
      </c>
      <c r="P265" s="99">
        <v>5.0549249101604694</v>
      </c>
      <c r="Q265" s="99">
        <v>5.0736786331438468</v>
      </c>
      <c r="R265" s="99">
        <v>4.7127394303595684</v>
      </c>
      <c r="S265" s="99">
        <v>4.8207986659182076</v>
      </c>
      <c r="T265" s="99">
        <v>4.8540604759138191</v>
      </c>
      <c r="U265" s="99">
        <v>4.5459285199934536</v>
      </c>
      <c r="V265" s="99">
        <v>4.8498637591017379</v>
      </c>
      <c r="W265" s="99">
        <v>5.3059548218161954</v>
      </c>
      <c r="X265" s="99">
        <v>5.0084722596492632</v>
      </c>
      <c r="Y265" s="99">
        <v>4.4695218142778259</v>
      </c>
      <c r="DA265" s="63" t="s">
        <v>3240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1.7893514076296682</v>
      </c>
      <c r="M266" s="99">
        <v>1.8301875091395796</v>
      </c>
      <c r="N266" s="99">
        <v>1.6564450266748916</v>
      </c>
      <c r="O266" s="99">
        <v>1.7082345604884188</v>
      </c>
      <c r="P266" s="99">
        <v>1.8193114919369646</v>
      </c>
      <c r="Q266" s="99">
        <v>1.7200370645073833</v>
      </c>
      <c r="R266" s="99">
        <v>1.7382301364802959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3241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1.7893514076296682</v>
      </c>
      <c r="M267" s="102">
        <v>1.8301875091395796</v>
      </c>
      <c r="N267" s="102">
        <v>1.6564450266748916</v>
      </c>
      <c r="O267" s="102">
        <v>1.7082345604884188</v>
      </c>
      <c r="P267" s="102">
        <v>1.8193114919369646</v>
      </c>
      <c r="Q267" s="102">
        <v>1.7200370645073833</v>
      </c>
      <c r="R267" s="102">
        <v>1.7382301364802959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0.15165617275782259</v>
      </c>
      <c r="C273" s="123">
        <v>0.17791887966884193</v>
      </c>
      <c r="D273" s="123">
        <v>0.21233790604623959</v>
      </c>
      <c r="E273" s="123">
        <v>0.27124531210357855</v>
      </c>
      <c r="F273" s="123">
        <v>0.30934428379560552</v>
      </c>
      <c r="G273" s="123">
        <v>0.32388054766987806</v>
      </c>
      <c r="H273" s="123">
        <v>0.35322942150242326</v>
      </c>
      <c r="I273" s="123">
        <v>0.32445872970827055</v>
      </c>
      <c r="J273" s="123">
        <v>0.30555844961045986</v>
      </c>
      <c r="K273" s="123">
        <v>0.35112127365368545</v>
      </c>
      <c r="L273" s="123">
        <v>0.30986359140221598</v>
      </c>
      <c r="M273" s="123">
        <v>0.40473646453252649</v>
      </c>
      <c r="N273" s="123">
        <v>0.36520184782380871</v>
      </c>
      <c r="O273" s="123">
        <v>0.35985354918348433</v>
      </c>
      <c r="P273" s="123">
        <v>0.33743909589541454</v>
      </c>
      <c r="Q273" s="123">
        <v>0.48026779753226867</v>
      </c>
      <c r="R273" s="123">
        <v>0.38735863918937979</v>
      </c>
      <c r="S273" s="123">
        <v>0.34361039877163857</v>
      </c>
      <c r="T273" s="123">
        <v>0.31063383171759212</v>
      </c>
      <c r="U273" s="123">
        <v>0.27625432545697798</v>
      </c>
      <c r="V273" s="123">
        <v>0.28373147628135298</v>
      </c>
      <c r="W273" s="123">
        <v>0.28909130230736485</v>
      </c>
      <c r="X273" s="123">
        <v>0.23217114869730215</v>
      </c>
      <c r="Y273" s="123">
        <v>0.16220016340617766</v>
      </c>
      <c r="DA273" s="130" t="s">
        <v>3248</v>
      </c>
    </row>
    <row r="274" spans="1:105" ht="12" customHeight="1" x14ac:dyDescent="0.25">
      <c r="A274" s="97" t="s">
        <v>50</v>
      </c>
      <c r="B274" s="99">
        <v>2.2868213559683253</v>
      </c>
      <c r="C274" s="99">
        <v>2.4480922209606621</v>
      </c>
      <c r="D274" s="99">
        <v>2.3580712655781433</v>
      </c>
      <c r="E274" s="99">
        <v>2.7199736011496829</v>
      </c>
      <c r="F274" s="99">
        <v>2.808994603162084</v>
      </c>
      <c r="G274" s="99">
        <v>2.7659419891356309</v>
      </c>
      <c r="H274" s="99">
        <v>2.9237578954419434</v>
      </c>
      <c r="I274" s="99">
        <v>2.7665812260591562</v>
      </c>
      <c r="J274" s="99">
        <v>2.5702133209251197</v>
      </c>
      <c r="K274" s="99">
        <v>2.8780282227626932</v>
      </c>
      <c r="L274" s="99">
        <v>2.5163789988761303</v>
      </c>
      <c r="M274" s="99">
        <v>3.1584845520573088</v>
      </c>
      <c r="N274" s="99">
        <v>2.8537282550448384</v>
      </c>
      <c r="O274" s="99">
        <v>2.7182465401749587</v>
      </c>
      <c r="P274" s="99">
        <v>2.525232590677013</v>
      </c>
      <c r="Q274" s="99">
        <v>3.6418098327827906</v>
      </c>
      <c r="R274" s="99">
        <v>3.0593988622197914</v>
      </c>
      <c r="S274" s="99">
        <v>3.0080026949008847</v>
      </c>
      <c r="T274" s="99">
        <v>3.0705860253913304</v>
      </c>
      <c r="U274" s="99">
        <v>2.964055350406591</v>
      </c>
      <c r="V274" s="99">
        <v>3.2445666066157051</v>
      </c>
      <c r="W274" s="99">
        <v>3.5926266608788202</v>
      </c>
      <c r="X274" s="99">
        <v>3.3640698631252128</v>
      </c>
      <c r="Y274" s="99">
        <v>2.9475871348004814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1.84945635756422</v>
      </c>
      <c r="D279" s="117">
        <f t="shared" si="108"/>
        <v>0.16949683746624084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3.3699383848551028</v>
      </c>
      <c r="I279" s="117">
        <f t="shared" si="108"/>
        <v>7.1277372262952392</v>
      </c>
      <c r="J279" s="117">
        <f t="shared" si="108"/>
        <v>9.5943677563395333</v>
      </c>
      <c r="K279" s="117">
        <f t="shared" si="108"/>
        <v>8.2521070110397776</v>
      </c>
      <c r="L279" s="117">
        <f t="shared" si="108"/>
        <v>6.1521796538742217</v>
      </c>
      <c r="M279" s="117">
        <f t="shared" si="108"/>
        <v>5.4064271109485826</v>
      </c>
      <c r="N279" s="117">
        <f t="shared" si="108"/>
        <v>7.1367946568969778</v>
      </c>
      <c r="O279" s="117">
        <f t="shared" si="108"/>
        <v>3.6306006977048746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1.1270182603744434</v>
      </c>
      <c r="U279" s="117">
        <f t="shared" si="109"/>
        <v>3.0890634235077976</v>
      </c>
      <c r="V279" s="117">
        <f t="shared" si="109"/>
        <v>3.6154731091647552</v>
      </c>
      <c r="W279" s="117">
        <f t="shared" ref="W279:Y279" si="110">W280+W282+W284+W293</f>
        <v>7.1971850795787722</v>
      </c>
      <c r="X279" s="117">
        <f t="shared" si="110"/>
        <v>6.5654599469922683</v>
      </c>
      <c r="Y279" s="117">
        <f t="shared" si="110"/>
        <v>11.710615303131473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1.3463447149369439</v>
      </c>
      <c r="D280" s="122">
        <f t="shared" si="111"/>
        <v>0.11413977968933747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2.2648641096546807</v>
      </c>
      <c r="I280" s="122">
        <f t="shared" si="111"/>
        <v>4.4582967648252634</v>
      </c>
      <c r="J280" s="122">
        <f t="shared" si="111"/>
        <v>6.1404473975812239</v>
      </c>
      <c r="K280" s="122">
        <f t="shared" si="111"/>
        <v>5.2112652016929308</v>
      </c>
      <c r="L280" s="122">
        <f t="shared" si="111"/>
        <v>4.0311457450632835</v>
      </c>
      <c r="M280" s="122">
        <f t="shared" si="111"/>
        <v>3.5491349878063478</v>
      </c>
      <c r="N280" s="122">
        <f t="shared" si="111"/>
        <v>4.7247866858428287</v>
      </c>
      <c r="O280" s="122">
        <f t="shared" si="111"/>
        <v>2.3940210499209642</v>
      </c>
      <c r="P280" s="122">
        <f t="shared" si="111"/>
        <v>0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0.63439287702710367</v>
      </c>
      <c r="U280" s="122">
        <f t="shared" si="111"/>
        <v>1.7014478130201653</v>
      </c>
      <c r="V280" s="122">
        <f t="shared" si="111"/>
        <v>1.892678955976</v>
      </c>
      <c r="W280" s="122">
        <f t="shared" si="111"/>
        <v>3.441813407242341</v>
      </c>
      <c r="X280" s="122">
        <f t="shared" si="111"/>
        <v>2.8159720590967652</v>
      </c>
      <c r="Y280" s="122">
        <f t="shared" si="111"/>
        <v>4.7537152090917214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1.3463447149369439</v>
      </c>
      <c r="D281" s="98">
        <v>0.11413977968933747</v>
      </c>
      <c r="E281" s="98">
        <v>0</v>
      </c>
      <c r="F281" s="98">
        <v>0</v>
      </c>
      <c r="G281" s="98">
        <v>0</v>
      </c>
      <c r="H281" s="98">
        <v>2.2648641096546807</v>
      </c>
      <c r="I281" s="98">
        <v>4.4582967648252634</v>
      </c>
      <c r="J281" s="98">
        <v>6.1404473975812239</v>
      </c>
      <c r="K281" s="98">
        <v>5.2112652016929308</v>
      </c>
      <c r="L281" s="98">
        <v>4.0311457450632835</v>
      </c>
      <c r="M281" s="98">
        <v>3.5491349878063478</v>
      </c>
      <c r="N281" s="98">
        <v>4.7247866858428287</v>
      </c>
      <c r="O281" s="98">
        <v>2.3940210499209642</v>
      </c>
      <c r="P281" s="98">
        <v>0</v>
      </c>
      <c r="Q281" s="98">
        <v>0</v>
      </c>
      <c r="R281" s="98">
        <v>0</v>
      </c>
      <c r="S281" s="98">
        <v>0</v>
      </c>
      <c r="T281" s="98">
        <v>0.63439287702710367</v>
      </c>
      <c r="U281" s="98">
        <v>1.7014478130201653</v>
      </c>
      <c r="V281" s="98">
        <v>1.892678955976</v>
      </c>
      <c r="W281" s="98">
        <v>3.441813407242341</v>
      </c>
      <c r="X281" s="98">
        <v>2.8159720590967652</v>
      </c>
      <c r="Y281" s="98">
        <v>4.7537152090917214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1.0067179195576727E-2</v>
      </c>
      <c r="D282" s="122">
        <f t="shared" si="112"/>
        <v>7.6592231676254994E-4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2.2836722437562844E-2</v>
      </c>
      <c r="I282" s="122">
        <f t="shared" si="112"/>
        <v>0.12651960640458532</v>
      </c>
      <c r="J282" s="122">
        <f t="shared" si="112"/>
        <v>0.11413539723401764</v>
      </c>
      <c r="K282" s="122">
        <f t="shared" si="112"/>
        <v>7.7062546965795148E-2</v>
      </c>
      <c r="L282" s="122">
        <f t="shared" si="112"/>
        <v>8.0442835429206785E-2</v>
      </c>
      <c r="M282" s="122">
        <f t="shared" si="112"/>
        <v>4.6058403679100593E-2</v>
      </c>
      <c r="N282" s="122">
        <f t="shared" si="112"/>
        <v>0.16115186935326367</v>
      </c>
      <c r="O282" s="122">
        <f t="shared" si="112"/>
        <v>3.7758482784797931E-2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1.6464631416611669E-2</v>
      </c>
      <c r="U282" s="122">
        <f t="shared" si="112"/>
        <v>4.8509118033157599E-2</v>
      </c>
      <c r="V282" s="122">
        <f t="shared" si="112"/>
        <v>5.5746774312408716E-2</v>
      </c>
      <c r="W282" s="122">
        <f t="shared" si="112"/>
        <v>0.11039740384072243</v>
      </c>
      <c r="X282" s="122">
        <f t="shared" si="112"/>
        <v>9.1113918731502666E-2</v>
      </c>
      <c r="Y282" s="122">
        <f t="shared" si="112"/>
        <v>0.13938525869803514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1.0067179195576727E-2</v>
      </c>
      <c r="D283" s="98">
        <v>7.6592231676254994E-4</v>
      </c>
      <c r="E283" s="98">
        <v>0</v>
      </c>
      <c r="F283" s="98">
        <v>0</v>
      </c>
      <c r="G283" s="98">
        <v>0</v>
      </c>
      <c r="H283" s="98">
        <v>2.2836722437562844E-2</v>
      </c>
      <c r="I283" s="98">
        <v>0.12651960640458532</v>
      </c>
      <c r="J283" s="98">
        <v>0.11413539723401764</v>
      </c>
      <c r="K283" s="98">
        <v>7.7062546965795148E-2</v>
      </c>
      <c r="L283" s="98">
        <v>8.0442835429206785E-2</v>
      </c>
      <c r="M283" s="98">
        <v>4.6058403679100593E-2</v>
      </c>
      <c r="N283" s="98">
        <v>0.16115186935326367</v>
      </c>
      <c r="O283" s="98">
        <v>3.7758482784797931E-2</v>
      </c>
      <c r="P283" s="98">
        <v>0</v>
      </c>
      <c r="Q283" s="98">
        <v>0</v>
      </c>
      <c r="R283" s="98">
        <v>0</v>
      </c>
      <c r="S283" s="98">
        <v>0</v>
      </c>
      <c r="T283" s="98">
        <v>1.6464631416611669E-2</v>
      </c>
      <c r="U283" s="98">
        <v>4.8509118033157599E-2</v>
      </c>
      <c r="V283" s="98">
        <v>5.5746774312408716E-2</v>
      </c>
      <c r="W283" s="98">
        <v>0.11039740384072243</v>
      </c>
      <c r="X283" s="98">
        <v>9.1113918731502666E-2</v>
      </c>
      <c r="Y283" s="98">
        <v>0.13938525869803514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0.31564218158686963</v>
      </c>
      <c r="D284" s="122">
        <v>3.6278469694242213E-2</v>
      </c>
      <c r="E284" s="122">
        <v>0</v>
      </c>
      <c r="F284" s="122">
        <v>0</v>
      </c>
      <c r="G284" s="122">
        <v>0</v>
      </c>
      <c r="H284" s="122">
        <v>0.70690910668446338</v>
      </c>
      <c r="I284" s="122">
        <v>1.6369501671320601</v>
      </c>
      <c r="J284" s="122">
        <v>2.2104853965284348</v>
      </c>
      <c r="K284" s="122">
        <v>1.9639548701608154</v>
      </c>
      <c r="L284" s="122">
        <v>1.3317857276316751</v>
      </c>
      <c r="M284" s="122">
        <v>1.2000618003498948</v>
      </c>
      <c r="N284" s="122">
        <v>1.4954067864874012</v>
      </c>
      <c r="O284" s="122">
        <v>0.78728301843121817</v>
      </c>
      <c r="P284" s="122">
        <v>0</v>
      </c>
      <c r="Q284" s="122">
        <v>0</v>
      </c>
      <c r="R284" s="122">
        <v>0</v>
      </c>
      <c r="S284" s="122">
        <v>0</v>
      </c>
      <c r="T284" s="122">
        <v>0.30515044457682572</v>
      </c>
      <c r="U284" s="122">
        <v>0.86020549225387799</v>
      </c>
      <c r="V284" s="122">
        <v>1.0717183068620038</v>
      </c>
      <c r="W284" s="122">
        <v>2.3345351844210525</v>
      </c>
      <c r="X284" s="122">
        <v>2.3602319741264721</v>
      </c>
      <c r="Y284" s="122">
        <v>4.432491693371416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2.050517707838294E-3</v>
      </c>
      <c r="D285" s="98">
        <v>1.1430322344634317E-4</v>
      </c>
      <c r="E285" s="98">
        <v>0</v>
      </c>
      <c r="F285" s="98">
        <v>0</v>
      </c>
      <c r="G285" s="98">
        <v>0</v>
      </c>
      <c r="H285" s="98">
        <v>4.8504822979015443E-3</v>
      </c>
      <c r="I285" s="98">
        <v>7.849060755652967E-3</v>
      </c>
      <c r="J285" s="98">
        <v>7.4982063910402682E-3</v>
      </c>
      <c r="K285" s="98">
        <v>7.9450243559588494E-3</v>
      </c>
      <c r="L285" s="98">
        <v>6.0242141175204213E-3</v>
      </c>
      <c r="M285" s="98">
        <v>6.4536392278806021E-3</v>
      </c>
      <c r="N285" s="98">
        <v>6.4459904947740398E-3</v>
      </c>
      <c r="O285" s="98">
        <v>3.5962303239440298E-3</v>
      </c>
      <c r="P285" s="98">
        <v>0</v>
      </c>
      <c r="Q285" s="98">
        <v>0</v>
      </c>
      <c r="R285" s="98">
        <v>0</v>
      </c>
      <c r="S285" s="98">
        <v>0</v>
      </c>
      <c r="T285" s="98">
        <v>7.782103290606625E-4</v>
      </c>
      <c r="U285" s="98">
        <v>2.6921005151579907E-3</v>
      </c>
      <c r="V285" s="98">
        <v>2.8243954853904968E-3</v>
      </c>
      <c r="W285" s="98">
        <v>3.9191211343472272E-3</v>
      </c>
      <c r="X285" s="98">
        <v>6.1223747787365304E-4</v>
      </c>
      <c r="Y285" s="98">
        <v>2.173037586980365E-3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0.31359166387903131</v>
      </c>
      <c r="D289" s="101">
        <v>3.6164166470795872E-2</v>
      </c>
      <c r="E289" s="101">
        <v>0</v>
      </c>
      <c r="F289" s="101">
        <v>0</v>
      </c>
      <c r="G289" s="101">
        <v>0</v>
      </c>
      <c r="H289" s="101">
        <v>0.70205862438656186</v>
      </c>
      <c r="I289" s="101">
        <v>1.6291011063764071</v>
      </c>
      <c r="J289" s="101">
        <v>2.2029871901373945</v>
      </c>
      <c r="K289" s="101">
        <v>1.9560098458048565</v>
      </c>
      <c r="L289" s="101">
        <v>0.89888810246282391</v>
      </c>
      <c r="M289" s="101">
        <v>1.1309797087822282</v>
      </c>
      <c r="N289" s="101">
        <v>1.4465931255164446</v>
      </c>
      <c r="O289" s="101">
        <v>0.72669705927028327</v>
      </c>
      <c r="P289" s="101">
        <v>0</v>
      </c>
      <c r="Q289" s="101">
        <v>0</v>
      </c>
      <c r="R289" s="101">
        <v>0</v>
      </c>
      <c r="S289" s="101">
        <v>0</v>
      </c>
      <c r="T289" s="101">
        <v>0.26304903889301784</v>
      </c>
      <c r="U289" s="101">
        <v>0.78739989511979325</v>
      </c>
      <c r="V289" s="101">
        <v>1.0075359349852278</v>
      </c>
      <c r="W289" s="101">
        <v>2.1538368817835734</v>
      </c>
      <c r="X289" s="101">
        <v>2.0843448111156091</v>
      </c>
      <c r="Y289" s="101">
        <v>4.0765027992994298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0.42687341105133081</v>
      </c>
      <c r="M290" s="104">
        <v>6.2628452339785881E-2</v>
      </c>
      <c r="N290" s="104">
        <v>4.2367670476182617E-2</v>
      </c>
      <c r="O290" s="104">
        <v>5.6989728836990841E-2</v>
      </c>
      <c r="P290" s="104">
        <v>0</v>
      </c>
      <c r="Q290" s="104">
        <v>0</v>
      </c>
      <c r="R290" s="104">
        <v>0</v>
      </c>
      <c r="S290" s="104">
        <v>0</v>
      </c>
      <c r="T290" s="104">
        <v>4.1323195354747211E-2</v>
      </c>
      <c r="U290" s="104">
        <v>7.0113496618926685E-2</v>
      </c>
      <c r="V290" s="104">
        <v>6.1357976391385322E-2</v>
      </c>
      <c r="W290" s="104">
        <v>0.17677918150313171</v>
      </c>
      <c r="X290" s="104">
        <v>0.27527492553298949</v>
      </c>
      <c r="Y290" s="104">
        <v>0.35381585648500535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0.20138007940783409</v>
      </c>
      <c r="M291" s="98">
        <v>2.864012954735495E-2</v>
      </c>
      <c r="N291" s="98">
        <v>1.8138977602494395E-2</v>
      </c>
      <c r="O291" s="98">
        <v>2.5489479521761022E-2</v>
      </c>
      <c r="P291" s="98">
        <v>0</v>
      </c>
      <c r="Q291" s="98">
        <v>0</v>
      </c>
      <c r="R291" s="98">
        <v>0</v>
      </c>
      <c r="S291" s="98">
        <v>0</v>
      </c>
      <c r="T291" s="98">
        <v>1.8397048846979E-2</v>
      </c>
      <c r="U291" s="98">
        <v>3.0939392695630459E-2</v>
      </c>
      <c r="V291" s="98">
        <v>2.7437268408356277E-2</v>
      </c>
      <c r="W291" s="98">
        <v>7.899060740721961E-2</v>
      </c>
      <c r="X291" s="98">
        <v>0.12197289493009478</v>
      </c>
      <c r="Y291" s="98">
        <v>0.15430967154858347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0.22549333164349669</v>
      </c>
      <c r="M292" s="98">
        <v>3.3988322792430935E-2</v>
      </c>
      <c r="N292" s="98">
        <v>2.4228692873688219E-2</v>
      </c>
      <c r="O292" s="98">
        <v>3.1500249315229815E-2</v>
      </c>
      <c r="P292" s="98">
        <v>0</v>
      </c>
      <c r="Q292" s="98">
        <v>0</v>
      </c>
      <c r="R292" s="98">
        <v>0</v>
      </c>
      <c r="S292" s="98">
        <v>0</v>
      </c>
      <c r="T292" s="98">
        <v>2.2926146507768214E-2</v>
      </c>
      <c r="U292" s="98">
        <v>3.9174103923296226E-2</v>
      </c>
      <c r="V292" s="98">
        <v>3.3920707983029048E-2</v>
      </c>
      <c r="W292" s="98">
        <v>9.7788574095912101E-2</v>
      </c>
      <c r="X292" s="98">
        <v>0.15330203060289471</v>
      </c>
      <c r="Y292" s="98">
        <v>0.19950618493642189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0.1774022818448299</v>
      </c>
      <c r="D293" s="122">
        <v>1.8312665765898597E-2</v>
      </c>
      <c r="E293" s="122">
        <v>0</v>
      </c>
      <c r="F293" s="122">
        <v>0</v>
      </c>
      <c r="G293" s="122">
        <v>0</v>
      </c>
      <c r="H293" s="122">
        <v>0.37532844607839577</v>
      </c>
      <c r="I293" s="122">
        <v>0.90597068793333102</v>
      </c>
      <c r="J293" s="122">
        <v>1.1292995649958575</v>
      </c>
      <c r="K293" s="122">
        <v>0.99982439222023556</v>
      </c>
      <c r="L293" s="122">
        <v>0.7088053457500566</v>
      </c>
      <c r="M293" s="122">
        <v>0.61117191911323954</v>
      </c>
      <c r="N293" s="122">
        <v>0.75544931521348457</v>
      </c>
      <c r="O293" s="122">
        <v>0.41153814656789378</v>
      </c>
      <c r="P293" s="122">
        <v>0</v>
      </c>
      <c r="Q293" s="122">
        <v>0</v>
      </c>
      <c r="R293" s="122">
        <v>0</v>
      </c>
      <c r="S293" s="122">
        <v>0</v>
      </c>
      <c r="T293" s="122">
        <v>0.17101030735390224</v>
      </c>
      <c r="U293" s="122">
        <v>0.47890100020059695</v>
      </c>
      <c r="V293" s="122">
        <v>0.59532907201434238</v>
      </c>
      <c r="W293" s="122">
        <v>1.3104390840746565</v>
      </c>
      <c r="X293" s="122">
        <v>1.2981419950375286</v>
      </c>
      <c r="Y293" s="122">
        <v>2.3850231419703007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2.779668264349059E-2</v>
      </c>
      <c r="D294" s="98">
        <v>5.3761588523710503E-3</v>
      </c>
      <c r="E294" s="98">
        <v>0</v>
      </c>
      <c r="F294" s="98">
        <v>0</v>
      </c>
      <c r="G294" s="98">
        <v>0</v>
      </c>
      <c r="H294" s="98">
        <v>4.5503566603196953E-2</v>
      </c>
      <c r="I294" s="98">
        <v>9.7317873543897732E-2</v>
      </c>
      <c r="J294" s="98">
        <v>0.18556372369511923</v>
      </c>
      <c r="K294" s="98">
        <v>0.19449715311205049</v>
      </c>
      <c r="L294" s="98">
        <v>0.12192979155479393</v>
      </c>
      <c r="M294" s="98">
        <v>0.11778610648703133</v>
      </c>
      <c r="N294" s="98">
        <v>9.5299526071796398E-2</v>
      </c>
      <c r="O294" s="98">
        <v>6.6894703821606102E-2</v>
      </c>
      <c r="P294" s="98">
        <v>0</v>
      </c>
      <c r="Q294" s="98">
        <v>0</v>
      </c>
      <c r="R294" s="98">
        <v>0</v>
      </c>
      <c r="S294" s="98">
        <v>0</v>
      </c>
      <c r="T294" s="98">
        <v>1.3695984122508954E-2</v>
      </c>
      <c r="U294" s="98">
        <v>4.922556812089908E-2</v>
      </c>
      <c r="V294" s="98">
        <v>6.3374243726393678E-2</v>
      </c>
      <c r="W294" s="98">
        <v>0.14304818134257793</v>
      </c>
      <c r="X294" s="98">
        <v>7.8382539784477692E-2</v>
      </c>
      <c r="Y294" s="98">
        <v>7.4664182698549089E-2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0.14960559920133931</v>
      </c>
      <c r="D295" s="33">
        <v>1.2936506913527547E-2</v>
      </c>
      <c r="E295" s="33">
        <v>0</v>
      </c>
      <c r="F295" s="33">
        <v>0</v>
      </c>
      <c r="G295" s="33">
        <v>0</v>
      </c>
      <c r="H295" s="33">
        <v>0.32982487947519884</v>
      </c>
      <c r="I295" s="33">
        <v>0.80865281438943326</v>
      </c>
      <c r="J295" s="33">
        <v>0.94373584130073829</v>
      </c>
      <c r="K295" s="33">
        <v>0.80532723910818504</v>
      </c>
      <c r="L295" s="33">
        <v>0.58687555419526272</v>
      </c>
      <c r="M295" s="33">
        <v>0.49338581262620818</v>
      </c>
      <c r="N295" s="33">
        <v>0.6601497891416882</v>
      </c>
      <c r="O295" s="33">
        <v>0.34464344274628766</v>
      </c>
      <c r="P295" s="33">
        <v>0</v>
      </c>
      <c r="Q295" s="33">
        <v>0</v>
      </c>
      <c r="R295" s="33">
        <v>0</v>
      </c>
      <c r="S295" s="33">
        <v>0</v>
      </c>
      <c r="T295" s="33">
        <v>0.1573143232313933</v>
      </c>
      <c r="U295" s="33">
        <v>0.42967543207969788</v>
      </c>
      <c r="V295" s="33">
        <v>0.53195482828794871</v>
      </c>
      <c r="W295" s="33">
        <v>1.1673909027320786</v>
      </c>
      <c r="X295" s="33">
        <v>1.2197594552530509</v>
      </c>
      <c r="Y295" s="33">
        <v>2.3103589592717517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1.1858004341510571</v>
      </c>
      <c r="D297" s="117">
        <f t="shared" si="113"/>
        <v>0.10841570133511783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2.2367735334792869</v>
      </c>
      <c r="I297" s="117">
        <f t="shared" si="113"/>
        <v>4.9100652213371827</v>
      </c>
      <c r="J297" s="117">
        <f t="shared" si="113"/>
        <v>6.5290816085371235</v>
      </c>
      <c r="K297" s="117">
        <f t="shared" si="113"/>
        <v>5.6018478467822854</v>
      </c>
      <c r="L297" s="117">
        <f t="shared" si="113"/>
        <v>4.3595540667055834</v>
      </c>
      <c r="M297" s="117">
        <f t="shared" si="113"/>
        <v>3.7311040481679623</v>
      </c>
      <c r="N297" s="117">
        <f t="shared" si="113"/>
        <v>5.2075967413240223</v>
      </c>
      <c r="O297" s="117">
        <f t="shared" si="113"/>
        <v>2.5685935133794748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0.90543526163710808</v>
      </c>
      <c r="U297" s="117">
        <f t="shared" si="114"/>
        <v>2.5468364588348757</v>
      </c>
      <c r="V297" s="117">
        <f t="shared" si="114"/>
        <v>3.0356278709229527</v>
      </c>
      <c r="W297" s="117">
        <f t="shared" ref="W297:Y297" si="115">W298+W300+W302+W311</f>
        <v>6.1342947252400233</v>
      </c>
      <c r="X297" s="117">
        <f t="shared" si="115"/>
        <v>5.6493394901591891</v>
      </c>
      <c r="Y297" s="117">
        <f t="shared" si="115"/>
        <v>10.109547082337157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0.85666898917602885</v>
      </c>
      <c r="D298" s="122">
        <f t="shared" si="116"/>
        <v>7.3172106463006828E-2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1.4950531430226315</v>
      </c>
      <c r="I298" s="122">
        <f t="shared" si="116"/>
        <v>2.9640407420332804</v>
      </c>
      <c r="J298" s="122">
        <f t="shared" si="116"/>
        <v>4.1112961425937602</v>
      </c>
      <c r="K298" s="122">
        <f t="shared" si="116"/>
        <v>3.5135286884385732</v>
      </c>
      <c r="L298" s="122">
        <f t="shared" si="116"/>
        <v>2.7365778276931811</v>
      </c>
      <c r="M298" s="122">
        <f t="shared" si="116"/>
        <v>2.4226800719022639</v>
      </c>
      <c r="N298" s="122">
        <f t="shared" si="116"/>
        <v>3.2372729391958117</v>
      </c>
      <c r="O298" s="122">
        <f t="shared" si="116"/>
        <v>1.6445402754377625</v>
      </c>
      <c r="P298" s="122">
        <f t="shared" si="116"/>
        <v>0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0.49247485658278889</v>
      </c>
      <c r="U298" s="122">
        <f t="shared" si="116"/>
        <v>1.3719976623817287</v>
      </c>
      <c r="V298" s="122">
        <f t="shared" si="116"/>
        <v>1.5752866828777436</v>
      </c>
      <c r="W298" s="122">
        <f t="shared" si="116"/>
        <v>2.9371156902957174</v>
      </c>
      <c r="X298" s="122">
        <f t="shared" si="116"/>
        <v>2.4428642155598053</v>
      </c>
      <c r="Y298" s="122">
        <f t="shared" si="116"/>
        <v>4.1872643516542443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0.85666898917602885</v>
      </c>
      <c r="D299" s="98">
        <v>7.3172106463006828E-2</v>
      </c>
      <c r="E299" s="98">
        <v>0</v>
      </c>
      <c r="F299" s="98">
        <v>0</v>
      </c>
      <c r="G299" s="98">
        <v>0</v>
      </c>
      <c r="H299" s="98">
        <v>1.4950531430226315</v>
      </c>
      <c r="I299" s="98">
        <v>2.9640407420332804</v>
      </c>
      <c r="J299" s="98">
        <v>4.1112961425937602</v>
      </c>
      <c r="K299" s="98">
        <v>3.5135286884385732</v>
      </c>
      <c r="L299" s="98">
        <v>2.7365778276931811</v>
      </c>
      <c r="M299" s="98">
        <v>2.4226800719022639</v>
      </c>
      <c r="N299" s="98">
        <v>3.2372729391958117</v>
      </c>
      <c r="O299" s="98">
        <v>1.6445402754377625</v>
      </c>
      <c r="P299" s="98">
        <v>0</v>
      </c>
      <c r="Q299" s="98">
        <v>0</v>
      </c>
      <c r="R299" s="98">
        <v>0</v>
      </c>
      <c r="S299" s="98">
        <v>0</v>
      </c>
      <c r="T299" s="98">
        <v>0.49247485658278889</v>
      </c>
      <c r="U299" s="98">
        <v>1.3719976623817287</v>
      </c>
      <c r="V299" s="98">
        <v>1.5752866828777436</v>
      </c>
      <c r="W299" s="98">
        <v>2.9371156902957174</v>
      </c>
      <c r="X299" s="98">
        <v>2.4428642155598053</v>
      </c>
      <c r="Y299" s="98">
        <v>4.1872643516542443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2.0991389731610202E-2</v>
      </c>
      <c r="D300" s="122">
        <f t="shared" si="117"/>
        <v>1.6590430625852406E-3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5.7092102279928815E-2</v>
      </c>
      <c r="I300" s="122">
        <f t="shared" si="117"/>
        <v>0.32720447776035422</v>
      </c>
      <c r="J300" s="122">
        <f t="shared" si="117"/>
        <v>0.3051973887349485</v>
      </c>
      <c r="K300" s="122">
        <f t="shared" si="117"/>
        <v>0.2129827765681217</v>
      </c>
      <c r="L300" s="122">
        <f t="shared" si="117"/>
        <v>0.22970901009057182</v>
      </c>
      <c r="M300" s="122">
        <f t="shared" si="117"/>
        <v>0.13636701905925294</v>
      </c>
      <c r="N300" s="122">
        <f t="shared" si="117"/>
        <v>0.49678256671366927</v>
      </c>
      <c r="O300" s="122">
        <f t="shared" si="117"/>
        <v>0.12162795432614211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5.7634857902432106E-2</v>
      </c>
      <c r="U300" s="122">
        <f t="shared" si="117"/>
        <v>0.16996406604217945</v>
      </c>
      <c r="V300" s="122">
        <f t="shared" si="117"/>
        <v>0.19583753963829514</v>
      </c>
      <c r="W300" s="122">
        <f t="shared" si="117"/>
        <v>0.39116850667050285</v>
      </c>
      <c r="X300" s="122">
        <f t="shared" si="117"/>
        <v>0.32635056463583351</v>
      </c>
      <c r="Y300" s="122">
        <f t="shared" si="117"/>
        <v>0.50529851975581674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2.0991389731610202E-2</v>
      </c>
      <c r="D301" s="98">
        <v>1.6590430625852406E-3</v>
      </c>
      <c r="E301" s="98">
        <v>0</v>
      </c>
      <c r="F301" s="98">
        <v>0</v>
      </c>
      <c r="G301" s="98">
        <v>0</v>
      </c>
      <c r="H301" s="98">
        <v>5.7092102279928815E-2</v>
      </c>
      <c r="I301" s="98">
        <v>0.32720447776035422</v>
      </c>
      <c r="J301" s="98">
        <v>0.3051973887349485</v>
      </c>
      <c r="K301" s="98">
        <v>0.2129827765681217</v>
      </c>
      <c r="L301" s="98">
        <v>0.22970901009057182</v>
      </c>
      <c r="M301" s="98">
        <v>0.13636701905925294</v>
      </c>
      <c r="N301" s="98">
        <v>0.49678256671366927</v>
      </c>
      <c r="O301" s="98">
        <v>0.12162795432614211</v>
      </c>
      <c r="P301" s="98">
        <v>0</v>
      </c>
      <c r="Q301" s="98">
        <v>0</v>
      </c>
      <c r="R301" s="98">
        <v>0</v>
      </c>
      <c r="S301" s="98">
        <v>0</v>
      </c>
      <c r="T301" s="98">
        <v>5.7634857902432106E-2</v>
      </c>
      <c r="U301" s="98">
        <v>0.16996406604217945</v>
      </c>
      <c r="V301" s="98">
        <v>0.19583753963829514</v>
      </c>
      <c r="W301" s="98">
        <v>0.39116850667050285</v>
      </c>
      <c r="X301" s="98">
        <v>0.32635056463583351</v>
      </c>
      <c r="Y301" s="98">
        <v>0.50529851975581674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0.18188507723189834</v>
      </c>
      <c r="D302" s="122">
        <v>2.096092826673181E-2</v>
      </c>
      <c r="E302" s="122">
        <v>0</v>
      </c>
      <c r="F302" s="122">
        <v>0</v>
      </c>
      <c r="G302" s="122">
        <v>0</v>
      </c>
      <c r="H302" s="122">
        <v>0.41269274107484544</v>
      </c>
      <c r="I302" s="122">
        <v>0.95885265648083995</v>
      </c>
      <c r="J302" s="122">
        <v>1.2995597161760761</v>
      </c>
      <c r="K302" s="122">
        <v>1.1592639492091323</v>
      </c>
      <c r="L302" s="122">
        <v>0.88147592785286033</v>
      </c>
      <c r="M302" s="122">
        <v>0.73154092025692108</v>
      </c>
      <c r="N302" s="122">
        <v>0.91711614579459078</v>
      </c>
      <c r="O302" s="122">
        <v>0.50016497490625744</v>
      </c>
      <c r="P302" s="122">
        <v>0</v>
      </c>
      <c r="Q302" s="122">
        <v>0</v>
      </c>
      <c r="R302" s="122">
        <v>0</v>
      </c>
      <c r="S302" s="122">
        <v>0</v>
      </c>
      <c r="T302" s="122">
        <v>0.21664861405321811</v>
      </c>
      <c r="U302" s="122">
        <v>0.611552801558503</v>
      </c>
      <c r="V302" s="122">
        <v>0.76835526099852647</v>
      </c>
      <c r="W302" s="122">
        <v>1.7022321403170841</v>
      </c>
      <c r="X302" s="122">
        <v>1.7605198818176633</v>
      </c>
      <c r="Y302" s="122">
        <v>3.3253837775719886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1.0557661935922974E-3</v>
      </c>
      <c r="D303" s="98">
        <v>5.9061194430893629E-5</v>
      </c>
      <c r="E303" s="98">
        <v>0</v>
      </c>
      <c r="F303" s="98">
        <v>0</v>
      </c>
      <c r="G303" s="98">
        <v>0</v>
      </c>
      <c r="H303" s="98">
        <v>2.5504726178795433E-3</v>
      </c>
      <c r="I303" s="98">
        <v>4.1493126077872056E-3</v>
      </c>
      <c r="J303" s="98">
        <v>3.9884304567774208E-3</v>
      </c>
      <c r="K303" s="98">
        <v>4.257174341303278E-3</v>
      </c>
      <c r="L303" s="98">
        <v>3.2555880016141917E-3</v>
      </c>
      <c r="M303" s="98">
        <v>3.5480178831480027E-3</v>
      </c>
      <c r="N303" s="98">
        <v>3.643193624399914E-3</v>
      </c>
      <c r="O303" s="98">
        <v>2.1136015537966254E-3</v>
      </c>
      <c r="P303" s="98">
        <v>0</v>
      </c>
      <c r="Q303" s="98">
        <v>0</v>
      </c>
      <c r="R303" s="98">
        <v>0</v>
      </c>
      <c r="S303" s="98">
        <v>0</v>
      </c>
      <c r="T303" s="98">
        <v>5.3215880016216431E-4</v>
      </c>
      <c r="U303" s="98">
        <v>1.8714781601453839E-3</v>
      </c>
      <c r="V303" s="98">
        <v>1.9886823416048324E-3</v>
      </c>
      <c r="W303" s="98">
        <v>2.7810122268765924E-3</v>
      </c>
      <c r="X303" s="98">
        <v>4.3633423997155573E-4</v>
      </c>
      <c r="Y303" s="98">
        <v>1.5520943368329684E-3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0.18082931103830605</v>
      </c>
      <c r="D307" s="101">
        <v>2.0901867072300916E-2</v>
      </c>
      <c r="E307" s="101">
        <v>0</v>
      </c>
      <c r="F307" s="101">
        <v>0</v>
      </c>
      <c r="G307" s="101">
        <v>0</v>
      </c>
      <c r="H307" s="101">
        <v>0.41014226845696589</v>
      </c>
      <c r="I307" s="101">
        <v>0.95470334387305278</v>
      </c>
      <c r="J307" s="101">
        <v>1.2955712857192987</v>
      </c>
      <c r="K307" s="101">
        <v>1.155006774867829</v>
      </c>
      <c r="L307" s="101">
        <v>0.53325957389456968</v>
      </c>
      <c r="M307" s="101">
        <v>0.67686415096096009</v>
      </c>
      <c r="N307" s="101">
        <v>0.87823201912768301</v>
      </c>
      <c r="O307" s="101">
        <v>0.45074102280742234</v>
      </c>
      <c r="P307" s="101">
        <v>0</v>
      </c>
      <c r="Q307" s="101">
        <v>0</v>
      </c>
      <c r="R307" s="101">
        <v>0</v>
      </c>
      <c r="S307" s="101">
        <v>0</v>
      </c>
      <c r="T307" s="101">
        <v>0.18056220090662642</v>
      </c>
      <c r="U307" s="101">
        <v>0.54893774681030472</v>
      </c>
      <c r="V307" s="101">
        <v>0.71302863950077833</v>
      </c>
      <c r="W307" s="101">
        <v>1.545000631560127</v>
      </c>
      <c r="X307" s="101">
        <v>1.517953061939262</v>
      </c>
      <c r="Y307" s="101">
        <v>3.0103725295072081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0.34496076595667646</v>
      </c>
      <c r="M308" s="104">
        <v>5.1128751412813034E-2</v>
      </c>
      <c r="N308" s="104">
        <v>3.5240933042507812E-2</v>
      </c>
      <c r="O308" s="104">
        <v>4.7310350545038432E-2</v>
      </c>
      <c r="P308" s="104">
        <v>0</v>
      </c>
      <c r="Q308" s="104">
        <v>0</v>
      </c>
      <c r="R308" s="104">
        <v>0</v>
      </c>
      <c r="S308" s="104">
        <v>0</v>
      </c>
      <c r="T308" s="104">
        <v>3.5554254346429524E-2</v>
      </c>
      <c r="U308" s="104">
        <v>6.0743576588052808E-2</v>
      </c>
      <c r="V308" s="104">
        <v>5.333793915614328E-2</v>
      </c>
      <c r="W308" s="104">
        <v>0.15445049653008067</v>
      </c>
      <c r="X308" s="104">
        <v>0.24213048563842957</v>
      </c>
      <c r="Y308" s="104">
        <v>0.31345915372794775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0.11946743431317976</v>
      </c>
      <c r="M309" s="98">
        <v>1.7140428620382096E-2</v>
      </c>
      <c r="N309" s="98">
        <v>1.1012240168819592E-2</v>
      </c>
      <c r="O309" s="98">
        <v>1.5810101229808613E-2</v>
      </c>
      <c r="P309" s="98">
        <v>0</v>
      </c>
      <c r="Q309" s="98">
        <v>0</v>
      </c>
      <c r="R309" s="98">
        <v>0</v>
      </c>
      <c r="S309" s="98">
        <v>0</v>
      </c>
      <c r="T309" s="98">
        <v>1.262810783866131E-2</v>
      </c>
      <c r="U309" s="98">
        <v>2.1569472664756586E-2</v>
      </c>
      <c r="V309" s="98">
        <v>1.9417231173114235E-2</v>
      </c>
      <c r="W309" s="98">
        <v>5.6661922434168573E-2</v>
      </c>
      <c r="X309" s="98">
        <v>8.8828455035534853E-2</v>
      </c>
      <c r="Y309" s="98">
        <v>0.11395296879152585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0.22549333164349669</v>
      </c>
      <c r="M310" s="98">
        <v>3.3988322792430935E-2</v>
      </c>
      <c r="N310" s="98">
        <v>2.4228692873688219E-2</v>
      </c>
      <c r="O310" s="98">
        <v>3.1500249315229815E-2</v>
      </c>
      <c r="P310" s="98">
        <v>0</v>
      </c>
      <c r="Q310" s="98">
        <v>0</v>
      </c>
      <c r="R310" s="98">
        <v>0</v>
      </c>
      <c r="S310" s="98">
        <v>0</v>
      </c>
      <c r="T310" s="98">
        <v>2.2926146507768214E-2</v>
      </c>
      <c r="U310" s="98">
        <v>3.9174103923296226E-2</v>
      </c>
      <c r="V310" s="98">
        <v>3.3920707983029048E-2</v>
      </c>
      <c r="W310" s="98">
        <v>9.7788574095912101E-2</v>
      </c>
      <c r="X310" s="98">
        <v>0.15330203060289471</v>
      </c>
      <c r="Y310" s="98">
        <v>0.19950618493642189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0.12625497801151955</v>
      </c>
      <c r="D311" s="122">
        <v>1.2623623542793951E-2</v>
      </c>
      <c r="E311" s="122">
        <v>0</v>
      </c>
      <c r="F311" s="122">
        <v>0</v>
      </c>
      <c r="G311" s="122">
        <v>0</v>
      </c>
      <c r="H311" s="122">
        <v>0.27193554710188095</v>
      </c>
      <c r="I311" s="122">
        <v>0.6599673450627086</v>
      </c>
      <c r="J311" s="122">
        <v>0.81302836103233866</v>
      </c>
      <c r="K311" s="122">
        <v>0.71607243256645836</v>
      </c>
      <c r="L311" s="122">
        <v>0.51179130106897053</v>
      </c>
      <c r="M311" s="122">
        <v>0.44051603694952424</v>
      </c>
      <c r="N311" s="122">
        <v>0.55642508961995085</v>
      </c>
      <c r="O311" s="122">
        <v>0.30226030870931253</v>
      </c>
      <c r="P311" s="122">
        <v>0</v>
      </c>
      <c r="Q311" s="122">
        <v>0</v>
      </c>
      <c r="R311" s="122">
        <v>0</v>
      </c>
      <c r="S311" s="122">
        <v>0</v>
      </c>
      <c r="T311" s="122">
        <v>0.13867693309866905</v>
      </c>
      <c r="U311" s="122">
        <v>0.39332192885246453</v>
      </c>
      <c r="V311" s="122">
        <v>0.49614838740838724</v>
      </c>
      <c r="W311" s="122">
        <v>1.1037783879567198</v>
      </c>
      <c r="X311" s="122">
        <v>1.1196048281458868</v>
      </c>
      <c r="Y311" s="122">
        <v>2.0916004333551066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1.5760774565847378E-2</v>
      </c>
      <c r="D312" s="98">
        <v>3.0514356641930009E-3</v>
      </c>
      <c r="E312" s="98">
        <v>0</v>
      </c>
      <c r="F312" s="98">
        <v>0</v>
      </c>
      <c r="G312" s="98">
        <v>0</v>
      </c>
      <c r="H312" s="98">
        <v>2.5933635182773682E-2</v>
      </c>
      <c r="I312" s="98">
        <v>5.5520832366734676E-2</v>
      </c>
      <c r="J312" s="98">
        <v>0.10597451838330454</v>
      </c>
      <c r="K312" s="98">
        <v>0.11119014082911216</v>
      </c>
      <c r="L312" s="98">
        <v>6.9776177356146857E-2</v>
      </c>
      <c r="M312" s="98">
        <v>6.7457234529532756E-2</v>
      </c>
      <c r="N312" s="98">
        <v>5.4602626136639729E-2</v>
      </c>
      <c r="O312" s="98">
        <v>3.8337787152500302E-2</v>
      </c>
      <c r="P312" s="98">
        <v>0</v>
      </c>
      <c r="Q312" s="98">
        <v>0</v>
      </c>
      <c r="R312" s="98">
        <v>0</v>
      </c>
      <c r="S312" s="98">
        <v>0</v>
      </c>
      <c r="T312" s="98">
        <v>8.1181348129289975E-3</v>
      </c>
      <c r="U312" s="98">
        <v>2.9485577554424908E-2</v>
      </c>
      <c r="V312" s="98">
        <v>3.8241560078145165E-2</v>
      </c>
      <c r="W312" s="98">
        <v>8.6623675287222313E-2</v>
      </c>
      <c r="X312" s="98">
        <v>4.7496394363669273E-2</v>
      </c>
      <c r="Y312" s="98">
        <v>4.5246221777269897E-2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0.11049420344567217</v>
      </c>
      <c r="D313" s="33">
        <v>9.57218787860095E-3</v>
      </c>
      <c r="E313" s="33">
        <v>0</v>
      </c>
      <c r="F313" s="33">
        <v>0</v>
      </c>
      <c r="G313" s="33">
        <v>0</v>
      </c>
      <c r="H313" s="33">
        <v>0.24600191191910728</v>
      </c>
      <c r="I313" s="33">
        <v>0.60444651269597394</v>
      </c>
      <c r="J313" s="33">
        <v>0.70705384264903415</v>
      </c>
      <c r="K313" s="33">
        <v>0.6048822917373462</v>
      </c>
      <c r="L313" s="33">
        <v>0.44201512371282364</v>
      </c>
      <c r="M313" s="33">
        <v>0.37305880241999151</v>
      </c>
      <c r="N313" s="33">
        <v>0.50182246348331117</v>
      </c>
      <c r="O313" s="33">
        <v>0.26392252155681223</v>
      </c>
      <c r="P313" s="33">
        <v>0</v>
      </c>
      <c r="Q313" s="33">
        <v>0</v>
      </c>
      <c r="R313" s="33">
        <v>0</v>
      </c>
      <c r="S313" s="33">
        <v>0</v>
      </c>
      <c r="T313" s="33">
        <v>0.13055879828574005</v>
      </c>
      <c r="U313" s="33">
        <v>0.3638363512980396</v>
      </c>
      <c r="V313" s="33">
        <v>0.45790682733024207</v>
      </c>
      <c r="W313" s="33">
        <v>1.0171547126694975</v>
      </c>
      <c r="X313" s="33">
        <v>1.0721084337822175</v>
      </c>
      <c r="Y313" s="33">
        <v>2.0463542115778366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0.64116161990044773</v>
      </c>
      <c r="D315" s="154">
        <f t="shared" si="118"/>
        <v>0.63963259111965021</v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>
        <f t="shared" si="118"/>
        <v>0.66374315433528663</v>
      </c>
      <c r="I315" s="154">
        <f t="shared" si="118"/>
        <v>0.68886731727752981</v>
      </c>
      <c r="J315" s="154">
        <f t="shared" si="118"/>
        <v>0.68051191848707238</v>
      </c>
      <c r="K315" s="154">
        <f t="shared" si="118"/>
        <v>0.67883848807196268</v>
      </c>
      <c r="L315" s="154">
        <f t="shared" si="118"/>
        <v>0.70861943440813446</v>
      </c>
      <c r="M315" s="154">
        <f t="shared" si="118"/>
        <v>0.69012380479745761</v>
      </c>
      <c r="N315" s="154">
        <f t="shared" si="118"/>
        <v>0.72968286067911681</v>
      </c>
      <c r="O315" s="154">
        <f t="shared" si="118"/>
        <v>0.70748444327773097</v>
      </c>
      <c r="P315" s="154" t="str">
        <f t="shared" si="118"/>
        <v/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>
        <f t="shared" si="119"/>
        <v>0.80339005451099255</v>
      </c>
      <c r="U315" s="154">
        <f t="shared" si="119"/>
        <v>0.82446881454535048</v>
      </c>
      <c r="V315" s="154">
        <f t="shared" si="119"/>
        <v>0.83962120012123176</v>
      </c>
      <c r="W315" s="154">
        <f t="shared" ref="W315:Y315" si="120">IF(W297=0,"",W297/W279)</f>
        <v>0.85231860198307474</v>
      </c>
      <c r="X315" s="154">
        <f t="shared" si="120"/>
        <v>0.86046362871305504</v>
      </c>
      <c r="Y315" s="154">
        <f t="shared" si="120"/>
        <v>0.86328060658211681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0.63629245888646802</v>
      </c>
      <c r="D316" s="155">
        <f t="shared" si="121"/>
        <v>0.64107453739760722</v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>
        <f t="shared" si="121"/>
        <v>0.66010721643276837</v>
      </c>
      <c r="I316" s="155">
        <f t="shared" si="121"/>
        <v>0.66483702148738677</v>
      </c>
      <c r="J316" s="155">
        <f t="shared" si="121"/>
        <v>0.6695434186462107</v>
      </c>
      <c r="K316" s="155">
        <f t="shared" si="121"/>
        <v>0.67421797825548557</v>
      </c>
      <c r="L316" s="155">
        <f t="shared" si="121"/>
        <v>0.67885856795044275</v>
      </c>
      <c r="M316" s="155">
        <f t="shared" si="121"/>
        <v>0.68261141946581072</v>
      </c>
      <c r="N316" s="155">
        <f t="shared" si="121"/>
        <v>0.68516806248541406</v>
      </c>
      <c r="O316" s="155">
        <f t="shared" si="121"/>
        <v>0.686936430860562</v>
      </c>
      <c r="P316" s="155" t="str">
        <f t="shared" si="121"/>
        <v/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>
        <f t="shared" si="122"/>
        <v>0.77629316850250274</v>
      </c>
      <c r="U316" s="155">
        <f t="shared" si="122"/>
        <v>0.8063706990497439</v>
      </c>
      <c r="V316" s="155">
        <f t="shared" si="122"/>
        <v>0.83230527708034541</v>
      </c>
      <c r="W316" s="155">
        <f t="shared" ref="W316:Y316" si="123">IF(W298=0,"",W298/W280)</f>
        <v>0.85336284765332504</v>
      </c>
      <c r="X316" s="155">
        <f t="shared" si="123"/>
        <v>0.86750300226464749</v>
      </c>
      <c r="Y316" s="155">
        <f t="shared" si="123"/>
        <v>0.88084038851252355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0.63629245888646802</v>
      </c>
      <c r="D317" s="156">
        <f t="shared" si="124"/>
        <v>0.64107453739760722</v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>
        <f t="shared" si="124"/>
        <v>0.66010721643276837</v>
      </c>
      <c r="I317" s="156">
        <f t="shared" si="124"/>
        <v>0.66483702148738677</v>
      </c>
      <c r="J317" s="156">
        <f t="shared" si="124"/>
        <v>0.6695434186462107</v>
      </c>
      <c r="K317" s="156">
        <f t="shared" si="124"/>
        <v>0.67421797825548557</v>
      </c>
      <c r="L317" s="156">
        <f t="shared" si="124"/>
        <v>0.67885856795044275</v>
      </c>
      <c r="M317" s="156">
        <f t="shared" si="124"/>
        <v>0.68261141946581072</v>
      </c>
      <c r="N317" s="156">
        <f t="shared" si="124"/>
        <v>0.68516806248541406</v>
      </c>
      <c r="O317" s="156">
        <f t="shared" si="124"/>
        <v>0.686936430860562</v>
      </c>
      <c r="P317" s="156" t="str">
        <f t="shared" si="124"/>
        <v/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>
        <f t="shared" si="125"/>
        <v>0.77629316850250274</v>
      </c>
      <c r="U317" s="156">
        <f t="shared" si="125"/>
        <v>0.8063706990497439</v>
      </c>
      <c r="V317" s="156">
        <f t="shared" si="125"/>
        <v>0.83230527708034541</v>
      </c>
      <c r="W317" s="156">
        <f t="shared" ref="W317:Y317" si="126">IF(W299=0,"",W299/W281)</f>
        <v>0.85336284765332504</v>
      </c>
      <c r="X317" s="156">
        <f t="shared" si="126"/>
        <v>0.86750300226464749</v>
      </c>
      <c r="Y317" s="156">
        <f t="shared" si="126"/>
        <v>0.88084038851252355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2.0851312292954223</v>
      </c>
      <c r="D318" s="155">
        <f t="shared" si="127"/>
        <v>2.1660722324919206</v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>
        <f t="shared" si="127"/>
        <v>2.5000129697255162</v>
      </c>
      <c r="I318" s="155">
        <f t="shared" si="127"/>
        <v>2.5861958241793559</v>
      </c>
      <c r="J318" s="155">
        <f t="shared" si="127"/>
        <v>2.6739941870021857</v>
      </c>
      <c r="K318" s="155">
        <f t="shared" si="127"/>
        <v>2.763765083739782</v>
      </c>
      <c r="L318" s="155">
        <f t="shared" si="127"/>
        <v>2.8555558598220445</v>
      </c>
      <c r="M318" s="155">
        <f t="shared" si="127"/>
        <v>2.9607413233283784</v>
      </c>
      <c r="N318" s="155">
        <f t="shared" si="127"/>
        <v>3.0826981325588227</v>
      </c>
      <c r="O318" s="155">
        <f t="shared" si="127"/>
        <v>3.2212087286280249</v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>
        <f t="shared" si="128"/>
        <v>3.500525243722282</v>
      </c>
      <c r="U318" s="155">
        <f t="shared" si="128"/>
        <v>3.5037550244884548</v>
      </c>
      <c r="V318" s="155">
        <f t="shared" si="128"/>
        <v>3.512984240860435</v>
      </c>
      <c r="W318" s="155">
        <f t="shared" ref="W318:Y318" si="129">IF(W300=0,"",W300/W282)</f>
        <v>3.543276318661146</v>
      </c>
      <c r="X318" s="155">
        <f t="shared" si="129"/>
        <v>3.5817860671489008</v>
      </c>
      <c r="Y318" s="155">
        <f t="shared" si="129"/>
        <v>3.625193399041557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2.0851312292954223</v>
      </c>
      <c r="D319" s="156">
        <f t="shared" si="130"/>
        <v>2.1660722324919206</v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>
        <f t="shared" si="130"/>
        <v>2.5000129697255162</v>
      </c>
      <c r="I319" s="156">
        <f t="shared" si="130"/>
        <v>2.5861958241793559</v>
      </c>
      <c r="J319" s="156">
        <f t="shared" si="130"/>
        <v>2.6739941870021857</v>
      </c>
      <c r="K319" s="156">
        <f t="shared" si="130"/>
        <v>2.763765083739782</v>
      </c>
      <c r="L319" s="156">
        <f t="shared" si="130"/>
        <v>2.8555558598220445</v>
      </c>
      <c r="M319" s="156">
        <f t="shared" si="130"/>
        <v>2.9607413233283784</v>
      </c>
      <c r="N319" s="156">
        <f t="shared" si="130"/>
        <v>3.0826981325588227</v>
      </c>
      <c r="O319" s="156">
        <f t="shared" si="130"/>
        <v>3.2212087286280249</v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>
        <f t="shared" si="131"/>
        <v>3.500525243722282</v>
      </c>
      <c r="U319" s="156">
        <f t="shared" si="131"/>
        <v>3.5037550244884548</v>
      </c>
      <c r="V319" s="156">
        <f t="shared" si="131"/>
        <v>3.512984240860435</v>
      </c>
      <c r="W319" s="156">
        <f t="shared" ref="W319:Y319" si="132">IF(W301=0,"",W301/W283)</f>
        <v>3.543276318661146</v>
      </c>
      <c r="X319" s="156">
        <f t="shared" si="132"/>
        <v>3.5817860671489008</v>
      </c>
      <c r="Y319" s="156">
        <f t="shared" si="132"/>
        <v>3.625193399041557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0.57623818311444774</v>
      </c>
      <c r="D320" s="155">
        <f t="shared" si="133"/>
        <v>0.57777873332012508</v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>
        <f t="shared" si="133"/>
        <v>0.5837988748093117</v>
      </c>
      <c r="I320" s="155">
        <f t="shared" si="133"/>
        <v>0.58575555672580537</v>
      </c>
      <c r="J320" s="155">
        <f t="shared" si="133"/>
        <v>0.58790694488053774</v>
      </c>
      <c r="K320" s="155">
        <f t="shared" si="133"/>
        <v>0.59027015682606176</v>
      </c>
      <c r="L320" s="155">
        <f t="shared" si="133"/>
        <v>0.66187518724982564</v>
      </c>
      <c r="M320" s="155">
        <f t="shared" si="133"/>
        <v>0.60958603968864777</v>
      </c>
      <c r="N320" s="155">
        <f t="shared" si="133"/>
        <v>0.61328874128545852</v>
      </c>
      <c r="O320" s="155">
        <f t="shared" si="133"/>
        <v>0.6353051738660801</v>
      </c>
      <c r="P320" s="155" t="str">
        <f t="shared" si="133"/>
        <v/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>
        <f t="shared" si="134"/>
        <v>0.70997312277771862</v>
      </c>
      <c r="U320" s="155">
        <f t="shared" si="134"/>
        <v>0.71093803406920297</v>
      </c>
      <c r="V320" s="155">
        <f t="shared" si="134"/>
        <v>0.71693770282629055</v>
      </c>
      <c r="W320" s="155">
        <f t="shared" ref="W320:Y320" si="135">IF(W302=0,"",W302/W284)</f>
        <v>0.72915248897361351</v>
      </c>
      <c r="X320" s="155">
        <f t="shared" si="135"/>
        <v>0.74590968223334753</v>
      </c>
      <c r="Y320" s="155">
        <f t="shared" si="135"/>
        <v>0.75022899254271458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0.51487787184501421</v>
      </c>
      <c r="D321" s="156">
        <f t="shared" si="136"/>
        <v>0.51670628920293271</v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>
        <f t="shared" si="136"/>
        <v>0.52581835397748999</v>
      </c>
      <c r="I321" s="156">
        <f t="shared" si="136"/>
        <v>0.5286381054954673</v>
      </c>
      <c r="J321" s="156">
        <f t="shared" si="136"/>
        <v>0.53191793460676984</v>
      </c>
      <c r="K321" s="156">
        <f t="shared" si="136"/>
        <v>0.53582898561039072</v>
      </c>
      <c r="L321" s="156">
        <f t="shared" si="136"/>
        <v>0.54041704662287104</v>
      </c>
      <c r="M321" s="156">
        <f t="shared" si="136"/>
        <v>0.54977009991821069</v>
      </c>
      <c r="N321" s="156">
        <f t="shared" si="136"/>
        <v>0.56518755765363937</v>
      </c>
      <c r="O321" s="156">
        <f t="shared" si="136"/>
        <v>0.58772697057918488</v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>
        <f t="shared" si="137"/>
        <v>0.68382387163185787</v>
      </c>
      <c r="U321" s="156">
        <f t="shared" si="137"/>
        <v>0.69517395416996641</v>
      </c>
      <c r="V321" s="156">
        <f t="shared" si="137"/>
        <v>0.70410902152036259</v>
      </c>
      <c r="W321" s="156">
        <f t="shared" ref="W321:Y321" si="138">IF(W303=0,"",W303/W285)</f>
        <v>0.70960098745194833</v>
      </c>
      <c r="X321" s="156">
        <f t="shared" si="138"/>
        <v>0.71268789602194471</v>
      </c>
      <c r="Y321" s="156">
        <f t="shared" si="138"/>
        <v>0.71425103096801279</v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0.57663940680534598</v>
      </c>
      <c r="D325" s="157">
        <f t="shared" si="148"/>
        <v>0.57797176354610791</v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>
        <f t="shared" si="148"/>
        <v>0.58419945886333369</v>
      </c>
      <c r="I325" s="157">
        <f t="shared" si="148"/>
        <v>0.58603075041584718</v>
      </c>
      <c r="J325" s="157">
        <f t="shared" si="148"/>
        <v>0.58809751210514183</v>
      </c>
      <c r="K325" s="157">
        <f t="shared" si="148"/>
        <v>0.59049128885778601</v>
      </c>
      <c r="L325" s="157">
        <f t="shared" si="148"/>
        <v>0.5932435554920743</v>
      </c>
      <c r="M325" s="157">
        <f t="shared" si="148"/>
        <v>0.59847594585915886</v>
      </c>
      <c r="N325" s="157">
        <f t="shared" si="148"/>
        <v>0.60710368633484801</v>
      </c>
      <c r="O325" s="157">
        <f t="shared" si="148"/>
        <v>0.62025986902993158</v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>
        <f t="shared" si="149"/>
        <v>0.68642030271800825</v>
      </c>
      <c r="U325" s="157">
        <f t="shared" si="149"/>
        <v>0.69715242561315116</v>
      </c>
      <c r="V325" s="157">
        <f t="shared" si="149"/>
        <v>0.70769549228160544</v>
      </c>
      <c r="W325" s="157">
        <f t="shared" ref="W325:Y325" si="150">IF(W307=0,"",W307/W289)</f>
        <v>0.71732480979744651</v>
      </c>
      <c r="X325" s="157">
        <f t="shared" si="150"/>
        <v>0.72826389081315401</v>
      </c>
      <c r="Y325" s="157">
        <f t="shared" si="150"/>
        <v>0.73846938852208266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>
        <f t="shared" si="151"/>
        <v>0.80811021962479535</v>
      </c>
      <c r="M326" s="158">
        <f t="shared" si="151"/>
        <v>0.81638216342019598</v>
      </c>
      <c r="N326" s="158">
        <f t="shared" si="151"/>
        <v>0.83178831043634638</v>
      </c>
      <c r="O326" s="158">
        <f t="shared" si="151"/>
        <v>0.83015574052583097</v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>
        <f t="shared" si="152"/>
        <v>0.86039460504462295</v>
      </c>
      <c r="U326" s="158">
        <f t="shared" si="152"/>
        <v>0.8663606797161999</v>
      </c>
      <c r="V326" s="158">
        <f t="shared" si="152"/>
        <v>0.86929104075915942</v>
      </c>
      <c r="W326" s="158">
        <f t="shared" ref="W326:Y326" si="153">IF(W308=0,"",W308/W290)</f>
        <v>0.87369165993872711</v>
      </c>
      <c r="X326" s="158">
        <f t="shared" si="153"/>
        <v>0.87959513627917474</v>
      </c>
      <c r="Y326" s="158">
        <f t="shared" si="153"/>
        <v>0.88593868246046825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>
        <f t="shared" si="154"/>
        <v>0.5932435554920743</v>
      </c>
      <c r="M327" s="156">
        <f t="shared" si="154"/>
        <v>0.59847594585915886</v>
      </c>
      <c r="N327" s="156">
        <f t="shared" si="154"/>
        <v>0.60710368633484801</v>
      </c>
      <c r="O327" s="156">
        <f t="shared" si="154"/>
        <v>0.62025986902993147</v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>
        <f t="shared" si="155"/>
        <v>0.68642030271800825</v>
      </c>
      <c r="U327" s="156">
        <f t="shared" si="155"/>
        <v>0.69715242561315116</v>
      </c>
      <c r="V327" s="156">
        <f t="shared" si="155"/>
        <v>0.70769549228160544</v>
      </c>
      <c r="W327" s="156">
        <f t="shared" ref="W327:Y327" si="156">IF(W309=0,"",W309/W291)</f>
        <v>0.71732480979744651</v>
      </c>
      <c r="X327" s="156">
        <f t="shared" si="156"/>
        <v>0.72826389081315401</v>
      </c>
      <c r="Y327" s="156">
        <f t="shared" si="156"/>
        <v>0.73846938852208266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0.7116874523742156</v>
      </c>
      <c r="D329" s="155">
        <f t="shared" si="160"/>
        <v>0.68933839038887268</v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>
        <f t="shared" si="160"/>
        <v>0.72452687757399847</v>
      </c>
      <c r="I329" s="155">
        <f t="shared" si="160"/>
        <v>0.72846434642185087</v>
      </c>
      <c r="J329" s="155">
        <f t="shared" si="160"/>
        <v>0.71994038272326888</v>
      </c>
      <c r="K329" s="155">
        <f t="shared" si="160"/>
        <v>0.71619820254267819</v>
      </c>
      <c r="L329" s="155">
        <f t="shared" si="160"/>
        <v>0.72204774433154684</v>
      </c>
      <c r="M329" s="155">
        <f t="shared" si="160"/>
        <v>0.72077270432953955</v>
      </c>
      <c r="N329" s="155">
        <f t="shared" si="160"/>
        <v>0.73654853927918262</v>
      </c>
      <c r="O329" s="155">
        <f t="shared" si="160"/>
        <v>0.73446486365862795</v>
      </c>
      <c r="P329" s="155" t="str">
        <f t="shared" si="160"/>
        <v/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>
        <f t="shared" si="161"/>
        <v>0.81092733674631701</v>
      </c>
      <c r="U329" s="155">
        <f t="shared" si="161"/>
        <v>0.82130112212694073</v>
      </c>
      <c r="V329" s="155">
        <f t="shared" si="161"/>
        <v>0.83340191287757959</v>
      </c>
      <c r="W329" s="155">
        <f t="shared" ref="W329:Y329" si="162">IF(W311=0,"",W311/W293)</f>
        <v>0.84229660223857983</v>
      </c>
      <c r="X329" s="155">
        <f t="shared" si="162"/>
        <v>0.86246715107118899</v>
      </c>
      <c r="Y329" s="155">
        <f t="shared" si="162"/>
        <v>0.87697280439266778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0.56700199689254016</v>
      </c>
      <c r="D330" s="156">
        <f t="shared" si="163"/>
        <v>0.56758658886115776</v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>
        <f t="shared" si="163"/>
        <v>0.56992532934663753</v>
      </c>
      <c r="I330" s="156">
        <f t="shared" si="163"/>
        <v>0.5705101267105942</v>
      </c>
      <c r="J330" s="156">
        <f t="shared" si="163"/>
        <v>0.5710950193984059</v>
      </c>
      <c r="K330" s="156">
        <f t="shared" si="163"/>
        <v>0.57168004286959995</v>
      </c>
      <c r="L330" s="156">
        <f t="shared" si="163"/>
        <v>0.57226520661105373</v>
      </c>
      <c r="M330" s="156">
        <f t="shared" si="163"/>
        <v>0.57270960507519653</v>
      </c>
      <c r="N330" s="156">
        <f t="shared" si="163"/>
        <v>0.57295800291287291</v>
      </c>
      <c r="O330" s="156">
        <f t="shared" si="163"/>
        <v>0.57310646377535357</v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>
        <f t="shared" si="164"/>
        <v>0.59273833412139243</v>
      </c>
      <c r="U330" s="156">
        <f t="shared" si="164"/>
        <v>0.59898907579913918</v>
      </c>
      <c r="V330" s="156">
        <f t="shared" si="164"/>
        <v>0.60342432239895238</v>
      </c>
      <c r="W330" s="156">
        <f t="shared" ref="W330:Y330" si="165">IF(W312=0,"",W312/W294)</f>
        <v>0.60555593558908805</v>
      </c>
      <c r="X330" s="156">
        <f t="shared" si="165"/>
        <v>0.60595630728815852</v>
      </c>
      <c r="Y330" s="156">
        <f t="shared" si="165"/>
        <v>0.60599634445806561</v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0.73856997355405796</v>
      </c>
      <c r="D331" s="159">
        <f t="shared" si="166"/>
        <v>0.73993605403568641</v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>
        <f t="shared" si="166"/>
        <v>0.74585614132728084</v>
      </c>
      <c r="I331" s="159">
        <f t="shared" si="166"/>
        <v>0.74747345454100267</v>
      </c>
      <c r="J331" s="159">
        <f t="shared" si="166"/>
        <v>0.74920736471607507</v>
      </c>
      <c r="K331" s="159">
        <f t="shared" si="166"/>
        <v>0.75110124476503426</v>
      </c>
      <c r="L331" s="159">
        <f t="shared" si="166"/>
        <v>0.7531666987201826</v>
      </c>
      <c r="M331" s="159">
        <f t="shared" si="166"/>
        <v>0.75611984145685784</v>
      </c>
      <c r="N331" s="159">
        <f t="shared" si="166"/>
        <v>0.76016454407380685</v>
      </c>
      <c r="O331" s="159">
        <f t="shared" si="166"/>
        <v>0.76578425358610736</v>
      </c>
      <c r="P331" s="159" t="str">
        <f t="shared" si="166"/>
        <v/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>
        <f t="shared" si="167"/>
        <v>0.82992314751722507</v>
      </c>
      <c r="U331" s="159">
        <f t="shared" si="167"/>
        <v>0.84677019939681775</v>
      </c>
      <c r="V331" s="159">
        <f t="shared" si="167"/>
        <v>0.86080020892746889</v>
      </c>
      <c r="W331" s="159">
        <f t="shared" ref="W331:Y331" si="168">IF(W313=0,"",W313/W295)</f>
        <v>0.87130601265524776</v>
      </c>
      <c r="X331" s="159">
        <f t="shared" si="168"/>
        <v>0.87895070553873944</v>
      </c>
      <c r="Y331" s="159">
        <f t="shared" si="168"/>
        <v>0.88572998726694308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7.885244706992553E-2</v>
      </c>
      <c r="D333" s="117">
        <f t="shared" si="169"/>
        <v>1.4505091436609361E-2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0.13302889145358424</v>
      </c>
      <c r="I333" s="117">
        <f t="shared" si="169"/>
        <v>0.27783745285150147</v>
      </c>
      <c r="J333" s="117">
        <f t="shared" si="169"/>
        <v>0.51004467568626632</v>
      </c>
      <c r="K333" s="117">
        <f t="shared" si="169"/>
        <v>0.53482607734115184</v>
      </c>
      <c r="L333" s="117">
        <f t="shared" si="169"/>
        <v>0.33803795132872166</v>
      </c>
      <c r="M333" s="117">
        <f t="shared" si="169"/>
        <v>0.32822535640365097</v>
      </c>
      <c r="N333" s="117">
        <f t="shared" si="169"/>
        <v>0.26879850924813875</v>
      </c>
      <c r="O333" s="117">
        <f t="shared" si="169"/>
        <v>0.18622794058385186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3.823895167512379E-2</v>
      </c>
      <c r="U333" s="117">
        <f t="shared" si="170"/>
        <v>0.13715977277367503</v>
      </c>
      <c r="V333" s="117">
        <f t="shared" si="170"/>
        <v>0.17488825193334764</v>
      </c>
      <c r="W333" s="117">
        <f t="shared" ref="W333:Y333" si="171">W334+W336+W338+W347</f>
        <v>0.3882686249685563</v>
      </c>
      <c r="X333" s="117">
        <f t="shared" si="171"/>
        <v>0.20869399540190997</v>
      </c>
      <c r="Y333" s="117">
        <f t="shared" si="171"/>
        <v>0.20299400862550798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5.4172028572209213E-3</v>
      </c>
      <c r="D338" s="122">
        <v>3.0197434836876943E-4</v>
      </c>
      <c r="E338" s="122">
        <v>0</v>
      </c>
      <c r="F338" s="122">
        <v>0</v>
      </c>
      <c r="G338" s="122">
        <v>0</v>
      </c>
      <c r="H338" s="122">
        <v>1.2814347548742992E-2</v>
      </c>
      <c r="I338" s="122">
        <v>2.0736204417785512E-2</v>
      </c>
      <c r="J338" s="122">
        <v>1.980929251686267E-2</v>
      </c>
      <c r="K338" s="122">
        <v>2.0989727851296495E-2</v>
      </c>
      <c r="L338" s="122">
        <v>1.5915195370024973E-2</v>
      </c>
      <c r="M338" s="122">
        <v>1.704968102987231E-2</v>
      </c>
      <c r="N338" s="122">
        <v>1.7029474065221092E-2</v>
      </c>
      <c r="O338" s="122">
        <v>9.5007758829022751E-3</v>
      </c>
      <c r="P338" s="122">
        <v>0</v>
      </c>
      <c r="Q338" s="122">
        <v>0</v>
      </c>
      <c r="R338" s="122">
        <v>0</v>
      </c>
      <c r="S338" s="122">
        <v>0</v>
      </c>
      <c r="T338" s="122">
        <v>2.055931144603756E-3</v>
      </c>
      <c r="U338" s="122">
        <v>7.1121817416608538E-3</v>
      </c>
      <c r="V338" s="122">
        <v>7.4616879605049809E-3</v>
      </c>
      <c r="W338" s="122">
        <v>1.0353811686494819E-2</v>
      </c>
      <c r="X338" s="122">
        <v>1.6174523154600504E-3</v>
      </c>
      <c r="Y338" s="122">
        <v>5.7408845483458877E-3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5.4172028572209213E-3</v>
      </c>
      <c r="D339" s="98">
        <v>3.0197434836876943E-4</v>
      </c>
      <c r="E339" s="98">
        <v>0</v>
      </c>
      <c r="F339" s="98">
        <v>0</v>
      </c>
      <c r="G339" s="98">
        <v>0</v>
      </c>
      <c r="H339" s="98">
        <v>1.2814347548742992E-2</v>
      </c>
      <c r="I339" s="98">
        <v>2.0736204417785512E-2</v>
      </c>
      <c r="J339" s="98">
        <v>1.980929251686267E-2</v>
      </c>
      <c r="K339" s="98">
        <v>2.0989727851296495E-2</v>
      </c>
      <c r="L339" s="98">
        <v>1.5915195370024973E-2</v>
      </c>
      <c r="M339" s="98">
        <v>1.704968102987231E-2</v>
      </c>
      <c r="N339" s="98">
        <v>1.7029474065221092E-2</v>
      </c>
      <c r="O339" s="98">
        <v>9.5007758829022751E-3</v>
      </c>
      <c r="P339" s="98">
        <v>0</v>
      </c>
      <c r="Q339" s="98">
        <v>0</v>
      </c>
      <c r="R339" s="98">
        <v>0</v>
      </c>
      <c r="S339" s="98">
        <v>0</v>
      </c>
      <c r="T339" s="98">
        <v>2.055931144603756E-3</v>
      </c>
      <c r="U339" s="98">
        <v>7.1121817416608538E-3</v>
      </c>
      <c r="V339" s="98">
        <v>7.4616879605049809E-3</v>
      </c>
      <c r="W339" s="98">
        <v>1.0353811686494819E-2</v>
      </c>
      <c r="X339" s="98">
        <v>1.6174523154600504E-3</v>
      </c>
      <c r="Y339" s="98">
        <v>5.7408845483458877E-3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7.3435244212704615E-2</v>
      </c>
      <c r="D347" s="122">
        <v>1.4203117088240591E-2</v>
      </c>
      <c r="E347" s="122">
        <v>0</v>
      </c>
      <c r="F347" s="122">
        <v>0</v>
      </c>
      <c r="G347" s="122">
        <v>0</v>
      </c>
      <c r="H347" s="122">
        <v>0.12021454390484124</v>
      </c>
      <c r="I347" s="122">
        <v>0.25710124843371596</v>
      </c>
      <c r="J347" s="122">
        <v>0.49023538316940368</v>
      </c>
      <c r="K347" s="122">
        <v>0.51383634948985535</v>
      </c>
      <c r="L347" s="122">
        <v>0.32212275595869672</v>
      </c>
      <c r="M347" s="122">
        <v>0.31117567537377866</v>
      </c>
      <c r="N347" s="122">
        <v>0.25176903518291766</v>
      </c>
      <c r="O347" s="122">
        <v>0.1767271647009496</v>
      </c>
      <c r="P347" s="122">
        <v>0</v>
      </c>
      <c r="Q347" s="122">
        <v>0</v>
      </c>
      <c r="R347" s="122">
        <v>0</v>
      </c>
      <c r="S347" s="122">
        <v>0</v>
      </c>
      <c r="T347" s="122">
        <v>3.6183020530520034E-2</v>
      </c>
      <c r="U347" s="122">
        <v>0.13004759103201416</v>
      </c>
      <c r="V347" s="122">
        <v>0.16742656397284267</v>
      </c>
      <c r="W347" s="122">
        <v>0.3779148132820615</v>
      </c>
      <c r="X347" s="122">
        <v>0.20707654308644993</v>
      </c>
      <c r="Y347" s="122">
        <v>0.19725312407716208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7.3435244212704615E-2</v>
      </c>
      <c r="D348" s="98">
        <v>1.4203117088240591E-2</v>
      </c>
      <c r="E348" s="98">
        <v>0</v>
      </c>
      <c r="F348" s="98">
        <v>0</v>
      </c>
      <c r="G348" s="98">
        <v>0</v>
      </c>
      <c r="H348" s="98">
        <v>0.12021454390484124</v>
      </c>
      <c r="I348" s="98">
        <v>0.25710124843371596</v>
      </c>
      <c r="J348" s="98">
        <v>0.49023538316940368</v>
      </c>
      <c r="K348" s="98">
        <v>0.51383634948985535</v>
      </c>
      <c r="L348" s="98">
        <v>0.32212275595869672</v>
      </c>
      <c r="M348" s="98">
        <v>0.31117567537377866</v>
      </c>
      <c r="N348" s="98">
        <v>0.25176903518291766</v>
      </c>
      <c r="O348" s="98">
        <v>0.1767271647009496</v>
      </c>
      <c r="P348" s="98">
        <v>0</v>
      </c>
      <c r="Q348" s="98">
        <v>0</v>
      </c>
      <c r="R348" s="98">
        <v>0</v>
      </c>
      <c r="S348" s="98">
        <v>0</v>
      </c>
      <c r="T348" s="98">
        <v>3.6183020530520034E-2</v>
      </c>
      <c r="U348" s="98">
        <v>0.13004759103201416</v>
      </c>
      <c r="V348" s="98">
        <v>0.16742656397284267</v>
      </c>
      <c r="W348" s="98">
        <v>0.3779148132820615</v>
      </c>
      <c r="X348" s="98">
        <v>0.20707654308644993</v>
      </c>
      <c r="Y348" s="98">
        <v>0.19725312407716208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6749.0359078982992</v>
      </c>
      <c r="D351" s="117">
        <f t="shared" si="174"/>
        <v>6046.7736801606789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6212.1387566753601</v>
      </c>
      <c r="I351" s="117">
        <f t="shared" si="174"/>
        <v>5548.1951637650518</v>
      </c>
      <c r="J351" s="117">
        <f t="shared" si="174"/>
        <v>6137.3135144507332</v>
      </c>
      <c r="K351" s="117">
        <f t="shared" si="174"/>
        <v>6121.0539280816774</v>
      </c>
      <c r="L351" s="117">
        <f t="shared" si="174"/>
        <v>6241.8083725514434</v>
      </c>
      <c r="M351" s="117">
        <f t="shared" si="174"/>
        <v>6890.6024438720033</v>
      </c>
      <c r="N351" s="117">
        <f t="shared" si="174"/>
        <v>6673.7092433635007</v>
      </c>
      <c r="O351" s="117">
        <f t="shared" si="174"/>
        <v>6082.3805984309538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4692.8830534030712</v>
      </c>
      <c r="U351" s="117">
        <f t="shared" si="175"/>
        <v>4526.3711245301356</v>
      </c>
      <c r="V351" s="117">
        <f t="shared" si="175"/>
        <v>4451.8742466475487</v>
      </c>
      <c r="W351" s="117">
        <f t="shared" ref="W351:Y351" si="176">W352+W354+W356+W365</f>
        <v>4227.4374987626834</v>
      </c>
      <c r="X351" s="117">
        <f t="shared" si="176"/>
        <v>3743.3228347641966</v>
      </c>
      <c r="Y351" s="117">
        <f t="shared" si="176"/>
        <v>3542.2106160217181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4913.0809647683263</v>
      </c>
      <c r="D352" s="122">
        <f t="shared" si="177"/>
        <v>4071.9191343159355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4175.0466944498239</v>
      </c>
      <c r="I352" s="122">
        <f t="shared" si="177"/>
        <v>3470.3160012661679</v>
      </c>
      <c r="J352" s="122">
        <f t="shared" si="177"/>
        <v>3927.9139339898588</v>
      </c>
      <c r="K352" s="122">
        <f t="shared" si="177"/>
        <v>3865.4897822366725</v>
      </c>
      <c r="L352" s="122">
        <f t="shared" si="177"/>
        <v>4089.8739435650341</v>
      </c>
      <c r="M352" s="122">
        <f t="shared" si="177"/>
        <v>4523.4454693904472</v>
      </c>
      <c r="N352" s="122">
        <f t="shared" si="177"/>
        <v>4418.2093074175518</v>
      </c>
      <c r="O352" s="122">
        <f t="shared" si="177"/>
        <v>4010.7267085250378</v>
      </c>
      <c r="P352" s="122">
        <f t="shared" si="177"/>
        <v>0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2641.6001288310836</v>
      </c>
      <c r="U352" s="122">
        <f t="shared" si="177"/>
        <v>2493.1130232360492</v>
      </c>
      <c r="V352" s="122">
        <f t="shared" si="177"/>
        <v>2330.530043197552</v>
      </c>
      <c r="W352" s="122">
        <f t="shared" si="177"/>
        <v>2021.6308043549711</v>
      </c>
      <c r="X352" s="122">
        <f t="shared" si="177"/>
        <v>1605.5375550198735</v>
      </c>
      <c r="Y352" s="122">
        <f t="shared" si="177"/>
        <v>1437.8971593991189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4913.0809647683263</v>
      </c>
      <c r="D353" s="98">
        <v>4071.9191343159355</v>
      </c>
      <c r="E353" s="98">
        <v>0</v>
      </c>
      <c r="F353" s="98">
        <v>0</v>
      </c>
      <c r="G353" s="98">
        <v>0</v>
      </c>
      <c r="H353" s="98">
        <v>4175.0466944498239</v>
      </c>
      <c r="I353" s="98">
        <v>3470.3160012661679</v>
      </c>
      <c r="J353" s="98">
        <v>3927.9139339898588</v>
      </c>
      <c r="K353" s="98">
        <v>3865.4897822366725</v>
      </c>
      <c r="L353" s="98">
        <v>4089.8739435650341</v>
      </c>
      <c r="M353" s="98">
        <v>4523.4454693904472</v>
      </c>
      <c r="N353" s="98">
        <v>4418.2093074175518</v>
      </c>
      <c r="O353" s="98">
        <v>4010.7267085250378</v>
      </c>
      <c r="P353" s="98">
        <v>0</v>
      </c>
      <c r="Q353" s="98">
        <v>0</v>
      </c>
      <c r="R353" s="98">
        <v>0</v>
      </c>
      <c r="S353" s="98">
        <v>0</v>
      </c>
      <c r="T353" s="98">
        <v>2641.6001288310836</v>
      </c>
      <c r="U353" s="98">
        <v>2493.1130232360492</v>
      </c>
      <c r="V353" s="98">
        <v>2330.530043197552</v>
      </c>
      <c r="W353" s="98">
        <v>2021.6308043549711</v>
      </c>
      <c r="X353" s="98">
        <v>1605.5375550198735</v>
      </c>
      <c r="Y353" s="98">
        <v>1437.8971593991189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36.737149056968107</v>
      </c>
      <c r="D354" s="122">
        <f t="shared" si="178"/>
        <v>27.324161177755997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42.097175772524317</v>
      </c>
      <c r="I354" s="122">
        <f t="shared" si="178"/>
        <v>98.48223161002123</v>
      </c>
      <c r="J354" s="122">
        <f t="shared" si="178"/>
        <v>73.009992290392447</v>
      </c>
      <c r="K354" s="122">
        <f t="shared" si="178"/>
        <v>57.1616443148286</v>
      </c>
      <c r="L354" s="122">
        <f t="shared" si="178"/>
        <v>81.614775891274093</v>
      </c>
      <c r="M354" s="122">
        <f t="shared" si="178"/>
        <v>58.702381894568759</v>
      </c>
      <c r="N354" s="122">
        <f t="shared" si="178"/>
        <v>150.69520306974803</v>
      </c>
      <c r="O354" s="122">
        <f t="shared" si="178"/>
        <v>63.257152807144912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68.558418680699504</v>
      </c>
      <c r="U354" s="122">
        <f t="shared" si="178"/>
        <v>71.079884430593793</v>
      </c>
      <c r="V354" s="122">
        <f t="shared" si="178"/>
        <v>68.643195897650969</v>
      </c>
      <c r="W354" s="122">
        <f t="shared" si="178"/>
        <v>64.844535690282925</v>
      </c>
      <c r="X354" s="122">
        <f t="shared" si="178"/>
        <v>51.948959449327191</v>
      </c>
      <c r="Y354" s="122">
        <f t="shared" si="178"/>
        <v>42.161059030355759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36.737149056968107</v>
      </c>
      <c r="D355" s="98">
        <f>RES_hhdet_in_fech!D165</f>
        <v>27.324161177755997</v>
      </c>
      <c r="E355" s="98">
        <f>RES_hhdet_in_fech!E165</f>
        <v>0</v>
      </c>
      <c r="F355" s="98">
        <f>RES_hhdet_in_fech!F165</f>
        <v>0</v>
      </c>
      <c r="G355" s="98">
        <f>RES_hhdet_in_fech!G165</f>
        <v>0</v>
      </c>
      <c r="H355" s="98">
        <f>RES_hhdet_in_fech!H165</f>
        <v>42.097175772524317</v>
      </c>
      <c r="I355" s="98">
        <f>RES_hhdet_in_fech!I165</f>
        <v>98.48223161002123</v>
      </c>
      <c r="J355" s="98">
        <f>RES_hhdet_in_fech!J165</f>
        <v>73.009992290392447</v>
      </c>
      <c r="K355" s="98">
        <f>RES_hhdet_in_fech!K165</f>
        <v>57.1616443148286</v>
      </c>
      <c r="L355" s="98">
        <f>RES_hhdet_in_fech!L165</f>
        <v>81.614775891274093</v>
      </c>
      <c r="M355" s="98">
        <f>RES_hhdet_in_fech!M165</f>
        <v>58.702381894568759</v>
      </c>
      <c r="N355" s="98">
        <f>RES_hhdet_in_fech!N165</f>
        <v>150.69520306974803</v>
      </c>
      <c r="O355" s="98">
        <f>RES_hhdet_in_fech!O165</f>
        <v>63.257152807144912</v>
      </c>
      <c r="P355" s="98">
        <f>RES_hhdet_in_fech!P165</f>
        <v>0</v>
      </c>
      <c r="Q355" s="98">
        <f>RES_hhdet_in_fech!Q165</f>
        <v>0</v>
      </c>
      <c r="R355" s="98">
        <f>RES_hhdet_in_fech!R165</f>
        <v>0</v>
      </c>
      <c r="S355" s="98">
        <f>RES_hhdet_in_fech!S165</f>
        <v>0</v>
      </c>
      <c r="T355" s="98">
        <f>RES_hhdet_in_fech!T165</f>
        <v>68.558418680699504</v>
      </c>
      <c r="U355" s="98">
        <f>RES_hhdet_in_fech!U165</f>
        <v>71.079884430593793</v>
      </c>
      <c r="V355" s="98">
        <f>RES_hhdet_in_fech!V165</f>
        <v>68.643195897650969</v>
      </c>
      <c r="W355" s="98">
        <f>RES_hhdet_in_fech!W165</f>
        <v>64.844535690282925</v>
      </c>
      <c r="X355" s="98">
        <f>RES_hhdet_in_fech!X165</f>
        <v>51.948959449327191</v>
      </c>
      <c r="Y355" s="98">
        <f>RES_hhdet_in_fech!Y165</f>
        <v>42.161059030355759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1151.8414094305911</v>
      </c>
      <c r="D356" s="122">
        <v>1294.2288421596227</v>
      </c>
      <c r="E356" s="122">
        <v>0</v>
      </c>
      <c r="F356" s="122">
        <v>0</v>
      </c>
      <c r="G356" s="122">
        <v>0</v>
      </c>
      <c r="H356" s="122">
        <v>1303.1150595562385</v>
      </c>
      <c r="I356" s="122">
        <v>1274.1938587608499</v>
      </c>
      <c r="J356" s="122">
        <v>1414.0006139170396</v>
      </c>
      <c r="K356" s="122">
        <v>1456.7762701683962</v>
      </c>
      <c r="L356" s="122">
        <v>1351.1879972394995</v>
      </c>
      <c r="M356" s="122">
        <v>1529.5034233500578</v>
      </c>
      <c r="N356" s="122">
        <v>1398.3742805217078</v>
      </c>
      <c r="O356" s="122">
        <v>1318.9428845224816</v>
      </c>
      <c r="P356" s="122">
        <v>0</v>
      </c>
      <c r="Q356" s="122">
        <v>0</v>
      </c>
      <c r="R356" s="122">
        <v>0</v>
      </c>
      <c r="S356" s="122">
        <v>0</v>
      </c>
      <c r="T356" s="122">
        <v>1270.6407699350102</v>
      </c>
      <c r="U356" s="122">
        <v>1260.4497763528539</v>
      </c>
      <c r="V356" s="122">
        <v>1319.6489051143571</v>
      </c>
      <c r="W356" s="122">
        <v>1371.2446563038807</v>
      </c>
      <c r="X356" s="122">
        <v>1345.6955514800898</v>
      </c>
      <c r="Y356" s="122">
        <v>1340.7339174987533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1402.795349538786</v>
      </c>
      <c r="D357" s="98">
        <v>1329.3464886809709</v>
      </c>
      <c r="E357" s="98">
        <v>0</v>
      </c>
      <c r="F357" s="98">
        <v>0</v>
      </c>
      <c r="G357" s="98">
        <v>0</v>
      </c>
      <c r="H357" s="98">
        <v>1446.4386955024347</v>
      </c>
      <c r="I357" s="98">
        <v>1472.3318804555483</v>
      </c>
      <c r="J357" s="98">
        <v>1529.8971987333039</v>
      </c>
      <c r="K357" s="98">
        <v>1593.1143665483005</v>
      </c>
      <c r="L357" s="98">
        <v>1629.3397717851744</v>
      </c>
      <c r="M357" s="98">
        <v>1667.9072048944759</v>
      </c>
      <c r="N357" s="98">
        <v>1561.8097802962932</v>
      </c>
      <c r="O357" s="98">
        <v>1442.2123678437608</v>
      </c>
      <c r="P357" s="98">
        <v>0</v>
      </c>
      <c r="Q357" s="98">
        <v>0</v>
      </c>
      <c r="R357" s="98">
        <v>0</v>
      </c>
      <c r="S357" s="98">
        <v>0</v>
      </c>
      <c r="T357" s="98">
        <v>1292.9408752822148</v>
      </c>
      <c r="U357" s="98">
        <v>1252.3651596514972</v>
      </c>
      <c r="V357" s="98">
        <v>1368.6549789621449</v>
      </c>
      <c r="W357" s="98">
        <v>1519.312626415275</v>
      </c>
      <c r="X357" s="98">
        <v>1424.0643735341168</v>
      </c>
      <c r="Y357" s="98">
        <v>1263.6213568290823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1150.49559965714</v>
      </c>
      <c r="D361" s="101">
        <v>1294.120787862634</v>
      </c>
      <c r="E361" s="101">
        <v>0</v>
      </c>
      <c r="F361" s="101">
        <v>0</v>
      </c>
      <c r="G361" s="101">
        <v>0</v>
      </c>
      <c r="H361" s="101">
        <v>1302.2235728254727</v>
      </c>
      <c r="I361" s="101">
        <v>1273.3682281845297</v>
      </c>
      <c r="J361" s="101">
        <v>1413.6361190298994</v>
      </c>
      <c r="K361" s="101">
        <v>1456.270053563183</v>
      </c>
      <c r="L361" s="101">
        <v>1506.5670315092436</v>
      </c>
      <c r="M361" s="101">
        <v>1557.8934043749041</v>
      </c>
      <c r="N361" s="101">
        <v>1412.4656241924483</v>
      </c>
      <c r="O361" s="101">
        <v>1350.94098454498</v>
      </c>
      <c r="P361" s="101">
        <v>0</v>
      </c>
      <c r="Q361" s="101">
        <v>0</v>
      </c>
      <c r="R361" s="101">
        <v>0</v>
      </c>
      <c r="S361" s="101">
        <v>0</v>
      </c>
      <c r="T361" s="101">
        <v>1314.1152587310125</v>
      </c>
      <c r="U361" s="101">
        <v>1285.4380657275681</v>
      </c>
      <c r="V361" s="101">
        <v>1336.8674185827949</v>
      </c>
      <c r="W361" s="101">
        <v>1393.7860524784642</v>
      </c>
      <c r="X361" s="101">
        <v>1378.3436716480658</v>
      </c>
      <c r="Y361" s="101">
        <v>1362.2702015933673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1107.9084513561654</v>
      </c>
      <c r="M362" s="104">
        <v>1143.4362648535475</v>
      </c>
      <c r="N362" s="104">
        <v>1030.8284678619327</v>
      </c>
      <c r="O362" s="104">
        <v>1008.8136170079201</v>
      </c>
      <c r="P362" s="104">
        <v>0</v>
      </c>
      <c r="Q362" s="104">
        <v>0</v>
      </c>
      <c r="R362" s="104">
        <v>0</v>
      </c>
      <c r="S362" s="104">
        <v>0</v>
      </c>
      <c r="T362" s="104">
        <v>1049.3204409950001</v>
      </c>
      <c r="U362" s="104">
        <v>1034.7969107590322</v>
      </c>
      <c r="V362" s="104">
        <v>1087.7946119387368</v>
      </c>
      <c r="W362" s="104">
        <v>1143.4604454290443</v>
      </c>
      <c r="X362" s="104">
        <v>1140.9292173730107</v>
      </c>
      <c r="Y362" s="104">
        <v>1134.5129338077234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522.66242435016977</v>
      </c>
      <c r="M363" s="98">
        <v>522.89592878451822</v>
      </c>
      <c r="N363" s="98">
        <v>441.33119145817955</v>
      </c>
      <c r="O363" s="98">
        <v>451.20646398490214</v>
      </c>
      <c r="P363" s="98">
        <v>0</v>
      </c>
      <c r="Q363" s="98">
        <v>0</v>
      </c>
      <c r="R363" s="98">
        <v>0</v>
      </c>
      <c r="S363" s="98">
        <v>0</v>
      </c>
      <c r="T363" s="98">
        <v>467.15650238071123</v>
      </c>
      <c r="U363" s="98">
        <v>456.63088458144955</v>
      </c>
      <c r="V363" s="98">
        <v>486.42596278838943</v>
      </c>
      <c r="W363" s="98">
        <v>510.93479652167076</v>
      </c>
      <c r="X363" s="98">
        <v>505.53983180221036</v>
      </c>
      <c r="Y363" s="98">
        <v>494.79500416598449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585.24602700599564</v>
      </c>
      <c r="M364" s="98">
        <v>620.54033606902942</v>
      </c>
      <c r="N364" s="98">
        <v>589.49727640375318</v>
      </c>
      <c r="O364" s="98">
        <v>557.60715302301799</v>
      </c>
      <c r="P364" s="98">
        <v>0</v>
      </c>
      <c r="Q364" s="98">
        <v>0</v>
      </c>
      <c r="R364" s="98">
        <v>0</v>
      </c>
      <c r="S364" s="98">
        <v>0</v>
      </c>
      <c r="T364" s="98">
        <v>582.1639386142889</v>
      </c>
      <c r="U364" s="98">
        <v>578.16602617758258</v>
      </c>
      <c r="V364" s="98">
        <v>601.36864915034732</v>
      </c>
      <c r="W364" s="98">
        <v>632.52564890737358</v>
      </c>
      <c r="X364" s="98">
        <v>635.38938557080019</v>
      </c>
      <c r="Y364" s="98">
        <v>639.71792964173881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647.37638464241343</v>
      </c>
      <c r="D365" s="122">
        <v>653.30154250736405</v>
      </c>
      <c r="E365" s="122">
        <v>0</v>
      </c>
      <c r="F365" s="122">
        <v>0</v>
      </c>
      <c r="G365" s="122">
        <v>0</v>
      </c>
      <c r="H365" s="122">
        <v>691.87982689677335</v>
      </c>
      <c r="I365" s="122">
        <v>705.20307212801288</v>
      </c>
      <c r="J365" s="122">
        <v>722.38897425344169</v>
      </c>
      <c r="K365" s="122">
        <v>741.62623136177956</v>
      </c>
      <c r="L365" s="122">
        <v>719.13165585563627</v>
      </c>
      <c r="M365" s="122">
        <v>778.95116923692888</v>
      </c>
      <c r="N365" s="122">
        <v>706.43045235449267</v>
      </c>
      <c r="O365" s="122">
        <v>689.45385257628993</v>
      </c>
      <c r="P365" s="122">
        <v>0</v>
      </c>
      <c r="Q365" s="122">
        <v>0</v>
      </c>
      <c r="R365" s="122">
        <v>0</v>
      </c>
      <c r="S365" s="122">
        <v>0</v>
      </c>
      <c r="T365" s="122">
        <v>712.08373595627745</v>
      </c>
      <c r="U365" s="122">
        <v>701.72844051063908</v>
      </c>
      <c r="V365" s="122">
        <v>733.05210243798854</v>
      </c>
      <c r="W365" s="122">
        <v>769.71750241354823</v>
      </c>
      <c r="X365" s="122">
        <v>740.14076881490621</v>
      </c>
      <c r="Y365" s="122">
        <v>721.41848009348996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802.1722559399393</v>
      </c>
      <c r="D366" s="98">
        <v>771.91021547006562</v>
      </c>
      <c r="E366" s="98">
        <v>0</v>
      </c>
      <c r="F366" s="98">
        <v>0</v>
      </c>
      <c r="G366" s="98">
        <v>0</v>
      </c>
      <c r="H366" s="98">
        <v>950.10139963228119</v>
      </c>
      <c r="I366" s="98">
        <v>896.83587108996085</v>
      </c>
      <c r="J366" s="98">
        <v>830.99965597775758</v>
      </c>
      <c r="K366" s="98">
        <v>928.1911738584929</v>
      </c>
      <c r="L366" s="98">
        <v>809.3855455378158</v>
      </c>
      <c r="M366" s="98">
        <v>1013.2044515119633</v>
      </c>
      <c r="N366" s="98">
        <v>915.9780894338777</v>
      </c>
      <c r="O366" s="98">
        <v>873.15982653791127</v>
      </c>
      <c r="P366" s="98">
        <v>0</v>
      </c>
      <c r="Q366" s="98">
        <v>0</v>
      </c>
      <c r="R366" s="98">
        <v>0</v>
      </c>
      <c r="S366" s="98">
        <v>0</v>
      </c>
      <c r="T366" s="98">
        <v>965.35936572593425</v>
      </c>
      <c r="U366" s="98">
        <v>929.37233319164989</v>
      </c>
      <c r="V366" s="98">
        <v>1019.4224820718651</v>
      </c>
      <c r="W366" s="98">
        <v>1138.706604390268</v>
      </c>
      <c r="X366" s="98">
        <v>1073.7207746684048</v>
      </c>
      <c r="Y366" s="98">
        <v>946.94050685291813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624.96879264065228</v>
      </c>
      <c r="D367" s="33">
        <v>614.08806287479752</v>
      </c>
      <c r="E367" s="33">
        <v>0</v>
      </c>
      <c r="F367" s="33">
        <v>0</v>
      </c>
      <c r="G367" s="33">
        <v>0</v>
      </c>
      <c r="H367" s="33">
        <v>666.8747128471075</v>
      </c>
      <c r="I367" s="33">
        <v>687.52337388325964</v>
      </c>
      <c r="J367" s="33">
        <v>704.28951708980912</v>
      </c>
      <c r="K367" s="33">
        <v>707.29163199125435</v>
      </c>
      <c r="L367" s="33">
        <v>702.84859389258634</v>
      </c>
      <c r="M367" s="33">
        <v>738.20622679053133</v>
      </c>
      <c r="N367" s="33">
        <v>683.84626772226181</v>
      </c>
      <c r="O367" s="33">
        <v>662.40344391659653</v>
      </c>
      <c r="P367" s="33">
        <v>0</v>
      </c>
      <c r="Q367" s="33">
        <v>0</v>
      </c>
      <c r="R367" s="33">
        <v>0</v>
      </c>
      <c r="S367" s="33">
        <v>0</v>
      </c>
      <c r="T367" s="33">
        <v>696.18172723786313</v>
      </c>
      <c r="U367" s="33">
        <v>682.57413947369025</v>
      </c>
      <c r="V367" s="33">
        <v>709.31376438762254</v>
      </c>
      <c r="W367" s="33">
        <v>740.32151146595083</v>
      </c>
      <c r="X367" s="33">
        <v>725.65361218440751</v>
      </c>
      <c r="Y367" s="33">
        <v>715.90841671987835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4327.2227954743621</v>
      </c>
      <c r="D369" s="117">
        <f t="shared" si="179"/>
        <v>3867.7135169552766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4123.2645735241886</v>
      </c>
      <c r="I369" s="117">
        <f t="shared" si="179"/>
        <v>3821.9703181949967</v>
      </c>
      <c r="J369" s="117">
        <f t="shared" si="179"/>
        <v>4176.5149940755045</v>
      </c>
      <c r="K369" s="117">
        <f t="shared" si="179"/>
        <v>4155.2069939459134</v>
      </c>
      <c r="L369" s="117">
        <f t="shared" si="179"/>
        <v>4423.066718641363</v>
      </c>
      <c r="M369" s="117">
        <f t="shared" si="179"/>
        <v>4755.3687759116056</v>
      </c>
      <c r="N369" s="117">
        <f t="shared" si="179"/>
        <v>4869.6912520381438</v>
      </c>
      <c r="O369" s="117">
        <f t="shared" si="179"/>
        <v>4303.1896514841965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3770.2155720872065</v>
      </c>
      <c r="U369" s="117">
        <f t="shared" si="180"/>
        <v>3731.851835233666</v>
      </c>
      <c r="V369" s="117">
        <f t="shared" si="180"/>
        <v>3737.8879977590195</v>
      </c>
      <c r="W369" s="117">
        <f t="shared" ref="W369:Y369" si="181">W370+W372+W374+W383</f>
        <v>3603.1236189162364</v>
      </c>
      <c r="X369" s="117">
        <f t="shared" si="181"/>
        <v>3220.9931498456399</v>
      </c>
      <c r="Y369" s="117">
        <f t="shared" si="181"/>
        <v>3057.9217292408421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3126.1563677807389</v>
      </c>
      <c r="D370" s="122">
        <f t="shared" si="182"/>
        <v>2610.4036753520531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2755.978451950104</v>
      </c>
      <c r="I370" s="122">
        <f t="shared" si="182"/>
        <v>2307.1945539018175</v>
      </c>
      <c r="J370" s="122">
        <f t="shared" si="182"/>
        <v>2629.9089235116567</v>
      </c>
      <c r="K370" s="122">
        <f t="shared" si="182"/>
        <v>2606.1827059468465</v>
      </c>
      <c r="L370" s="122">
        <f t="shared" si="182"/>
        <v>2776.4459684263888</v>
      </c>
      <c r="M370" s="122">
        <f t="shared" si="182"/>
        <v>3087.7555327368032</v>
      </c>
      <c r="N370" s="122">
        <f t="shared" si="182"/>
        <v>3027.2159108183077</v>
      </c>
      <c r="O370" s="122">
        <f t="shared" si="182"/>
        <v>2755.1142903113191</v>
      </c>
      <c r="P370" s="122">
        <f t="shared" si="182"/>
        <v>0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2050.656133926901</v>
      </c>
      <c r="U370" s="122">
        <f t="shared" si="182"/>
        <v>2010.3732913568736</v>
      </c>
      <c r="V370" s="122">
        <f t="shared" si="182"/>
        <v>1939.7124533476083</v>
      </c>
      <c r="W370" s="122">
        <f t="shared" si="182"/>
        <v>1725.18462010804</v>
      </c>
      <c r="X370" s="122">
        <f t="shared" si="182"/>
        <v>1392.8086492283819</v>
      </c>
      <c r="Y370" s="122">
        <f t="shared" si="182"/>
        <v>1266.5578925261739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3126.1563677807389</v>
      </c>
      <c r="D371" s="98">
        <v>2610.4036753520531</v>
      </c>
      <c r="E371" s="98">
        <v>0</v>
      </c>
      <c r="F371" s="98">
        <v>0</v>
      </c>
      <c r="G371" s="98">
        <v>0</v>
      </c>
      <c r="H371" s="98">
        <v>2755.978451950104</v>
      </c>
      <c r="I371" s="98">
        <v>2307.1945539018175</v>
      </c>
      <c r="J371" s="98">
        <v>2629.9089235116567</v>
      </c>
      <c r="K371" s="98">
        <v>2606.1827059468465</v>
      </c>
      <c r="L371" s="98">
        <v>2776.4459684263888</v>
      </c>
      <c r="M371" s="98">
        <v>3087.7555327368032</v>
      </c>
      <c r="N371" s="98">
        <v>3027.2159108183077</v>
      </c>
      <c r="O371" s="98">
        <v>2755.1142903113191</v>
      </c>
      <c r="P371" s="98">
        <v>0</v>
      </c>
      <c r="Q371" s="98">
        <v>0</v>
      </c>
      <c r="R371" s="98">
        <v>0</v>
      </c>
      <c r="S371" s="98">
        <v>0</v>
      </c>
      <c r="T371" s="98">
        <v>2050.656133926901</v>
      </c>
      <c r="U371" s="98">
        <v>2010.3732913568736</v>
      </c>
      <c r="V371" s="98">
        <v>1939.7124533476083</v>
      </c>
      <c r="W371" s="98">
        <v>1725.18462010804</v>
      </c>
      <c r="X371" s="98">
        <v>1392.8086492283819</v>
      </c>
      <c r="Y371" s="98">
        <v>1266.5578925261739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76.601776773965057</v>
      </c>
      <c r="D372" s="122">
        <f t="shared" si="183"/>
        <v>59.186106803271002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105.24348542012555</v>
      </c>
      <c r="I372" s="122">
        <f t="shared" si="183"/>
        <v>254.69433614570104</v>
      </c>
      <c r="J372" s="122">
        <f t="shared" si="183"/>
        <v>195.2282949775838</v>
      </c>
      <c r="K372" s="122">
        <f t="shared" si="183"/>
        <v>157.98135668647589</v>
      </c>
      <c r="L372" s="122">
        <f t="shared" si="183"/>
        <v>233.05555154439068</v>
      </c>
      <c r="M372" s="122">
        <f t="shared" si="183"/>
        <v>173.80256785305335</v>
      </c>
      <c r="N372" s="122">
        <f t="shared" si="183"/>
        <v>464.54782108868483</v>
      </c>
      <c r="O372" s="122">
        <f t="shared" si="183"/>
        <v>203.76449277053194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239.9904752614699</v>
      </c>
      <c r="U372" s="122">
        <f t="shared" si="183"/>
        <v>249.04650221375167</v>
      </c>
      <c r="V372" s="122">
        <f t="shared" si="183"/>
        <v>241.1424654307435</v>
      </c>
      <c r="W372" s="122">
        <f t="shared" si="183"/>
        <v>229.76210770595696</v>
      </c>
      <c r="X372" s="122">
        <f t="shared" si="183"/>
        <v>186.07005915848336</v>
      </c>
      <c r="Y372" s="122">
        <f t="shared" si="183"/>
        <v>152.84199289344716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76.601776773965057</v>
      </c>
      <c r="D373" s="98">
        <f>RES_hhdet_in_tesh!D165</f>
        <v>59.186106803271002</v>
      </c>
      <c r="E373" s="98">
        <f>RES_hhdet_in_tesh!E165</f>
        <v>0</v>
      </c>
      <c r="F373" s="98">
        <f>RES_hhdet_in_tesh!F165</f>
        <v>0</v>
      </c>
      <c r="G373" s="98">
        <f>RES_hhdet_in_tesh!G165</f>
        <v>0</v>
      </c>
      <c r="H373" s="98">
        <f>RES_hhdet_in_tesh!H165</f>
        <v>105.24348542012555</v>
      </c>
      <c r="I373" s="98">
        <f>RES_hhdet_in_tesh!I165</f>
        <v>254.69433614570104</v>
      </c>
      <c r="J373" s="98">
        <f>RES_hhdet_in_tesh!J165</f>
        <v>195.2282949775838</v>
      </c>
      <c r="K373" s="98">
        <f>RES_hhdet_in_tesh!K165</f>
        <v>157.98135668647589</v>
      </c>
      <c r="L373" s="98">
        <f>RES_hhdet_in_tesh!L165</f>
        <v>233.05555154439068</v>
      </c>
      <c r="M373" s="98">
        <f>RES_hhdet_in_tesh!M165</f>
        <v>173.80256785305335</v>
      </c>
      <c r="N373" s="98">
        <f>RES_hhdet_in_tesh!N165</f>
        <v>464.54782108868483</v>
      </c>
      <c r="O373" s="98">
        <f>RES_hhdet_in_tesh!O165</f>
        <v>203.76449277053194</v>
      </c>
      <c r="P373" s="98">
        <f>RES_hhdet_in_tesh!P165</f>
        <v>0</v>
      </c>
      <c r="Q373" s="98">
        <f>RES_hhdet_in_tesh!Q165</f>
        <v>0</v>
      </c>
      <c r="R373" s="98">
        <f>RES_hhdet_in_tesh!R165</f>
        <v>0</v>
      </c>
      <c r="S373" s="98">
        <f>RES_hhdet_in_tesh!S165</f>
        <v>0</v>
      </c>
      <c r="T373" s="98">
        <f>RES_hhdet_in_tesh!T165</f>
        <v>239.9904752614699</v>
      </c>
      <c r="U373" s="98">
        <f>RES_hhdet_in_tesh!U165</f>
        <v>249.04650221375167</v>
      </c>
      <c r="V373" s="98">
        <f>RES_hhdet_in_tesh!V165</f>
        <v>241.1424654307435</v>
      </c>
      <c r="W373" s="98">
        <f>RES_hhdet_in_tesh!W165</f>
        <v>229.76210770595696</v>
      </c>
      <c r="X373" s="98">
        <f>RES_hhdet_in_tesh!X165</f>
        <v>186.07005915848336</v>
      </c>
      <c r="Y373" s="98">
        <f>RES_hhdet_in_tesh!Y165</f>
        <v>152.84199289344716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663.73500100626859</v>
      </c>
      <c r="D374" s="122">
        <v>747.77790104935877</v>
      </c>
      <c r="E374" s="122">
        <v>0</v>
      </c>
      <c r="F374" s="122">
        <v>0</v>
      </c>
      <c r="G374" s="122">
        <v>0</v>
      </c>
      <c r="H374" s="122">
        <v>760.75710551600127</v>
      </c>
      <c r="I374" s="122">
        <v>746.3661331150638</v>
      </c>
      <c r="J374" s="122">
        <v>831.30078098717149</v>
      </c>
      <c r="K374" s="122">
        <v>859.89155745278458</v>
      </c>
      <c r="L374" s="122">
        <v>894.31780868261069</v>
      </c>
      <c r="M374" s="122">
        <v>932.36393453019082</v>
      </c>
      <c r="N374" s="122">
        <v>857.60720234711687</v>
      </c>
      <c r="O374" s="122">
        <v>837.93123857098442</v>
      </c>
      <c r="P374" s="122">
        <v>0</v>
      </c>
      <c r="Q374" s="122">
        <v>0</v>
      </c>
      <c r="R374" s="122">
        <v>0</v>
      </c>
      <c r="S374" s="122">
        <v>0</v>
      </c>
      <c r="T374" s="122">
        <v>902.12079535944395</v>
      </c>
      <c r="U374" s="122">
        <v>896.10168604326441</v>
      </c>
      <c r="V374" s="122">
        <v>946.10605456991652</v>
      </c>
      <c r="W374" s="122">
        <v>999.84645413574185</v>
      </c>
      <c r="X374" s="122">
        <v>1003.767341187343</v>
      </c>
      <c r="Y374" s="122">
        <v>1005.8574561929368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722.26828420461288</v>
      </c>
      <c r="D375" s="98">
        <v>686.88169123129296</v>
      </c>
      <c r="E375" s="98">
        <v>0</v>
      </c>
      <c r="F375" s="98">
        <v>0</v>
      </c>
      <c r="G375" s="98">
        <v>0</v>
      </c>
      <c r="H375" s="98">
        <v>760.56401399843821</v>
      </c>
      <c r="I375" s="98">
        <v>778.33073594460006</v>
      </c>
      <c r="J375" s="98">
        <v>813.77975811090187</v>
      </c>
      <c r="K375" s="98">
        <v>853.63685498891596</v>
      </c>
      <c r="L375" s="98">
        <v>880.52298741332675</v>
      </c>
      <c r="M375" s="98">
        <v>916.96551068913948</v>
      </c>
      <c r="N375" s="98">
        <v>882.71545524522924</v>
      </c>
      <c r="O375" s="98">
        <v>847.62710588464665</v>
      </c>
      <c r="P375" s="98">
        <v>0</v>
      </c>
      <c r="Q375" s="98">
        <v>0</v>
      </c>
      <c r="R375" s="98">
        <v>0</v>
      </c>
      <c r="S375" s="98">
        <v>0</v>
      </c>
      <c r="T375" s="98">
        <v>884.1438351265673</v>
      </c>
      <c r="U375" s="98">
        <v>870.61164009963261</v>
      </c>
      <c r="V375" s="98">
        <v>963.68231803600838</v>
      </c>
      <c r="W375" s="98">
        <v>1078.1057399524923</v>
      </c>
      <c r="X375" s="98">
        <v>1014.9134421738387</v>
      </c>
      <c r="Y375" s="98">
        <v>902.54285686837125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663.42110011845409</v>
      </c>
      <c r="D379" s="101">
        <v>747.96527400264517</v>
      </c>
      <c r="E379" s="101">
        <v>0</v>
      </c>
      <c r="F379" s="101">
        <v>0</v>
      </c>
      <c r="G379" s="101">
        <v>0</v>
      </c>
      <c r="H379" s="101">
        <v>760.75830656371818</v>
      </c>
      <c r="I379" s="101">
        <v>746.23293831867761</v>
      </c>
      <c r="J379" s="101">
        <v>831.35588462345208</v>
      </c>
      <c r="K379" s="101">
        <v>859.91478085352094</v>
      </c>
      <c r="L379" s="101">
        <v>893.76118235968363</v>
      </c>
      <c r="M379" s="101">
        <v>932.36172873101577</v>
      </c>
      <c r="N379" s="101">
        <v>857.51308726848731</v>
      </c>
      <c r="O379" s="101">
        <v>837.93447814103604</v>
      </c>
      <c r="P379" s="101">
        <v>0</v>
      </c>
      <c r="Q379" s="101">
        <v>0</v>
      </c>
      <c r="R379" s="101">
        <v>0</v>
      </c>
      <c r="S379" s="101">
        <v>0</v>
      </c>
      <c r="T379" s="101">
        <v>902.03539370449539</v>
      </c>
      <c r="U379" s="101">
        <v>896.1462654974514</v>
      </c>
      <c r="V379" s="101">
        <v>946.09504590919016</v>
      </c>
      <c r="W379" s="101">
        <v>999.79731499244815</v>
      </c>
      <c r="X379" s="101">
        <v>1003.7979251921089</v>
      </c>
      <c r="Y379" s="101">
        <v>1005.9948427725082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895.31214194959762</v>
      </c>
      <c r="M380" s="104">
        <v>933.48097163424723</v>
      </c>
      <c r="N380" s="104">
        <v>857.43106963256457</v>
      </c>
      <c r="O380" s="104">
        <v>837.47241527975189</v>
      </c>
      <c r="P380" s="104">
        <v>0</v>
      </c>
      <c r="Q380" s="104">
        <v>0</v>
      </c>
      <c r="R380" s="104">
        <v>0</v>
      </c>
      <c r="S380" s="104">
        <v>0</v>
      </c>
      <c r="T380" s="104">
        <v>902.82964639514273</v>
      </c>
      <c r="U380" s="104">
        <v>896.50735497341896</v>
      </c>
      <c r="V380" s="104">
        <v>945.6101103444305</v>
      </c>
      <c r="W380" s="104">
        <v>999.03185464117803</v>
      </c>
      <c r="X380" s="104">
        <v>1003.5557904401055</v>
      </c>
      <c r="Y380" s="104">
        <v>1005.1088938119748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310.06611494360197</v>
      </c>
      <c r="M381" s="98">
        <v>312.94063556521786</v>
      </c>
      <c r="N381" s="98">
        <v>267.9337932288114</v>
      </c>
      <c r="O381" s="98">
        <v>279.8652622567339</v>
      </c>
      <c r="P381" s="98">
        <v>0</v>
      </c>
      <c r="Q381" s="98">
        <v>0</v>
      </c>
      <c r="R381" s="98">
        <v>0</v>
      </c>
      <c r="S381" s="98">
        <v>0</v>
      </c>
      <c r="T381" s="98">
        <v>320.66570778085384</v>
      </c>
      <c r="U381" s="98">
        <v>318.34132879583643</v>
      </c>
      <c r="V381" s="98">
        <v>344.24146119408312</v>
      </c>
      <c r="W381" s="98">
        <v>366.50620573380451</v>
      </c>
      <c r="X381" s="98">
        <v>368.16640486930521</v>
      </c>
      <c r="Y381" s="98">
        <v>365.39096417023586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585.24602700599564</v>
      </c>
      <c r="M382" s="98">
        <v>620.54033606902942</v>
      </c>
      <c r="N382" s="98">
        <v>589.49727640375318</v>
      </c>
      <c r="O382" s="98">
        <v>557.60715302301799</v>
      </c>
      <c r="P382" s="98">
        <v>0</v>
      </c>
      <c r="Q382" s="98">
        <v>0</v>
      </c>
      <c r="R382" s="98">
        <v>0</v>
      </c>
      <c r="S382" s="98">
        <v>0</v>
      </c>
      <c r="T382" s="98">
        <v>582.1639386142889</v>
      </c>
      <c r="U382" s="98">
        <v>578.16602617758258</v>
      </c>
      <c r="V382" s="98">
        <v>601.36864915034732</v>
      </c>
      <c r="W382" s="98">
        <v>632.52564890737358</v>
      </c>
      <c r="X382" s="98">
        <v>635.38938557080019</v>
      </c>
      <c r="Y382" s="98">
        <v>639.71792964173881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460.72964991338961</v>
      </c>
      <c r="D383" s="122">
        <v>450.34583375059395</v>
      </c>
      <c r="E383" s="122">
        <v>0</v>
      </c>
      <c r="F383" s="122">
        <v>0</v>
      </c>
      <c r="G383" s="122">
        <v>0</v>
      </c>
      <c r="H383" s="122">
        <v>501.28553063795778</v>
      </c>
      <c r="I383" s="122">
        <v>513.71529503241425</v>
      </c>
      <c r="J383" s="122">
        <v>520.07699459909236</v>
      </c>
      <c r="K383" s="122">
        <v>531.15137385980677</v>
      </c>
      <c r="L383" s="122">
        <v>519.24738998797238</v>
      </c>
      <c r="M383" s="122">
        <v>561.446740791558</v>
      </c>
      <c r="N383" s="122">
        <v>520.32031778403382</v>
      </c>
      <c r="O383" s="122">
        <v>506.37962983136055</v>
      </c>
      <c r="P383" s="122">
        <v>0</v>
      </c>
      <c r="Q383" s="122">
        <v>0</v>
      </c>
      <c r="R383" s="122">
        <v>0</v>
      </c>
      <c r="S383" s="122">
        <v>0</v>
      </c>
      <c r="T383" s="122">
        <v>577.44816753939165</v>
      </c>
      <c r="U383" s="122">
        <v>576.3303556197759</v>
      </c>
      <c r="V383" s="122">
        <v>610.92702441075107</v>
      </c>
      <c r="W383" s="122">
        <v>648.33043696649759</v>
      </c>
      <c r="X383" s="122">
        <v>638.3471002714316</v>
      </c>
      <c r="Y383" s="122">
        <v>632.66438762828398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454.83327096973949</v>
      </c>
      <c r="D384" s="98">
        <v>438.12588610573573</v>
      </c>
      <c r="E384" s="98">
        <v>0</v>
      </c>
      <c r="F384" s="98">
        <v>0</v>
      </c>
      <c r="G384" s="98">
        <v>0</v>
      </c>
      <c r="H384" s="98">
        <v>541.48685309812913</v>
      </c>
      <c r="I384" s="98">
        <v>511.65394645413971</v>
      </c>
      <c r="J384" s="98">
        <v>474.57976465068617</v>
      </c>
      <c r="K384" s="98">
        <v>530.62837006260747</v>
      </c>
      <c r="L384" s="98">
        <v>463.18318644519866</v>
      </c>
      <c r="M384" s="98">
        <v>580.27192128584761</v>
      </c>
      <c r="N384" s="98">
        <v>524.81697683398352</v>
      </c>
      <c r="O384" s="98">
        <v>500.41354049784343</v>
      </c>
      <c r="P384" s="98">
        <v>0</v>
      </c>
      <c r="Q384" s="98">
        <v>0</v>
      </c>
      <c r="R384" s="98">
        <v>0</v>
      </c>
      <c r="S384" s="98">
        <v>0</v>
      </c>
      <c r="T384" s="98">
        <v>572.20550226887417</v>
      </c>
      <c r="U384" s="98">
        <v>556.68387493175589</v>
      </c>
      <c r="V384" s="98">
        <v>615.1443204824734</v>
      </c>
      <c r="W384" s="98">
        <v>689.55054318302223</v>
      </c>
      <c r="X384" s="98">
        <v>650.62787567664736</v>
      </c>
      <c r="Y384" s="98">
        <v>573.8424855721363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461.5831846527181</v>
      </c>
      <c r="D385" s="33">
        <v>454.38589807399615</v>
      </c>
      <c r="E385" s="33">
        <v>0</v>
      </c>
      <c r="F385" s="33">
        <v>0</v>
      </c>
      <c r="G385" s="33">
        <v>0</v>
      </c>
      <c r="H385" s="33">
        <v>497.39260007288209</v>
      </c>
      <c r="I385" s="33">
        <v>513.90547135420547</v>
      </c>
      <c r="J385" s="33">
        <v>527.65889309601312</v>
      </c>
      <c r="K385" s="33">
        <v>531.24762520052388</v>
      </c>
      <c r="L385" s="33">
        <v>529.36215516220147</v>
      </c>
      <c r="M385" s="33">
        <v>558.17237516332182</v>
      </c>
      <c r="N385" s="33">
        <v>519.83568631966773</v>
      </c>
      <c r="O385" s="33">
        <v>507.25812687253773</v>
      </c>
      <c r="P385" s="33">
        <v>0</v>
      </c>
      <c r="Q385" s="33">
        <v>0</v>
      </c>
      <c r="R385" s="33">
        <v>0</v>
      </c>
      <c r="S385" s="33">
        <v>0</v>
      </c>
      <c r="T385" s="33">
        <v>577.77733031322555</v>
      </c>
      <c r="U385" s="33">
        <v>577.9834401852479</v>
      </c>
      <c r="V385" s="33">
        <v>610.57743657999492</v>
      </c>
      <c r="W385" s="33">
        <v>645.04658423830392</v>
      </c>
      <c r="X385" s="33">
        <v>637.8137544062198</v>
      </c>
      <c r="Y385" s="33">
        <v>634.10155282559515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24.741903693104966</v>
      </c>
      <c r="D387" s="117">
        <f t="shared" si="184"/>
        <v>44.494145511071657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21.085574806401048</v>
      </c>
      <c r="I387" s="117">
        <f t="shared" si="184"/>
        <v>18.595639706278128</v>
      </c>
      <c r="J387" s="117">
        <f t="shared" si="184"/>
        <v>28.053719580125758</v>
      </c>
      <c r="K387" s="117">
        <f t="shared" si="184"/>
        <v>34.110981398121808</v>
      </c>
      <c r="L387" s="117">
        <f t="shared" si="184"/>
        <v>29.489483671702143</v>
      </c>
      <c r="M387" s="117">
        <f t="shared" si="184"/>
        <v>35.969902071632987</v>
      </c>
      <c r="N387" s="117">
        <f t="shared" si="184"/>
        <v>21.61280929871663</v>
      </c>
      <c r="O387" s="117">
        <f t="shared" si="184"/>
        <v>26.826266289808682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13.690995945264516</v>
      </c>
      <c r="U387" s="117">
        <f t="shared" si="185"/>
        <v>17.281059943766536</v>
      </c>
      <c r="V387" s="117">
        <f t="shared" si="185"/>
        <v>18.516490411153804</v>
      </c>
      <c r="W387" s="117">
        <f t="shared" ref="W387:Y387" si="186">W388+W390+W392+W401</f>
        <v>19.609526513563452</v>
      </c>
      <c r="X387" s="117">
        <f t="shared" si="186"/>
        <v>10.231100862923325</v>
      </c>
      <c r="Y387" s="117">
        <f t="shared" si="186"/>
        <v>5.2795653625714056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1.6997812542268342</v>
      </c>
      <c r="D392" s="122">
        <v>0.92630168211278963</v>
      </c>
      <c r="E392" s="122">
        <v>0</v>
      </c>
      <c r="F392" s="122">
        <v>0</v>
      </c>
      <c r="G392" s="122">
        <v>0</v>
      </c>
      <c r="H392" s="122">
        <v>2.0311218178384833</v>
      </c>
      <c r="I392" s="122">
        <v>1.3878725933863538</v>
      </c>
      <c r="J392" s="122">
        <v>1.0895601186327855</v>
      </c>
      <c r="K392" s="122">
        <v>1.3387159800559025</v>
      </c>
      <c r="L392" s="122">
        <v>1.3883970487677721</v>
      </c>
      <c r="M392" s="122">
        <v>1.8684581950544998</v>
      </c>
      <c r="N392" s="122">
        <v>1.3692589905299584</v>
      </c>
      <c r="O392" s="122">
        <v>1.3685934720400856</v>
      </c>
      <c r="P392" s="122">
        <v>0</v>
      </c>
      <c r="Q392" s="122">
        <v>0</v>
      </c>
      <c r="R392" s="122">
        <v>0</v>
      </c>
      <c r="S392" s="122">
        <v>0</v>
      </c>
      <c r="T392" s="122">
        <v>0.73610137651405516</v>
      </c>
      <c r="U392" s="122">
        <v>0.89607934253003074</v>
      </c>
      <c r="V392" s="122">
        <v>0.79001460672366131</v>
      </c>
      <c r="W392" s="122">
        <v>0.52291978214620294</v>
      </c>
      <c r="X392" s="122">
        <v>7.9294652194335249E-2</v>
      </c>
      <c r="Y392" s="122">
        <v>0.14931167386267233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318.65899160123064</v>
      </c>
      <c r="D393" s="98">
        <v>301.97434836876943</v>
      </c>
      <c r="E393" s="98">
        <v>0</v>
      </c>
      <c r="F393" s="98">
        <v>0</v>
      </c>
      <c r="G393" s="98">
        <v>0</v>
      </c>
      <c r="H393" s="98">
        <v>328.5730140703331</v>
      </c>
      <c r="I393" s="98">
        <v>334.45490996428248</v>
      </c>
      <c r="J393" s="98">
        <v>347.53144766425737</v>
      </c>
      <c r="K393" s="98">
        <v>361.891859505112</v>
      </c>
      <c r="L393" s="98">
        <v>370.12082255872031</v>
      </c>
      <c r="M393" s="98">
        <v>378.8818006638291</v>
      </c>
      <c r="N393" s="98">
        <v>354.78070969210609</v>
      </c>
      <c r="O393" s="98">
        <v>327.61296147938879</v>
      </c>
      <c r="P393" s="98">
        <v>0</v>
      </c>
      <c r="Q393" s="98">
        <v>0</v>
      </c>
      <c r="R393" s="98">
        <v>0</v>
      </c>
      <c r="S393" s="98">
        <v>0</v>
      </c>
      <c r="T393" s="98">
        <v>293.70444922910798</v>
      </c>
      <c r="U393" s="98">
        <v>284.48726966643414</v>
      </c>
      <c r="V393" s="98">
        <v>310.90366502104087</v>
      </c>
      <c r="W393" s="98">
        <v>345.12705621649394</v>
      </c>
      <c r="X393" s="98">
        <v>323.49046309201009</v>
      </c>
      <c r="Y393" s="98">
        <v>287.04422741729439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23.042122438878131</v>
      </c>
      <c r="D401" s="122">
        <v>43.567843828958871</v>
      </c>
      <c r="E401" s="122">
        <v>0</v>
      </c>
      <c r="F401" s="122">
        <v>0</v>
      </c>
      <c r="G401" s="122">
        <v>0</v>
      </c>
      <c r="H401" s="122">
        <v>19.054452988562566</v>
      </c>
      <c r="I401" s="122">
        <v>17.207767112891773</v>
      </c>
      <c r="J401" s="122">
        <v>26.964159461492972</v>
      </c>
      <c r="K401" s="122">
        <v>32.772265418065906</v>
      </c>
      <c r="L401" s="122">
        <v>28.101086622934371</v>
      </c>
      <c r="M401" s="122">
        <v>34.101443876578486</v>
      </c>
      <c r="N401" s="122">
        <v>20.243550308186673</v>
      </c>
      <c r="O401" s="122">
        <v>25.457672817768596</v>
      </c>
      <c r="P401" s="122">
        <v>0</v>
      </c>
      <c r="Q401" s="122">
        <v>0</v>
      </c>
      <c r="R401" s="122">
        <v>0</v>
      </c>
      <c r="S401" s="122">
        <v>0</v>
      </c>
      <c r="T401" s="122">
        <v>12.954894568750461</v>
      </c>
      <c r="U401" s="122">
        <v>16.384980601236506</v>
      </c>
      <c r="V401" s="122">
        <v>17.726475804430141</v>
      </c>
      <c r="W401" s="122">
        <v>19.086606731417248</v>
      </c>
      <c r="X401" s="122">
        <v>10.15180621072899</v>
      </c>
      <c r="Y401" s="122">
        <v>5.1302536887087333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182.22144965931665</v>
      </c>
      <c r="D402" s="98">
        <v>175.34712454618014</v>
      </c>
      <c r="E402" s="98">
        <v>0</v>
      </c>
      <c r="F402" s="98">
        <v>0</v>
      </c>
      <c r="G402" s="98">
        <v>0</v>
      </c>
      <c r="H402" s="98">
        <v>215.82503394046901</v>
      </c>
      <c r="I402" s="98">
        <v>203.72523647679552</v>
      </c>
      <c r="J402" s="98">
        <v>188.76988185190748</v>
      </c>
      <c r="K402" s="98">
        <v>210.84790705369525</v>
      </c>
      <c r="L402" s="98">
        <v>183.86002052437027</v>
      </c>
      <c r="M402" s="98">
        <v>230.15952320545759</v>
      </c>
      <c r="N402" s="98">
        <v>208.07358279579972</v>
      </c>
      <c r="O402" s="98">
        <v>198.34698619635196</v>
      </c>
      <c r="P402" s="98">
        <v>0</v>
      </c>
      <c r="Q402" s="98">
        <v>0</v>
      </c>
      <c r="R402" s="98">
        <v>0</v>
      </c>
      <c r="S402" s="98">
        <v>0</v>
      </c>
      <c r="T402" s="98">
        <v>219.29103351830324</v>
      </c>
      <c r="U402" s="98">
        <v>211.11621920781519</v>
      </c>
      <c r="V402" s="98">
        <v>231.57201102744492</v>
      </c>
      <c r="W402" s="98">
        <v>258.6685922532933</v>
      </c>
      <c r="X402" s="98">
        <v>243.90641117367483</v>
      </c>
      <c r="Y402" s="98">
        <v>215.10700553670893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100.34064233623242</v>
      </c>
      <c r="D405" s="118">
        <f t="shared" si="189"/>
        <v>89.361039497548092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92.005931958747198</v>
      </c>
      <c r="I405" s="118">
        <f t="shared" si="189"/>
        <v>80.643445638334612</v>
      </c>
      <c r="J405" s="118">
        <f t="shared" si="189"/>
        <v>90.595613002501096</v>
      </c>
      <c r="K405" s="118">
        <f t="shared" si="189"/>
        <v>90.223967699720035</v>
      </c>
      <c r="L405" s="118">
        <f t="shared" si="189"/>
        <v>92.447036516552217</v>
      </c>
      <c r="M405" s="118">
        <f t="shared" si="189"/>
        <v>100.69901610294056</v>
      </c>
      <c r="N405" s="118">
        <f t="shared" si="189"/>
        <v>89.568217746539801</v>
      </c>
      <c r="O405" s="118">
        <f t="shared" si="189"/>
        <v>80.489078734221195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61.007508997670044</v>
      </c>
      <c r="U405" s="118">
        <f t="shared" si="190"/>
        <v>57.851047381638182</v>
      </c>
      <c r="V405" s="118">
        <f t="shared" si="190"/>
        <v>56.750849838903015</v>
      </c>
      <c r="W405" s="118">
        <f t="shared" ref="W405:Y405" si="191">W406+W408+W410+W419</f>
        <v>53.131766219226506</v>
      </c>
      <c r="X405" s="118">
        <f t="shared" si="191"/>
        <v>48.619489127112345</v>
      </c>
      <c r="Y405" s="118">
        <f t="shared" si="191"/>
        <v>46.461090318223242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73.044758774781599</v>
      </c>
      <c r="D406" s="123">
        <f t="shared" si="192"/>
        <v>60.17604524976354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61.835235357769562</v>
      </c>
      <c r="I406" s="123">
        <f t="shared" si="192"/>
        <v>50.44131136981072</v>
      </c>
      <c r="J406" s="123">
        <f t="shared" si="192"/>
        <v>57.981683652464397</v>
      </c>
      <c r="K406" s="123">
        <f t="shared" si="192"/>
        <v>56.977087500586649</v>
      </c>
      <c r="L406" s="123">
        <f t="shared" si="192"/>
        <v>60.574869211228084</v>
      </c>
      <c r="M406" s="123">
        <f t="shared" si="192"/>
        <v>66.105469278381648</v>
      </c>
      <c r="N406" s="123">
        <f t="shared" si="192"/>
        <v>59.29702941285445</v>
      </c>
      <c r="O406" s="123">
        <f t="shared" si="192"/>
        <v>53.074563914529122</v>
      </c>
      <c r="P406" s="123">
        <f t="shared" si="192"/>
        <v>0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34.340818169556655</v>
      </c>
      <c r="U406" s="123">
        <f t="shared" si="192"/>
        <v>31.864201071223416</v>
      </c>
      <c r="V406" s="123">
        <f t="shared" si="192"/>
        <v>29.708736859796417</v>
      </c>
      <c r="W406" s="123">
        <f t="shared" si="192"/>
        <v>25.408492806815833</v>
      </c>
      <c r="X406" s="123">
        <f t="shared" si="192"/>
        <v>20.85324166393373</v>
      </c>
      <c r="Y406" s="123">
        <f t="shared" si="192"/>
        <v>18.860050130556527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73.044758774781599</v>
      </c>
      <c r="D407" s="99">
        <v>60.17604524976354</v>
      </c>
      <c r="E407" s="99">
        <v>0</v>
      </c>
      <c r="F407" s="99">
        <v>0</v>
      </c>
      <c r="G407" s="99">
        <v>0</v>
      </c>
      <c r="H407" s="99">
        <v>61.835235357769562</v>
      </c>
      <c r="I407" s="99">
        <v>50.44131136981072</v>
      </c>
      <c r="J407" s="99">
        <v>57.981683652464397</v>
      </c>
      <c r="K407" s="99">
        <v>56.977087500586649</v>
      </c>
      <c r="L407" s="99">
        <v>60.574869211228084</v>
      </c>
      <c r="M407" s="99">
        <v>66.105469278381648</v>
      </c>
      <c r="N407" s="99">
        <v>59.29702941285445</v>
      </c>
      <c r="O407" s="99">
        <v>53.074563914529122</v>
      </c>
      <c r="P407" s="99">
        <v>0</v>
      </c>
      <c r="Q407" s="99">
        <v>0</v>
      </c>
      <c r="R407" s="99">
        <v>0</v>
      </c>
      <c r="S407" s="99">
        <v>0</v>
      </c>
      <c r="T407" s="99">
        <v>34.340818169556655</v>
      </c>
      <c r="U407" s="99">
        <v>31.864201071223416</v>
      </c>
      <c r="V407" s="99">
        <v>29.708736859796417</v>
      </c>
      <c r="W407" s="99">
        <v>25.408492806815833</v>
      </c>
      <c r="X407" s="99">
        <v>20.85324166393373</v>
      </c>
      <c r="Y407" s="99">
        <v>18.860050130556527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0.54618603075798633</v>
      </c>
      <c r="D408" s="123">
        <f t="shared" si="193"/>
        <v>0.40380466929894115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0.62348734332765676</v>
      </c>
      <c r="I408" s="123">
        <f t="shared" si="193"/>
        <v>1.4314468501492212</v>
      </c>
      <c r="J408" s="123">
        <f t="shared" si="193"/>
        <v>1.0777329512794078</v>
      </c>
      <c r="K408" s="123">
        <f t="shared" si="193"/>
        <v>0.84255920809053886</v>
      </c>
      <c r="L408" s="123">
        <f t="shared" si="193"/>
        <v>1.2087913817236715</v>
      </c>
      <c r="M408" s="123">
        <f t="shared" si="193"/>
        <v>0.85787449614644351</v>
      </c>
      <c r="N408" s="123">
        <f t="shared" si="193"/>
        <v>2.0224885846401639</v>
      </c>
      <c r="O408" s="123">
        <f t="shared" si="193"/>
        <v>0.83709164041960527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0.89125987094346726</v>
      </c>
      <c r="U408" s="123">
        <f t="shared" si="193"/>
        <v>0.90846412036143021</v>
      </c>
      <c r="V408" s="123">
        <f t="shared" si="193"/>
        <v>0.87503812709523787</v>
      </c>
      <c r="W408" s="123">
        <f t="shared" si="193"/>
        <v>0.81498655199486647</v>
      </c>
      <c r="X408" s="123">
        <f t="shared" si="193"/>
        <v>0.67472990725109783</v>
      </c>
      <c r="Y408" s="123">
        <f t="shared" si="193"/>
        <v>0.55300177879352008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0.54618603075798633</v>
      </c>
      <c r="D409" s="99">
        <f>RES_hhdet_in_fecs!D165</f>
        <v>0.40380466929894115</v>
      </c>
      <c r="E409" s="99">
        <f>RES_hhdet_in_fecs!E165</f>
        <v>0</v>
      </c>
      <c r="F409" s="99">
        <f>RES_hhdet_in_fecs!F165</f>
        <v>0</v>
      </c>
      <c r="G409" s="99">
        <f>RES_hhdet_in_fecs!G165</f>
        <v>0</v>
      </c>
      <c r="H409" s="99">
        <f>RES_hhdet_in_fecs!H165</f>
        <v>0.62348734332765676</v>
      </c>
      <c r="I409" s="99">
        <f>RES_hhdet_in_fecs!I165</f>
        <v>1.4314468501492212</v>
      </c>
      <c r="J409" s="99">
        <f>RES_hhdet_in_fecs!J165</f>
        <v>1.0777329512794078</v>
      </c>
      <c r="K409" s="99">
        <f>RES_hhdet_in_fecs!K165</f>
        <v>0.84255920809053886</v>
      </c>
      <c r="L409" s="99">
        <f>RES_hhdet_in_fecs!L165</f>
        <v>1.2087913817236715</v>
      </c>
      <c r="M409" s="99">
        <f>RES_hhdet_in_fecs!M165</f>
        <v>0.85787449614644351</v>
      </c>
      <c r="N409" s="99">
        <f>RES_hhdet_in_fecs!N165</f>
        <v>2.0224885846401639</v>
      </c>
      <c r="O409" s="99">
        <f>RES_hhdet_in_fecs!O165</f>
        <v>0.83709164041960527</v>
      </c>
      <c r="P409" s="99">
        <f>RES_hhdet_in_fecs!P165</f>
        <v>0</v>
      </c>
      <c r="Q409" s="99">
        <f>RES_hhdet_in_fecs!Q165</f>
        <v>0</v>
      </c>
      <c r="R409" s="99">
        <f>RES_hhdet_in_fecs!R165</f>
        <v>0</v>
      </c>
      <c r="S409" s="99">
        <f>RES_hhdet_in_fecs!S165</f>
        <v>0</v>
      </c>
      <c r="T409" s="99">
        <f>RES_hhdet_in_fecs!T165</f>
        <v>0.89125987094346726</v>
      </c>
      <c r="U409" s="99">
        <f>RES_hhdet_in_fecs!U165</f>
        <v>0.90846412036143021</v>
      </c>
      <c r="V409" s="99">
        <f>RES_hhdet_in_fecs!V165</f>
        <v>0.87503812709523787</v>
      </c>
      <c r="W409" s="99">
        <f>RES_hhdet_in_fecs!W165</f>
        <v>0.81498655199486647</v>
      </c>
      <c r="X409" s="99">
        <f>RES_hhdet_in_fecs!X165</f>
        <v>0.67472990725109783</v>
      </c>
      <c r="Y409" s="99">
        <f>RES_hhdet_in_fecs!Y165</f>
        <v>0.55300177879352008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17.124891387298632</v>
      </c>
      <c r="D410" s="123">
        <v>19.126502958519655</v>
      </c>
      <c r="E410" s="123">
        <v>0</v>
      </c>
      <c r="F410" s="123">
        <v>0</v>
      </c>
      <c r="G410" s="123">
        <v>0</v>
      </c>
      <c r="H410" s="123">
        <v>19.300006036586929</v>
      </c>
      <c r="I410" s="123">
        <v>18.520506245485016</v>
      </c>
      <c r="J410" s="123">
        <v>20.872691626735605</v>
      </c>
      <c r="K410" s="123">
        <v>21.472794830707159</v>
      </c>
      <c r="L410" s="123">
        <v>20.012361589124957</v>
      </c>
      <c r="M410" s="123">
        <v>22.352107977787032</v>
      </c>
      <c r="N410" s="123">
        <v>18.767657906805095</v>
      </c>
      <c r="O410" s="123">
        <v>17.453774218873544</v>
      </c>
      <c r="P410" s="123">
        <v>0</v>
      </c>
      <c r="Q410" s="123">
        <v>0</v>
      </c>
      <c r="R410" s="123">
        <v>0</v>
      </c>
      <c r="S410" s="123">
        <v>0</v>
      </c>
      <c r="T410" s="123">
        <v>16.518337943325363</v>
      </c>
      <c r="U410" s="123">
        <v>16.109668811466172</v>
      </c>
      <c r="V410" s="123">
        <v>16.822397198351666</v>
      </c>
      <c r="W410" s="123">
        <v>17.234234812324392</v>
      </c>
      <c r="X410" s="123">
        <v>17.47832958086585</v>
      </c>
      <c r="Y410" s="123">
        <v>17.585617114878222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20.855924958744868</v>
      </c>
      <c r="D411" s="99">
        <v>19.645482097453087</v>
      </c>
      <c r="E411" s="99">
        <v>0</v>
      </c>
      <c r="F411" s="99">
        <v>0</v>
      </c>
      <c r="G411" s="99">
        <v>0</v>
      </c>
      <c r="H411" s="99">
        <v>21.422724992723584</v>
      </c>
      <c r="I411" s="99">
        <v>21.400457708940824</v>
      </c>
      <c r="J411" s="99">
        <v>22.583492634636453</v>
      </c>
      <c r="K411" s="99">
        <v>23.482410192465114</v>
      </c>
      <c r="L411" s="99">
        <v>24.132050263267423</v>
      </c>
      <c r="M411" s="99">
        <v>24.374735859742966</v>
      </c>
      <c r="N411" s="99">
        <v>20.961134712208572</v>
      </c>
      <c r="O411" s="99">
        <v>19.0850182668262</v>
      </c>
      <c r="P411" s="99">
        <v>0</v>
      </c>
      <c r="Q411" s="99">
        <v>0</v>
      </c>
      <c r="R411" s="99">
        <v>0</v>
      </c>
      <c r="S411" s="99">
        <v>0</v>
      </c>
      <c r="T411" s="99">
        <v>16.80823945208596</v>
      </c>
      <c r="U411" s="99">
        <v>16.006340221965875</v>
      </c>
      <c r="V411" s="99">
        <v>17.447108541046109</v>
      </c>
      <c r="W411" s="99">
        <v>19.095199705316094</v>
      </c>
      <c r="X411" s="99">
        <v>18.496209218810673</v>
      </c>
      <c r="Y411" s="99">
        <v>16.574177075221051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17.104882689912326</v>
      </c>
      <c r="D415" s="102">
        <v>19.124906099630628</v>
      </c>
      <c r="E415" s="102">
        <v>0</v>
      </c>
      <c r="F415" s="102">
        <v>0</v>
      </c>
      <c r="G415" s="102">
        <v>0</v>
      </c>
      <c r="H415" s="102">
        <v>19.286802521548761</v>
      </c>
      <c r="I415" s="102">
        <v>18.5085056412284</v>
      </c>
      <c r="J415" s="102">
        <v>20.867311155677871</v>
      </c>
      <c r="K415" s="102">
        <v>21.465333228314101</v>
      </c>
      <c r="L415" s="102">
        <v>22.313670824796027</v>
      </c>
      <c r="M415" s="102">
        <v>22.76699813865034</v>
      </c>
      <c r="N415" s="102">
        <v>18.956778602990251</v>
      </c>
      <c r="O415" s="102">
        <v>17.877210002014234</v>
      </c>
      <c r="P415" s="102">
        <v>0</v>
      </c>
      <c r="Q415" s="102">
        <v>0</v>
      </c>
      <c r="R415" s="102">
        <v>0</v>
      </c>
      <c r="S415" s="102">
        <v>0</v>
      </c>
      <c r="T415" s="102">
        <v>17.083506569137999</v>
      </c>
      <c r="U415" s="102">
        <v>16.429041366838053</v>
      </c>
      <c r="V415" s="102">
        <v>17.041892453194567</v>
      </c>
      <c r="W415" s="102">
        <v>17.517542180476724</v>
      </c>
      <c r="X415" s="102">
        <v>17.902373937603134</v>
      </c>
      <c r="Y415" s="102">
        <v>17.868095868657846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16.409163329961888</v>
      </c>
      <c r="M416" s="105">
        <v>16.710136419141882</v>
      </c>
      <c r="N416" s="105">
        <v>13.834805398602626</v>
      </c>
      <c r="O416" s="105">
        <v>13.349785882924092</v>
      </c>
      <c r="P416" s="105">
        <v>0</v>
      </c>
      <c r="Q416" s="105">
        <v>0</v>
      </c>
      <c r="R416" s="105">
        <v>0</v>
      </c>
      <c r="S416" s="105">
        <v>0</v>
      </c>
      <c r="T416" s="105">
        <v>13.641172285130715</v>
      </c>
      <c r="U416" s="105">
        <v>13.225624560537518</v>
      </c>
      <c r="V416" s="105">
        <v>13.866804239628022</v>
      </c>
      <c r="W416" s="105">
        <v>14.371371093067733</v>
      </c>
      <c r="X416" s="105">
        <v>14.818758126793037</v>
      </c>
      <c r="Y416" s="105">
        <v>14.880737934220535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7.7411207370947883</v>
      </c>
      <c r="M417" s="99">
        <v>7.6415822827889111</v>
      </c>
      <c r="N417" s="99">
        <v>5.9231301235028964</v>
      </c>
      <c r="O417" s="99">
        <v>5.9708845931869039</v>
      </c>
      <c r="P417" s="99">
        <v>0</v>
      </c>
      <c r="Q417" s="99">
        <v>0</v>
      </c>
      <c r="R417" s="99">
        <v>0</v>
      </c>
      <c r="S417" s="99">
        <v>0</v>
      </c>
      <c r="T417" s="99">
        <v>6.0730374479807958</v>
      </c>
      <c r="U417" s="99">
        <v>5.8361486968400076</v>
      </c>
      <c r="V417" s="99">
        <v>6.2007786479448574</v>
      </c>
      <c r="W417" s="99">
        <v>6.4215894782602971</v>
      </c>
      <c r="X417" s="99">
        <v>6.5661150375180179</v>
      </c>
      <c r="Y417" s="99">
        <v>6.489934639567041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8.6680425928670992</v>
      </c>
      <c r="M418" s="99">
        <v>9.0685541363529723</v>
      </c>
      <c r="N418" s="99">
        <v>7.9116752750997286</v>
      </c>
      <c r="O418" s="99">
        <v>7.378901289737188</v>
      </c>
      <c r="P418" s="99">
        <v>0</v>
      </c>
      <c r="Q418" s="99">
        <v>0</v>
      </c>
      <c r="R418" s="99">
        <v>0</v>
      </c>
      <c r="S418" s="99">
        <v>0</v>
      </c>
      <c r="T418" s="99">
        <v>7.5681348371499189</v>
      </c>
      <c r="U418" s="99">
        <v>7.3894758636975091</v>
      </c>
      <c r="V418" s="99">
        <v>7.6660255916831641</v>
      </c>
      <c r="W418" s="99">
        <v>7.9497816148074367</v>
      </c>
      <c r="X418" s="99">
        <v>8.2526430892750167</v>
      </c>
      <c r="Y418" s="99">
        <v>8.3908032946534927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9.6248061433942045</v>
      </c>
      <c r="D419" s="123">
        <v>9.6546866199659647</v>
      </c>
      <c r="E419" s="123">
        <v>0</v>
      </c>
      <c r="F419" s="123">
        <v>0</v>
      </c>
      <c r="G419" s="123">
        <v>0</v>
      </c>
      <c r="H419" s="123">
        <v>10.247203221063042</v>
      </c>
      <c r="I419" s="123">
        <v>10.250181172889654</v>
      </c>
      <c r="J419" s="123">
        <v>10.663504772021678</v>
      </c>
      <c r="K419" s="123">
        <v>10.931526160335673</v>
      </c>
      <c r="L419" s="123">
        <v>10.651014334475509</v>
      </c>
      <c r="M419" s="123">
        <v>11.383564350625443</v>
      </c>
      <c r="N419" s="123">
        <v>9.4810418422400922</v>
      </c>
      <c r="O419" s="123">
        <v>9.1236489603989188</v>
      </c>
      <c r="P419" s="123">
        <v>0</v>
      </c>
      <c r="Q419" s="123">
        <v>0</v>
      </c>
      <c r="R419" s="123">
        <v>0</v>
      </c>
      <c r="S419" s="123">
        <v>0</v>
      </c>
      <c r="T419" s="123">
        <v>9.2570930138445622</v>
      </c>
      <c r="U419" s="123">
        <v>8.9687133785871627</v>
      </c>
      <c r="V419" s="123">
        <v>9.344677653659696</v>
      </c>
      <c r="W419" s="123">
        <v>9.6740520480914078</v>
      </c>
      <c r="X419" s="123">
        <v>9.6131879750616598</v>
      </c>
      <c r="Y419" s="123">
        <v>9.4624212939949786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11.926218873887054</v>
      </c>
      <c r="D420" s="99">
        <v>11.40752125046434</v>
      </c>
      <c r="E420" s="99">
        <v>0</v>
      </c>
      <c r="F420" s="99">
        <v>0</v>
      </c>
      <c r="G420" s="99">
        <v>0</v>
      </c>
      <c r="H420" s="99">
        <v>14.07163750721841</v>
      </c>
      <c r="I420" s="99">
        <v>13.035578721003768</v>
      </c>
      <c r="J420" s="99">
        <v>12.26675532558486</v>
      </c>
      <c r="K420" s="99">
        <v>13.681482220761838</v>
      </c>
      <c r="L420" s="99">
        <v>11.987759094519895</v>
      </c>
      <c r="M420" s="99">
        <v>14.806933386370462</v>
      </c>
      <c r="N420" s="99">
        <v>12.293392171236432</v>
      </c>
      <c r="O420" s="99">
        <v>11.554658392126701</v>
      </c>
      <c r="P420" s="99">
        <v>0</v>
      </c>
      <c r="Q420" s="99">
        <v>0</v>
      </c>
      <c r="R420" s="99">
        <v>0</v>
      </c>
      <c r="S420" s="99">
        <v>0</v>
      </c>
      <c r="T420" s="99">
        <v>12.54967778236079</v>
      </c>
      <c r="U420" s="99">
        <v>11.87820472591825</v>
      </c>
      <c r="V420" s="99">
        <v>12.995221562250567</v>
      </c>
      <c r="W420" s="99">
        <v>14.31162332132905</v>
      </c>
      <c r="X420" s="99">
        <v>13.945833109751973</v>
      </c>
      <c r="Y420" s="99">
        <v>12.420460888429504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9.291663424145419</v>
      </c>
      <c r="D421" s="110">
        <v>9.0751780278420142</v>
      </c>
      <c r="E421" s="110">
        <v>0</v>
      </c>
      <c r="F421" s="110">
        <v>0</v>
      </c>
      <c r="G421" s="110">
        <v>0</v>
      </c>
      <c r="H421" s="110">
        <v>9.8768607493334635</v>
      </c>
      <c r="I421" s="110">
        <v>9.99320539207819</v>
      </c>
      <c r="J421" s="110">
        <v>10.396330639090236</v>
      </c>
      <c r="K421" s="110">
        <v>10.425436225336533</v>
      </c>
      <c r="L421" s="110">
        <v>10.409846914065895</v>
      </c>
      <c r="M421" s="110">
        <v>10.788119228236752</v>
      </c>
      <c r="N421" s="110">
        <v>9.1779382617568306</v>
      </c>
      <c r="O421" s="110">
        <v>8.7656867386720219</v>
      </c>
      <c r="P421" s="110">
        <v>0</v>
      </c>
      <c r="Q421" s="110">
        <v>0</v>
      </c>
      <c r="R421" s="110">
        <v>0</v>
      </c>
      <c r="S421" s="110">
        <v>0</v>
      </c>
      <c r="T421" s="110">
        <v>9.0503668012094121</v>
      </c>
      <c r="U421" s="110">
        <v>8.7239043811884542</v>
      </c>
      <c r="V421" s="110">
        <v>9.042070081324086</v>
      </c>
      <c r="W421" s="110">
        <v>9.3045939734853658</v>
      </c>
      <c r="X421" s="110">
        <v>9.4250240935663374</v>
      </c>
      <c r="Y421" s="110">
        <v>9.3901490381041022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64.334568782150214</v>
      </c>
      <c r="D423" s="118">
        <f t="shared" si="194"/>
        <v>57.15823323896209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61.068307495856615</v>
      </c>
      <c r="I423" s="118">
        <f t="shared" si="194"/>
        <v>55.552634052895876</v>
      </c>
      <c r="J423" s="118">
        <f t="shared" si="194"/>
        <v>61.651394410844375</v>
      </c>
      <c r="K423" s="118">
        <f t="shared" si="194"/>
        <v>61.247501821131536</v>
      </c>
      <c r="L423" s="118">
        <f t="shared" si="194"/>
        <v>65.509766729067394</v>
      </c>
      <c r="M423" s="118">
        <f t="shared" si="194"/>
        <v>69.494788132321787</v>
      </c>
      <c r="N423" s="118">
        <f t="shared" si="194"/>
        <v>65.356393351225208</v>
      </c>
      <c r="O423" s="118">
        <f t="shared" si="194"/>
        <v>56.944771058217924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49.012825979218015</v>
      </c>
      <c r="U423" s="118">
        <f t="shared" si="195"/>
        <v>47.696384454946127</v>
      </c>
      <c r="V423" s="118">
        <f t="shared" si="195"/>
        <v>47.649216649639563</v>
      </c>
      <c r="W423" s="118">
        <f t="shared" ref="W423:Y423" si="196">W424+W426+W428+W437</f>
        <v>45.285192704862688</v>
      </c>
      <c r="X423" s="118">
        <f t="shared" si="196"/>
        <v>41.835302040490006</v>
      </c>
      <c r="Y423" s="118">
        <f t="shared" si="196"/>
        <v>40.108958232382271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46.47782916957469</v>
      </c>
      <c r="D424" s="123">
        <f t="shared" si="197"/>
        <v>38.577330370909635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40.817885089482367</v>
      </c>
      <c r="I424" s="123">
        <f t="shared" si="197"/>
        <v>33.535251211022818</v>
      </c>
      <c r="J424" s="123">
        <f t="shared" si="197"/>
        <v>38.821254691534122</v>
      </c>
      <c r="K424" s="123">
        <f t="shared" si="197"/>
        <v>38.414976741531426</v>
      </c>
      <c r="L424" s="123">
        <f t="shared" si="197"/>
        <v>41.12176896651966</v>
      </c>
      <c r="M424" s="123">
        <f t="shared" si="197"/>
        <v>45.124348218569637</v>
      </c>
      <c r="N424" s="123">
        <f t="shared" si="197"/>
        <v>40.628430753946105</v>
      </c>
      <c r="O424" s="123">
        <f t="shared" si="197"/>
        <v>36.458851504927409</v>
      </c>
      <c r="P424" s="123">
        <f t="shared" si="197"/>
        <v>0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26.65854254581345</v>
      </c>
      <c r="U424" s="123">
        <f t="shared" si="197"/>
        <v>25.694358092464025</v>
      </c>
      <c r="V424" s="123">
        <f t="shared" si="197"/>
        <v>24.726738463799933</v>
      </c>
      <c r="W424" s="123">
        <f t="shared" si="197"/>
        <v>21.682663776203384</v>
      </c>
      <c r="X424" s="123">
        <f t="shared" si="197"/>
        <v>18.090249750412745</v>
      </c>
      <c r="Y424" s="123">
        <f t="shared" si="197"/>
        <v>16.612693884365079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46.47782916957469</v>
      </c>
      <c r="D425" s="99">
        <v>38.577330370909635</v>
      </c>
      <c r="E425" s="99">
        <v>0</v>
      </c>
      <c r="F425" s="99">
        <v>0</v>
      </c>
      <c r="G425" s="99">
        <v>0</v>
      </c>
      <c r="H425" s="99">
        <v>40.817885089482367</v>
      </c>
      <c r="I425" s="99">
        <v>33.535251211022818</v>
      </c>
      <c r="J425" s="99">
        <v>38.821254691534122</v>
      </c>
      <c r="K425" s="99">
        <v>38.414976741531426</v>
      </c>
      <c r="L425" s="99">
        <v>41.12176896651966</v>
      </c>
      <c r="M425" s="99">
        <v>45.124348218569637</v>
      </c>
      <c r="N425" s="99">
        <v>40.628430753946105</v>
      </c>
      <c r="O425" s="99">
        <v>36.458851504927409</v>
      </c>
      <c r="P425" s="99">
        <v>0</v>
      </c>
      <c r="Q425" s="99">
        <v>0</v>
      </c>
      <c r="R425" s="99">
        <v>0</v>
      </c>
      <c r="S425" s="99">
        <v>0</v>
      </c>
      <c r="T425" s="99">
        <v>26.65854254581345</v>
      </c>
      <c r="U425" s="99">
        <v>25.694358092464025</v>
      </c>
      <c r="V425" s="99">
        <v>24.726738463799933</v>
      </c>
      <c r="W425" s="99">
        <v>21.682663776203384</v>
      </c>
      <c r="X425" s="99">
        <v>18.090249750412745</v>
      </c>
      <c r="Y425" s="99">
        <v>16.612693884365079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1.1388695497383872</v>
      </c>
      <c r="D426" s="123">
        <f t="shared" si="198"/>
        <v>0.87467008151901926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1.5587264447788474</v>
      </c>
      <c r="I426" s="123">
        <f t="shared" si="198"/>
        <v>3.7020018663906078</v>
      </c>
      <c r="J426" s="123">
        <f t="shared" si="198"/>
        <v>2.881851646861846</v>
      </c>
      <c r="K426" s="123">
        <f t="shared" si="198"/>
        <v>2.3286357203040726</v>
      </c>
      <c r="L426" s="123">
        <f t="shared" si="198"/>
        <v>3.4517713133834165</v>
      </c>
      <c r="M426" s="123">
        <f t="shared" si="198"/>
        <v>2.539944470970287</v>
      </c>
      <c r="N426" s="123">
        <f t="shared" si="198"/>
        <v>6.2347217829917696</v>
      </c>
      <c r="O426" s="123">
        <f t="shared" si="198"/>
        <v>2.696446898781184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3.1198776769542707</v>
      </c>
      <c r="U426" s="123">
        <f t="shared" si="198"/>
        <v>3.1830357262838449</v>
      </c>
      <c r="V426" s="123">
        <f t="shared" si="198"/>
        <v>3.0739951506376006</v>
      </c>
      <c r="W426" s="123">
        <f t="shared" si="198"/>
        <v>2.8877225497107109</v>
      </c>
      <c r="X426" s="123">
        <f t="shared" si="198"/>
        <v>2.4167381808806523</v>
      </c>
      <c r="Y426" s="123">
        <f t="shared" si="198"/>
        <v>2.0047383981405087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1.1388695497383872</v>
      </c>
      <c r="D427" s="99">
        <f>RES_hhdet_in_tess!D165</f>
        <v>0.87467008151901926</v>
      </c>
      <c r="E427" s="99">
        <f>RES_hhdet_in_tess!E165</f>
        <v>0</v>
      </c>
      <c r="F427" s="99">
        <f>RES_hhdet_in_tess!F165</f>
        <v>0</v>
      </c>
      <c r="G427" s="99">
        <f>RES_hhdet_in_tess!G165</f>
        <v>0</v>
      </c>
      <c r="H427" s="99">
        <f>RES_hhdet_in_tess!H165</f>
        <v>1.5587264447788474</v>
      </c>
      <c r="I427" s="99">
        <f>RES_hhdet_in_tess!I165</f>
        <v>3.7020018663906078</v>
      </c>
      <c r="J427" s="99">
        <f>RES_hhdet_in_tess!J165</f>
        <v>2.881851646861846</v>
      </c>
      <c r="K427" s="99">
        <f>RES_hhdet_in_tess!K165</f>
        <v>2.3286357203040726</v>
      </c>
      <c r="L427" s="99">
        <f>RES_hhdet_in_tess!L165</f>
        <v>3.4517713133834165</v>
      </c>
      <c r="M427" s="99">
        <f>RES_hhdet_in_tess!M165</f>
        <v>2.539944470970287</v>
      </c>
      <c r="N427" s="99">
        <f>RES_hhdet_in_tess!N165</f>
        <v>6.2347217829917696</v>
      </c>
      <c r="O427" s="99">
        <f>RES_hhdet_in_tess!O165</f>
        <v>2.696446898781184</v>
      </c>
      <c r="P427" s="99">
        <f>RES_hhdet_in_tess!P165</f>
        <v>0</v>
      </c>
      <c r="Q427" s="99">
        <f>RES_hhdet_in_tess!Q165</f>
        <v>0</v>
      </c>
      <c r="R427" s="99">
        <f>RES_hhdet_in_tess!R165</f>
        <v>0</v>
      </c>
      <c r="S427" s="99">
        <f>RES_hhdet_in_tess!S165</f>
        <v>0</v>
      </c>
      <c r="T427" s="99">
        <f>RES_hhdet_in_tess!T165</f>
        <v>3.1198776769542707</v>
      </c>
      <c r="U427" s="99">
        <f>RES_hhdet_in_tess!U165</f>
        <v>3.1830357262838449</v>
      </c>
      <c r="V427" s="99">
        <f>RES_hhdet_in_tess!V165</f>
        <v>3.0739951506376006</v>
      </c>
      <c r="W427" s="99">
        <f>RES_hhdet_in_tess!W165</f>
        <v>2.8877225497107109</v>
      </c>
      <c r="X427" s="99">
        <f>RES_hhdet_in_tess!X165</f>
        <v>2.4167381808806523</v>
      </c>
      <c r="Y427" s="99">
        <f>RES_hhdet_in_tess!Y165</f>
        <v>2.0047383981405087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9.86801629904922</v>
      </c>
      <c r="D428" s="123">
        <v>11.050886652217109</v>
      </c>
      <c r="E428" s="123">
        <v>0</v>
      </c>
      <c r="F428" s="123">
        <v>0</v>
      </c>
      <c r="G428" s="123">
        <v>0</v>
      </c>
      <c r="H428" s="123">
        <v>11.267321807972374</v>
      </c>
      <c r="I428" s="123">
        <v>10.848489446667831</v>
      </c>
      <c r="J428" s="123">
        <v>12.27120036570771</v>
      </c>
      <c r="K428" s="123">
        <v>12.674749972215364</v>
      </c>
      <c r="L428" s="123">
        <v>13.245685574113299</v>
      </c>
      <c r="M428" s="123">
        <v>13.625532980872222</v>
      </c>
      <c r="N428" s="123">
        <v>11.509993294540582</v>
      </c>
      <c r="O428" s="123">
        <v>11.088473064740764</v>
      </c>
      <c r="P428" s="123">
        <v>0</v>
      </c>
      <c r="Q428" s="123">
        <v>0</v>
      </c>
      <c r="R428" s="123">
        <v>0</v>
      </c>
      <c r="S428" s="123">
        <v>0</v>
      </c>
      <c r="T428" s="123">
        <v>11.727575972720388</v>
      </c>
      <c r="U428" s="123">
        <v>11.452976274329712</v>
      </c>
      <c r="V428" s="123">
        <v>12.060610803417669</v>
      </c>
      <c r="W428" s="123">
        <v>12.566385208962027</v>
      </c>
      <c r="X428" s="123">
        <v>13.037255263633364</v>
      </c>
      <c r="Y428" s="123">
        <v>13.193239811337008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10.738254258117871</v>
      </c>
      <c r="D429" s="99">
        <v>10.150944154177633</v>
      </c>
      <c r="E429" s="99">
        <v>0</v>
      </c>
      <c r="F429" s="99">
        <v>0</v>
      </c>
      <c r="G429" s="99">
        <v>0</v>
      </c>
      <c r="H429" s="99">
        <v>11.264461993386353</v>
      </c>
      <c r="I429" s="99">
        <v>11.313097419990347</v>
      </c>
      <c r="J429" s="99">
        <v>12.012564758423022</v>
      </c>
      <c r="K429" s="99">
        <v>12.582556033115679</v>
      </c>
      <c r="L429" s="99">
        <v>13.04137133222966</v>
      </c>
      <c r="M429" s="99">
        <v>13.400500969090883</v>
      </c>
      <c r="N429" s="99">
        <v>11.846972533642088</v>
      </c>
      <c r="O429" s="99">
        <v>11.216779969410169</v>
      </c>
      <c r="P429" s="99">
        <v>0</v>
      </c>
      <c r="Q429" s="99">
        <v>0</v>
      </c>
      <c r="R429" s="99">
        <v>0</v>
      </c>
      <c r="S429" s="99">
        <v>0</v>
      </c>
      <c r="T429" s="99">
        <v>11.493875377440759</v>
      </c>
      <c r="U429" s="99">
        <v>11.127190823893796</v>
      </c>
      <c r="V429" s="99">
        <v>12.284666523195538</v>
      </c>
      <c r="W429" s="99">
        <v>13.549972566484456</v>
      </c>
      <c r="X429" s="99">
        <v>13.182024432535879</v>
      </c>
      <c r="Y429" s="99">
        <v>11.838123063423041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9.8633494077860746</v>
      </c>
      <c r="D433" s="102">
        <v>11.053655706057231</v>
      </c>
      <c r="E433" s="102">
        <v>0</v>
      </c>
      <c r="F433" s="102">
        <v>0</v>
      </c>
      <c r="G433" s="102">
        <v>0</v>
      </c>
      <c r="H433" s="102">
        <v>11.267339596292766</v>
      </c>
      <c r="I433" s="102">
        <v>10.84655345000502</v>
      </c>
      <c r="J433" s="102">
        <v>12.27201377497803</v>
      </c>
      <c r="K433" s="102">
        <v>12.675092283749054</v>
      </c>
      <c r="L433" s="102">
        <v>13.237441416181762</v>
      </c>
      <c r="M433" s="102">
        <v>13.625500745402471</v>
      </c>
      <c r="N433" s="102">
        <v>11.508730170908951</v>
      </c>
      <c r="O433" s="102">
        <v>11.088515934469932</v>
      </c>
      <c r="P433" s="102">
        <v>0</v>
      </c>
      <c r="Q433" s="102">
        <v>0</v>
      </c>
      <c r="R433" s="102">
        <v>0</v>
      </c>
      <c r="S433" s="102">
        <v>0</v>
      </c>
      <c r="T433" s="102">
        <v>11.726465750672789</v>
      </c>
      <c r="U433" s="102">
        <v>11.453546039389948</v>
      </c>
      <c r="V433" s="102">
        <v>12.060470469073705</v>
      </c>
      <c r="W433" s="102">
        <v>12.565767612729212</v>
      </c>
      <c r="X433" s="102">
        <v>13.037652498590864</v>
      </c>
      <c r="Y433" s="102">
        <v>13.195041830181712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13.260412582434638</v>
      </c>
      <c r="M434" s="105">
        <v>13.641857320905654</v>
      </c>
      <c r="N434" s="105">
        <v>11.507629407719321</v>
      </c>
      <c r="O434" s="105">
        <v>11.082401385500132</v>
      </c>
      <c r="P434" s="105">
        <v>0</v>
      </c>
      <c r="Q434" s="105">
        <v>0</v>
      </c>
      <c r="R434" s="105">
        <v>0</v>
      </c>
      <c r="S434" s="105">
        <v>0</v>
      </c>
      <c r="T434" s="105">
        <v>11.736791040610699</v>
      </c>
      <c r="U434" s="105">
        <v>11.458161083938551</v>
      </c>
      <c r="V434" s="105">
        <v>12.054288689469768</v>
      </c>
      <c r="W434" s="105">
        <v>12.556147065897788</v>
      </c>
      <c r="X434" s="105">
        <v>13.034507574024648</v>
      </c>
      <c r="Y434" s="105">
        <v>13.18342135948285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4.5923699895675387</v>
      </c>
      <c r="M435" s="99">
        <v>4.5733031845526826</v>
      </c>
      <c r="N435" s="99">
        <v>3.5959541326195921</v>
      </c>
      <c r="O435" s="99">
        <v>3.7035000957629447</v>
      </c>
      <c r="P435" s="99">
        <v>0</v>
      </c>
      <c r="Q435" s="99">
        <v>0</v>
      </c>
      <c r="R435" s="99">
        <v>0</v>
      </c>
      <c r="S435" s="99">
        <v>0</v>
      </c>
      <c r="T435" s="99">
        <v>4.1686562034607793</v>
      </c>
      <c r="U435" s="99">
        <v>4.0686852202410426</v>
      </c>
      <c r="V435" s="99">
        <v>4.3882630977866031</v>
      </c>
      <c r="W435" s="99">
        <v>4.6063654510903511</v>
      </c>
      <c r="X435" s="99">
        <v>4.7818644847496312</v>
      </c>
      <c r="Y435" s="99">
        <v>4.7926180648293544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8.6680425928670992</v>
      </c>
      <c r="M436" s="99">
        <v>9.0685541363529723</v>
      </c>
      <c r="N436" s="99">
        <v>7.9116752750997286</v>
      </c>
      <c r="O436" s="99">
        <v>7.378901289737188</v>
      </c>
      <c r="P436" s="99">
        <v>0</v>
      </c>
      <c r="Q436" s="99">
        <v>0</v>
      </c>
      <c r="R436" s="99">
        <v>0</v>
      </c>
      <c r="S436" s="99">
        <v>0</v>
      </c>
      <c r="T436" s="99">
        <v>7.5681348371499189</v>
      </c>
      <c r="U436" s="99">
        <v>7.3894758636975091</v>
      </c>
      <c r="V436" s="99">
        <v>7.6660255916831641</v>
      </c>
      <c r="W436" s="99">
        <v>7.9497816148074367</v>
      </c>
      <c r="X436" s="99">
        <v>8.2526430892750167</v>
      </c>
      <c r="Y436" s="99">
        <v>8.3908032946534927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6.8498537637879222</v>
      </c>
      <c r="D437" s="123">
        <v>6.6553461343163232</v>
      </c>
      <c r="E437" s="123">
        <v>0</v>
      </c>
      <c r="F437" s="123">
        <v>0</v>
      </c>
      <c r="G437" s="123">
        <v>0</v>
      </c>
      <c r="H437" s="123">
        <v>7.4243741536230266</v>
      </c>
      <c r="I437" s="123">
        <v>7.4668915288146227</v>
      </c>
      <c r="J437" s="123">
        <v>7.6770877067406902</v>
      </c>
      <c r="K437" s="123">
        <v>7.829139387080672</v>
      </c>
      <c r="L437" s="123">
        <v>7.6905408750510116</v>
      </c>
      <c r="M437" s="123">
        <v>8.2049624619096377</v>
      </c>
      <c r="N437" s="123">
        <v>6.983247519746751</v>
      </c>
      <c r="O437" s="123">
        <v>6.7009995897685739</v>
      </c>
      <c r="P437" s="123">
        <v>0</v>
      </c>
      <c r="Q437" s="123">
        <v>0</v>
      </c>
      <c r="R437" s="123">
        <v>0</v>
      </c>
      <c r="S437" s="123">
        <v>0</v>
      </c>
      <c r="T437" s="123">
        <v>7.5068297837299065</v>
      </c>
      <c r="U437" s="123">
        <v>7.3660143618685403</v>
      </c>
      <c r="V437" s="123">
        <v>7.7878722317843625</v>
      </c>
      <c r="W437" s="123">
        <v>8.1484211699865678</v>
      </c>
      <c r="X437" s="123">
        <v>8.2910588455632404</v>
      </c>
      <c r="Y437" s="123">
        <v>8.2982861385396749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6.7621899168714625</v>
      </c>
      <c r="D438" s="99">
        <v>6.4747560739122223</v>
      </c>
      <c r="E438" s="99">
        <v>0</v>
      </c>
      <c r="F438" s="99">
        <v>0</v>
      </c>
      <c r="G438" s="99">
        <v>0</v>
      </c>
      <c r="H438" s="99">
        <v>8.01978264074795</v>
      </c>
      <c r="I438" s="99">
        <v>7.4369296678657859</v>
      </c>
      <c r="J438" s="99">
        <v>7.0054828706203862</v>
      </c>
      <c r="K438" s="99">
        <v>7.8214303424847964</v>
      </c>
      <c r="L438" s="99">
        <v>6.8601774350289668</v>
      </c>
      <c r="M438" s="99">
        <v>8.4800729720829704</v>
      </c>
      <c r="N438" s="99">
        <v>7.0435974274563735</v>
      </c>
      <c r="O438" s="99">
        <v>6.6220494112439461</v>
      </c>
      <c r="P438" s="99">
        <v>0</v>
      </c>
      <c r="Q438" s="99">
        <v>0</v>
      </c>
      <c r="R438" s="99">
        <v>0</v>
      </c>
      <c r="S438" s="99">
        <v>0</v>
      </c>
      <c r="T438" s="99">
        <v>7.4386751024767843</v>
      </c>
      <c r="U438" s="99">
        <v>7.1149148709307379</v>
      </c>
      <c r="V438" s="99">
        <v>7.8416327656253042</v>
      </c>
      <c r="W438" s="99">
        <v>8.6664884501460229</v>
      </c>
      <c r="X438" s="99">
        <v>8.4505655332422389</v>
      </c>
      <c r="Y438" s="99">
        <v>7.5267538948726589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6.8625436094442893</v>
      </c>
      <c r="D439" s="110">
        <v>6.7150514195927826</v>
      </c>
      <c r="E439" s="110">
        <v>0</v>
      </c>
      <c r="F439" s="110">
        <v>0</v>
      </c>
      <c r="G439" s="110">
        <v>0</v>
      </c>
      <c r="H439" s="110">
        <v>7.3667172469247335</v>
      </c>
      <c r="I439" s="110">
        <v>7.4696557563544603</v>
      </c>
      <c r="J439" s="110">
        <v>7.7890074808297856</v>
      </c>
      <c r="K439" s="110">
        <v>7.8305581260687527</v>
      </c>
      <c r="L439" s="110">
        <v>7.8403500344494885</v>
      </c>
      <c r="M439" s="110">
        <v>8.1571110004720531</v>
      </c>
      <c r="N439" s="110">
        <v>6.9767432542859309</v>
      </c>
      <c r="O439" s="110">
        <v>6.7126248763435923</v>
      </c>
      <c r="P439" s="110">
        <v>0</v>
      </c>
      <c r="Q439" s="110">
        <v>0</v>
      </c>
      <c r="R439" s="110">
        <v>0</v>
      </c>
      <c r="S439" s="110">
        <v>0</v>
      </c>
      <c r="T439" s="110">
        <v>7.5111089018451151</v>
      </c>
      <c r="U439" s="110">
        <v>7.3871422523777177</v>
      </c>
      <c r="V439" s="110">
        <v>7.7834158151405886</v>
      </c>
      <c r="W439" s="110">
        <v>8.1071486744135832</v>
      </c>
      <c r="X439" s="110">
        <v>8.2841315767597514</v>
      </c>
      <c r="Y439" s="110">
        <v>8.3171365879546428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0.36784787383957768</v>
      </c>
      <c r="D441" s="118">
        <f t="shared" si="199"/>
        <v>0.6575478601869672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0.31229147270159585</v>
      </c>
      <c r="I441" s="118">
        <f t="shared" si="199"/>
        <v>0.27028906076650061</v>
      </c>
      <c r="J441" s="118">
        <f t="shared" si="199"/>
        <v>0.41411342542262475</v>
      </c>
      <c r="K441" s="118">
        <f t="shared" si="199"/>
        <v>0.50279381950069069</v>
      </c>
      <c r="L441" s="118">
        <f t="shared" si="199"/>
        <v>0.43676691290952468</v>
      </c>
      <c r="M441" s="118">
        <f t="shared" si="199"/>
        <v>0.52566285421876657</v>
      </c>
      <c r="N441" s="118">
        <f t="shared" si="199"/>
        <v>0.29006669886119463</v>
      </c>
      <c r="O441" s="118">
        <f t="shared" si="199"/>
        <v>0.3549961112434496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0.17798303277813418</v>
      </c>
      <c r="U441" s="118">
        <f t="shared" si="200"/>
        <v>0.2208673107235645</v>
      </c>
      <c r="V441" s="118">
        <f t="shared" si="200"/>
        <v>0.23604138586308773</v>
      </c>
      <c r="W441" s="118">
        <f t="shared" ref="W441:Y441" si="201">W442+W444+W446+W455</f>
        <v>0.24645870664990899</v>
      </c>
      <c r="X441" s="118">
        <f t="shared" si="201"/>
        <v>0.13288485100554384</v>
      </c>
      <c r="Y441" s="118">
        <f t="shared" si="201"/>
        <v>6.9248949241444313E-2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2.5271334336894959E-2</v>
      </c>
      <c r="D446" s="123">
        <v>1.3689164764593387E-2</v>
      </c>
      <c r="E446" s="123">
        <v>0</v>
      </c>
      <c r="F446" s="123">
        <v>0</v>
      </c>
      <c r="G446" s="123">
        <v>0</v>
      </c>
      <c r="H446" s="123">
        <v>3.008227328650127E-2</v>
      </c>
      <c r="I446" s="123">
        <v>2.0172835441811518E-2</v>
      </c>
      <c r="J446" s="123">
        <v>1.6083481252537762E-2</v>
      </c>
      <c r="K446" s="123">
        <v>1.9732593236850678E-2</v>
      </c>
      <c r="L446" s="123">
        <v>2.056346254257739E-2</v>
      </c>
      <c r="M446" s="123">
        <v>2.7305580811557758E-2</v>
      </c>
      <c r="N446" s="123">
        <v>1.8376900003120887E-2</v>
      </c>
      <c r="O446" s="123">
        <v>1.8110808086325984E-2</v>
      </c>
      <c r="P446" s="123">
        <v>0</v>
      </c>
      <c r="Q446" s="123">
        <v>0</v>
      </c>
      <c r="R446" s="123">
        <v>0</v>
      </c>
      <c r="S446" s="123">
        <v>0</v>
      </c>
      <c r="T446" s="123">
        <v>9.5693224910672874E-3</v>
      </c>
      <c r="U446" s="123">
        <v>1.1452690704364903E-2</v>
      </c>
      <c r="V446" s="123">
        <v>1.007081463508913E-2</v>
      </c>
      <c r="W446" s="123">
        <v>6.5722205531206146E-3</v>
      </c>
      <c r="X446" s="123">
        <v>1.0299046196060972E-3</v>
      </c>
      <c r="Y446" s="123">
        <v>1.9584332827419257E-3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4.7376319136284843</v>
      </c>
      <c r="D447" s="99">
        <v>4.4626677132574439</v>
      </c>
      <c r="E447" s="99">
        <v>0</v>
      </c>
      <c r="F447" s="99">
        <v>0</v>
      </c>
      <c r="G447" s="99">
        <v>0</v>
      </c>
      <c r="H447" s="99">
        <v>4.8663862093470902</v>
      </c>
      <c r="I447" s="99">
        <v>4.8613279731629992</v>
      </c>
      <c r="J447" s="99">
        <v>5.1300661868840178</v>
      </c>
      <c r="K447" s="99">
        <v>5.3342642993203757</v>
      </c>
      <c r="L447" s="99">
        <v>5.4818365378038294</v>
      </c>
      <c r="M447" s="99">
        <v>5.5369649978992115</v>
      </c>
      <c r="N447" s="99">
        <v>4.761531361225301</v>
      </c>
      <c r="O447" s="99">
        <v>4.3353527494922401</v>
      </c>
      <c r="P447" s="99">
        <v>0</v>
      </c>
      <c r="Q447" s="99">
        <v>0</v>
      </c>
      <c r="R447" s="99">
        <v>0</v>
      </c>
      <c r="S447" s="99">
        <v>0</v>
      </c>
      <c r="T447" s="99">
        <v>3.8181596739358472</v>
      </c>
      <c r="U447" s="99">
        <v>3.6360002448217688</v>
      </c>
      <c r="V447" s="99">
        <v>3.9632851761840344</v>
      </c>
      <c r="W447" s="99">
        <v>4.3376655650596057</v>
      </c>
      <c r="X447" s="99">
        <v>4.2015988861450344</v>
      </c>
      <c r="Y447" s="99">
        <v>3.7649900644072147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0.34257653950268274</v>
      </c>
      <c r="D455" s="123">
        <v>0.64385869542237384</v>
      </c>
      <c r="E455" s="123">
        <v>0</v>
      </c>
      <c r="F455" s="123">
        <v>0</v>
      </c>
      <c r="G455" s="123">
        <v>0</v>
      </c>
      <c r="H455" s="123">
        <v>0.28220919941509459</v>
      </c>
      <c r="I455" s="123">
        <v>0.25011622532468908</v>
      </c>
      <c r="J455" s="123">
        <v>0.39802994417008697</v>
      </c>
      <c r="K455" s="123">
        <v>0.48306122626384002</v>
      </c>
      <c r="L455" s="123">
        <v>0.41620345036694728</v>
      </c>
      <c r="M455" s="123">
        <v>0.49835727340720887</v>
      </c>
      <c r="N455" s="123">
        <v>0.27168979885807376</v>
      </c>
      <c r="O455" s="123">
        <v>0.33688530315712362</v>
      </c>
      <c r="P455" s="123">
        <v>0</v>
      </c>
      <c r="Q455" s="123">
        <v>0</v>
      </c>
      <c r="R455" s="123">
        <v>0</v>
      </c>
      <c r="S455" s="123">
        <v>0</v>
      </c>
      <c r="T455" s="123">
        <v>0.16841371028706689</v>
      </c>
      <c r="U455" s="123">
        <v>0.20941462001919958</v>
      </c>
      <c r="V455" s="123">
        <v>0.2259705712279986</v>
      </c>
      <c r="W455" s="123">
        <v>0.23988648609678836</v>
      </c>
      <c r="X455" s="123">
        <v>0.13185494638593775</v>
      </c>
      <c r="Y455" s="123">
        <v>6.729051595870239E-2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2.7091598793921836</v>
      </c>
      <c r="D456" s="99">
        <v>2.5913325272554801</v>
      </c>
      <c r="E456" s="99">
        <v>0</v>
      </c>
      <c r="F456" s="99">
        <v>0</v>
      </c>
      <c r="G456" s="99">
        <v>0</v>
      </c>
      <c r="H456" s="99">
        <v>3.1965131761397343</v>
      </c>
      <c r="I456" s="99">
        <v>2.9611620622632162</v>
      </c>
      <c r="J456" s="99">
        <v>2.7865161397598581</v>
      </c>
      <c r="K456" s="99">
        <v>3.1078855012682594</v>
      </c>
      <c r="L456" s="99">
        <v>2.7231393559111399</v>
      </c>
      <c r="M456" s="99">
        <v>3.3635429880479144</v>
      </c>
      <c r="N456" s="99">
        <v>2.7925669656180689</v>
      </c>
      <c r="O456" s="99">
        <v>2.6247562003555021</v>
      </c>
      <c r="P456" s="99">
        <v>0</v>
      </c>
      <c r="Q456" s="99">
        <v>0</v>
      </c>
      <c r="R456" s="99">
        <v>0</v>
      </c>
      <c r="S456" s="99">
        <v>0</v>
      </c>
      <c r="T456" s="99">
        <v>2.8507848050410773</v>
      </c>
      <c r="U456" s="99">
        <v>2.6982529855395896</v>
      </c>
      <c r="V456" s="99">
        <v>2.9519945300808392</v>
      </c>
      <c r="W456" s="99">
        <v>3.2510283536731071</v>
      </c>
      <c r="X456" s="99">
        <v>3.1679354492112579</v>
      </c>
      <c r="Y456" s="99">
        <v>2.8214318954156465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2025-11-06T10:19:51Z</dcterms:created>
  <dcterms:modified xsi:type="dcterms:W3CDTF">2025-11-06T10:19:51Z</dcterms:modified>
</cp:coreProperties>
</file>